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017\2017_ WA Elec and Gas GRC\Rebuttal Testimony &amp; Exhibits\Schuh\Workpapers\"/>
    </mc:Choice>
  </mc:AlternateContent>
  <bookViews>
    <workbookView xWindow="0" yWindow="0" windowWidth="25200" windowHeight="12570" tabRatio="895" activeTab="13"/>
  </bookViews>
  <sheets>
    <sheet name="Rebuttal Tables" sheetId="59" r:id="rId1"/>
    <sheet name="Threshold Projects WA E " sheetId="11" r:id="rId2"/>
    <sheet name="Threshold Projects WA G" sheetId="12" r:id="rId3"/>
    <sheet name="Threshold Calculation" sheetId="1" r:id="rId4"/>
    <sheet name="WA E Thermal" sheetId="55" r:id="rId5"/>
    <sheet name=" WA E Hydro" sheetId="54" r:id="rId6"/>
    <sheet name=" WA E Other Producton" sheetId="53" r:id="rId7"/>
    <sheet name="WA E Transmission" sheetId="52" r:id="rId8"/>
    <sheet name="WA E Distribution" sheetId="51" r:id="rId9"/>
    <sheet name=" WA E General Software Transp" sheetId="50" r:id="rId10"/>
    <sheet name="Actl Forcst - WA E Total " sheetId="48" r:id="rId11"/>
    <sheet name=" WA G Underground Storage" sheetId="49" r:id="rId12"/>
    <sheet name="WA G Natural Gas Distribution" sheetId="58" r:id="rId13"/>
    <sheet name="WA G General Software Transp" sheetId="57" r:id="rId14"/>
    <sheet name=" WA G Total" sheetId="56" r:id="rId15"/>
  </sheets>
  <externalReferences>
    <externalReference r:id="rId16"/>
    <externalReference r:id="rId17"/>
    <externalReference r:id="rId18"/>
  </externalReferences>
  <definedNames>
    <definedName name="_xlnm._FilterDatabase" localSheetId="9" hidden="1">' WA E General Software Transp'!$A$3:$AA$132</definedName>
    <definedName name="_xlnm._FilterDatabase" localSheetId="5" hidden="1">' WA E Hydro'!$A$3:$AA$30</definedName>
    <definedName name="_xlnm._FilterDatabase" localSheetId="6" hidden="1">' WA E Other Producton'!$A$3:$AA$14</definedName>
    <definedName name="_xlnm._FilterDatabase" localSheetId="14" hidden="1">' WA G Total'!$A$3:$AA$438</definedName>
    <definedName name="_xlnm._FilterDatabase" localSheetId="11" hidden="1">' WA G Underground Storage'!$A$3:$AA$5</definedName>
    <definedName name="_xlnm._FilterDatabase" localSheetId="10" hidden="1">'Actl Forcst - WA E Total '!$A$3:$AA$441</definedName>
    <definedName name="_xlnm._FilterDatabase" localSheetId="8" hidden="1">'WA E Distribution'!$A$3:$AA$125</definedName>
    <definedName name="_xlnm._FilterDatabase" localSheetId="4" hidden="1">'WA E Thermal'!$A$3:$AA$13</definedName>
    <definedName name="_xlnm._FilterDatabase" localSheetId="7" hidden="1">'WA E Transmission'!$A$3:$AA$100</definedName>
    <definedName name="_xlnm._FilterDatabase" localSheetId="13" hidden="1">'WA G General Software Transp'!$A$3:$AA$132</definedName>
    <definedName name="_xlnm._FilterDatabase" localSheetId="12" hidden="1">'WA G Natural Gas Distribution'!$A$3:$AA$47</definedName>
    <definedName name="Allocation_Categories">OFFSET('[1]Allocation Factors'!$A$4,0,0,COUNTA('[1]Allocation Factors'!$A:$A)-COUNTA('[1]Allocation Factors'!$A$1:$A$3),1)</definedName>
    <definedName name="BusCaseList_cbo1" localSheetId="9">#REF!</definedName>
    <definedName name="BusCaseList_cbo1" localSheetId="5">#REF!</definedName>
    <definedName name="BusCaseList_cbo1" localSheetId="6">#REF!</definedName>
    <definedName name="BusCaseList_cbo1" localSheetId="14">#REF!</definedName>
    <definedName name="BusCaseList_cbo1" localSheetId="2">#REF!</definedName>
    <definedName name="BusCaseList_cbo1" localSheetId="8">#REF!</definedName>
    <definedName name="BusCaseList_cbo1" localSheetId="4">#REF!</definedName>
    <definedName name="BusCaseList_cbo1" localSheetId="7">#REF!</definedName>
    <definedName name="BusCaseList_cbo1" localSheetId="13">#REF!</definedName>
    <definedName name="BusCaseList_cbo1" localSheetId="12">#REF!</definedName>
    <definedName name="BusCaseList_cbo1">#REF!</definedName>
    <definedName name="BusCaseList_cbo2" localSheetId="9">' WA E General Software Transp'!BusCaseList_cbo1</definedName>
    <definedName name="BusCaseList_cbo2" localSheetId="5">' WA E Hydro'!BusCaseList_cbo1</definedName>
    <definedName name="BusCaseList_cbo2" localSheetId="6">' WA E Other Producton'!BusCaseList_cbo1</definedName>
    <definedName name="BusCaseList_cbo2" localSheetId="14">' WA G Total'!BusCaseList_cbo1</definedName>
    <definedName name="BusCaseList_cbo2" localSheetId="0">BusCaseList_cbo1</definedName>
    <definedName name="BusCaseList_cbo2" localSheetId="2">'Threshold Projects WA G'!BusCaseList_cbo1</definedName>
    <definedName name="BusCaseList_cbo2" localSheetId="8">'WA E Distribution'!BusCaseList_cbo1</definedName>
    <definedName name="BusCaseList_cbo2" localSheetId="4">'WA E Thermal'!BusCaseList_cbo1</definedName>
    <definedName name="BusCaseList_cbo2" localSheetId="7">'WA E Transmission'!BusCaseList_cbo1</definedName>
    <definedName name="BusCaseList_cbo2" localSheetId="13">'WA G General Software Transp'!BusCaseList_cbo1</definedName>
    <definedName name="BusCaseList_cbo2" localSheetId="12">'WA G Natural Gas Distribution'!BusCaseList_cbo1</definedName>
    <definedName name="BusCaseList_cbo2">BusCaseList_cbo1</definedName>
    <definedName name="_xlnm.Print_Area" localSheetId="9">' WA E General Software Transp'!$A$1:$AB$134</definedName>
    <definedName name="_xlnm.Print_Area" localSheetId="5">' WA E Hydro'!$A$1:$AB$32</definedName>
    <definedName name="_xlnm.Print_Area" localSheetId="6">' WA E Other Producton'!$A$1:$AB$18</definedName>
    <definedName name="_xlnm.Print_Area" localSheetId="14">' WA G Total'!$A$1:$AB$440</definedName>
    <definedName name="_xlnm.Print_Area" localSheetId="11">' WA G Underground Storage'!$A$1:$AB$5</definedName>
    <definedName name="_xlnm.Print_Area" localSheetId="10">'Actl Forcst - WA E Total '!$A$1:$AB$447</definedName>
    <definedName name="_xlnm.Print_Area" localSheetId="0">'Rebuttal Tables'!$A$1:$D$92</definedName>
    <definedName name="_xlnm.Print_Area" localSheetId="3">'Threshold Calculation'!$A$1:$K$26</definedName>
    <definedName name="_xlnm.Print_Area" localSheetId="1">'Threshold Projects WA E '!$A$1:$G$75</definedName>
    <definedName name="_xlnm.Print_Area" localSheetId="2">'Threshold Projects WA G'!$A$1:$G$39</definedName>
    <definedName name="_xlnm.Print_Area" localSheetId="8">'WA E Distribution'!$A$1:$AB$128</definedName>
    <definedName name="_xlnm.Print_Area" localSheetId="4">'WA E Thermal'!$A$1:$AB$16</definedName>
    <definedName name="_xlnm.Print_Area" localSheetId="7">'WA E Transmission'!$A$1:$AB$102</definedName>
    <definedName name="_xlnm.Print_Area" localSheetId="13">'WA G General Software Transp'!$A$1:$AB$134</definedName>
    <definedName name="_xlnm.Print_Area" localSheetId="12">'WA G Natural Gas Distribution'!$A$1:$AB$49</definedName>
    <definedName name="TableName">"Dummy"</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3" i="48" l="1"/>
  <c r="D36" i="12" l="1"/>
  <c r="AA444" i="48"/>
  <c r="AA443" i="48"/>
  <c r="O444" i="48"/>
  <c r="O442" i="48"/>
  <c r="AA442" i="48"/>
  <c r="AA439" i="56"/>
  <c r="O439" i="56"/>
  <c r="AA440" i="56"/>
  <c r="O440" i="56"/>
  <c r="AA134" i="57"/>
  <c r="O134" i="57"/>
  <c r="AA49" i="58"/>
  <c r="O49" i="58"/>
  <c r="AA440" i="48"/>
  <c r="O440" i="48"/>
  <c r="D69" i="11"/>
  <c r="D29" i="11"/>
  <c r="D15" i="11"/>
  <c r="AA127" i="51"/>
  <c r="O127" i="51"/>
  <c r="D38" i="59" l="1"/>
  <c r="D37" i="59"/>
  <c r="D36" i="59"/>
  <c r="D35" i="59"/>
  <c r="D34" i="59"/>
  <c r="D33" i="59"/>
  <c r="D23" i="59"/>
  <c r="D22" i="59"/>
  <c r="D18" i="59"/>
  <c r="D98" i="59"/>
  <c r="B80" i="59"/>
  <c r="B79" i="59"/>
  <c r="B78" i="59"/>
  <c r="B77" i="59"/>
  <c r="B76" i="59"/>
  <c r="B75" i="59"/>
  <c r="B74" i="59"/>
  <c r="B71" i="59"/>
  <c r="B70" i="59"/>
  <c r="B69" i="59"/>
  <c r="B68" i="59"/>
  <c r="B67" i="59"/>
  <c r="B66" i="59"/>
  <c r="B65" i="59"/>
  <c r="B10" i="59"/>
  <c r="B9" i="59"/>
  <c r="B8" i="59"/>
  <c r="B7" i="59"/>
  <c r="B6" i="59"/>
  <c r="B5" i="59"/>
  <c r="B4" i="59"/>
  <c r="B3" i="59"/>
  <c r="D3" i="59" l="1"/>
  <c r="D6" i="59"/>
  <c r="D10" i="59"/>
  <c r="D68" i="59"/>
  <c r="D5" i="59"/>
  <c r="D9" i="59"/>
  <c r="D67" i="59"/>
  <c r="D71" i="59"/>
  <c r="D7" i="59"/>
  <c r="D65" i="59"/>
  <c r="D69" i="59"/>
  <c r="D4" i="59"/>
  <c r="D8" i="59"/>
  <c r="D66" i="59"/>
  <c r="D70" i="59"/>
  <c r="D39" i="59"/>
  <c r="P47" i="58"/>
  <c r="N47" i="58"/>
  <c r="M47" i="58"/>
  <c r="L47" i="58"/>
  <c r="K47" i="58"/>
  <c r="J47" i="58"/>
  <c r="I47" i="58"/>
  <c r="H47" i="58"/>
  <c r="G47" i="58"/>
  <c r="F47" i="58"/>
  <c r="E47" i="58"/>
  <c r="Z46" i="58"/>
  <c r="Y46" i="58"/>
  <c r="X46" i="58"/>
  <c r="W46" i="58"/>
  <c r="V46" i="58"/>
  <c r="U46" i="58"/>
  <c r="T46" i="58"/>
  <c r="S46" i="58"/>
  <c r="R46" i="58"/>
  <c r="Q46" i="58"/>
  <c r="O46" i="58"/>
  <c r="C46" i="58"/>
  <c r="Z45" i="58"/>
  <c r="Y45" i="58"/>
  <c r="X45" i="58"/>
  <c r="W45" i="58"/>
  <c r="V45" i="58"/>
  <c r="U45" i="58"/>
  <c r="T45" i="58"/>
  <c r="S45" i="58"/>
  <c r="R45" i="58"/>
  <c r="Q45" i="58"/>
  <c r="O45" i="58"/>
  <c r="C45" i="58"/>
  <c r="Z44" i="58"/>
  <c r="Y44" i="58"/>
  <c r="X44" i="58"/>
  <c r="W44" i="58"/>
  <c r="V44" i="58"/>
  <c r="U44" i="58"/>
  <c r="T44" i="58"/>
  <c r="S44" i="58"/>
  <c r="R44" i="58"/>
  <c r="Q44" i="58"/>
  <c r="O44" i="58"/>
  <c r="C44" i="58"/>
  <c r="Z43" i="58"/>
  <c r="Y43" i="58"/>
  <c r="X43" i="58"/>
  <c r="W43" i="58"/>
  <c r="V43" i="58"/>
  <c r="U43" i="58"/>
  <c r="T43" i="58"/>
  <c r="S43" i="58"/>
  <c r="R43" i="58"/>
  <c r="Q43" i="58"/>
  <c r="O43" i="58"/>
  <c r="C43" i="58"/>
  <c r="Z42" i="58"/>
  <c r="Y42" i="58"/>
  <c r="X42" i="58"/>
  <c r="W42" i="58"/>
  <c r="V42" i="58"/>
  <c r="U42" i="58"/>
  <c r="T42" i="58"/>
  <c r="S42" i="58"/>
  <c r="R42" i="58"/>
  <c r="Q42" i="58"/>
  <c r="O42" i="58"/>
  <c r="C42" i="58"/>
  <c r="Z41" i="58"/>
  <c r="Y41" i="58"/>
  <c r="X41" i="58"/>
  <c r="W41" i="58"/>
  <c r="V41" i="58"/>
  <c r="U41" i="58"/>
  <c r="T41" i="58"/>
  <c r="S41" i="58"/>
  <c r="R41" i="58"/>
  <c r="Q41" i="58"/>
  <c r="O41" i="58"/>
  <c r="C41" i="58"/>
  <c r="Z40" i="58"/>
  <c r="Y40" i="58"/>
  <c r="X40" i="58"/>
  <c r="W40" i="58"/>
  <c r="V40" i="58"/>
  <c r="U40" i="58"/>
  <c r="T40" i="58"/>
  <c r="S40" i="58"/>
  <c r="R40" i="58"/>
  <c r="Q40" i="58"/>
  <c r="O40" i="58"/>
  <c r="C40" i="58"/>
  <c r="Z39" i="58"/>
  <c r="Y39" i="58"/>
  <c r="X39" i="58"/>
  <c r="W39" i="58"/>
  <c r="V39" i="58"/>
  <c r="U39" i="58"/>
  <c r="T39" i="58"/>
  <c r="S39" i="58"/>
  <c r="R39" i="58"/>
  <c r="Q39" i="58"/>
  <c r="O39" i="58"/>
  <c r="C39" i="58"/>
  <c r="Z38" i="58"/>
  <c r="Y38" i="58"/>
  <c r="X38" i="58"/>
  <c r="W38" i="58"/>
  <c r="V38" i="58"/>
  <c r="U38" i="58"/>
  <c r="T38" i="58"/>
  <c r="S38" i="58"/>
  <c r="R38" i="58"/>
  <c r="Q38" i="58"/>
  <c r="O38" i="58"/>
  <c r="C38" i="58"/>
  <c r="Z37" i="58"/>
  <c r="Y37" i="58"/>
  <c r="X37" i="58"/>
  <c r="W37" i="58"/>
  <c r="V37" i="58"/>
  <c r="U37" i="58"/>
  <c r="T37" i="58"/>
  <c r="S37" i="58"/>
  <c r="R37" i="58"/>
  <c r="Q37" i="58"/>
  <c r="O37" i="58"/>
  <c r="C37" i="58"/>
  <c r="Z36" i="58"/>
  <c r="Y36" i="58"/>
  <c r="X36" i="58"/>
  <c r="W36" i="58"/>
  <c r="V36" i="58"/>
  <c r="U36" i="58"/>
  <c r="T36" i="58"/>
  <c r="S36" i="58"/>
  <c r="R36" i="58"/>
  <c r="Q36" i="58"/>
  <c r="O36" i="58"/>
  <c r="C36" i="58"/>
  <c r="Z35" i="58"/>
  <c r="Y35" i="58"/>
  <c r="X35" i="58"/>
  <c r="W35" i="58"/>
  <c r="V35" i="58"/>
  <c r="U35" i="58"/>
  <c r="T35" i="58"/>
  <c r="S35" i="58"/>
  <c r="R35" i="58"/>
  <c r="Q35" i="58"/>
  <c r="O35" i="58"/>
  <c r="C35" i="58"/>
  <c r="Z34" i="58"/>
  <c r="Y34" i="58"/>
  <c r="X34" i="58"/>
  <c r="W34" i="58"/>
  <c r="V34" i="58"/>
  <c r="U34" i="58"/>
  <c r="T34" i="58"/>
  <c r="S34" i="58"/>
  <c r="R34" i="58"/>
  <c r="Q34" i="58"/>
  <c r="O34" i="58"/>
  <c r="C34" i="58"/>
  <c r="Z33" i="58"/>
  <c r="Y33" i="58"/>
  <c r="X33" i="58"/>
  <c r="W33" i="58"/>
  <c r="V33" i="58"/>
  <c r="U33" i="58"/>
  <c r="T33" i="58"/>
  <c r="S33" i="58"/>
  <c r="R33" i="58"/>
  <c r="Q33" i="58"/>
  <c r="O33" i="58"/>
  <c r="C33" i="58"/>
  <c r="Z32" i="58"/>
  <c r="Y32" i="58"/>
  <c r="X32" i="58"/>
  <c r="W32" i="58"/>
  <c r="V32" i="58"/>
  <c r="U32" i="58"/>
  <c r="T32" i="58"/>
  <c r="S32" i="58"/>
  <c r="R32" i="58"/>
  <c r="Q32" i="58"/>
  <c r="O32" i="58"/>
  <c r="C32" i="58"/>
  <c r="Z31" i="58"/>
  <c r="Y31" i="58"/>
  <c r="X31" i="58"/>
  <c r="W31" i="58"/>
  <c r="V31" i="58"/>
  <c r="U31" i="58"/>
  <c r="T31" i="58"/>
  <c r="S31" i="58"/>
  <c r="R31" i="58"/>
  <c r="Q31" i="58"/>
  <c r="O31" i="58"/>
  <c r="C31" i="58"/>
  <c r="Z30" i="58"/>
  <c r="Y30" i="58"/>
  <c r="X30" i="58"/>
  <c r="W30" i="58"/>
  <c r="V30" i="58"/>
  <c r="U30" i="58"/>
  <c r="T30" i="58"/>
  <c r="S30" i="58"/>
  <c r="R30" i="58"/>
  <c r="Q30" i="58"/>
  <c r="O30" i="58"/>
  <c r="C30" i="58"/>
  <c r="Z29" i="58"/>
  <c r="Y29" i="58"/>
  <c r="X29" i="58"/>
  <c r="W29" i="58"/>
  <c r="V29" i="58"/>
  <c r="U29" i="58"/>
  <c r="T29" i="58"/>
  <c r="S29" i="58"/>
  <c r="R29" i="58"/>
  <c r="Q29" i="58"/>
  <c r="O29" i="58"/>
  <c r="C29" i="58"/>
  <c r="Z28" i="58"/>
  <c r="Y28" i="58"/>
  <c r="X28" i="58"/>
  <c r="W28" i="58"/>
  <c r="V28" i="58"/>
  <c r="U28" i="58"/>
  <c r="T28" i="58"/>
  <c r="S28" i="58"/>
  <c r="R28" i="58"/>
  <c r="Q28" i="58"/>
  <c r="O28" i="58"/>
  <c r="C28" i="58"/>
  <c r="Z27" i="58"/>
  <c r="Y27" i="58"/>
  <c r="X27" i="58"/>
  <c r="W27" i="58"/>
  <c r="V27" i="58"/>
  <c r="U27" i="58"/>
  <c r="T27" i="58"/>
  <c r="S27" i="58"/>
  <c r="R27" i="58"/>
  <c r="Q27" i="58"/>
  <c r="O27" i="58"/>
  <c r="C27" i="58"/>
  <c r="Z26" i="58"/>
  <c r="Y26" i="58"/>
  <c r="X26" i="58"/>
  <c r="W26" i="58"/>
  <c r="V26" i="58"/>
  <c r="U26" i="58"/>
  <c r="T26" i="58"/>
  <c r="S26" i="58"/>
  <c r="R26" i="58"/>
  <c r="Q26" i="58"/>
  <c r="O26" i="58"/>
  <c r="C26" i="58"/>
  <c r="Z25" i="58"/>
  <c r="Y25" i="58"/>
  <c r="X25" i="58"/>
  <c r="W25" i="58"/>
  <c r="V25" i="58"/>
  <c r="U25" i="58"/>
  <c r="T25" i="58"/>
  <c r="S25" i="58"/>
  <c r="R25" i="58"/>
  <c r="Q25" i="58"/>
  <c r="O25" i="58"/>
  <c r="D11" i="12" s="1"/>
  <c r="D48" i="59" s="1"/>
  <c r="C25" i="58"/>
  <c r="Z24" i="58"/>
  <c r="Y24" i="58"/>
  <c r="X24" i="58"/>
  <c r="W24" i="58"/>
  <c r="V24" i="58"/>
  <c r="U24" i="58"/>
  <c r="T24" i="58"/>
  <c r="S24" i="58"/>
  <c r="R24" i="58"/>
  <c r="Q24" i="58"/>
  <c r="O24" i="58"/>
  <c r="C24" i="58"/>
  <c r="Z23" i="58"/>
  <c r="Y23" i="58"/>
  <c r="X23" i="58"/>
  <c r="W23" i="58"/>
  <c r="V23" i="58"/>
  <c r="U23" i="58"/>
  <c r="T23" i="58"/>
  <c r="S23" i="58"/>
  <c r="R23" i="58"/>
  <c r="Q23" i="58"/>
  <c r="O23" i="58"/>
  <c r="C23" i="58"/>
  <c r="Z22" i="58"/>
  <c r="Y22" i="58"/>
  <c r="X22" i="58"/>
  <c r="W22" i="58"/>
  <c r="V22" i="58"/>
  <c r="U22" i="58"/>
  <c r="T22" i="58"/>
  <c r="S22" i="58"/>
  <c r="R22" i="58"/>
  <c r="Q22" i="58"/>
  <c r="O22" i="58"/>
  <c r="C22" i="58"/>
  <c r="Z21" i="58"/>
  <c r="Y21" i="58"/>
  <c r="X21" i="58"/>
  <c r="W21" i="58"/>
  <c r="V21" i="58"/>
  <c r="U21" i="58"/>
  <c r="T21" i="58"/>
  <c r="S21" i="58"/>
  <c r="R21" i="58"/>
  <c r="Q21" i="58"/>
  <c r="O21" i="58"/>
  <c r="C21" i="58"/>
  <c r="Z20" i="58"/>
  <c r="Y20" i="58"/>
  <c r="X20" i="58"/>
  <c r="W20" i="58"/>
  <c r="V20" i="58"/>
  <c r="U20" i="58"/>
  <c r="T20" i="58"/>
  <c r="S20" i="58"/>
  <c r="R20" i="58"/>
  <c r="Q20" i="58"/>
  <c r="O20" i="58"/>
  <c r="C20" i="58"/>
  <c r="Z19" i="58"/>
  <c r="Y19" i="58"/>
  <c r="X19" i="58"/>
  <c r="W19" i="58"/>
  <c r="V19" i="58"/>
  <c r="U19" i="58"/>
  <c r="T19" i="58"/>
  <c r="S19" i="58"/>
  <c r="R19" i="58"/>
  <c r="Q19" i="58"/>
  <c r="O19" i="58"/>
  <c r="C19" i="58"/>
  <c r="Z18" i="58"/>
  <c r="Y18" i="58"/>
  <c r="X18" i="58"/>
  <c r="W18" i="58"/>
  <c r="V18" i="58"/>
  <c r="U18" i="58"/>
  <c r="T18" i="58"/>
  <c r="S18" i="58"/>
  <c r="R18" i="58"/>
  <c r="Q18" i="58"/>
  <c r="O18" i="58"/>
  <c r="C18" i="58"/>
  <c r="Z17" i="58"/>
  <c r="Y17" i="58"/>
  <c r="X17" i="58"/>
  <c r="W17" i="58"/>
  <c r="V17" i="58"/>
  <c r="U17" i="58"/>
  <c r="T17" i="58"/>
  <c r="S17" i="58"/>
  <c r="R17" i="58"/>
  <c r="Q17" i="58"/>
  <c r="O17" i="58"/>
  <c r="C17" i="58"/>
  <c r="Z16" i="58"/>
  <c r="Y16" i="58"/>
  <c r="X16" i="58"/>
  <c r="W16" i="58"/>
  <c r="V16" i="58"/>
  <c r="U16" i="58"/>
  <c r="T16" i="58"/>
  <c r="S16" i="58"/>
  <c r="R16" i="58"/>
  <c r="Q16" i="58"/>
  <c r="O16" i="58"/>
  <c r="D10" i="12" s="1"/>
  <c r="D47" i="59" s="1"/>
  <c r="C16" i="58"/>
  <c r="Z15" i="58"/>
  <c r="Y15" i="58"/>
  <c r="X15" i="58"/>
  <c r="W15" i="58"/>
  <c r="V15" i="58"/>
  <c r="U15" i="58"/>
  <c r="T15" i="58"/>
  <c r="S15" i="58"/>
  <c r="R15" i="58"/>
  <c r="Q15" i="58"/>
  <c r="O15" i="58"/>
  <c r="C15" i="58"/>
  <c r="Z14" i="58"/>
  <c r="Y14" i="58"/>
  <c r="X14" i="58"/>
  <c r="W14" i="58"/>
  <c r="V14" i="58"/>
  <c r="U14" i="58"/>
  <c r="T14" i="58"/>
  <c r="S14" i="58"/>
  <c r="R14" i="58"/>
  <c r="Q14" i="58"/>
  <c r="O14" i="58"/>
  <c r="C14" i="58"/>
  <c r="Z13" i="58"/>
  <c r="Y13" i="58"/>
  <c r="X13" i="58"/>
  <c r="W13" i="58"/>
  <c r="V13" i="58"/>
  <c r="U13" i="58"/>
  <c r="T13" i="58"/>
  <c r="S13" i="58"/>
  <c r="R13" i="58"/>
  <c r="Q13" i="58"/>
  <c r="O13" i="58"/>
  <c r="D9" i="12" s="1"/>
  <c r="D46" i="59" s="1"/>
  <c r="C13" i="58"/>
  <c r="Z12" i="58"/>
  <c r="Y12" i="58"/>
  <c r="X12" i="58"/>
  <c r="W12" i="58"/>
  <c r="V12" i="58"/>
  <c r="U12" i="58"/>
  <c r="T12" i="58"/>
  <c r="S12" i="58"/>
  <c r="R12" i="58"/>
  <c r="Q12" i="58"/>
  <c r="O12" i="58"/>
  <c r="C12" i="58"/>
  <c r="Z11" i="58"/>
  <c r="Y11" i="58"/>
  <c r="X11" i="58"/>
  <c r="W11" i="58"/>
  <c r="V11" i="58"/>
  <c r="U11" i="58"/>
  <c r="T11" i="58"/>
  <c r="S11" i="58"/>
  <c r="R11" i="58"/>
  <c r="Q11" i="58"/>
  <c r="O11" i="58"/>
  <c r="C11" i="58"/>
  <c r="Z10" i="58"/>
  <c r="Y10" i="58"/>
  <c r="X10" i="58"/>
  <c r="W10" i="58"/>
  <c r="V10" i="58"/>
  <c r="U10" i="58"/>
  <c r="T10" i="58"/>
  <c r="S10" i="58"/>
  <c r="R10" i="58"/>
  <c r="Q10" i="58"/>
  <c r="O10" i="58"/>
  <c r="C10" i="58"/>
  <c r="Z9" i="58"/>
  <c r="Y9" i="58"/>
  <c r="X9" i="58"/>
  <c r="W9" i="58"/>
  <c r="V9" i="58"/>
  <c r="U9" i="58"/>
  <c r="T9" i="58"/>
  <c r="S9" i="58"/>
  <c r="R9" i="58"/>
  <c r="Q9" i="58"/>
  <c r="O9" i="58"/>
  <c r="C9" i="58"/>
  <c r="Z8" i="58"/>
  <c r="Y8" i="58"/>
  <c r="X8" i="58"/>
  <c r="W8" i="58"/>
  <c r="V8" i="58"/>
  <c r="U8" i="58"/>
  <c r="T8" i="58"/>
  <c r="S8" i="58"/>
  <c r="R8" i="58"/>
  <c r="Q8" i="58"/>
  <c r="O8" i="58"/>
  <c r="C8" i="58"/>
  <c r="Z7" i="58"/>
  <c r="Y7" i="58"/>
  <c r="X7" i="58"/>
  <c r="W7" i="58"/>
  <c r="V7" i="58"/>
  <c r="U7" i="58"/>
  <c r="T7" i="58"/>
  <c r="S7" i="58"/>
  <c r="R7" i="58"/>
  <c r="Q7" i="58"/>
  <c r="O7" i="58"/>
  <c r="C7" i="58"/>
  <c r="Z6" i="58"/>
  <c r="Y6" i="58"/>
  <c r="X6" i="58"/>
  <c r="W6" i="58"/>
  <c r="V6" i="58"/>
  <c r="U6" i="58"/>
  <c r="T6" i="58"/>
  <c r="S6" i="58"/>
  <c r="R6" i="58"/>
  <c r="Q6" i="58"/>
  <c r="O6" i="58"/>
  <c r="C6" i="58"/>
  <c r="Z5" i="58"/>
  <c r="Y5" i="58"/>
  <c r="X5" i="58"/>
  <c r="W5" i="58"/>
  <c r="V5" i="58"/>
  <c r="U5" i="58"/>
  <c r="T5" i="58"/>
  <c r="S5" i="58"/>
  <c r="R5" i="58"/>
  <c r="Q5" i="58"/>
  <c r="O5" i="58"/>
  <c r="C5" i="58"/>
  <c r="Z4" i="58"/>
  <c r="Y4" i="58"/>
  <c r="X4" i="58"/>
  <c r="W4" i="58"/>
  <c r="V4" i="58"/>
  <c r="U4" i="58"/>
  <c r="T4" i="58"/>
  <c r="S4" i="58"/>
  <c r="R4" i="58"/>
  <c r="Q4" i="58"/>
  <c r="O4" i="58"/>
  <c r="C4" i="58"/>
  <c r="N2" i="58"/>
  <c r="M2" i="58"/>
  <c r="L2" i="58"/>
  <c r="K2" i="58"/>
  <c r="J2" i="58"/>
  <c r="I2" i="58"/>
  <c r="H2" i="58"/>
  <c r="G2" i="58"/>
  <c r="F2" i="58"/>
  <c r="E2" i="58"/>
  <c r="P132" i="57"/>
  <c r="N132" i="57"/>
  <c r="M132" i="57"/>
  <c r="L132" i="57"/>
  <c r="K132" i="57"/>
  <c r="J132" i="57"/>
  <c r="I132" i="57"/>
  <c r="H132" i="57"/>
  <c r="G132" i="57"/>
  <c r="F132" i="57"/>
  <c r="E132" i="57"/>
  <c r="R132" i="57" s="1"/>
  <c r="Z131" i="57"/>
  <c r="Y131" i="57"/>
  <c r="X131" i="57"/>
  <c r="W131" i="57"/>
  <c r="V131" i="57"/>
  <c r="U131" i="57"/>
  <c r="T131" i="57"/>
  <c r="S131" i="57"/>
  <c r="R131" i="57"/>
  <c r="Q131" i="57"/>
  <c r="O131" i="57"/>
  <c r="C131" i="57"/>
  <c r="Z130" i="57"/>
  <c r="Y130" i="57"/>
  <c r="X130" i="57"/>
  <c r="W130" i="57"/>
  <c r="V130" i="57"/>
  <c r="U130" i="57"/>
  <c r="T130" i="57"/>
  <c r="S130" i="57"/>
  <c r="R130" i="57"/>
  <c r="Q130" i="57"/>
  <c r="O130" i="57"/>
  <c r="C130" i="57"/>
  <c r="Z129" i="57"/>
  <c r="Y129" i="57"/>
  <c r="X129" i="57"/>
  <c r="W129" i="57"/>
  <c r="V129" i="57"/>
  <c r="U129" i="57"/>
  <c r="T129" i="57"/>
  <c r="S129" i="57"/>
  <c r="R129" i="57"/>
  <c r="Q129" i="57"/>
  <c r="O129" i="57"/>
  <c r="C129" i="57"/>
  <c r="Z128" i="57"/>
  <c r="Y128" i="57"/>
  <c r="X128" i="57"/>
  <c r="W128" i="57"/>
  <c r="V128" i="57"/>
  <c r="U128" i="57"/>
  <c r="T128" i="57"/>
  <c r="S128" i="57"/>
  <c r="R128" i="57"/>
  <c r="Q128" i="57"/>
  <c r="O128" i="57"/>
  <c r="C128" i="57"/>
  <c r="Z127" i="57"/>
  <c r="Y127" i="57"/>
  <c r="X127" i="57"/>
  <c r="W127" i="57"/>
  <c r="V127" i="57"/>
  <c r="U127" i="57"/>
  <c r="T127" i="57"/>
  <c r="S127" i="57"/>
  <c r="R127" i="57"/>
  <c r="Q127" i="57"/>
  <c r="O127" i="57"/>
  <c r="C127" i="57"/>
  <c r="Z126" i="57"/>
  <c r="Y126" i="57"/>
  <c r="X126" i="57"/>
  <c r="W126" i="57"/>
  <c r="V126" i="57"/>
  <c r="U126" i="57"/>
  <c r="T126" i="57"/>
  <c r="S126" i="57"/>
  <c r="R126" i="57"/>
  <c r="Q126" i="57"/>
  <c r="O126" i="57"/>
  <c r="C126" i="57"/>
  <c r="Z125" i="57"/>
  <c r="Y125" i="57"/>
  <c r="X125" i="57"/>
  <c r="W125" i="57"/>
  <c r="V125" i="57"/>
  <c r="U125" i="57"/>
  <c r="T125" i="57"/>
  <c r="S125" i="57"/>
  <c r="R125" i="57"/>
  <c r="Q125" i="57"/>
  <c r="O125" i="57"/>
  <c r="C125" i="57"/>
  <c r="Z124" i="57"/>
  <c r="Y124" i="57"/>
  <c r="X124" i="57"/>
  <c r="W124" i="57"/>
  <c r="V124" i="57"/>
  <c r="U124" i="57"/>
  <c r="T124" i="57"/>
  <c r="S124" i="57"/>
  <c r="R124" i="57"/>
  <c r="Q124" i="57"/>
  <c r="O124" i="57"/>
  <c r="C124" i="57"/>
  <c r="Z123" i="57"/>
  <c r="Y123" i="57"/>
  <c r="X123" i="57"/>
  <c r="W123" i="57"/>
  <c r="V123" i="57"/>
  <c r="U123" i="57"/>
  <c r="T123" i="57"/>
  <c r="S123" i="57"/>
  <c r="R123" i="57"/>
  <c r="Q123" i="57"/>
  <c r="O123" i="57"/>
  <c r="C123" i="57"/>
  <c r="Z122" i="57"/>
  <c r="Y122" i="57"/>
  <c r="X122" i="57"/>
  <c r="W122" i="57"/>
  <c r="V122" i="57"/>
  <c r="U122" i="57"/>
  <c r="T122" i="57"/>
  <c r="S122" i="57"/>
  <c r="R122" i="57"/>
  <c r="Q122" i="57"/>
  <c r="O122" i="57"/>
  <c r="C122" i="57"/>
  <c r="Z121" i="57"/>
  <c r="Y121" i="57"/>
  <c r="X121" i="57"/>
  <c r="W121" i="57"/>
  <c r="V121" i="57"/>
  <c r="U121" i="57"/>
  <c r="T121" i="57"/>
  <c r="S121" i="57"/>
  <c r="R121" i="57"/>
  <c r="Q121" i="57"/>
  <c r="O121" i="57"/>
  <c r="C121" i="57"/>
  <c r="Z120" i="57"/>
  <c r="Y120" i="57"/>
  <c r="X120" i="57"/>
  <c r="W120" i="57"/>
  <c r="V120" i="57"/>
  <c r="U120" i="57"/>
  <c r="T120" i="57"/>
  <c r="S120" i="57"/>
  <c r="R120" i="57"/>
  <c r="Q120" i="57"/>
  <c r="O120" i="57"/>
  <c r="C120" i="57"/>
  <c r="Z119" i="57"/>
  <c r="Y119" i="57"/>
  <c r="X119" i="57"/>
  <c r="W119" i="57"/>
  <c r="V119" i="57"/>
  <c r="U119" i="57"/>
  <c r="T119" i="57"/>
  <c r="S119" i="57"/>
  <c r="R119" i="57"/>
  <c r="Q119" i="57"/>
  <c r="O119" i="57"/>
  <c r="C119" i="57"/>
  <c r="Z118" i="57"/>
  <c r="Y118" i="57"/>
  <c r="X118" i="57"/>
  <c r="W118" i="57"/>
  <c r="V118" i="57"/>
  <c r="U118" i="57"/>
  <c r="T118" i="57"/>
  <c r="S118" i="57"/>
  <c r="R118" i="57"/>
  <c r="Q118" i="57"/>
  <c r="O118" i="57"/>
  <c r="C118" i="57"/>
  <c r="Z117" i="57"/>
  <c r="Y117" i="57"/>
  <c r="X117" i="57"/>
  <c r="W117" i="57"/>
  <c r="V117" i="57"/>
  <c r="U117" i="57"/>
  <c r="T117" i="57"/>
  <c r="S117" i="57"/>
  <c r="R117" i="57"/>
  <c r="Q117" i="57"/>
  <c r="O117" i="57"/>
  <c r="C117" i="57"/>
  <c r="Z116" i="57"/>
  <c r="Y116" i="57"/>
  <c r="X116" i="57"/>
  <c r="W116" i="57"/>
  <c r="V116" i="57"/>
  <c r="U116" i="57"/>
  <c r="T116" i="57"/>
  <c r="S116" i="57"/>
  <c r="R116" i="57"/>
  <c r="Q116" i="57"/>
  <c r="O116" i="57"/>
  <c r="D33" i="12" s="1"/>
  <c r="D56" i="59" s="1"/>
  <c r="C116" i="57"/>
  <c r="Z115" i="57"/>
  <c r="Y115" i="57"/>
  <c r="X115" i="57"/>
  <c r="W115" i="57"/>
  <c r="V115" i="57"/>
  <c r="U115" i="57"/>
  <c r="T115" i="57"/>
  <c r="S115" i="57"/>
  <c r="R115" i="57"/>
  <c r="Q115" i="57"/>
  <c r="O115" i="57"/>
  <c r="D32" i="12" s="1"/>
  <c r="D55" i="59" s="1"/>
  <c r="C115" i="57"/>
  <c r="Z114" i="57"/>
  <c r="Y114" i="57"/>
  <c r="X114" i="57"/>
  <c r="W114" i="57"/>
  <c r="V114" i="57"/>
  <c r="U114" i="57"/>
  <c r="T114" i="57"/>
  <c r="S114" i="57"/>
  <c r="R114" i="57"/>
  <c r="Q114" i="57"/>
  <c r="O114" i="57"/>
  <c r="C114" i="57"/>
  <c r="Z113" i="57"/>
  <c r="Y113" i="57"/>
  <c r="X113" i="57"/>
  <c r="W113" i="57"/>
  <c r="V113" i="57"/>
  <c r="U113" i="57"/>
  <c r="T113" i="57"/>
  <c r="S113" i="57"/>
  <c r="R113" i="57"/>
  <c r="Q113" i="57"/>
  <c r="O113" i="57"/>
  <c r="C113" i="57"/>
  <c r="Z112" i="57"/>
  <c r="Y112" i="57"/>
  <c r="X112" i="57"/>
  <c r="W112" i="57"/>
  <c r="V112" i="57"/>
  <c r="U112" i="57"/>
  <c r="T112" i="57"/>
  <c r="S112" i="57"/>
  <c r="R112" i="57"/>
  <c r="Q112" i="57"/>
  <c r="O112" i="57"/>
  <c r="C112" i="57"/>
  <c r="Z111" i="57"/>
  <c r="Y111" i="57"/>
  <c r="X111" i="57"/>
  <c r="W111" i="57"/>
  <c r="V111" i="57"/>
  <c r="U111" i="57"/>
  <c r="T111" i="57"/>
  <c r="S111" i="57"/>
  <c r="R111" i="57"/>
  <c r="Q111" i="57"/>
  <c r="O111" i="57"/>
  <c r="D31" i="12" s="1"/>
  <c r="D54" i="59" s="1"/>
  <c r="C111" i="57"/>
  <c r="Z110" i="57"/>
  <c r="Y110" i="57"/>
  <c r="X110" i="57"/>
  <c r="W110" i="57"/>
  <c r="V110" i="57"/>
  <c r="U110" i="57"/>
  <c r="T110" i="57"/>
  <c r="S110" i="57"/>
  <c r="R110" i="57"/>
  <c r="Q110" i="57"/>
  <c r="O110" i="57"/>
  <c r="C110" i="57"/>
  <c r="Z109" i="57"/>
  <c r="Y109" i="57"/>
  <c r="X109" i="57"/>
  <c r="W109" i="57"/>
  <c r="V109" i="57"/>
  <c r="U109" i="57"/>
  <c r="T109" i="57"/>
  <c r="S109" i="57"/>
  <c r="R109" i="57"/>
  <c r="Q109" i="57"/>
  <c r="O109" i="57"/>
  <c r="C109" i="57"/>
  <c r="Z108" i="57"/>
  <c r="Y108" i="57"/>
  <c r="X108" i="57"/>
  <c r="W108" i="57"/>
  <c r="V108" i="57"/>
  <c r="U108" i="57"/>
  <c r="T108" i="57"/>
  <c r="S108" i="57"/>
  <c r="R108" i="57"/>
  <c r="Q108" i="57"/>
  <c r="O108" i="57"/>
  <c r="C108" i="57"/>
  <c r="Z107" i="57"/>
  <c r="Y107" i="57"/>
  <c r="X107" i="57"/>
  <c r="W107" i="57"/>
  <c r="V107" i="57"/>
  <c r="U107" i="57"/>
  <c r="T107" i="57"/>
  <c r="S107" i="57"/>
  <c r="R107" i="57"/>
  <c r="Q107" i="57"/>
  <c r="O107" i="57"/>
  <c r="C107" i="57"/>
  <c r="Z106" i="57"/>
  <c r="Y106" i="57"/>
  <c r="X106" i="57"/>
  <c r="W106" i="57"/>
  <c r="V106" i="57"/>
  <c r="U106" i="57"/>
  <c r="T106" i="57"/>
  <c r="S106" i="57"/>
  <c r="R106" i="57"/>
  <c r="Q106" i="57"/>
  <c r="O106" i="57"/>
  <c r="C106" i="57"/>
  <c r="Z105" i="57"/>
  <c r="Y105" i="57"/>
  <c r="X105" i="57"/>
  <c r="W105" i="57"/>
  <c r="V105" i="57"/>
  <c r="U105" i="57"/>
  <c r="T105" i="57"/>
  <c r="S105" i="57"/>
  <c r="R105" i="57"/>
  <c r="Q105" i="57"/>
  <c r="O105" i="57"/>
  <c r="C105" i="57"/>
  <c r="Z104" i="57"/>
  <c r="Y104" i="57"/>
  <c r="X104" i="57"/>
  <c r="W104" i="57"/>
  <c r="V104" i="57"/>
  <c r="U104" i="57"/>
  <c r="T104" i="57"/>
  <c r="S104" i="57"/>
  <c r="R104" i="57"/>
  <c r="Q104" i="57"/>
  <c r="O104" i="57"/>
  <c r="C104" i="57"/>
  <c r="Z103" i="57"/>
  <c r="Y103" i="57"/>
  <c r="X103" i="57"/>
  <c r="W103" i="57"/>
  <c r="V103" i="57"/>
  <c r="U103" i="57"/>
  <c r="T103" i="57"/>
  <c r="S103" i="57"/>
  <c r="R103" i="57"/>
  <c r="Q103" i="57"/>
  <c r="O103" i="57"/>
  <c r="D30" i="12" s="1"/>
  <c r="D53" i="59" s="1"/>
  <c r="C103" i="57"/>
  <c r="Z102" i="57"/>
  <c r="Y102" i="57"/>
  <c r="X102" i="57"/>
  <c r="W102" i="57"/>
  <c r="V102" i="57"/>
  <c r="U102" i="57"/>
  <c r="T102" i="57"/>
  <c r="S102" i="57"/>
  <c r="R102" i="57"/>
  <c r="Q102" i="57"/>
  <c r="O102" i="57"/>
  <c r="C102" i="57"/>
  <c r="Z101" i="57"/>
  <c r="Y101" i="57"/>
  <c r="X101" i="57"/>
  <c r="W101" i="57"/>
  <c r="V101" i="57"/>
  <c r="U101" i="57"/>
  <c r="T101" i="57"/>
  <c r="S101" i="57"/>
  <c r="R101" i="57"/>
  <c r="Q101" i="57"/>
  <c r="O101" i="57"/>
  <c r="C101" i="57"/>
  <c r="Z100" i="57"/>
  <c r="Y100" i="57"/>
  <c r="X100" i="57"/>
  <c r="W100" i="57"/>
  <c r="V100" i="57"/>
  <c r="U100" i="57"/>
  <c r="T100" i="57"/>
  <c r="S100" i="57"/>
  <c r="R100" i="57"/>
  <c r="Q100" i="57"/>
  <c r="O100" i="57"/>
  <c r="C100" i="57"/>
  <c r="Z99" i="57"/>
  <c r="Y99" i="57"/>
  <c r="X99" i="57"/>
  <c r="W99" i="57"/>
  <c r="V99" i="57"/>
  <c r="U99" i="57"/>
  <c r="T99" i="57"/>
  <c r="S99" i="57"/>
  <c r="R99" i="57"/>
  <c r="Q99" i="57"/>
  <c r="O99" i="57"/>
  <c r="D29" i="12" s="1"/>
  <c r="D52" i="59" s="1"/>
  <c r="C99" i="57"/>
  <c r="Z98" i="57"/>
  <c r="Y98" i="57"/>
  <c r="X98" i="57"/>
  <c r="W98" i="57"/>
  <c r="V98" i="57"/>
  <c r="U98" i="57"/>
  <c r="T98" i="57"/>
  <c r="S98" i="57"/>
  <c r="R98" i="57"/>
  <c r="Q98" i="57"/>
  <c r="O98" i="57"/>
  <c r="D28" i="12" s="1"/>
  <c r="C98" i="57"/>
  <c r="Z97" i="57"/>
  <c r="Y97" i="57"/>
  <c r="X97" i="57"/>
  <c r="W97" i="57"/>
  <c r="V97" i="57"/>
  <c r="U97" i="57"/>
  <c r="T97" i="57"/>
  <c r="S97" i="57"/>
  <c r="R97" i="57"/>
  <c r="Q97" i="57"/>
  <c r="O97" i="57"/>
  <c r="D27" i="12" s="1"/>
  <c r="D51" i="59" s="1"/>
  <c r="C97" i="57"/>
  <c r="Z96" i="57"/>
  <c r="Y96" i="57"/>
  <c r="X96" i="57"/>
  <c r="W96" i="57"/>
  <c r="V96" i="57"/>
  <c r="U96" i="57"/>
  <c r="T96" i="57"/>
  <c r="S96" i="57"/>
  <c r="R96" i="57"/>
  <c r="Q96" i="57"/>
  <c r="O96" i="57"/>
  <c r="C96" i="57"/>
  <c r="Z95" i="57"/>
  <c r="Y95" i="57"/>
  <c r="X95" i="57"/>
  <c r="W95" i="57"/>
  <c r="V95" i="57"/>
  <c r="U95" i="57"/>
  <c r="T95" i="57"/>
  <c r="S95" i="57"/>
  <c r="R95" i="57"/>
  <c r="Q95" i="57"/>
  <c r="O95" i="57"/>
  <c r="C95" i="57"/>
  <c r="Z94" i="57"/>
  <c r="Y94" i="57"/>
  <c r="X94" i="57"/>
  <c r="W94" i="57"/>
  <c r="V94" i="57"/>
  <c r="U94" i="57"/>
  <c r="T94" i="57"/>
  <c r="S94" i="57"/>
  <c r="R94" i="57"/>
  <c r="Q94" i="57"/>
  <c r="O94" i="57"/>
  <c r="C94" i="57"/>
  <c r="Z93" i="57"/>
  <c r="Y93" i="57"/>
  <c r="X93" i="57"/>
  <c r="W93" i="57"/>
  <c r="V93" i="57"/>
  <c r="U93" i="57"/>
  <c r="T93" i="57"/>
  <c r="S93" i="57"/>
  <c r="R93" i="57"/>
  <c r="Q93" i="57"/>
  <c r="O93" i="57"/>
  <c r="C93" i="57"/>
  <c r="Z92" i="57"/>
  <c r="Y92" i="57"/>
  <c r="X92" i="57"/>
  <c r="W92" i="57"/>
  <c r="V92" i="57"/>
  <c r="U92" i="57"/>
  <c r="T92" i="57"/>
  <c r="S92" i="57"/>
  <c r="R92" i="57"/>
  <c r="Q92" i="57"/>
  <c r="O92" i="57"/>
  <c r="C92" i="57"/>
  <c r="Z91" i="57"/>
  <c r="Y91" i="57"/>
  <c r="X91" i="57"/>
  <c r="W91" i="57"/>
  <c r="V91" i="57"/>
  <c r="U91" i="57"/>
  <c r="T91" i="57"/>
  <c r="S91" i="57"/>
  <c r="R91" i="57"/>
  <c r="Q91" i="57"/>
  <c r="O91" i="57"/>
  <c r="C91" i="57"/>
  <c r="Z90" i="57"/>
  <c r="Y90" i="57"/>
  <c r="X90" i="57"/>
  <c r="W90" i="57"/>
  <c r="V90" i="57"/>
  <c r="U90" i="57"/>
  <c r="T90" i="57"/>
  <c r="S90" i="57"/>
  <c r="R90" i="57"/>
  <c r="Q90" i="57"/>
  <c r="O90" i="57"/>
  <c r="C90" i="57"/>
  <c r="Z89" i="57"/>
  <c r="Y89" i="57"/>
  <c r="X89" i="57"/>
  <c r="W89" i="57"/>
  <c r="V89" i="57"/>
  <c r="U89" i="57"/>
  <c r="T89" i="57"/>
  <c r="S89" i="57"/>
  <c r="R89" i="57"/>
  <c r="Q89" i="57"/>
  <c r="O89" i="57"/>
  <c r="D26" i="12" s="1"/>
  <c r="D80" i="59" s="1"/>
  <c r="C89" i="57"/>
  <c r="Z88" i="57"/>
  <c r="Y88" i="57"/>
  <c r="X88" i="57"/>
  <c r="W88" i="57"/>
  <c r="V88" i="57"/>
  <c r="U88" i="57"/>
  <c r="T88" i="57"/>
  <c r="S88" i="57"/>
  <c r="R88" i="57"/>
  <c r="Q88" i="57"/>
  <c r="O88" i="57"/>
  <c r="C88" i="57"/>
  <c r="Z87" i="57"/>
  <c r="Y87" i="57"/>
  <c r="X87" i="57"/>
  <c r="W87" i="57"/>
  <c r="V87" i="57"/>
  <c r="U87" i="57"/>
  <c r="T87" i="57"/>
  <c r="S87" i="57"/>
  <c r="R87" i="57"/>
  <c r="Q87" i="57"/>
  <c r="O87" i="57"/>
  <c r="C87" i="57"/>
  <c r="Z86" i="57"/>
  <c r="Y86" i="57"/>
  <c r="X86" i="57"/>
  <c r="W86" i="57"/>
  <c r="V86" i="57"/>
  <c r="U86" i="57"/>
  <c r="T86" i="57"/>
  <c r="S86" i="57"/>
  <c r="R86" i="57"/>
  <c r="Q86" i="57"/>
  <c r="O86" i="57"/>
  <c r="C86" i="57"/>
  <c r="Z85" i="57"/>
  <c r="Y85" i="57"/>
  <c r="X85" i="57"/>
  <c r="W85" i="57"/>
  <c r="V85" i="57"/>
  <c r="U85" i="57"/>
  <c r="T85" i="57"/>
  <c r="S85" i="57"/>
  <c r="R85" i="57"/>
  <c r="Q85" i="57"/>
  <c r="O85" i="57"/>
  <c r="D25" i="12" s="1"/>
  <c r="C85" i="57"/>
  <c r="Z84" i="57"/>
  <c r="Y84" i="57"/>
  <c r="X84" i="57"/>
  <c r="W84" i="57"/>
  <c r="V84" i="57"/>
  <c r="U84" i="57"/>
  <c r="T84" i="57"/>
  <c r="S84" i="57"/>
  <c r="R84" i="57"/>
  <c r="Q84" i="57"/>
  <c r="O84" i="57"/>
  <c r="D24" i="12" s="1"/>
  <c r="D79" i="59" s="1"/>
  <c r="C84" i="57"/>
  <c r="Z83" i="57"/>
  <c r="Y83" i="57"/>
  <c r="X83" i="57"/>
  <c r="W83" i="57"/>
  <c r="V83" i="57"/>
  <c r="U83" i="57"/>
  <c r="T83" i="57"/>
  <c r="S83" i="57"/>
  <c r="R83" i="57"/>
  <c r="Q83" i="57"/>
  <c r="O83" i="57"/>
  <c r="C83" i="57"/>
  <c r="Z82" i="57"/>
  <c r="Y82" i="57"/>
  <c r="X82" i="57"/>
  <c r="W82" i="57"/>
  <c r="V82" i="57"/>
  <c r="U82" i="57"/>
  <c r="T82" i="57"/>
  <c r="S82" i="57"/>
  <c r="R82" i="57"/>
  <c r="Q82" i="57"/>
  <c r="O82" i="57"/>
  <c r="C82" i="57"/>
  <c r="Z81" i="57"/>
  <c r="Y81" i="57"/>
  <c r="X81" i="57"/>
  <c r="W81" i="57"/>
  <c r="V81" i="57"/>
  <c r="U81" i="57"/>
  <c r="T81" i="57"/>
  <c r="S81" i="57"/>
  <c r="R81" i="57"/>
  <c r="Q81" i="57"/>
  <c r="O81" i="57"/>
  <c r="C81" i="57"/>
  <c r="Z80" i="57"/>
  <c r="Y80" i="57"/>
  <c r="X80" i="57"/>
  <c r="W80" i="57"/>
  <c r="V80" i="57"/>
  <c r="U80" i="57"/>
  <c r="T80" i="57"/>
  <c r="S80" i="57"/>
  <c r="R80" i="57"/>
  <c r="Q80" i="57"/>
  <c r="O80" i="57"/>
  <c r="D23" i="12" s="1"/>
  <c r="C80" i="57"/>
  <c r="Z79" i="57"/>
  <c r="Y79" i="57"/>
  <c r="X79" i="57"/>
  <c r="W79" i="57"/>
  <c r="V79" i="57"/>
  <c r="U79" i="57"/>
  <c r="T79" i="57"/>
  <c r="S79" i="57"/>
  <c r="R79" i="57"/>
  <c r="Q79" i="57"/>
  <c r="O79" i="57"/>
  <c r="D22" i="12" s="1"/>
  <c r="D78" i="59" s="1"/>
  <c r="C79" i="57"/>
  <c r="Z78" i="57"/>
  <c r="Y78" i="57"/>
  <c r="X78" i="57"/>
  <c r="W78" i="57"/>
  <c r="V78" i="57"/>
  <c r="U78" i="57"/>
  <c r="T78" i="57"/>
  <c r="S78" i="57"/>
  <c r="R78" i="57"/>
  <c r="Q78" i="57"/>
  <c r="O78" i="57"/>
  <c r="C78" i="57"/>
  <c r="Z77" i="57"/>
  <c r="Y77" i="57"/>
  <c r="X77" i="57"/>
  <c r="W77" i="57"/>
  <c r="V77" i="57"/>
  <c r="U77" i="57"/>
  <c r="T77" i="57"/>
  <c r="S77" i="57"/>
  <c r="R77" i="57"/>
  <c r="Q77" i="57"/>
  <c r="O77" i="57"/>
  <c r="C77" i="57"/>
  <c r="Z76" i="57"/>
  <c r="Y76" i="57"/>
  <c r="X76" i="57"/>
  <c r="W76" i="57"/>
  <c r="V76" i="57"/>
  <c r="U76" i="57"/>
  <c r="T76" i="57"/>
  <c r="S76" i="57"/>
  <c r="R76" i="57"/>
  <c r="Q76" i="57"/>
  <c r="O76" i="57"/>
  <c r="C76" i="57"/>
  <c r="Z75" i="57"/>
  <c r="Y75" i="57"/>
  <c r="X75" i="57"/>
  <c r="W75" i="57"/>
  <c r="V75" i="57"/>
  <c r="U75" i="57"/>
  <c r="T75" i="57"/>
  <c r="S75" i="57"/>
  <c r="R75" i="57"/>
  <c r="Q75" i="57"/>
  <c r="O75" i="57"/>
  <c r="C75" i="57"/>
  <c r="Z74" i="57"/>
  <c r="Y74" i="57"/>
  <c r="X74" i="57"/>
  <c r="W74" i="57"/>
  <c r="V74" i="57"/>
  <c r="U74" i="57"/>
  <c r="T74" i="57"/>
  <c r="S74" i="57"/>
  <c r="R74" i="57"/>
  <c r="Q74" i="57"/>
  <c r="O74" i="57"/>
  <c r="D21" i="12" s="1"/>
  <c r="D77" i="59" s="1"/>
  <c r="C74" i="57"/>
  <c r="Z73" i="57"/>
  <c r="Y73" i="57"/>
  <c r="X73" i="57"/>
  <c r="W73" i="57"/>
  <c r="V73" i="57"/>
  <c r="U73" i="57"/>
  <c r="T73" i="57"/>
  <c r="S73" i="57"/>
  <c r="R73" i="57"/>
  <c r="Q73" i="57"/>
  <c r="O73" i="57"/>
  <c r="C73" i="57"/>
  <c r="Z72" i="57"/>
  <c r="Y72" i="57"/>
  <c r="X72" i="57"/>
  <c r="W72" i="57"/>
  <c r="V72" i="57"/>
  <c r="U72" i="57"/>
  <c r="T72" i="57"/>
  <c r="S72" i="57"/>
  <c r="R72" i="57"/>
  <c r="Q72" i="57"/>
  <c r="O72" i="57"/>
  <c r="C72" i="57"/>
  <c r="Z71" i="57"/>
  <c r="Y71" i="57"/>
  <c r="X71" i="57"/>
  <c r="W71" i="57"/>
  <c r="V71" i="57"/>
  <c r="U71" i="57"/>
  <c r="T71" i="57"/>
  <c r="S71" i="57"/>
  <c r="R71" i="57"/>
  <c r="Q71" i="57"/>
  <c r="O71" i="57"/>
  <c r="C71" i="57"/>
  <c r="Z70" i="57"/>
  <c r="Y70" i="57"/>
  <c r="X70" i="57"/>
  <c r="W70" i="57"/>
  <c r="V70" i="57"/>
  <c r="U70" i="57"/>
  <c r="T70" i="57"/>
  <c r="S70" i="57"/>
  <c r="R70" i="57"/>
  <c r="Q70" i="57"/>
  <c r="O70" i="57"/>
  <c r="C70" i="57"/>
  <c r="Z69" i="57"/>
  <c r="Y69" i="57"/>
  <c r="X69" i="57"/>
  <c r="W69" i="57"/>
  <c r="V69" i="57"/>
  <c r="U69" i="57"/>
  <c r="T69" i="57"/>
  <c r="S69" i="57"/>
  <c r="R69" i="57"/>
  <c r="Q69" i="57"/>
  <c r="O69" i="57"/>
  <c r="D20" i="12" s="1"/>
  <c r="C69" i="57"/>
  <c r="Z68" i="57"/>
  <c r="Y68" i="57"/>
  <c r="X68" i="57"/>
  <c r="W68" i="57"/>
  <c r="V68" i="57"/>
  <c r="U68" i="57"/>
  <c r="T68" i="57"/>
  <c r="S68" i="57"/>
  <c r="R68" i="57"/>
  <c r="Q68" i="57"/>
  <c r="O68" i="57"/>
  <c r="D19" i="12" s="1"/>
  <c r="D76" i="59" s="1"/>
  <c r="C68" i="57"/>
  <c r="Z67" i="57"/>
  <c r="Y67" i="57"/>
  <c r="X67" i="57"/>
  <c r="W67" i="57"/>
  <c r="V67" i="57"/>
  <c r="U67" i="57"/>
  <c r="T67" i="57"/>
  <c r="S67" i="57"/>
  <c r="R67" i="57"/>
  <c r="Q67" i="57"/>
  <c r="O67" i="57"/>
  <c r="C67" i="57"/>
  <c r="Z66" i="57"/>
  <c r="Y66" i="57"/>
  <c r="X66" i="57"/>
  <c r="W66" i="57"/>
  <c r="V66" i="57"/>
  <c r="U66" i="57"/>
  <c r="T66" i="57"/>
  <c r="S66" i="57"/>
  <c r="R66" i="57"/>
  <c r="Q66" i="57"/>
  <c r="O66" i="57"/>
  <c r="C66" i="57"/>
  <c r="Z65" i="57"/>
  <c r="Y65" i="57"/>
  <c r="X65" i="57"/>
  <c r="W65" i="57"/>
  <c r="V65" i="57"/>
  <c r="U65" i="57"/>
  <c r="T65" i="57"/>
  <c r="S65" i="57"/>
  <c r="R65" i="57"/>
  <c r="Q65" i="57"/>
  <c r="O65" i="57"/>
  <c r="D18" i="12" s="1"/>
  <c r="C65" i="57"/>
  <c r="Z64" i="57"/>
  <c r="Y64" i="57"/>
  <c r="X64" i="57"/>
  <c r="W64" i="57"/>
  <c r="V64" i="57"/>
  <c r="U64" i="57"/>
  <c r="T64" i="57"/>
  <c r="S64" i="57"/>
  <c r="R64" i="57"/>
  <c r="Q64" i="57"/>
  <c r="O64" i="57"/>
  <c r="D17" i="12" s="1"/>
  <c r="D75" i="59" s="1"/>
  <c r="C64" i="57"/>
  <c r="Z63" i="57"/>
  <c r="Y63" i="57"/>
  <c r="X63" i="57"/>
  <c r="W63" i="57"/>
  <c r="V63" i="57"/>
  <c r="U63" i="57"/>
  <c r="T63" i="57"/>
  <c r="S63" i="57"/>
  <c r="R63" i="57"/>
  <c r="Q63" i="57"/>
  <c r="O63" i="57"/>
  <c r="D16" i="12" s="1"/>
  <c r="C63" i="57"/>
  <c r="Z62" i="57"/>
  <c r="Y62" i="57"/>
  <c r="X62" i="57"/>
  <c r="W62" i="57"/>
  <c r="V62" i="57"/>
  <c r="U62" i="57"/>
  <c r="T62" i="57"/>
  <c r="S62" i="57"/>
  <c r="R62" i="57"/>
  <c r="Q62" i="57"/>
  <c r="O62" i="57"/>
  <c r="D15" i="12" s="1"/>
  <c r="D74" i="59" s="1"/>
  <c r="C62" i="57"/>
  <c r="Z61" i="57"/>
  <c r="Y61" i="57"/>
  <c r="X61" i="57"/>
  <c r="W61" i="57"/>
  <c r="V61" i="57"/>
  <c r="U61" i="57"/>
  <c r="T61" i="57"/>
  <c r="S61" i="57"/>
  <c r="R61" i="57"/>
  <c r="Q61" i="57"/>
  <c r="O61" i="57"/>
  <c r="C61" i="57"/>
  <c r="Z60" i="57"/>
  <c r="Y60" i="57"/>
  <c r="X60" i="57"/>
  <c r="W60" i="57"/>
  <c r="V60" i="57"/>
  <c r="U60" i="57"/>
  <c r="T60" i="57"/>
  <c r="S60" i="57"/>
  <c r="R60" i="57"/>
  <c r="Q60" i="57"/>
  <c r="O60" i="57"/>
  <c r="C60" i="57"/>
  <c r="Z59" i="57"/>
  <c r="Y59" i="57"/>
  <c r="X59" i="57"/>
  <c r="W59" i="57"/>
  <c r="V59" i="57"/>
  <c r="U59" i="57"/>
  <c r="T59" i="57"/>
  <c r="S59" i="57"/>
  <c r="R59" i="57"/>
  <c r="Q59" i="57"/>
  <c r="O59" i="57"/>
  <c r="C59" i="57"/>
  <c r="Z58" i="57"/>
  <c r="Y58" i="57"/>
  <c r="X58" i="57"/>
  <c r="W58" i="57"/>
  <c r="V58" i="57"/>
  <c r="U58" i="57"/>
  <c r="T58" i="57"/>
  <c r="S58" i="57"/>
  <c r="R58" i="57"/>
  <c r="Q58" i="57"/>
  <c r="O58" i="57"/>
  <c r="C58" i="57"/>
  <c r="Z57" i="57"/>
  <c r="Y57" i="57"/>
  <c r="X57" i="57"/>
  <c r="W57" i="57"/>
  <c r="V57" i="57"/>
  <c r="U57" i="57"/>
  <c r="T57" i="57"/>
  <c r="S57" i="57"/>
  <c r="R57" i="57"/>
  <c r="Q57" i="57"/>
  <c r="O57" i="57"/>
  <c r="C57" i="57"/>
  <c r="Z56" i="57"/>
  <c r="Y56" i="57"/>
  <c r="X56" i="57"/>
  <c r="W56" i="57"/>
  <c r="V56" i="57"/>
  <c r="U56" i="57"/>
  <c r="T56" i="57"/>
  <c r="S56" i="57"/>
  <c r="R56" i="57"/>
  <c r="Q56" i="57"/>
  <c r="O56" i="57"/>
  <c r="C56" i="57"/>
  <c r="Z55" i="57"/>
  <c r="Y55" i="57"/>
  <c r="X55" i="57"/>
  <c r="W55" i="57"/>
  <c r="V55" i="57"/>
  <c r="U55" i="57"/>
  <c r="T55" i="57"/>
  <c r="S55" i="57"/>
  <c r="R55" i="57"/>
  <c r="Q55" i="57"/>
  <c r="O55" i="57"/>
  <c r="C55" i="57"/>
  <c r="Z54" i="57"/>
  <c r="Y54" i="57"/>
  <c r="X54" i="57"/>
  <c r="W54" i="57"/>
  <c r="V54" i="57"/>
  <c r="U54" i="57"/>
  <c r="T54" i="57"/>
  <c r="S54" i="57"/>
  <c r="R54" i="57"/>
  <c r="Q54" i="57"/>
  <c r="O54" i="57"/>
  <c r="C54" i="57"/>
  <c r="Z53" i="57"/>
  <c r="Y53" i="57"/>
  <c r="X53" i="57"/>
  <c r="W53" i="57"/>
  <c r="V53" i="57"/>
  <c r="U53" i="57"/>
  <c r="T53" i="57"/>
  <c r="S53" i="57"/>
  <c r="R53" i="57"/>
  <c r="Q53" i="57"/>
  <c r="O53" i="57"/>
  <c r="C53" i="57"/>
  <c r="Z52" i="57"/>
  <c r="Y52" i="57"/>
  <c r="X52" i="57"/>
  <c r="W52" i="57"/>
  <c r="V52" i="57"/>
  <c r="U52" i="57"/>
  <c r="T52" i="57"/>
  <c r="S52" i="57"/>
  <c r="R52" i="57"/>
  <c r="Q52" i="57"/>
  <c r="O52" i="57"/>
  <c r="C52" i="57"/>
  <c r="Z51" i="57"/>
  <c r="Y51" i="57"/>
  <c r="X51" i="57"/>
  <c r="W51" i="57"/>
  <c r="V51" i="57"/>
  <c r="U51" i="57"/>
  <c r="T51" i="57"/>
  <c r="S51" i="57"/>
  <c r="R51" i="57"/>
  <c r="Q51" i="57"/>
  <c r="O51" i="57"/>
  <c r="C51" i="57"/>
  <c r="Z50" i="57"/>
  <c r="Y50" i="57"/>
  <c r="X50" i="57"/>
  <c r="W50" i="57"/>
  <c r="V50" i="57"/>
  <c r="U50" i="57"/>
  <c r="T50" i="57"/>
  <c r="S50" i="57"/>
  <c r="R50" i="57"/>
  <c r="Q50" i="57"/>
  <c r="O50" i="57"/>
  <c r="C50" i="57"/>
  <c r="Z49" i="57"/>
  <c r="Y49" i="57"/>
  <c r="X49" i="57"/>
  <c r="W49" i="57"/>
  <c r="V49" i="57"/>
  <c r="U49" i="57"/>
  <c r="T49" i="57"/>
  <c r="S49" i="57"/>
  <c r="R49" i="57"/>
  <c r="Q49" i="57"/>
  <c r="O49" i="57"/>
  <c r="C49" i="57"/>
  <c r="Z48" i="57"/>
  <c r="Y48" i="57"/>
  <c r="X48" i="57"/>
  <c r="W48" i="57"/>
  <c r="V48" i="57"/>
  <c r="U48" i="57"/>
  <c r="T48" i="57"/>
  <c r="S48" i="57"/>
  <c r="R48" i="57"/>
  <c r="Q48" i="57"/>
  <c r="O48" i="57"/>
  <c r="C48" i="57"/>
  <c r="Z47" i="57"/>
  <c r="Y47" i="57"/>
  <c r="X47" i="57"/>
  <c r="W47" i="57"/>
  <c r="V47" i="57"/>
  <c r="U47" i="57"/>
  <c r="T47" i="57"/>
  <c r="S47" i="57"/>
  <c r="R47" i="57"/>
  <c r="Q47" i="57"/>
  <c r="O47" i="57"/>
  <c r="C47" i="57"/>
  <c r="Z46" i="57"/>
  <c r="Y46" i="57"/>
  <c r="X46" i="57"/>
  <c r="W46" i="57"/>
  <c r="V46" i="57"/>
  <c r="U46" i="57"/>
  <c r="T46" i="57"/>
  <c r="S46" i="57"/>
  <c r="R46" i="57"/>
  <c r="Q46" i="57"/>
  <c r="O46" i="57"/>
  <c r="C46" i="57"/>
  <c r="Z45" i="57"/>
  <c r="Y45" i="57"/>
  <c r="X45" i="57"/>
  <c r="W45" i="57"/>
  <c r="V45" i="57"/>
  <c r="U45" i="57"/>
  <c r="T45" i="57"/>
  <c r="S45" i="57"/>
  <c r="R45" i="57"/>
  <c r="Q45" i="57"/>
  <c r="O45" i="57"/>
  <c r="C45" i="57"/>
  <c r="Z44" i="57"/>
  <c r="Y44" i="57"/>
  <c r="X44" i="57"/>
  <c r="W44" i="57"/>
  <c r="V44" i="57"/>
  <c r="U44" i="57"/>
  <c r="T44" i="57"/>
  <c r="S44" i="57"/>
  <c r="R44" i="57"/>
  <c r="Q44" i="57"/>
  <c r="O44" i="57"/>
  <c r="C44" i="57"/>
  <c r="Z43" i="57"/>
  <c r="Y43" i="57"/>
  <c r="X43" i="57"/>
  <c r="W43" i="57"/>
  <c r="V43" i="57"/>
  <c r="U43" i="57"/>
  <c r="T43" i="57"/>
  <c r="S43" i="57"/>
  <c r="R43" i="57"/>
  <c r="Q43" i="57"/>
  <c r="O43" i="57"/>
  <c r="C43" i="57"/>
  <c r="Z42" i="57"/>
  <c r="Y42" i="57"/>
  <c r="X42" i="57"/>
  <c r="W42" i="57"/>
  <c r="V42" i="57"/>
  <c r="U42" i="57"/>
  <c r="T42" i="57"/>
  <c r="S42" i="57"/>
  <c r="R42" i="57"/>
  <c r="Q42" i="57"/>
  <c r="O42" i="57"/>
  <c r="C42" i="57"/>
  <c r="Z41" i="57"/>
  <c r="Y41" i="57"/>
  <c r="X41" i="57"/>
  <c r="W41" i="57"/>
  <c r="V41" i="57"/>
  <c r="U41" i="57"/>
  <c r="T41" i="57"/>
  <c r="S41" i="57"/>
  <c r="R41" i="57"/>
  <c r="Q41" i="57"/>
  <c r="O41" i="57"/>
  <c r="C41" i="57"/>
  <c r="Z40" i="57"/>
  <c r="Y40" i="57"/>
  <c r="X40" i="57"/>
  <c r="W40" i="57"/>
  <c r="V40" i="57"/>
  <c r="U40" i="57"/>
  <c r="T40" i="57"/>
  <c r="S40" i="57"/>
  <c r="R40" i="57"/>
  <c r="Q40" i="57"/>
  <c r="O40" i="57"/>
  <c r="C40" i="57"/>
  <c r="Z39" i="57"/>
  <c r="Y39" i="57"/>
  <c r="X39" i="57"/>
  <c r="W39" i="57"/>
  <c r="V39" i="57"/>
  <c r="U39" i="57"/>
  <c r="T39" i="57"/>
  <c r="S39" i="57"/>
  <c r="R39" i="57"/>
  <c r="Q39" i="57"/>
  <c r="O39" i="57"/>
  <c r="C39" i="57"/>
  <c r="Z38" i="57"/>
  <c r="Y38" i="57"/>
  <c r="X38" i="57"/>
  <c r="W38" i="57"/>
  <c r="V38" i="57"/>
  <c r="U38" i="57"/>
  <c r="T38" i="57"/>
  <c r="S38" i="57"/>
  <c r="R38" i="57"/>
  <c r="Q38" i="57"/>
  <c r="O38" i="57"/>
  <c r="C38" i="57"/>
  <c r="Z37" i="57"/>
  <c r="Y37" i="57"/>
  <c r="X37" i="57"/>
  <c r="W37" i="57"/>
  <c r="V37" i="57"/>
  <c r="U37" i="57"/>
  <c r="T37" i="57"/>
  <c r="S37" i="57"/>
  <c r="R37" i="57"/>
  <c r="Q37" i="57"/>
  <c r="O37" i="57"/>
  <c r="C37" i="57"/>
  <c r="Z36" i="57"/>
  <c r="Y36" i="57"/>
  <c r="X36" i="57"/>
  <c r="W36" i="57"/>
  <c r="V36" i="57"/>
  <c r="U36" i="57"/>
  <c r="T36" i="57"/>
  <c r="S36" i="57"/>
  <c r="R36" i="57"/>
  <c r="Q36" i="57"/>
  <c r="O36" i="57"/>
  <c r="C36" i="57"/>
  <c r="Z35" i="57"/>
  <c r="Y35" i="57"/>
  <c r="X35" i="57"/>
  <c r="W35" i="57"/>
  <c r="V35" i="57"/>
  <c r="U35" i="57"/>
  <c r="T35" i="57"/>
  <c r="S35" i="57"/>
  <c r="R35" i="57"/>
  <c r="Q35" i="57"/>
  <c r="O35" i="57"/>
  <c r="C35" i="57"/>
  <c r="Z34" i="57"/>
  <c r="Y34" i="57"/>
  <c r="X34" i="57"/>
  <c r="W34" i="57"/>
  <c r="V34" i="57"/>
  <c r="U34" i="57"/>
  <c r="T34" i="57"/>
  <c r="S34" i="57"/>
  <c r="R34" i="57"/>
  <c r="Q34" i="57"/>
  <c r="O34" i="57"/>
  <c r="C34" i="57"/>
  <c r="Z33" i="57"/>
  <c r="Y33" i="57"/>
  <c r="X33" i="57"/>
  <c r="W33" i="57"/>
  <c r="V33" i="57"/>
  <c r="U33" i="57"/>
  <c r="T33" i="57"/>
  <c r="S33" i="57"/>
  <c r="R33" i="57"/>
  <c r="Q33" i="57"/>
  <c r="O33" i="57"/>
  <c r="C33" i="57"/>
  <c r="Z32" i="57"/>
  <c r="Y32" i="57"/>
  <c r="X32" i="57"/>
  <c r="W32" i="57"/>
  <c r="V32" i="57"/>
  <c r="U32" i="57"/>
  <c r="T32" i="57"/>
  <c r="S32" i="57"/>
  <c r="R32" i="57"/>
  <c r="Q32" i="57"/>
  <c r="O32" i="57"/>
  <c r="C32" i="57"/>
  <c r="Z31" i="57"/>
  <c r="Y31" i="57"/>
  <c r="X31" i="57"/>
  <c r="W31" i="57"/>
  <c r="V31" i="57"/>
  <c r="U31" i="57"/>
  <c r="T31" i="57"/>
  <c r="S31" i="57"/>
  <c r="R31" i="57"/>
  <c r="Q31" i="57"/>
  <c r="O31" i="57"/>
  <c r="C31" i="57"/>
  <c r="Z30" i="57"/>
  <c r="Y30" i="57"/>
  <c r="X30" i="57"/>
  <c r="W30" i="57"/>
  <c r="V30" i="57"/>
  <c r="U30" i="57"/>
  <c r="T30" i="57"/>
  <c r="S30" i="57"/>
  <c r="R30" i="57"/>
  <c r="Q30" i="57"/>
  <c r="O30" i="57"/>
  <c r="C30" i="57"/>
  <c r="Z29" i="57"/>
  <c r="Y29" i="57"/>
  <c r="X29" i="57"/>
  <c r="W29" i="57"/>
  <c r="V29" i="57"/>
  <c r="U29" i="57"/>
  <c r="T29" i="57"/>
  <c r="S29" i="57"/>
  <c r="R29" i="57"/>
  <c r="Q29" i="57"/>
  <c r="O29" i="57"/>
  <c r="C29" i="57"/>
  <c r="Z28" i="57"/>
  <c r="Y28" i="57"/>
  <c r="X28" i="57"/>
  <c r="W28" i="57"/>
  <c r="V28" i="57"/>
  <c r="U28" i="57"/>
  <c r="T28" i="57"/>
  <c r="S28" i="57"/>
  <c r="R28" i="57"/>
  <c r="Q28" i="57"/>
  <c r="O28" i="57"/>
  <c r="C28" i="57"/>
  <c r="Z27" i="57"/>
  <c r="Y27" i="57"/>
  <c r="X27" i="57"/>
  <c r="W27" i="57"/>
  <c r="V27" i="57"/>
  <c r="U27" i="57"/>
  <c r="T27" i="57"/>
  <c r="S27" i="57"/>
  <c r="R27" i="57"/>
  <c r="Q27" i="57"/>
  <c r="O27" i="57"/>
  <c r="C27" i="57"/>
  <c r="Z26" i="57"/>
  <c r="Y26" i="57"/>
  <c r="X26" i="57"/>
  <c r="W26" i="57"/>
  <c r="V26" i="57"/>
  <c r="U26" i="57"/>
  <c r="T26" i="57"/>
  <c r="S26" i="57"/>
  <c r="R26" i="57"/>
  <c r="Q26" i="57"/>
  <c r="O26" i="57"/>
  <c r="C26" i="57"/>
  <c r="Z25" i="57"/>
  <c r="Y25" i="57"/>
  <c r="X25" i="57"/>
  <c r="W25" i="57"/>
  <c r="V25" i="57"/>
  <c r="U25" i="57"/>
  <c r="T25" i="57"/>
  <c r="S25" i="57"/>
  <c r="R25" i="57"/>
  <c r="Q25" i="57"/>
  <c r="O25" i="57"/>
  <c r="C25" i="57"/>
  <c r="Z24" i="57"/>
  <c r="Y24" i="57"/>
  <c r="X24" i="57"/>
  <c r="W24" i="57"/>
  <c r="V24" i="57"/>
  <c r="U24" i="57"/>
  <c r="T24" i="57"/>
  <c r="S24" i="57"/>
  <c r="R24" i="57"/>
  <c r="Q24" i="57"/>
  <c r="O24" i="57"/>
  <c r="C24" i="57"/>
  <c r="Z23" i="57"/>
  <c r="Y23" i="57"/>
  <c r="X23" i="57"/>
  <c r="W23" i="57"/>
  <c r="V23" i="57"/>
  <c r="U23" i="57"/>
  <c r="T23" i="57"/>
  <c r="S23" i="57"/>
  <c r="R23" i="57"/>
  <c r="Q23" i="57"/>
  <c r="O23" i="57"/>
  <c r="C23" i="57"/>
  <c r="Z22" i="57"/>
  <c r="Y22" i="57"/>
  <c r="X22" i="57"/>
  <c r="W22" i="57"/>
  <c r="V22" i="57"/>
  <c r="U22" i="57"/>
  <c r="T22" i="57"/>
  <c r="S22" i="57"/>
  <c r="R22" i="57"/>
  <c r="Q22" i="57"/>
  <c r="O22" i="57"/>
  <c r="C22" i="57"/>
  <c r="Z21" i="57"/>
  <c r="Y21" i="57"/>
  <c r="X21" i="57"/>
  <c r="W21" i="57"/>
  <c r="V21" i="57"/>
  <c r="U21" i="57"/>
  <c r="T21" i="57"/>
  <c r="S21" i="57"/>
  <c r="R21" i="57"/>
  <c r="Q21" i="57"/>
  <c r="O21" i="57"/>
  <c r="C21" i="57"/>
  <c r="Z20" i="57"/>
  <c r="Y20" i="57"/>
  <c r="X20" i="57"/>
  <c r="W20" i="57"/>
  <c r="V20" i="57"/>
  <c r="U20" i="57"/>
  <c r="T20" i="57"/>
  <c r="S20" i="57"/>
  <c r="R20" i="57"/>
  <c r="Q20" i="57"/>
  <c r="O20" i="57"/>
  <c r="C20" i="57"/>
  <c r="Z19" i="57"/>
  <c r="Y19" i="57"/>
  <c r="X19" i="57"/>
  <c r="W19" i="57"/>
  <c r="V19" i="57"/>
  <c r="U19" i="57"/>
  <c r="T19" i="57"/>
  <c r="S19" i="57"/>
  <c r="R19" i="57"/>
  <c r="Q19" i="57"/>
  <c r="O19" i="57"/>
  <c r="C19" i="57"/>
  <c r="Z18" i="57"/>
  <c r="Y18" i="57"/>
  <c r="X18" i="57"/>
  <c r="W18" i="57"/>
  <c r="V18" i="57"/>
  <c r="U18" i="57"/>
  <c r="T18" i="57"/>
  <c r="S18" i="57"/>
  <c r="R18" i="57"/>
  <c r="Q18" i="57"/>
  <c r="O18" i="57"/>
  <c r="C18" i="57"/>
  <c r="Z17" i="57"/>
  <c r="Y17" i="57"/>
  <c r="X17" i="57"/>
  <c r="W17" i="57"/>
  <c r="V17" i="57"/>
  <c r="U17" i="57"/>
  <c r="T17" i="57"/>
  <c r="S17" i="57"/>
  <c r="R17" i="57"/>
  <c r="Q17" i="57"/>
  <c r="O17" i="57"/>
  <c r="C17" i="57"/>
  <c r="Z16" i="57"/>
  <c r="Y16" i="57"/>
  <c r="X16" i="57"/>
  <c r="W16" i="57"/>
  <c r="V16" i="57"/>
  <c r="U16" i="57"/>
  <c r="T16" i="57"/>
  <c r="S16" i="57"/>
  <c r="R16" i="57"/>
  <c r="Q16" i="57"/>
  <c r="O16" i="57"/>
  <c r="C16" i="57"/>
  <c r="Z15" i="57"/>
  <c r="Y15" i="57"/>
  <c r="X15" i="57"/>
  <c r="W15" i="57"/>
  <c r="V15" i="57"/>
  <c r="U15" i="57"/>
  <c r="T15" i="57"/>
  <c r="S15" i="57"/>
  <c r="R15" i="57"/>
  <c r="Q15" i="57"/>
  <c r="O15" i="57"/>
  <c r="C15" i="57"/>
  <c r="Z14" i="57"/>
  <c r="Y14" i="57"/>
  <c r="X14" i="57"/>
  <c r="W14" i="57"/>
  <c r="V14" i="57"/>
  <c r="U14" i="57"/>
  <c r="T14" i="57"/>
  <c r="S14" i="57"/>
  <c r="R14" i="57"/>
  <c r="Q14" i="57"/>
  <c r="O14" i="57"/>
  <c r="C14" i="57"/>
  <c r="Z13" i="57"/>
  <c r="Y13" i="57"/>
  <c r="X13" i="57"/>
  <c r="W13" i="57"/>
  <c r="V13" i="57"/>
  <c r="U13" i="57"/>
  <c r="T13" i="57"/>
  <c r="S13" i="57"/>
  <c r="R13" i="57"/>
  <c r="Q13" i="57"/>
  <c r="O13" i="57"/>
  <c r="C13" i="57"/>
  <c r="Z12" i="57"/>
  <c r="Y12" i="57"/>
  <c r="X12" i="57"/>
  <c r="W12" i="57"/>
  <c r="V12" i="57"/>
  <c r="U12" i="57"/>
  <c r="T12" i="57"/>
  <c r="S12" i="57"/>
  <c r="R12" i="57"/>
  <c r="Q12" i="57"/>
  <c r="O12" i="57"/>
  <c r="C12" i="57"/>
  <c r="Z11" i="57"/>
  <c r="Y11" i="57"/>
  <c r="X11" i="57"/>
  <c r="W11" i="57"/>
  <c r="V11" i="57"/>
  <c r="U11" i="57"/>
  <c r="T11" i="57"/>
  <c r="S11" i="57"/>
  <c r="R11" i="57"/>
  <c r="Q11" i="57"/>
  <c r="O11" i="57"/>
  <c r="C11" i="57"/>
  <c r="Z10" i="57"/>
  <c r="Y10" i="57"/>
  <c r="X10" i="57"/>
  <c r="W10" i="57"/>
  <c r="V10" i="57"/>
  <c r="U10" i="57"/>
  <c r="T10" i="57"/>
  <c r="S10" i="57"/>
  <c r="R10" i="57"/>
  <c r="Q10" i="57"/>
  <c r="O10" i="57"/>
  <c r="C10" i="57"/>
  <c r="Z9" i="57"/>
  <c r="Y9" i="57"/>
  <c r="X9" i="57"/>
  <c r="W9" i="57"/>
  <c r="V9" i="57"/>
  <c r="U9" i="57"/>
  <c r="T9" i="57"/>
  <c r="S9" i="57"/>
  <c r="R9" i="57"/>
  <c r="Q9" i="57"/>
  <c r="O9" i="57"/>
  <c r="C9" i="57"/>
  <c r="Z8" i="57"/>
  <c r="Y8" i="57"/>
  <c r="X8" i="57"/>
  <c r="W8" i="57"/>
  <c r="V8" i="57"/>
  <c r="U8" i="57"/>
  <c r="T8" i="57"/>
  <c r="S8" i="57"/>
  <c r="R8" i="57"/>
  <c r="Q8" i="57"/>
  <c r="O8" i="57"/>
  <c r="C8" i="57"/>
  <c r="Z7" i="57"/>
  <c r="Y7" i="57"/>
  <c r="X7" i="57"/>
  <c r="W7" i="57"/>
  <c r="V7" i="57"/>
  <c r="U7" i="57"/>
  <c r="T7" i="57"/>
  <c r="S7" i="57"/>
  <c r="R7" i="57"/>
  <c r="Q7" i="57"/>
  <c r="O7" i="57"/>
  <c r="C7" i="57"/>
  <c r="Z6" i="57"/>
  <c r="Y6" i="57"/>
  <c r="X6" i="57"/>
  <c r="W6" i="57"/>
  <c r="V6" i="57"/>
  <c r="U6" i="57"/>
  <c r="T6" i="57"/>
  <c r="S6" i="57"/>
  <c r="R6" i="57"/>
  <c r="Q6" i="57"/>
  <c r="O6" i="57"/>
  <c r="C6" i="57"/>
  <c r="Z5" i="57"/>
  <c r="Y5" i="57"/>
  <c r="X5" i="57"/>
  <c r="W5" i="57"/>
  <c r="V5" i="57"/>
  <c r="U5" i="57"/>
  <c r="T5" i="57"/>
  <c r="S5" i="57"/>
  <c r="R5" i="57"/>
  <c r="Q5" i="57"/>
  <c r="O5" i="57"/>
  <c r="C5" i="57"/>
  <c r="Z4" i="57"/>
  <c r="Y4" i="57"/>
  <c r="X4" i="57"/>
  <c r="W4" i="57"/>
  <c r="V4" i="57"/>
  <c r="U4" i="57"/>
  <c r="T4" i="57"/>
  <c r="S4" i="57"/>
  <c r="R4" i="57"/>
  <c r="Q4" i="57"/>
  <c r="O4" i="57"/>
  <c r="C4" i="57"/>
  <c r="N2" i="57"/>
  <c r="M2" i="57"/>
  <c r="L2" i="57"/>
  <c r="K2" i="57"/>
  <c r="J2" i="57"/>
  <c r="I2" i="57"/>
  <c r="H2" i="57"/>
  <c r="G2" i="57"/>
  <c r="F2" i="57"/>
  <c r="E2" i="57"/>
  <c r="Z438" i="56"/>
  <c r="Y438" i="56"/>
  <c r="X438" i="56"/>
  <c r="W438" i="56"/>
  <c r="V438" i="56"/>
  <c r="U438" i="56"/>
  <c r="T438" i="56"/>
  <c r="S438" i="56"/>
  <c r="R438" i="56"/>
  <c r="Q438" i="56"/>
  <c r="O438" i="56"/>
  <c r="C438" i="56"/>
  <c r="Z437" i="56"/>
  <c r="Y437" i="56"/>
  <c r="X437" i="56"/>
  <c r="W437" i="56"/>
  <c r="V437" i="56"/>
  <c r="U437" i="56"/>
  <c r="T437" i="56"/>
  <c r="S437" i="56"/>
  <c r="R437" i="56"/>
  <c r="Q437" i="56"/>
  <c r="O437" i="56"/>
  <c r="C437" i="56"/>
  <c r="Z436" i="56"/>
  <c r="Y436" i="56"/>
  <c r="X436" i="56"/>
  <c r="W436" i="56"/>
  <c r="V436" i="56"/>
  <c r="U436" i="56"/>
  <c r="T436" i="56"/>
  <c r="S436" i="56"/>
  <c r="R436" i="56"/>
  <c r="Q436" i="56"/>
  <c r="O436" i="56"/>
  <c r="C436" i="56"/>
  <c r="Z435" i="56"/>
  <c r="Y435" i="56"/>
  <c r="X435" i="56"/>
  <c r="W435" i="56"/>
  <c r="V435" i="56"/>
  <c r="U435" i="56"/>
  <c r="T435" i="56"/>
  <c r="S435" i="56"/>
  <c r="R435" i="56"/>
  <c r="Q435" i="56"/>
  <c r="O435" i="56"/>
  <c r="C435" i="56"/>
  <c r="Z434" i="56"/>
  <c r="Y434" i="56"/>
  <c r="X434" i="56"/>
  <c r="W434" i="56"/>
  <c r="V434" i="56"/>
  <c r="U434" i="56"/>
  <c r="T434" i="56"/>
  <c r="S434" i="56"/>
  <c r="R434" i="56"/>
  <c r="Q434" i="56"/>
  <c r="O434" i="56"/>
  <c r="C434" i="56"/>
  <c r="Z433" i="56"/>
  <c r="Y433" i="56"/>
  <c r="X433" i="56"/>
  <c r="W433" i="56"/>
  <c r="V433" i="56"/>
  <c r="U433" i="56"/>
  <c r="T433" i="56"/>
  <c r="S433" i="56"/>
  <c r="R433" i="56"/>
  <c r="Q433" i="56"/>
  <c r="O433" i="56"/>
  <c r="C433" i="56"/>
  <c r="Z432" i="56"/>
  <c r="Y432" i="56"/>
  <c r="X432" i="56"/>
  <c r="W432" i="56"/>
  <c r="V432" i="56"/>
  <c r="U432" i="56"/>
  <c r="T432" i="56"/>
  <c r="S432" i="56"/>
  <c r="R432" i="56"/>
  <c r="Q432" i="56"/>
  <c r="O432" i="56"/>
  <c r="C432" i="56"/>
  <c r="Z431" i="56"/>
  <c r="Y431" i="56"/>
  <c r="X431" i="56"/>
  <c r="W431" i="56"/>
  <c r="V431" i="56"/>
  <c r="U431" i="56"/>
  <c r="T431" i="56"/>
  <c r="S431" i="56"/>
  <c r="R431" i="56"/>
  <c r="Q431" i="56"/>
  <c r="O431" i="56"/>
  <c r="C431" i="56"/>
  <c r="Z430" i="56"/>
  <c r="Y430" i="56"/>
  <c r="X430" i="56"/>
  <c r="W430" i="56"/>
  <c r="V430" i="56"/>
  <c r="U430" i="56"/>
  <c r="T430" i="56"/>
  <c r="S430" i="56"/>
  <c r="R430" i="56"/>
  <c r="Q430" i="56"/>
  <c r="O430" i="56"/>
  <c r="C430" i="56"/>
  <c r="Z429" i="56"/>
  <c r="Y429" i="56"/>
  <c r="X429" i="56"/>
  <c r="W429" i="56"/>
  <c r="V429" i="56"/>
  <c r="U429" i="56"/>
  <c r="T429" i="56"/>
  <c r="S429" i="56"/>
  <c r="R429" i="56"/>
  <c r="Q429" i="56"/>
  <c r="O429" i="56"/>
  <c r="C429" i="56"/>
  <c r="Z428" i="56"/>
  <c r="Y428" i="56"/>
  <c r="X428" i="56"/>
  <c r="W428" i="56"/>
  <c r="V428" i="56"/>
  <c r="U428" i="56"/>
  <c r="T428" i="56"/>
  <c r="S428" i="56"/>
  <c r="R428" i="56"/>
  <c r="Q428" i="56"/>
  <c r="O428" i="56"/>
  <c r="C428" i="56"/>
  <c r="Z427" i="56"/>
  <c r="Y427" i="56"/>
  <c r="X427" i="56"/>
  <c r="W427" i="56"/>
  <c r="V427" i="56"/>
  <c r="U427" i="56"/>
  <c r="T427" i="56"/>
  <c r="S427" i="56"/>
  <c r="R427" i="56"/>
  <c r="Q427" i="56"/>
  <c r="O427" i="56"/>
  <c r="C427" i="56"/>
  <c r="Z426" i="56"/>
  <c r="Y426" i="56"/>
  <c r="X426" i="56"/>
  <c r="W426" i="56"/>
  <c r="V426" i="56"/>
  <c r="U426" i="56"/>
  <c r="T426" i="56"/>
  <c r="S426" i="56"/>
  <c r="R426" i="56"/>
  <c r="Q426" i="56"/>
  <c r="O426" i="56"/>
  <c r="C426" i="56"/>
  <c r="Z425" i="56"/>
  <c r="Y425" i="56"/>
  <c r="X425" i="56"/>
  <c r="W425" i="56"/>
  <c r="V425" i="56"/>
  <c r="U425" i="56"/>
  <c r="T425" i="56"/>
  <c r="S425" i="56"/>
  <c r="R425" i="56"/>
  <c r="Q425" i="56"/>
  <c r="O425" i="56"/>
  <c r="C425" i="56"/>
  <c r="Z424" i="56"/>
  <c r="Y424" i="56"/>
  <c r="X424" i="56"/>
  <c r="W424" i="56"/>
  <c r="V424" i="56"/>
  <c r="U424" i="56"/>
  <c r="T424" i="56"/>
  <c r="S424" i="56"/>
  <c r="R424" i="56"/>
  <c r="Q424" i="56"/>
  <c r="O424" i="56"/>
  <c r="C424" i="56"/>
  <c r="Z423" i="56"/>
  <c r="Y423" i="56"/>
  <c r="X423" i="56"/>
  <c r="W423" i="56"/>
  <c r="V423" i="56"/>
  <c r="U423" i="56"/>
  <c r="T423" i="56"/>
  <c r="S423" i="56"/>
  <c r="R423" i="56"/>
  <c r="Q423" i="56"/>
  <c r="O423" i="56"/>
  <c r="C423" i="56"/>
  <c r="Z422" i="56"/>
  <c r="Y422" i="56"/>
  <c r="X422" i="56"/>
  <c r="W422" i="56"/>
  <c r="V422" i="56"/>
  <c r="U422" i="56"/>
  <c r="T422" i="56"/>
  <c r="S422" i="56"/>
  <c r="R422" i="56"/>
  <c r="Q422" i="56"/>
  <c r="O422" i="56"/>
  <c r="C422" i="56"/>
  <c r="Z421" i="56"/>
  <c r="Y421" i="56"/>
  <c r="X421" i="56"/>
  <c r="W421" i="56"/>
  <c r="V421" i="56"/>
  <c r="U421" i="56"/>
  <c r="T421" i="56"/>
  <c r="S421" i="56"/>
  <c r="R421" i="56"/>
  <c r="Q421" i="56"/>
  <c r="O421" i="56"/>
  <c r="C421" i="56"/>
  <c r="Z420" i="56"/>
  <c r="Y420" i="56"/>
  <c r="X420" i="56"/>
  <c r="W420" i="56"/>
  <c r="V420" i="56"/>
  <c r="U420" i="56"/>
  <c r="T420" i="56"/>
  <c r="S420" i="56"/>
  <c r="R420" i="56"/>
  <c r="Q420" i="56"/>
  <c r="O420" i="56"/>
  <c r="C420" i="56"/>
  <c r="Z419" i="56"/>
  <c r="Y419" i="56"/>
  <c r="X419" i="56"/>
  <c r="W419" i="56"/>
  <c r="V419" i="56"/>
  <c r="U419" i="56"/>
  <c r="T419" i="56"/>
  <c r="S419" i="56"/>
  <c r="R419" i="56"/>
  <c r="Q419" i="56"/>
  <c r="O419" i="56"/>
  <c r="C419" i="56"/>
  <c r="Z418" i="56"/>
  <c r="Y418" i="56"/>
  <c r="X418" i="56"/>
  <c r="W418" i="56"/>
  <c r="V418" i="56"/>
  <c r="U418" i="56"/>
  <c r="T418" i="56"/>
  <c r="S418" i="56"/>
  <c r="R418" i="56"/>
  <c r="Q418" i="56"/>
  <c r="O418" i="56"/>
  <c r="C418" i="56"/>
  <c r="Z417" i="56"/>
  <c r="Y417" i="56"/>
  <c r="X417" i="56"/>
  <c r="W417" i="56"/>
  <c r="V417" i="56"/>
  <c r="U417" i="56"/>
  <c r="T417" i="56"/>
  <c r="S417" i="56"/>
  <c r="R417" i="56"/>
  <c r="Q417" i="56"/>
  <c r="O417" i="56"/>
  <c r="C417" i="56"/>
  <c r="Z416" i="56"/>
  <c r="Y416" i="56"/>
  <c r="X416" i="56"/>
  <c r="W416" i="56"/>
  <c r="V416" i="56"/>
  <c r="U416" i="56"/>
  <c r="T416" i="56"/>
  <c r="S416" i="56"/>
  <c r="R416" i="56"/>
  <c r="Q416" i="56"/>
  <c r="O416" i="56"/>
  <c r="C416" i="56"/>
  <c r="Z415" i="56"/>
  <c r="Y415" i="56"/>
  <c r="X415" i="56"/>
  <c r="W415" i="56"/>
  <c r="V415" i="56"/>
  <c r="U415" i="56"/>
  <c r="T415" i="56"/>
  <c r="S415" i="56"/>
  <c r="R415" i="56"/>
  <c r="Q415" i="56"/>
  <c r="O415" i="56"/>
  <c r="C415" i="56"/>
  <c r="Z414" i="56"/>
  <c r="Y414" i="56"/>
  <c r="X414" i="56"/>
  <c r="W414" i="56"/>
  <c r="V414" i="56"/>
  <c r="U414" i="56"/>
  <c r="T414" i="56"/>
  <c r="S414" i="56"/>
  <c r="R414" i="56"/>
  <c r="Q414" i="56"/>
  <c r="O414" i="56"/>
  <c r="C414" i="56"/>
  <c r="Z413" i="56"/>
  <c r="Y413" i="56"/>
  <c r="X413" i="56"/>
  <c r="W413" i="56"/>
  <c r="V413" i="56"/>
  <c r="U413" i="56"/>
  <c r="T413" i="56"/>
  <c r="S413" i="56"/>
  <c r="R413" i="56"/>
  <c r="Q413" i="56"/>
  <c r="O413" i="56"/>
  <c r="C413" i="56"/>
  <c r="Z412" i="56"/>
  <c r="Y412" i="56"/>
  <c r="X412" i="56"/>
  <c r="W412" i="56"/>
  <c r="V412" i="56"/>
  <c r="U412" i="56"/>
  <c r="T412" i="56"/>
  <c r="S412" i="56"/>
  <c r="R412" i="56"/>
  <c r="Q412" i="56"/>
  <c r="O412" i="56"/>
  <c r="C412" i="56"/>
  <c r="Z411" i="56"/>
  <c r="Y411" i="56"/>
  <c r="X411" i="56"/>
  <c r="W411" i="56"/>
  <c r="V411" i="56"/>
  <c r="U411" i="56"/>
  <c r="T411" i="56"/>
  <c r="S411" i="56"/>
  <c r="R411" i="56"/>
  <c r="Q411" i="56"/>
  <c r="O411" i="56"/>
  <c r="C411" i="56"/>
  <c r="Z410" i="56"/>
  <c r="Y410" i="56"/>
  <c r="X410" i="56"/>
  <c r="W410" i="56"/>
  <c r="V410" i="56"/>
  <c r="U410" i="56"/>
  <c r="T410" i="56"/>
  <c r="S410" i="56"/>
  <c r="R410" i="56"/>
  <c r="Q410" i="56"/>
  <c r="O410" i="56"/>
  <c r="C410" i="56"/>
  <c r="Z409" i="56"/>
  <c r="Y409" i="56"/>
  <c r="X409" i="56"/>
  <c r="W409" i="56"/>
  <c r="V409" i="56"/>
  <c r="U409" i="56"/>
  <c r="T409" i="56"/>
  <c r="S409" i="56"/>
  <c r="R409" i="56"/>
  <c r="Q409" i="56"/>
  <c r="O409" i="56"/>
  <c r="C409" i="56"/>
  <c r="Z408" i="56"/>
  <c r="Y408" i="56"/>
  <c r="X408" i="56"/>
  <c r="W408" i="56"/>
  <c r="V408" i="56"/>
  <c r="U408" i="56"/>
  <c r="T408" i="56"/>
  <c r="S408" i="56"/>
  <c r="R408" i="56"/>
  <c r="Q408" i="56"/>
  <c r="O408" i="56"/>
  <c r="C408" i="56"/>
  <c r="Z407" i="56"/>
  <c r="Y407" i="56"/>
  <c r="X407" i="56"/>
  <c r="W407" i="56"/>
  <c r="V407" i="56"/>
  <c r="U407" i="56"/>
  <c r="T407" i="56"/>
  <c r="S407" i="56"/>
  <c r="R407" i="56"/>
  <c r="Q407" i="56"/>
  <c r="O407" i="56"/>
  <c r="C407" i="56"/>
  <c r="Z406" i="56"/>
  <c r="Y406" i="56"/>
  <c r="X406" i="56"/>
  <c r="W406" i="56"/>
  <c r="V406" i="56"/>
  <c r="U406" i="56"/>
  <c r="T406" i="56"/>
  <c r="S406" i="56"/>
  <c r="R406" i="56"/>
  <c r="Q406" i="56"/>
  <c r="O406" i="56"/>
  <c r="C406" i="56"/>
  <c r="Z405" i="56"/>
  <c r="Y405" i="56"/>
  <c r="X405" i="56"/>
  <c r="W405" i="56"/>
  <c r="V405" i="56"/>
  <c r="U405" i="56"/>
  <c r="T405" i="56"/>
  <c r="S405" i="56"/>
  <c r="R405" i="56"/>
  <c r="Q405" i="56"/>
  <c r="O405" i="56"/>
  <c r="C405" i="56"/>
  <c r="Z404" i="56"/>
  <c r="Y404" i="56"/>
  <c r="X404" i="56"/>
  <c r="W404" i="56"/>
  <c r="V404" i="56"/>
  <c r="U404" i="56"/>
  <c r="T404" i="56"/>
  <c r="S404" i="56"/>
  <c r="R404" i="56"/>
  <c r="Q404" i="56"/>
  <c r="O404" i="56"/>
  <c r="C404" i="56"/>
  <c r="Z403" i="56"/>
  <c r="Y403" i="56"/>
  <c r="X403" i="56"/>
  <c r="W403" i="56"/>
  <c r="V403" i="56"/>
  <c r="U403" i="56"/>
  <c r="T403" i="56"/>
  <c r="S403" i="56"/>
  <c r="R403" i="56"/>
  <c r="Q403" i="56"/>
  <c r="O403" i="56"/>
  <c r="C403" i="56"/>
  <c r="Z402" i="56"/>
  <c r="Y402" i="56"/>
  <c r="X402" i="56"/>
  <c r="W402" i="56"/>
  <c r="V402" i="56"/>
  <c r="U402" i="56"/>
  <c r="T402" i="56"/>
  <c r="S402" i="56"/>
  <c r="R402" i="56"/>
  <c r="Q402" i="56"/>
  <c r="O402" i="56"/>
  <c r="C402" i="56"/>
  <c r="Z401" i="56"/>
  <c r="Y401" i="56"/>
  <c r="X401" i="56"/>
  <c r="W401" i="56"/>
  <c r="V401" i="56"/>
  <c r="U401" i="56"/>
  <c r="T401" i="56"/>
  <c r="S401" i="56"/>
  <c r="R401" i="56"/>
  <c r="Q401" i="56"/>
  <c r="O401" i="56"/>
  <c r="C401" i="56"/>
  <c r="Z400" i="56"/>
  <c r="Y400" i="56"/>
  <c r="X400" i="56"/>
  <c r="W400" i="56"/>
  <c r="V400" i="56"/>
  <c r="U400" i="56"/>
  <c r="T400" i="56"/>
  <c r="S400" i="56"/>
  <c r="R400" i="56"/>
  <c r="Q400" i="56"/>
  <c r="O400" i="56"/>
  <c r="C400" i="56"/>
  <c r="Z399" i="56"/>
  <c r="Y399" i="56"/>
  <c r="X399" i="56"/>
  <c r="W399" i="56"/>
  <c r="V399" i="56"/>
  <c r="U399" i="56"/>
  <c r="T399" i="56"/>
  <c r="S399" i="56"/>
  <c r="R399" i="56"/>
  <c r="Q399" i="56"/>
  <c r="O399" i="56"/>
  <c r="C399" i="56"/>
  <c r="Z398" i="56"/>
  <c r="Y398" i="56"/>
  <c r="X398" i="56"/>
  <c r="W398" i="56"/>
  <c r="V398" i="56"/>
  <c r="U398" i="56"/>
  <c r="T398" i="56"/>
  <c r="S398" i="56"/>
  <c r="R398" i="56"/>
  <c r="Q398" i="56"/>
  <c r="O398" i="56"/>
  <c r="C398" i="56"/>
  <c r="Z397" i="56"/>
  <c r="Y397" i="56"/>
  <c r="X397" i="56"/>
  <c r="W397" i="56"/>
  <c r="V397" i="56"/>
  <c r="U397" i="56"/>
  <c r="T397" i="56"/>
  <c r="S397" i="56"/>
  <c r="R397" i="56"/>
  <c r="Q397" i="56"/>
  <c r="O397" i="56"/>
  <c r="C397" i="56"/>
  <c r="Z396" i="56"/>
  <c r="Y396" i="56"/>
  <c r="X396" i="56"/>
  <c r="W396" i="56"/>
  <c r="V396" i="56"/>
  <c r="U396" i="56"/>
  <c r="T396" i="56"/>
  <c r="S396" i="56"/>
  <c r="R396" i="56"/>
  <c r="Q396" i="56"/>
  <c r="O396" i="56"/>
  <c r="C396" i="56"/>
  <c r="Z395" i="56"/>
  <c r="Y395" i="56"/>
  <c r="X395" i="56"/>
  <c r="W395" i="56"/>
  <c r="V395" i="56"/>
  <c r="U395" i="56"/>
  <c r="T395" i="56"/>
  <c r="S395" i="56"/>
  <c r="R395" i="56"/>
  <c r="Q395" i="56"/>
  <c r="O395" i="56"/>
  <c r="C395" i="56"/>
  <c r="Z394" i="56"/>
  <c r="Y394" i="56"/>
  <c r="X394" i="56"/>
  <c r="W394" i="56"/>
  <c r="V394" i="56"/>
  <c r="U394" i="56"/>
  <c r="T394" i="56"/>
  <c r="S394" i="56"/>
  <c r="R394" i="56"/>
  <c r="Q394" i="56"/>
  <c r="O394" i="56"/>
  <c r="C394" i="56"/>
  <c r="Z393" i="56"/>
  <c r="Y393" i="56"/>
  <c r="X393" i="56"/>
  <c r="W393" i="56"/>
  <c r="V393" i="56"/>
  <c r="U393" i="56"/>
  <c r="T393" i="56"/>
  <c r="S393" i="56"/>
  <c r="R393" i="56"/>
  <c r="Q393" i="56"/>
  <c r="O393" i="56"/>
  <c r="C393" i="56"/>
  <c r="Z392" i="56"/>
  <c r="Y392" i="56"/>
  <c r="X392" i="56"/>
  <c r="W392" i="56"/>
  <c r="V392" i="56"/>
  <c r="U392" i="56"/>
  <c r="T392" i="56"/>
  <c r="S392" i="56"/>
  <c r="R392" i="56"/>
  <c r="Q392" i="56"/>
  <c r="O392" i="56"/>
  <c r="C392" i="56"/>
  <c r="Z391" i="56"/>
  <c r="Y391" i="56"/>
  <c r="X391" i="56"/>
  <c r="W391" i="56"/>
  <c r="V391" i="56"/>
  <c r="U391" i="56"/>
  <c r="T391" i="56"/>
  <c r="S391" i="56"/>
  <c r="R391" i="56"/>
  <c r="Q391" i="56"/>
  <c r="O391" i="56"/>
  <c r="C391" i="56"/>
  <c r="Z390" i="56"/>
  <c r="Y390" i="56"/>
  <c r="X390" i="56"/>
  <c r="W390" i="56"/>
  <c r="V390" i="56"/>
  <c r="U390" i="56"/>
  <c r="T390" i="56"/>
  <c r="S390" i="56"/>
  <c r="R390" i="56"/>
  <c r="Q390" i="56"/>
  <c r="O390" i="56"/>
  <c r="C390" i="56"/>
  <c r="Z389" i="56"/>
  <c r="Y389" i="56"/>
  <c r="X389" i="56"/>
  <c r="W389" i="56"/>
  <c r="V389" i="56"/>
  <c r="U389" i="56"/>
  <c r="T389" i="56"/>
  <c r="S389" i="56"/>
  <c r="R389" i="56"/>
  <c r="Q389" i="56"/>
  <c r="O389" i="56"/>
  <c r="C389" i="56"/>
  <c r="Z388" i="56"/>
  <c r="Y388" i="56"/>
  <c r="X388" i="56"/>
  <c r="W388" i="56"/>
  <c r="V388" i="56"/>
  <c r="U388" i="56"/>
  <c r="T388" i="56"/>
  <c r="S388" i="56"/>
  <c r="R388" i="56"/>
  <c r="Q388" i="56"/>
  <c r="O388" i="56"/>
  <c r="C388" i="56"/>
  <c r="Z387" i="56"/>
  <c r="Y387" i="56"/>
  <c r="X387" i="56"/>
  <c r="W387" i="56"/>
  <c r="V387" i="56"/>
  <c r="U387" i="56"/>
  <c r="T387" i="56"/>
  <c r="S387" i="56"/>
  <c r="R387" i="56"/>
  <c r="Q387" i="56"/>
  <c r="O387" i="56"/>
  <c r="C387" i="56"/>
  <c r="Z386" i="56"/>
  <c r="Y386" i="56"/>
  <c r="X386" i="56"/>
  <c r="W386" i="56"/>
  <c r="V386" i="56"/>
  <c r="U386" i="56"/>
  <c r="T386" i="56"/>
  <c r="S386" i="56"/>
  <c r="R386" i="56"/>
  <c r="Q386" i="56"/>
  <c r="O386" i="56"/>
  <c r="C386" i="56"/>
  <c r="Z385" i="56"/>
  <c r="Y385" i="56"/>
  <c r="X385" i="56"/>
  <c r="W385" i="56"/>
  <c r="V385" i="56"/>
  <c r="U385" i="56"/>
  <c r="T385" i="56"/>
  <c r="S385" i="56"/>
  <c r="R385" i="56"/>
  <c r="Q385" i="56"/>
  <c r="O385" i="56"/>
  <c r="C385" i="56"/>
  <c r="Z384" i="56"/>
  <c r="Y384" i="56"/>
  <c r="X384" i="56"/>
  <c r="W384" i="56"/>
  <c r="V384" i="56"/>
  <c r="U384" i="56"/>
  <c r="T384" i="56"/>
  <c r="S384" i="56"/>
  <c r="R384" i="56"/>
  <c r="Q384" i="56"/>
  <c r="O384" i="56"/>
  <c r="C384" i="56"/>
  <c r="Z383" i="56"/>
  <c r="Y383" i="56"/>
  <c r="X383" i="56"/>
  <c r="W383" i="56"/>
  <c r="V383" i="56"/>
  <c r="U383" i="56"/>
  <c r="T383" i="56"/>
  <c r="S383" i="56"/>
  <c r="R383" i="56"/>
  <c r="Q383" i="56"/>
  <c r="O383" i="56"/>
  <c r="C383" i="56"/>
  <c r="Z382" i="56"/>
  <c r="Y382" i="56"/>
  <c r="X382" i="56"/>
  <c r="W382" i="56"/>
  <c r="V382" i="56"/>
  <c r="U382" i="56"/>
  <c r="T382" i="56"/>
  <c r="S382" i="56"/>
  <c r="R382" i="56"/>
  <c r="Q382" i="56"/>
  <c r="O382" i="56"/>
  <c r="C382" i="56"/>
  <c r="Z381" i="56"/>
  <c r="Y381" i="56"/>
  <c r="X381" i="56"/>
  <c r="W381" i="56"/>
  <c r="V381" i="56"/>
  <c r="U381" i="56"/>
  <c r="T381" i="56"/>
  <c r="S381" i="56"/>
  <c r="R381" i="56"/>
  <c r="Q381" i="56"/>
  <c r="O381" i="56"/>
  <c r="C381" i="56"/>
  <c r="Z380" i="56"/>
  <c r="Y380" i="56"/>
  <c r="X380" i="56"/>
  <c r="W380" i="56"/>
  <c r="V380" i="56"/>
  <c r="U380" i="56"/>
  <c r="T380" i="56"/>
  <c r="S380" i="56"/>
  <c r="R380" i="56"/>
  <c r="Q380" i="56"/>
  <c r="O380" i="56"/>
  <c r="C380" i="56"/>
  <c r="Z379" i="56"/>
  <c r="Y379" i="56"/>
  <c r="X379" i="56"/>
  <c r="W379" i="56"/>
  <c r="V379" i="56"/>
  <c r="U379" i="56"/>
  <c r="T379" i="56"/>
  <c r="S379" i="56"/>
  <c r="R379" i="56"/>
  <c r="Q379" i="56"/>
  <c r="O379" i="56"/>
  <c r="C379" i="56"/>
  <c r="Z378" i="56"/>
  <c r="Y378" i="56"/>
  <c r="X378" i="56"/>
  <c r="W378" i="56"/>
  <c r="V378" i="56"/>
  <c r="U378" i="56"/>
  <c r="T378" i="56"/>
  <c r="S378" i="56"/>
  <c r="R378" i="56"/>
  <c r="Q378" i="56"/>
  <c r="O378" i="56"/>
  <c r="C378" i="56"/>
  <c r="Z377" i="56"/>
  <c r="Y377" i="56"/>
  <c r="X377" i="56"/>
  <c r="W377" i="56"/>
  <c r="V377" i="56"/>
  <c r="U377" i="56"/>
  <c r="T377" i="56"/>
  <c r="S377" i="56"/>
  <c r="R377" i="56"/>
  <c r="Q377" i="56"/>
  <c r="O377" i="56"/>
  <c r="C377" i="56"/>
  <c r="Z376" i="56"/>
  <c r="Y376" i="56"/>
  <c r="X376" i="56"/>
  <c r="W376" i="56"/>
  <c r="V376" i="56"/>
  <c r="U376" i="56"/>
  <c r="T376" i="56"/>
  <c r="S376" i="56"/>
  <c r="R376" i="56"/>
  <c r="Q376" i="56"/>
  <c r="O376" i="56"/>
  <c r="C376" i="56"/>
  <c r="Z375" i="56"/>
  <c r="Y375" i="56"/>
  <c r="X375" i="56"/>
  <c r="W375" i="56"/>
  <c r="V375" i="56"/>
  <c r="U375" i="56"/>
  <c r="T375" i="56"/>
  <c r="S375" i="56"/>
  <c r="R375" i="56"/>
  <c r="Q375" i="56"/>
  <c r="O375" i="56"/>
  <c r="C375" i="56"/>
  <c r="Z374" i="56"/>
  <c r="Y374" i="56"/>
  <c r="X374" i="56"/>
  <c r="W374" i="56"/>
  <c r="V374" i="56"/>
  <c r="U374" i="56"/>
  <c r="T374" i="56"/>
  <c r="S374" i="56"/>
  <c r="R374" i="56"/>
  <c r="Q374" i="56"/>
  <c r="O374" i="56"/>
  <c r="C374" i="56"/>
  <c r="Z373" i="56"/>
  <c r="Y373" i="56"/>
  <c r="X373" i="56"/>
  <c r="W373" i="56"/>
  <c r="V373" i="56"/>
  <c r="U373" i="56"/>
  <c r="T373" i="56"/>
  <c r="S373" i="56"/>
  <c r="R373" i="56"/>
  <c r="Q373" i="56"/>
  <c r="O373" i="56"/>
  <c r="C373" i="56"/>
  <c r="Z372" i="56"/>
  <c r="Y372" i="56"/>
  <c r="X372" i="56"/>
  <c r="W372" i="56"/>
  <c r="V372" i="56"/>
  <c r="U372" i="56"/>
  <c r="T372" i="56"/>
  <c r="S372" i="56"/>
  <c r="R372" i="56"/>
  <c r="Q372" i="56"/>
  <c r="O372" i="56"/>
  <c r="C372" i="56"/>
  <c r="Z371" i="56"/>
  <c r="Y371" i="56"/>
  <c r="X371" i="56"/>
  <c r="W371" i="56"/>
  <c r="V371" i="56"/>
  <c r="U371" i="56"/>
  <c r="T371" i="56"/>
  <c r="S371" i="56"/>
  <c r="R371" i="56"/>
  <c r="Q371" i="56"/>
  <c r="O371" i="56"/>
  <c r="C371" i="56"/>
  <c r="Z370" i="56"/>
  <c r="Y370" i="56"/>
  <c r="X370" i="56"/>
  <c r="W370" i="56"/>
  <c r="V370" i="56"/>
  <c r="U370" i="56"/>
  <c r="T370" i="56"/>
  <c r="S370" i="56"/>
  <c r="R370" i="56"/>
  <c r="Q370" i="56"/>
  <c r="O370" i="56"/>
  <c r="C370" i="56"/>
  <c r="Z369" i="56"/>
  <c r="Y369" i="56"/>
  <c r="X369" i="56"/>
  <c r="W369" i="56"/>
  <c r="V369" i="56"/>
  <c r="U369" i="56"/>
  <c r="T369" i="56"/>
  <c r="S369" i="56"/>
  <c r="R369" i="56"/>
  <c r="Q369" i="56"/>
  <c r="O369" i="56"/>
  <c r="C369" i="56"/>
  <c r="Z368" i="56"/>
  <c r="Y368" i="56"/>
  <c r="X368" i="56"/>
  <c r="W368" i="56"/>
  <c r="V368" i="56"/>
  <c r="U368" i="56"/>
  <c r="T368" i="56"/>
  <c r="S368" i="56"/>
  <c r="R368" i="56"/>
  <c r="Q368" i="56"/>
  <c r="O368" i="56"/>
  <c r="C368" i="56"/>
  <c r="Z367" i="56"/>
  <c r="Y367" i="56"/>
  <c r="X367" i="56"/>
  <c r="W367" i="56"/>
  <c r="V367" i="56"/>
  <c r="U367" i="56"/>
  <c r="T367" i="56"/>
  <c r="S367" i="56"/>
  <c r="R367" i="56"/>
  <c r="Q367" i="56"/>
  <c r="O367" i="56"/>
  <c r="C367" i="56"/>
  <c r="Z366" i="56"/>
  <c r="Y366" i="56"/>
  <c r="X366" i="56"/>
  <c r="W366" i="56"/>
  <c r="V366" i="56"/>
  <c r="U366" i="56"/>
  <c r="T366" i="56"/>
  <c r="S366" i="56"/>
  <c r="R366" i="56"/>
  <c r="Q366" i="56"/>
  <c r="O366" i="56"/>
  <c r="C366" i="56"/>
  <c r="Z365" i="56"/>
  <c r="Y365" i="56"/>
  <c r="X365" i="56"/>
  <c r="W365" i="56"/>
  <c r="V365" i="56"/>
  <c r="U365" i="56"/>
  <c r="T365" i="56"/>
  <c r="S365" i="56"/>
  <c r="R365" i="56"/>
  <c r="Q365" i="56"/>
  <c r="O365" i="56"/>
  <c r="C365" i="56"/>
  <c r="Z364" i="56"/>
  <c r="Y364" i="56"/>
  <c r="X364" i="56"/>
  <c r="W364" i="56"/>
  <c r="V364" i="56"/>
  <c r="U364" i="56"/>
  <c r="T364" i="56"/>
  <c r="S364" i="56"/>
  <c r="R364" i="56"/>
  <c r="Q364" i="56"/>
  <c r="O364" i="56"/>
  <c r="C364" i="56"/>
  <c r="Z363" i="56"/>
  <c r="Y363" i="56"/>
  <c r="X363" i="56"/>
  <c r="W363" i="56"/>
  <c r="V363" i="56"/>
  <c r="U363" i="56"/>
  <c r="T363" i="56"/>
  <c r="S363" i="56"/>
  <c r="R363" i="56"/>
  <c r="Q363" i="56"/>
  <c r="O363" i="56"/>
  <c r="C363" i="56"/>
  <c r="Z362" i="56"/>
  <c r="Y362" i="56"/>
  <c r="X362" i="56"/>
  <c r="W362" i="56"/>
  <c r="V362" i="56"/>
  <c r="U362" i="56"/>
  <c r="T362" i="56"/>
  <c r="S362" i="56"/>
  <c r="R362" i="56"/>
  <c r="Q362" i="56"/>
  <c r="O362" i="56"/>
  <c r="C362" i="56"/>
  <c r="Z361" i="56"/>
  <c r="Y361" i="56"/>
  <c r="X361" i="56"/>
  <c r="W361" i="56"/>
  <c r="V361" i="56"/>
  <c r="U361" i="56"/>
  <c r="T361" i="56"/>
  <c r="S361" i="56"/>
  <c r="R361" i="56"/>
  <c r="Q361" i="56"/>
  <c r="O361" i="56"/>
  <c r="C361" i="56"/>
  <c r="Z360" i="56"/>
  <c r="Y360" i="56"/>
  <c r="X360" i="56"/>
  <c r="W360" i="56"/>
  <c r="V360" i="56"/>
  <c r="U360" i="56"/>
  <c r="T360" i="56"/>
  <c r="S360" i="56"/>
  <c r="R360" i="56"/>
  <c r="Q360" i="56"/>
  <c r="O360" i="56"/>
  <c r="C360" i="56"/>
  <c r="Z359" i="56"/>
  <c r="Y359" i="56"/>
  <c r="X359" i="56"/>
  <c r="W359" i="56"/>
  <c r="V359" i="56"/>
  <c r="U359" i="56"/>
  <c r="T359" i="56"/>
  <c r="S359" i="56"/>
  <c r="R359" i="56"/>
  <c r="Q359" i="56"/>
  <c r="O359" i="56"/>
  <c r="C359" i="56"/>
  <c r="Z358" i="56"/>
  <c r="Y358" i="56"/>
  <c r="X358" i="56"/>
  <c r="W358" i="56"/>
  <c r="V358" i="56"/>
  <c r="U358" i="56"/>
  <c r="T358" i="56"/>
  <c r="S358" i="56"/>
  <c r="R358" i="56"/>
  <c r="Q358" i="56"/>
  <c r="O358" i="56"/>
  <c r="C358" i="56"/>
  <c r="Z357" i="56"/>
  <c r="Y357" i="56"/>
  <c r="X357" i="56"/>
  <c r="W357" i="56"/>
  <c r="V357" i="56"/>
  <c r="U357" i="56"/>
  <c r="T357" i="56"/>
  <c r="S357" i="56"/>
  <c r="R357" i="56"/>
  <c r="Q357" i="56"/>
  <c r="O357" i="56"/>
  <c r="C357" i="56"/>
  <c r="Z356" i="56"/>
  <c r="Y356" i="56"/>
  <c r="X356" i="56"/>
  <c r="W356" i="56"/>
  <c r="V356" i="56"/>
  <c r="U356" i="56"/>
  <c r="T356" i="56"/>
  <c r="S356" i="56"/>
  <c r="R356" i="56"/>
  <c r="Q356" i="56"/>
  <c r="O356" i="56"/>
  <c r="C356" i="56"/>
  <c r="Z355" i="56"/>
  <c r="Y355" i="56"/>
  <c r="X355" i="56"/>
  <c r="W355" i="56"/>
  <c r="V355" i="56"/>
  <c r="U355" i="56"/>
  <c r="T355" i="56"/>
  <c r="S355" i="56"/>
  <c r="R355" i="56"/>
  <c r="Q355" i="56"/>
  <c r="O355" i="56"/>
  <c r="C355" i="56"/>
  <c r="Z354" i="56"/>
  <c r="Y354" i="56"/>
  <c r="X354" i="56"/>
  <c r="W354" i="56"/>
  <c r="V354" i="56"/>
  <c r="U354" i="56"/>
  <c r="T354" i="56"/>
  <c r="S354" i="56"/>
  <c r="R354" i="56"/>
  <c r="Q354" i="56"/>
  <c r="O354" i="56"/>
  <c r="C354" i="56"/>
  <c r="Z353" i="56"/>
  <c r="Y353" i="56"/>
  <c r="X353" i="56"/>
  <c r="W353" i="56"/>
  <c r="V353" i="56"/>
  <c r="U353" i="56"/>
  <c r="T353" i="56"/>
  <c r="S353" i="56"/>
  <c r="R353" i="56"/>
  <c r="Q353" i="56"/>
  <c r="O353" i="56"/>
  <c r="C353" i="56"/>
  <c r="Z352" i="56"/>
  <c r="Y352" i="56"/>
  <c r="X352" i="56"/>
  <c r="W352" i="56"/>
  <c r="V352" i="56"/>
  <c r="U352" i="56"/>
  <c r="T352" i="56"/>
  <c r="S352" i="56"/>
  <c r="R352" i="56"/>
  <c r="Q352" i="56"/>
  <c r="O352" i="56"/>
  <c r="C352" i="56"/>
  <c r="Z351" i="56"/>
  <c r="Y351" i="56"/>
  <c r="X351" i="56"/>
  <c r="W351" i="56"/>
  <c r="V351" i="56"/>
  <c r="U351" i="56"/>
  <c r="T351" i="56"/>
  <c r="S351" i="56"/>
  <c r="R351" i="56"/>
  <c r="Q351" i="56"/>
  <c r="O351" i="56"/>
  <c r="C351" i="56"/>
  <c r="Z350" i="56"/>
  <c r="Y350" i="56"/>
  <c r="X350" i="56"/>
  <c r="W350" i="56"/>
  <c r="V350" i="56"/>
  <c r="U350" i="56"/>
  <c r="T350" i="56"/>
  <c r="S350" i="56"/>
  <c r="R350" i="56"/>
  <c r="Q350" i="56"/>
  <c r="O350" i="56"/>
  <c r="C350" i="56"/>
  <c r="Z349" i="56"/>
  <c r="Y349" i="56"/>
  <c r="X349" i="56"/>
  <c r="W349" i="56"/>
  <c r="V349" i="56"/>
  <c r="U349" i="56"/>
  <c r="T349" i="56"/>
  <c r="S349" i="56"/>
  <c r="R349" i="56"/>
  <c r="Q349" i="56"/>
  <c r="O349" i="56"/>
  <c r="C349" i="56"/>
  <c r="Z348" i="56"/>
  <c r="Y348" i="56"/>
  <c r="X348" i="56"/>
  <c r="W348" i="56"/>
  <c r="V348" i="56"/>
  <c r="U348" i="56"/>
  <c r="T348" i="56"/>
  <c r="S348" i="56"/>
  <c r="R348" i="56"/>
  <c r="Q348" i="56"/>
  <c r="O348" i="56"/>
  <c r="C348" i="56"/>
  <c r="Z347" i="56"/>
  <c r="Y347" i="56"/>
  <c r="X347" i="56"/>
  <c r="W347" i="56"/>
  <c r="V347" i="56"/>
  <c r="U347" i="56"/>
  <c r="T347" i="56"/>
  <c r="S347" i="56"/>
  <c r="R347" i="56"/>
  <c r="Q347" i="56"/>
  <c r="O347" i="56"/>
  <c r="C347" i="56"/>
  <c r="Z346" i="56"/>
  <c r="Y346" i="56"/>
  <c r="X346" i="56"/>
  <c r="W346" i="56"/>
  <c r="V346" i="56"/>
  <c r="U346" i="56"/>
  <c r="T346" i="56"/>
  <c r="S346" i="56"/>
  <c r="R346" i="56"/>
  <c r="Q346" i="56"/>
  <c r="O346" i="56"/>
  <c r="C346" i="56"/>
  <c r="Z345" i="56"/>
  <c r="Y345" i="56"/>
  <c r="X345" i="56"/>
  <c r="W345" i="56"/>
  <c r="V345" i="56"/>
  <c r="U345" i="56"/>
  <c r="T345" i="56"/>
  <c r="S345" i="56"/>
  <c r="R345" i="56"/>
  <c r="Q345" i="56"/>
  <c r="O345" i="56"/>
  <c r="C345" i="56"/>
  <c r="Z344" i="56"/>
  <c r="Y344" i="56"/>
  <c r="X344" i="56"/>
  <c r="W344" i="56"/>
  <c r="V344" i="56"/>
  <c r="U344" i="56"/>
  <c r="T344" i="56"/>
  <c r="S344" i="56"/>
  <c r="R344" i="56"/>
  <c r="Q344" i="56"/>
  <c r="O344" i="56"/>
  <c r="C344" i="56"/>
  <c r="Z343" i="56"/>
  <c r="Y343" i="56"/>
  <c r="X343" i="56"/>
  <c r="W343" i="56"/>
  <c r="V343" i="56"/>
  <c r="U343" i="56"/>
  <c r="T343" i="56"/>
  <c r="S343" i="56"/>
  <c r="R343" i="56"/>
  <c r="Q343" i="56"/>
  <c r="O343" i="56"/>
  <c r="C343" i="56"/>
  <c r="Z342" i="56"/>
  <c r="Y342" i="56"/>
  <c r="X342" i="56"/>
  <c r="W342" i="56"/>
  <c r="V342" i="56"/>
  <c r="U342" i="56"/>
  <c r="T342" i="56"/>
  <c r="S342" i="56"/>
  <c r="R342" i="56"/>
  <c r="Q342" i="56"/>
  <c r="O342" i="56"/>
  <c r="C342" i="56"/>
  <c r="Z341" i="56"/>
  <c r="Y341" i="56"/>
  <c r="X341" i="56"/>
  <c r="W341" i="56"/>
  <c r="V341" i="56"/>
  <c r="U341" i="56"/>
  <c r="T341" i="56"/>
  <c r="S341" i="56"/>
  <c r="R341" i="56"/>
  <c r="Q341" i="56"/>
  <c r="O341" i="56"/>
  <c r="C341" i="56"/>
  <c r="Z340" i="56"/>
  <c r="Y340" i="56"/>
  <c r="X340" i="56"/>
  <c r="W340" i="56"/>
  <c r="V340" i="56"/>
  <c r="U340" i="56"/>
  <c r="T340" i="56"/>
  <c r="S340" i="56"/>
  <c r="R340" i="56"/>
  <c r="Q340" i="56"/>
  <c r="O340" i="56"/>
  <c r="C340" i="56"/>
  <c r="Z339" i="56"/>
  <c r="Y339" i="56"/>
  <c r="X339" i="56"/>
  <c r="W339" i="56"/>
  <c r="V339" i="56"/>
  <c r="U339" i="56"/>
  <c r="T339" i="56"/>
  <c r="S339" i="56"/>
  <c r="R339" i="56"/>
  <c r="Q339" i="56"/>
  <c r="O339" i="56"/>
  <c r="C339" i="56"/>
  <c r="Z338" i="56"/>
  <c r="Y338" i="56"/>
  <c r="X338" i="56"/>
  <c r="W338" i="56"/>
  <c r="V338" i="56"/>
  <c r="U338" i="56"/>
  <c r="T338" i="56"/>
  <c r="S338" i="56"/>
  <c r="R338" i="56"/>
  <c r="Q338" i="56"/>
  <c r="O338" i="56"/>
  <c r="C338" i="56"/>
  <c r="Z337" i="56"/>
  <c r="Y337" i="56"/>
  <c r="X337" i="56"/>
  <c r="W337" i="56"/>
  <c r="V337" i="56"/>
  <c r="U337" i="56"/>
  <c r="T337" i="56"/>
  <c r="S337" i="56"/>
  <c r="R337" i="56"/>
  <c r="Q337" i="56"/>
  <c r="O337" i="56"/>
  <c r="C337" i="56"/>
  <c r="Z336" i="56"/>
  <c r="Y336" i="56"/>
  <c r="X336" i="56"/>
  <c r="W336" i="56"/>
  <c r="V336" i="56"/>
  <c r="U336" i="56"/>
  <c r="T336" i="56"/>
  <c r="S336" i="56"/>
  <c r="R336" i="56"/>
  <c r="Q336" i="56"/>
  <c r="O336" i="56"/>
  <c r="C336" i="56"/>
  <c r="Z335" i="56"/>
  <c r="Y335" i="56"/>
  <c r="X335" i="56"/>
  <c r="W335" i="56"/>
  <c r="V335" i="56"/>
  <c r="U335" i="56"/>
  <c r="T335" i="56"/>
  <c r="S335" i="56"/>
  <c r="R335" i="56"/>
  <c r="Q335" i="56"/>
  <c r="O335" i="56"/>
  <c r="C335" i="56"/>
  <c r="Z334" i="56"/>
  <c r="Y334" i="56"/>
  <c r="X334" i="56"/>
  <c r="W334" i="56"/>
  <c r="V334" i="56"/>
  <c r="U334" i="56"/>
  <c r="T334" i="56"/>
  <c r="S334" i="56"/>
  <c r="R334" i="56"/>
  <c r="Q334" i="56"/>
  <c r="O334" i="56"/>
  <c r="C334" i="56"/>
  <c r="Z333" i="56"/>
  <c r="Y333" i="56"/>
  <c r="X333" i="56"/>
  <c r="W333" i="56"/>
  <c r="V333" i="56"/>
  <c r="U333" i="56"/>
  <c r="T333" i="56"/>
  <c r="S333" i="56"/>
  <c r="R333" i="56"/>
  <c r="Q333" i="56"/>
  <c r="O333" i="56"/>
  <c r="C333" i="56"/>
  <c r="Z332" i="56"/>
  <c r="Y332" i="56"/>
  <c r="X332" i="56"/>
  <c r="W332" i="56"/>
  <c r="V332" i="56"/>
  <c r="U332" i="56"/>
  <c r="T332" i="56"/>
  <c r="S332" i="56"/>
  <c r="R332" i="56"/>
  <c r="Q332" i="56"/>
  <c r="O332" i="56"/>
  <c r="C332" i="56"/>
  <c r="Z331" i="56"/>
  <c r="Y331" i="56"/>
  <c r="X331" i="56"/>
  <c r="W331" i="56"/>
  <c r="V331" i="56"/>
  <c r="U331" i="56"/>
  <c r="T331" i="56"/>
  <c r="S331" i="56"/>
  <c r="R331" i="56"/>
  <c r="Q331" i="56"/>
  <c r="O331" i="56"/>
  <c r="C331" i="56"/>
  <c r="Z330" i="56"/>
  <c r="Y330" i="56"/>
  <c r="X330" i="56"/>
  <c r="W330" i="56"/>
  <c r="V330" i="56"/>
  <c r="U330" i="56"/>
  <c r="T330" i="56"/>
  <c r="S330" i="56"/>
  <c r="R330" i="56"/>
  <c r="Q330" i="56"/>
  <c r="O330" i="56"/>
  <c r="C330" i="56"/>
  <c r="Z329" i="56"/>
  <c r="Y329" i="56"/>
  <c r="X329" i="56"/>
  <c r="W329" i="56"/>
  <c r="V329" i="56"/>
  <c r="U329" i="56"/>
  <c r="T329" i="56"/>
  <c r="S329" i="56"/>
  <c r="R329" i="56"/>
  <c r="Q329" i="56"/>
  <c r="O329" i="56"/>
  <c r="C329" i="56"/>
  <c r="Z328" i="56"/>
  <c r="Y328" i="56"/>
  <c r="X328" i="56"/>
  <c r="W328" i="56"/>
  <c r="V328" i="56"/>
  <c r="U328" i="56"/>
  <c r="T328" i="56"/>
  <c r="S328" i="56"/>
  <c r="R328" i="56"/>
  <c r="Q328" i="56"/>
  <c r="O328" i="56"/>
  <c r="C328" i="56"/>
  <c r="Z327" i="56"/>
  <c r="Y327" i="56"/>
  <c r="X327" i="56"/>
  <c r="W327" i="56"/>
  <c r="V327" i="56"/>
  <c r="U327" i="56"/>
  <c r="T327" i="56"/>
  <c r="S327" i="56"/>
  <c r="R327" i="56"/>
  <c r="Q327" i="56"/>
  <c r="O327" i="56"/>
  <c r="C327" i="56"/>
  <c r="Z326" i="56"/>
  <c r="Y326" i="56"/>
  <c r="X326" i="56"/>
  <c r="W326" i="56"/>
  <c r="V326" i="56"/>
  <c r="U326" i="56"/>
  <c r="T326" i="56"/>
  <c r="S326" i="56"/>
  <c r="R326" i="56"/>
  <c r="Q326" i="56"/>
  <c r="O326" i="56"/>
  <c r="C326" i="56"/>
  <c r="Z325" i="56"/>
  <c r="Y325" i="56"/>
  <c r="X325" i="56"/>
  <c r="W325" i="56"/>
  <c r="V325" i="56"/>
  <c r="U325" i="56"/>
  <c r="T325" i="56"/>
  <c r="S325" i="56"/>
  <c r="R325" i="56"/>
  <c r="Q325" i="56"/>
  <c r="O325" i="56"/>
  <c r="C325" i="56"/>
  <c r="Z324" i="56"/>
  <c r="Y324" i="56"/>
  <c r="X324" i="56"/>
  <c r="W324" i="56"/>
  <c r="V324" i="56"/>
  <c r="U324" i="56"/>
  <c r="T324" i="56"/>
  <c r="S324" i="56"/>
  <c r="R324" i="56"/>
  <c r="Q324" i="56"/>
  <c r="O324" i="56"/>
  <c r="C324" i="56"/>
  <c r="Z323" i="56"/>
  <c r="Y323" i="56"/>
  <c r="X323" i="56"/>
  <c r="W323" i="56"/>
  <c r="V323" i="56"/>
  <c r="U323" i="56"/>
  <c r="T323" i="56"/>
  <c r="S323" i="56"/>
  <c r="R323" i="56"/>
  <c r="Q323" i="56"/>
  <c r="O323" i="56"/>
  <c r="C323" i="56"/>
  <c r="Z322" i="56"/>
  <c r="Y322" i="56"/>
  <c r="X322" i="56"/>
  <c r="W322" i="56"/>
  <c r="V322" i="56"/>
  <c r="U322" i="56"/>
  <c r="T322" i="56"/>
  <c r="S322" i="56"/>
  <c r="R322" i="56"/>
  <c r="Q322" i="56"/>
  <c r="O322" i="56"/>
  <c r="C322" i="56"/>
  <c r="Z321" i="56"/>
  <c r="Y321" i="56"/>
  <c r="X321" i="56"/>
  <c r="W321" i="56"/>
  <c r="V321" i="56"/>
  <c r="U321" i="56"/>
  <c r="T321" i="56"/>
  <c r="S321" i="56"/>
  <c r="R321" i="56"/>
  <c r="Q321" i="56"/>
  <c r="O321" i="56"/>
  <c r="C321" i="56"/>
  <c r="Z320" i="56"/>
  <c r="Y320" i="56"/>
  <c r="X320" i="56"/>
  <c r="W320" i="56"/>
  <c r="V320" i="56"/>
  <c r="U320" i="56"/>
  <c r="T320" i="56"/>
  <c r="S320" i="56"/>
  <c r="R320" i="56"/>
  <c r="Q320" i="56"/>
  <c r="O320" i="56"/>
  <c r="C320" i="56"/>
  <c r="Z319" i="56"/>
  <c r="Y319" i="56"/>
  <c r="X319" i="56"/>
  <c r="W319" i="56"/>
  <c r="V319" i="56"/>
  <c r="U319" i="56"/>
  <c r="T319" i="56"/>
  <c r="S319" i="56"/>
  <c r="R319" i="56"/>
  <c r="Q319" i="56"/>
  <c r="O319" i="56"/>
  <c r="C319" i="56"/>
  <c r="Z318" i="56"/>
  <c r="Y318" i="56"/>
  <c r="X318" i="56"/>
  <c r="W318" i="56"/>
  <c r="V318" i="56"/>
  <c r="U318" i="56"/>
  <c r="T318" i="56"/>
  <c r="S318" i="56"/>
  <c r="R318" i="56"/>
  <c r="Q318" i="56"/>
  <c r="O318" i="56"/>
  <c r="C318" i="56"/>
  <c r="Z317" i="56"/>
  <c r="Y317" i="56"/>
  <c r="X317" i="56"/>
  <c r="W317" i="56"/>
  <c r="V317" i="56"/>
  <c r="U317" i="56"/>
  <c r="T317" i="56"/>
  <c r="S317" i="56"/>
  <c r="R317" i="56"/>
  <c r="Q317" i="56"/>
  <c r="O317" i="56"/>
  <c r="C317" i="56"/>
  <c r="Z316" i="56"/>
  <c r="Y316" i="56"/>
  <c r="X316" i="56"/>
  <c r="W316" i="56"/>
  <c r="V316" i="56"/>
  <c r="U316" i="56"/>
  <c r="T316" i="56"/>
  <c r="S316" i="56"/>
  <c r="R316" i="56"/>
  <c r="Q316" i="56"/>
  <c r="O316" i="56"/>
  <c r="C316" i="56"/>
  <c r="Z315" i="56"/>
  <c r="Y315" i="56"/>
  <c r="X315" i="56"/>
  <c r="W315" i="56"/>
  <c r="V315" i="56"/>
  <c r="U315" i="56"/>
  <c r="T315" i="56"/>
  <c r="S315" i="56"/>
  <c r="R315" i="56"/>
  <c r="Q315" i="56"/>
  <c r="O315" i="56"/>
  <c r="C315" i="56"/>
  <c r="Z314" i="56"/>
  <c r="Y314" i="56"/>
  <c r="X314" i="56"/>
  <c r="W314" i="56"/>
  <c r="V314" i="56"/>
  <c r="U314" i="56"/>
  <c r="T314" i="56"/>
  <c r="S314" i="56"/>
  <c r="R314" i="56"/>
  <c r="Q314" i="56"/>
  <c r="O314" i="56"/>
  <c r="C314" i="56"/>
  <c r="Z313" i="56"/>
  <c r="Y313" i="56"/>
  <c r="X313" i="56"/>
  <c r="W313" i="56"/>
  <c r="V313" i="56"/>
  <c r="U313" i="56"/>
  <c r="T313" i="56"/>
  <c r="S313" i="56"/>
  <c r="R313" i="56"/>
  <c r="Q313" i="56"/>
  <c r="O313" i="56"/>
  <c r="C313" i="56"/>
  <c r="Z312" i="56"/>
  <c r="Y312" i="56"/>
  <c r="X312" i="56"/>
  <c r="W312" i="56"/>
  <c r="V312" i="56"/>
  <c r="U312" i="56"/>
  <c r="T312" i="56"/>
  <c r="S312" i="56"/>
  <c r="R312" i="56"/>
  <c r="Q312" i="56"/>
  <c r="O312" i="56"/>
  <c r="C312" i="56"/>
  <c r="Z311" i="56"/>
  <c r="Y311" i="56"/>
  <c r="X311" i="56"/>
  <c r="W311" i="56"/>
  <c r="V311" i="56"/>
  <c r="U311" i="56"/>
  <c r="T311" i="56"/>
  <c r="S311" i="56"/>
  <c r="R311" i="56"/>
  <c r="Q311" i="56"/>
  <c r="O311" i="56"/>
  <c r="C311" i="56"/>
  <c r="Z310" i="56"/>
  <c r="Y310" i="56"/>
  <c r="X310" i="56"/>
  <c r="W310" i="56"/>
  <c r="V310" i="56"/>
  <c r="U310" i="56"/>
  <c r="T310" i="56"/>
  <c r="S310" i="56"/>
  <c r="R310" i="56"/>
  <c r="Q310" i="56"/>
  <c r="O310" i="56"/>
  <c r="C310" i="56"/>
  <c r="Z309" i="56"/>
  <c r="Y309" i="56"/>
  <c r="X309" i="56"/>
  <c r="W309" i="56"/>
  <c r="V309" i="56"/>
  <c r="U309" i="56"/>
  <c r="T309" i="56"/>
  <c r="S309" i="56"/>
  <c r="R309" i="56"/>
  <c r="Q309" i="56"/>
  <c r="O309" i="56"/>
  <c r="C309" i="56"/>
  <c r="Z308" i="56"/>
  <c r="Y308" i="56"/>
  <c r="X308" i="56"/>
  <c r="W308" i="56"/>
  <c r="V308" i="56"/>
  <c r="U308" i="56"/>
  <c r="T308" i="56"/>
  <c r="S308" i="56"/>
  <c r="R308" i="56"/>
  <c r="Q308" i="56"/>
  <c r="O308" i="56"/>
  <c r="C308" i="56"/>
  <c r="Z307" i="56"/>
  <c r="Y307" i="56"/>
  <c r="X307" i="56"/>
  <c r="W307" i="56"/>
  <c r="V307" i="56"/>
  <c r="U307" i="56"/>
  <c r="T307" i="56"/>
  <c r="S307" i="56"/>
  <c r="R307" i="56"/>
  <c r="Q307" i="56"/>
  <c r="O307" i="56"/>
  <c r="C307" i="56"/>
  <c r="Z306" i="56"/>
  <c r="Y306" i="56"/>
  <c r="X306" i="56"/>
  <c r="W306" i="56"/>
  <c r="V306" i="56"/>
  <c r="U306" i="56"/>
  <c r="T306" i="56"/>
  <c r="S306" i="56"/>
  <c r="R306" i="56"/>
  <c r="Q306" i="56"/>
  <c r="O306" i="56"/>
  <c r="C306" i="56"/>
  <c r="Z305" i="56"/>
  <c r="Y305" i="56"/>
  <c r="X305" i="56"/>
  <c r="W305" i="56"/>
  <c r="V305" i="56"/>
  <c r="U305" i="56"/>
  <c r="T305" i="56"/>
  <c r="S305" i="56"/>
  <c r="R305" i="56"/>
  <c r="Q305" i="56"/>
  <c r="O305" i="56"/>
  <c r="C305" i="56"/>
  <c r="Z304" i="56"/>
  <c r="Y304" i="56"/>
  <c r="X304" i="56"/>
  <c r="W304" i="56"/>
  <c r="V304" i="56"/>
  <c r="U304" i="56"/>
  <c r="T304" i="56"/>
  <c r="S304" i="56"/>
  <c r="R304" i="56"/>
  <c r="Q304" i="56"/>
  <c r="O304" i="56"/>
  <c r="C304" i="56"/>
  <c r="Z303" i="56"/>
  <c r="Y303" i="56"/>
  <c r="X303" i="56"/>
  <c r="W303" i="56"/>
  <c r="V303" i="56"/>
  <c r="U303" i="56"/>
  <c r="T303" i="56"/>
  <c r="S303" i="56"/>
  <c r="R303" i="56"/>
  <c r="Q303" i="56"/>
  <c r="O303" i="56"/>
  <c r="C303" i="56"/>
  <c r="Z302" i="56"/>
  <c r="Y302" i="56"/>
  <c r="X302" i="56"/>
  <c r="W302" i="56"/>
  <c r="V302" i="56"/>
  <c r="U302" i="56"/>
  <c r="T302" i="56"/>
  <c r="S302" i="56"/>
  <c r="R302" i="56"/>
  <c r="Q302" i="56"/>
  <c r="O302" i="56"/>
  <c r="C302" i="56"/>
  <c r="Z301" i="56"/>
  <c r="Y301" i="56"/>
  <c r="X301" i="56"/>
  <c r="W301" i="56"/>
  <c r="V301" i="56"/>
  <c r="U301" i="56"/>
  <c r="T301" i="56"/>
  <c r="S301" i="56"/>
  <c r="R301" i="56"/>
  <c r="Q301" i="56"/>
  <c r="O301" i="56"/>
  <c r="C301" i="56"/>
  <c r="Z300" i="56"/>
  <c r="Y300" i="56"/>
  <c r="X300" i="56"/>
  <c r="W300" i="56"/>
  <c r="V300" i="56"/>
  <c r="U300" i="56"/>
  <c r="T300" i="56"/>
  <c r="S300" i="56"/>
  <c r="R300" i="56"/>
  <c r="Q300" i="56"/>
  <c r="O300" i="56"/>
  <c r="C300" i="56"/>
  <c r="Z299" i="56"/>
  <c r="Y299" i="56"/>
  <c r="X299" i="56"/>
  <c r="W299" i="56"/>
  <c r="V299" i="56"/>
  <c r="U299" i="56"/>
  <c r="T299" i="56"/>
  <c r="S299" i="56"/>
  <c r="R299" i="56"/>
  <c r="Q299" i="56"/>
  <c r="O299" i="56"/>
  <c r="C299" i="56"/>
  <c r="Z298" i="56"/>
  <c r="Y298" i="56"/>
  <c r="X298" i="56"/>
  <c r="W298" i="56"/>
  <c r="V298" i="56"/>
  <c r="U298" i="56"/>
  <c r="T298" i="56"/>
  <c r="S298" i="56"/>
  <c r="R298" i="56"/>
  <c r="Q298" i="56"/>
  <c r="O298" i="56"/>
  <c r="C298" i="56"/>
  <c r="Z297" i="56"/>
  <c r="Y297" i="56"/>
  <c r="X297" i="56"/>
  <c r="W297" i="56"/>
  <c r="V297" i="56"/>
  <c r="U297" i="56"/>
  <c r="T297" i="56"/>
  <c r="S297" i="56"/>
  <c r="R297" i="56"/>
  <c r="Q297" i="56"/>
  <c r="O297" i="56"/>
  <c r="C297" i="56"/>
  <c r="Z296" i="56"/>
  <c r="Y296" i="56"/>
  <c r="X296" i="56"/>
  <c r="W296" i="56"/>
  <c r="V296" i="56"/>
  <c r="U296" i="56"/>
  <c r="T296" i="56"/>
  <c r="S296" i="56"/>
  <c r="R296" i="56"/>
  <c r="Q296" i="56"/>
  <c r="O296" i="56"/>
  <c r="C296" i="56"/>
  <c r="Z295" i="56"/>
  <c r="Y295" i="56"/>
  <c r="X295" i="56"/>
  <c r="W295" i="56"/>
  <c r="V295" i="56"/>
  <c r="U295" i="56"/>
  <c r="T295" i="56"/>
  <c r="S295" i="56"/>
  <c r="R295" i="56"/>
  <c r="Q295" i="56"/>
  <c r="O295" i="56"/>
  <c r="C295" i="56"/>
  <c r="Z294" i="56"/>
  <c r="Y294" i="56"/>
  <c r="X294" i="56"/>
  <c r="W294" i="56"/>
  <c r="V294" i="56"/>
  <c r="U294" i="56"/>
  <c r="T294" i="56"/>
  <c r="S294" i="56"/>
  <c r="R294" i="56"/>
  <c r="Q294" i="56"/>
  <c r="O294" i="56"/>
  <c r="C294" i="56"/>
  <c r="Z293" i="56"/>
  <c r="Y293" i="56"/>
  <c r="X293" i="56"/>
  <c r="W293" i="56"/>
  <c r="V293" i="56"/>
  <c r="U293" i="56"/>
  <c r="T293" i="56"/>
  <c r="S293" i="56"/>
  <c r="R293" i="56"/>
  <c r="Q293" i="56"/>
  <c r="O293" i="56"/>
  <c r="C293" i="56"/>
  <c r="Z292" i="56"/>
  <c r="Y292" i="56"/>
  <c r="X292" i="56"/>
  <c r="W292" i="56"/>
  <c r="V292" i="56"/>
  <c r="U292" i="56"/>
  <c r="T292" i="56"/>
  <c r="S292" i="56"/>
  <c r="R292" i="56"/>
  <c r="Q292" i="56"/>
  <c r="O292" i="56"/>
  <c r="C292" i="56"/>
  <c r="Z291" i="56"/>
  <c r="Y291" i="56"/>
  <c r="X291" i="56"/>
  <c r="W291" i="56"/>
  <c r="V291" i="56"/>
  <c r="U291" i="56"/>
  <c r="T291" i="56"/>
  <c r="S291" i="56"/>
  <c r="R291" i="56"/>
  <c r="Q291" i="56"/>
  <c r="O291" i="56"/>
  <c r="C291" i="56"/>
  <c r="Z290" i="56"/>
  <c r="Y290" i="56"/>
  <c r="X290" i="56"/>
  <c r="W290" i="56"/>
  <c r="V290" i="56"/>
  <c r="U290" i="56"/>
  <c r="T290" i="56"/>
  <c r="S290" i="56"/>
  <c r="R290" i="56"/>
  <c r="Q290" i="56"/>
  <c r="O290" i="56"/>
  <c r="C290" i="56"/>
  <c r="Z289" i="56"/>
  <c r="Y289" i="56"/>
  <c r="X289" i="56"/>
  <c r="W289" i="56"/>
  <c r="V289" i="56"/>
  <c r="U289" i="56"/>
  <c r="T289" i="56"/>
  <c r="S289" i="56"/>
  <c r="R289" i="56"/>
  <c r="Q289" i="56"/>
  <c r="O289" i="56"/>
  <c r="C289" i="56"/>
  <c r="Z288" i="56"/>
  <c r="Y288" i="56"/>
  <c r="X288" i="56"/>
  <c r="W288" i="56"/>
  <c r="V288" i="56"/>
  <c r="U288" i="56"/>
  <c r="T288" i="56"/>
  <c r="S288" i="56"/>
  <c r="R288" i="56"/>
  <c r="Q288" i="56"/>
  <c r="O288" i="56"/>
  <c r="C288" i="56"/>
  <c r="Z287" i="56"/>
  <c r="Y287" i="56"/>
  <c r="X287" i="56"/>
  <c r="W287" i="56"/>
  <c r="V287" i="56"/>
  <c r="U287" i="56"/>
  <c r="T287" i="56"/>
  <c r="S287" i="56"/>
  <c r="R287" i="56"/>
  <c r="Q287" i="56"/>
  <c r="O287" i="56"/>
  <c r="C287" i="56"/>
  <c r="Z286" i="56"/>
  <c r="Y286" i="56"/>
  <c r="X286" i="56"/>
  <c r="W286" i="56"/>
  <c r="V286" i="56"/>
  <c r="U286" i="56"/>
  <c r="T286" i="56"/>
  <c r="S286" i="56"/>
  <c r="R286" i="56"/>
  <c r="Q286" i="56"/>
  <c r="O286" i="56"/>
  <c r="C286" i="56"/>
  <c r="Z285" i="56"/>
  <c r="Y285" i="56"/>
  <c r="X285" i="56"/>
  <c r="W285" i="56"/>
  <c r="V285" i="56"/>
  <c r="U285" i="56"/>
  <c r="T285" i="56"/>
  <c r="S285" i="56"/>
  <c r="R285" i="56"/>
  <c r="Q285" i="56"/>
  <c r="O285" i="56"/>
  <c r="C285" i="56"/>
  <c r="Z284" i="56"/>
  <c r="Y284" i="56"/>
  <c r="X284" i="56"/>
  <c r="W284" i="56"/>
  <c r="V284" i="56"/>
  <c r="U284" i="56"/>
  <c r="T284" i="56"/>
  <c r="S284" i="56"/>
  <c r="R284" i="56"/>
  <c r="Q284" i="56"/>
  <c r="O284" i="56"/>
  <c r="C284" i="56"/>
  <c r="Z283" i="56"/>
  <c r="Y283" i="56"/>
  <c r="X283" i="56"/>
  <c r="W283" i="56"/>
  <c r="V283" i="56"/>
  <c r="U283" i="56"/>
  <c r="T283" i="56"/>
  <c r="S283" i="56"/>
  <c r="R283" i="56"/>
  <c r="Q283" i="56"/>
  <c r="O283" i="56"/>
  <c r="C283" i="56"/>
  <c r="Z282" i="56"/>
  <c r="Y282" i="56"/>
  <c r="X282" i="56"/>
  <c r="W282" i="56"/>
  <c r="V282" i="56"/>
  <c r="U282" i="56"/>
  <c r="T282" i="56"/>
  <c r="S282" i="56"/>
  <c r="R282" i="56"/>
  <c r="Q282" i="56"/>
  <c r="O282" i="56"/>
  <c r="C282" i="56"/>
  <c r="Z281" i="56"/>
  <c r="Y281" i="56"/>
  <c r="X281" i="56"/>
  <c r="W281" i="56"/>
  <c r="V281" i="56"/>
  <c r="U281" i="56"/>
  <c r="T281" i="56"/>
  <c r="S281" i="56"/>
  <c r="R281" i="56"/>
  <c r="Q281" i="56"/>
  <c r="O281" i="56"/>
  <c r="C281" i="56"/>
  <c r="Z280" i="56"/>
  <c r="Y280" i="56"/>
  <c r="X280" i="56"/>
  <c r="W280" i="56"/>
  <c r="V280" i="56"/>
  <c r="U280" i="56"/>
  <c r="T280" i="56"/>
  <c r="S280" i="56"/>
  <c r="R280" i="56"/>
  <c r="Q280" i="56"/>
  <c r="O280" i="56"/>
  <c r="C280" i="56"/>
  <c r="Z279" i="56"/>
  <c r="Y279" i="56"/>
  <c r="X279" i="56"/>
  <c r="W279" i="56"/>
  <c r="V279" i="56"/>
  <c r="U279" i="56"/>
  <c r="T279" i="56"/>
  <c r="S279" i="56"/>
  <c r="R279" i="56"/>
  <c r="Q279" i="56"/>
  <c r="O279" i="56"/>
  <c r="C279" i="56"/>
  <c r="Z278" i="56"/>
  <c r="Y278" i="56"/>
  <c r="X278" i="56"/>
  <c r="W278" i="56"/>
  <c r="V278" i="56"/>
  <c r="U278" i="56"/>
  <c r="T278" i="56"/>
  <c r="S278" i="56"/>
  <c r="R278" i="56"/>
  <c r="Q278" i="56"/>
  <c r="O278" i="56"/>
  <c r="C278" i="56"/>
  <c r="Z277" i="56"/>
  <c r="Y277" i="56"/>
  <c r="X277" i="56"/>
  <c r="W277" i="56"/>
  <c r="V277" i="56"/>
  <c r="U277" i="56"/>
  <c r="T277" i="56"/>
  <c r="S277" i="56"/>
  <c r="R277" i="56"/>
  <c r="Q277" i="56"/>
  <c r="O277" i="56"/>
  <c r="C277" i="56"/>
  <c r="Z276" i="56"/>
  <c r="Y276" i="56"/>
  <c r="X276" i="56"/>
  <c r="W276" i="56"/>
  <c r="V276" i="56"/>
  <c r="U276" i="56"/>
  <c r="T276" i="56"/>
  <c r="S276" i="56"/>
  <c r="R276" i="56"/>
  <c r="Q276" i="56"/>
  <c r="O276" i="56"/>
  <c r="C276" i="56"/>
  <c r="Z275" i="56"/>
  <c r="Y275" i="56"/>
  <c r="X275" i="56"/>
  <c r="W275" i="56"/>
  <c r="V275" i="56"/>
  <c r="U275" i="56"/>
  <c r="T275" i="56"/>
  <c r="S275" i="56"/>
  <c r="R275" i="56"/>
  <c r="Q275" i="56"/>
  <c r="O275" i="56"/>
  <c r="C275" i="56"/>
  <c r="Z274" i="56"/>
  <c r="Y274" i="56"/>
  <c r="X274" i="56"/>
  <c r="W274" i="56"/>
  <c r="V274" i="56"/>
  <c r="U274" i="56"/>
  <c r="T274" i="56"/>
  <c r="S274" i="56"/>
  <c r="R274" i="56"/>
  <c r="Q274" i="56"/>
  <c r="O274" i="56"/>
  <c r="C274" i="56"/>
  <c r="Z273" i="56"/>
  <c r="Y273" i="56"/>
  <c r="X273" i="56"/>
  <c r="W273" i="56"/>
  <c r="V273" i="56"/>
  <c r="U273" i="56"/>
  <c r="T273" i="56"/>
  <c r="S273" i="56"/>
  <c r="R273" i="56"/>
  <c r="Q273" i="56"/>
  <c r="O273" i="56"/>
  <c r="C273" i="56"/>
  <c r="Z272" i="56"/>
  <c r="Y272" i="56"/>
  <c r="X272" i="56"/>
  <c r="W272" i="56"/>
  <c r="V272" i="56"/>
  <c r="U272" i="56"/>
  <c r="T272" i="56"/>
  <c r="S272" i="56"/>
  <c r="R272" i="56"/>
  <c r="Q272" i="56"/>
  <c r="O272" i="56"/>
  <c r="C272" i="56"/>
  <c r="Z271" i="56"/>
  <c r="Y271" i="56"/>
  <c r="X271" i="56"/>
  <c r="W271" i="56"/>
  <c r="V271" i="56"/>
  <c r="U271" i="56"/>
  <c r="T271" i="56"/>
  <c r="S271" i="56"/>
  <c r="R271" i="56"/>
  <c r="Q271" i="56"/>
  <c r="O271" i="56"/>
  <c r="C271" i="56"/>
  <c r="Z270" i="56"/>
  <c r="Y270" i="56"/>
  <c r="X270" i="56"/>
  <c r="W270" i="56"/>
  <c r="V270" i="56"/>
  <c r="U270" i="56"/>
  <c r="T270" i="56"/>
  <c r="S270" i="56"/>
  <c r="R270" i="56"/>
  <c r="Q270" i="56"/>
  <c r="O270" i="56"/>
  <c r="C270" i="56"/>
  <c r="Z269" i="56"/>
  <c r="Y269" i="56"/>
  <c r="X269" i="56"/>
  <c r="W269" i="56"/>
  <c r="V269" i="56"/>
  <c r="U269" i="56"/>
  <c r="T269" i="56"/>
  <c r="S269" i="56"/>
  <c r="R269" i="56"/>
  <c r="Q269" i="56"/>
  <c r="O269" i="56"/>
  <c r="C269" i="56"/>
  <c r="Z268" i="56"/>
  <c r="Y268" i="56"/>
  <c r="X268" i="56"/>
  <c r="W268" i="56"/>
  <c r="V268" i="56"/>
  <c r="U268" i="56"/>
  <c r="T268" i="56"/>
  <c r="S268" i="56"/>
  <c r="R268" i="56"/>
  <c r="Q268" i="56"/>
  <c r="O268" i="56"/>
  <c r="C268" i="56"/>
  <c r="Z267" i="56"/>
  <c r="Y267" i="56"/>
  <c r="X267" i="56"/>
  <c r="W267" i="56"/>
  <c r="V267" i="56"/>
  <c r="U267" i="56"/>
  <c r="T267" i="56"/>
  <c r="S267" i="56"/>
  <c r="R267" i="56"/>
  <c r="Q267" i="56"/>
  <c r="O267" i="56"/>
  <c r="C267" i="56"/>
  <c r="Z266" i="56"/>
  <c r="Y266" i="56"/>
  <c r="X266" i="56"/>
  <c r="W266" i="56"/>
  <c r="V266" i="56"/>
  <c r="U266" i="56"/>
  <c r="T266" i="56"/>
  <c r="S266" i="56"/>
  <c r="R266" i="56"/>
  <c r="Q266" i="56"/>
  <c r="O266" i="56"/>
  <c r="C266" i="56"/>
  <c r="Z265" i="56"/>
  <c r="Y265" i="56"/>
  <c r="X265" i="56"/>
  <c r="W265" i="56"/>
  <c r="V265" i="56"/>
  <c r="U265" i="56"/>
  <c r="T265" i="56"/>
  <c r="S265" i="56"/>
  <c r="R265" i="56"/>
  <c r="Q265" i="56"/>
  <c r="O265" i="56"/>
  <c r="C265" i="56"/>
  <c r="Z264" i="56"/>
  <c r="Y264" i="56"/>
  <c r="X264" i="56"/>
  <c r="W264" i="56"/>
  <c r="V264" i="56"/>
  <c r="U264" i="56"/>
  <c r="T264" i="56"/>
  <c r="S264" i="56"/>
  <c r="R264" i="56"/>
  <c r="Q264" i="56"/>
  <c r="O264" i="56"/>
  <c r="C264" i="56"/>
  <c r="Z263" i="56"/>
  <c r="Y263" i="56"/>
  <c r="X263" i="56"/>
  <c r="W263" i="56"/>
  <c r="V263" i="56"/>
  <c r="U263" i="56"/>
  <c r="T263" i="56"/>
  <c r="S263" i="56"/>
  <c r="R263" i="56"/>
  <c r="Q263" i="56"/>
  <c r="O263" i="56"/>
  <c r="C263" i="56"/>
  <c r="Z262" i="56"/>
  <c r="Y262" i="56"/>
  <c r="X262" i="56"/>
  <c r="W262" i="56"/>
  <c r="V262" i="56"/>
  <c r="U262" i="56"/>
  <c r="T262" i="56"/>
  <c r="S262" i="56"/>
  <c r="R262" i="56"/>
  <c r="Q262" i="56"/>
  <c r="O262" i="56"/>
  <c r="C262" i="56"/>
  <c r="Z261" i="56"/>
  <c r="Y261" i="56"/>
  <c r="X261" i="56"/>
  <c r="W261" i="56"/>
  <c r="V261" i="56"/>
  <c r="U261" i="56"/>
  <c r="T261" i="56"/>
  <c r="S261" i="56"/>
  <c r="R261" i="56"/>
  <c r="Q261" i="56"/>
  <c r="O261" i="56"/>
  <c r="C261" i="56"/>
  <c r="Z260" i="56"/>
  <c r="Y260" i="56"/>
  <c r="X260" i="56"/>
  <c r="W260" i="56"/>
  <c r="V260" i="56"/>
  <c r="U260" i="56"/>
  <c r="T260" i="56"/>
  <c r="S260" i="56"/>
  <c r="R260" i="56"/>
  <c r="Q260" i="56"/>
  <c r="O260" i="56"/>
  <c r="C260" i="56"/>
  <c r="Z259" i="56"/>
  <c r="Y259" i="56"/>
  <c r="X259" i="56"/>
  <c r="W259" i="56"/>
  <c r="V259" i="56"/>
  <c r="U259" i="56"/>
  <c r="T259" i="56"/>
  <c r="S259" i="56"/>
  <c r="R259" i="56"/>
  <c r="Q259" i="56"/>
  <c r="O259" i="56"/>
  <c r="C259" i="56"/>
  <c r="Z258" i="56"/>
  <c r="Y258" i="56"/>
  <c r="X258" i="56"/>
  <c r="W258" i="56"/>
  <c r="V258" i="56"/>
  <c r="U258" i="56"/>
  <c r="T258" i="56"/>
  <c r="S258" i="56"/>
  <c r="R258" i="56"/>
  <c r="Q258" i="56"/>
  <c r="O258" i="56"/>
  <c r="C258" i="56"/>
  <c r="Z257" i="56"/>
  <c r="Y257" i="56"/>
  <c r="X257" i="56"/>
  <c r="W257" i="56"/>
  <c r="V257" i="56"/>
  <c r="U257" i="56"/>
  <c r="T257" i="56"/>
  <c r="S257" i="56"/>
  <c r="R257" i="56"/>
  <c r="Q257" i="56"/>
  <c r="O257" i="56"/>
  <c r="C257" i="56"/>
  <c r="Z256" i="56"/>
  <c r="Y256" i="56"/>
  <c r="X256" i="56"/>
  <c r="W256" i="56"/>
  <c r="V256" i="56"/>
  <c r="U256" i="56"/>
  <c r="T256" i="56"/>
  <c r="S256" i="56"/>
  <c r="R256" i="56"/>
  <c r="Q256" i="56"/>
  <c r="O256" i="56"/>
  <c r="C256" i="56"/>
  <c r="Z255" i="56"/>
  <c r="Y255" i="56"/>
  <c r="X255" i="56"/>
  <c r="W255" i="56"/>
  <c r="V255" i="56"/>
  <c r="U255" i="56"/>
  <c r="T255" i="56"/>
  <c r="S255" i="56"/>
  <c r="R255" i="56"/>
  <c r="Q255" i="56"/>
  <c r="O255" i="56"/>
  <c r="C255" i="56"/>
  <c r="Z254" i="56"/>
  <c r="Y254" i="56"/>
  <c r="X254" i="56"/>
  <c r="W254" i="56"/>
  <c r="V254" i="56"/>
  <c r="U254" i="56"/>
  <c r="T254" i="56"/>
  <c r="S254" i="56"/>
  <c r="R254" i="56"/>
  <c r="Q254" i="56"/>
  <c r="O254" i="56"/>
  <c r="C254" i="56"/>
  <c r="Z253" i="56"/>
  <c r="Y253" i="56"/>
  <c r="X253" i="56"/>
  <c r="W253" i="56"/>
  <c r="V253" i="56"/>
  <c r="U253" i="56"/>
  <c r="T253" i="56"/>
  <c r="S253" i="56"/>
  <c r="R253" i="56"/>
  <c r="Q253" i="56"/>
  <c r="O253" i="56"/>
  <c r="C253" i="56"/>
  <c r="Z252" i="56"/>
  <c r="Y252" i="56"/>
  <c r="X252" i="56"/>
  <c r="W252" i="56"/>
  <c r="V252" i="56"/>
  <c r="U252" i="56"/>
  <c r="T252" i="56"/>
  <c r="S252" i="56"/>
  <c r="R252" i="56"/>
  <c r="Q252" i="56"/>
  <c r="O252" i="56"/>
  <c r="C252" i="56"/>
  <c r="Z251" i="56"/>
  <c r="Y251" i="56"/>
  <c r="X251" i="56"/>
  <c r="W251" i="56"/>
  <c r="V251" i="56"/>
  <c r="U251" i="56"/>
  <c r="T251" i="56"/>
  <c r="S251" i="56"/>
  <c r="R251" i="56"/>
  <c r="Q251" i="56"/>
  <c r="O251" i="56"/>
  <c r="C251" i="56"/>
  <c r="Z250" i="56"/>
  <c r="Y250" i="56"/>
  <c r="X250" i="56"/>
  <c r="W250" i="56"/>
  <c r="V250" i="56"/>
  <c r="U250" i="56"/>
  <c r="T250" i="56"/>
  <c r="S250" i="56"/>
  <c r="R250" i="56"/>
  <c r="Q250" i="56"/>
  <c r="O250" i="56"/>
  <c r="C250" i="56"/>
  <c r="Z249" i="56"/>
  <c r="Y249" i="56"/>
  <c r="X249" i="56"/>
  <c r="W249" i="56"/>
  <c r="V249" i="56"/>
  <c r="U249" i="56"/>
  <c r="T249" i="56"/>
  <c r="S249" i="56"/>
  <c r="R249" i="56"/>
  <c r="Q249" i="56"/>
  <c r="O249" i="56"/>
  <c r="C249" i="56"/>
  <c r="Z248" i="56"/>
  <c r="Y248" i="56"/>
  <c r="X248" i="56"/>
  <c r="W248" i="56"/>
  <c r="V248" i="56"/>
  <c r="U248" i="56"/>
  <c r="T248" i="56"/>
  <c r="S248" i="56"/>
  <c r="R248" i="56"/>
  <c r="Q248" i="56"/>
  <c r="O248" i="56"/>
  <c r="C248" i="56"/>
  <c r="Z247" i="56"/>
  <c r="Y247" i="56"/>
  <c r="X247" i="56"/>
  <c r="W247" i="56"/>
  <c r="V247" i="56"/>
  <c r="U247" i="56"/>
  <c r="T247" i="56"/>
  <c r="S247" i="56"/>
  <c r="R247" i="56"/>
  <c r="Q247" i="56"/>
  <c r="O247" i="56"/>
  <c r="C247" i="56"/>
  <c r="Z246" i="56"/>
  <c r="Y246" i="56"/>
  <c r="X246" i="56"/>
  <c r="W246" i="56"/>
  <c r="V246" i="56"/>
  <c r="U246" i="56"/>
  <c r="T246" i="56"/>
  <c r="S246" i="56"/>
  <c r="R246" i="56"/>
  <c r="Q246" i="56"/>
  <c r="O246" i="56"/>
  <c r="C246" i="56"/>
  <c r="Z245" i="56"/>
  <c r="Y245" i="56"/>
  <c r="X245" i="56"/>
  <c r="W245" i="56"/>
  <c r="V245" i="56"/>
  <c r="U245" i="56"/>
  <c r="T245" i="56"/>
  <c r="S245" i="56"/>
  <c r="R245" i="56"/>
  <c r="Q245" i="56"/>
  <c r="O245" i="56"/>
  <c r="C245" i="56"/>
  <c r="Z244" i="56"/>
  <c r="Y244" i="56"/>
  <c r="X244" i="56"/>
  <c r="W244" i="56"/>
  <c r="V244" i="56"/>
  <c r="U244" i="56"/>
  <c r="T244" i="56"/>
  <c r="S244" i="56"/>
  <c r="R244" i="56"/>
  <c r="Q244" i="56"/>
  <c r="O244" i="56"/>
  <c r="C244" i="56"/>
  <c r="Z243" i="56"/>
  <c r="Y243" i="56"/>
  <c r="X243" i="56"/>
  <c r="W243" i="56"/>
  <c r="V243" i="56"/>
  <c r="U243" i="56"/>
  <c r="T243" i="56"/>
  <c r="S243" i="56"/>
  <c r="R243" i="56"/>
  <c r="Q243" i="56"/>
  <c r="O243" i="56"/>
  <c r="C243" i="56"/>
  <c r="Z242" i="56"/>
  <c r="Y242" i="56"/>
  <c r="X242" i="56"/>
  <c r="W242" i="56"/>
  <c r="V242" i="56"/>
  <c r="U242" i="56"/>
  <c r="T242" i="56"/>
  <c r="S242" i="56"/>
  <c r="R242" i="56"/>
  <c r="Q242" i="56"/>
  <c r="O242" i="56"/>
  <c r="C242" i="56"/>
  <c r="Z241" i="56"/>
  <c r="Y241" i="56"/>
  <c r="X241" i="56"/>
  <c r="W241" i="56"/>
  <c r="V241" i="56"/>
  <c r="U241" i="56"/>
  <c r="T241" i="56"/>
  <c r="S241" i="56"/>
  <c r="R241" i="56"/>
  <c r="Q241" i="56"/>
  <c r="O241" i="56"/>
  <c r="C241" i="56"/>
  <c r="Z240" i="56"/>
  <c r="Y240" i="56"/>
  <c r="X240" i="56"/>
  <c r="W240" i="56"/>
  <c r="V240" i="56"/>
  <c r="U240" i="56"/>
  <c r="T240" i="56"/>
  <c r="S240" i="56"/>
  <c r="R240" i="56"/>
  <c r="Q240" i="56"/>
  <c r="O240" i="56"/>
  <c r="C240" i="56"/>
  <c r="Z239" i="56"/>
  <c r="Y239" i="56"/>
  <c r="X239" i="56"/>
  <c r="W239" i="56"/>
  <c r="V239" i="56"/>
  <c r="U239" i="56"/>
  <c r="T239" i="56"/>
  <c r="S239" i="56"/>
  <c r="R239" i="56"/>
  <c r="Q239" i="56"/>
  <c r="O239" i="56"/>
  <c r="C239" i="56"/>
  <c r="Z238" i="56"/>
  <c r="Y238" i="56"/>
  <c r="X238" i="56"/>
  <c r="W238" i="56"/>
  <c r="V238" i="56"/>
  <c r="U238" i="56"/>
  <c r="T238" i="56"/>
  <c r="S238" i="56"/>
  <c r="R238" i="56"/>
  <c r="Q238" i="56"/>
  <c r="O238" i="56"/>
  <c r="C238" i="56"/>
  <c r="Z237" i="56"/>
  <c r="Y237" i="56"/>
  <c r="X237" i="56"/>
  <c r="W237" i="56"/>
  <c r="V237" i="56"/>
  <c r="U237" i="56"/>
  <c r="T237" i="56"/>
  <c r="S237" i="56"/>
  <c r="R237" i="56"/>
  <c r="Q237" i="56"/>
  <c r="O237" i="56"/>
  <c r="C237" i="56"/>
  <c r="Z236" i="56"/>
  <c r="Y236" i="56"/>
  <c r="X236" i="56"/>
  <c r="W236" i="56"/>
  <c r="V236" i="56"/>
  <c r="U236" i="56"/>
  <c r="T236" i="56"/>
  <c r="S236" i="56"/>
  <c r="R236" i="56"/>
  <c r="Q236" i="56"/>
  <c r="O236" i="56"/>
  <c r="C236" i="56"/>
  <c r="Z235" i="56"/>
  <c r="Y235" i="56"/>
  <c r="X235" i="56"/>
  <c r="W235" i="56"/>
  <c r="V235" i="56"/>
  <c r="U235" i="56"/>
  <c r="T235" i="56"/>
  <c r="S235" i="56"/>
  <c r="R235" i="56"/>
  <c r="Q235" i="56"/>
  <c r="O235" i="56"/>
  <c r="C235" i="56"/>
  <c r="Z234" i="56"/>
  <c r="Y234" i="56"/>
  <c r="X234" i="56"/>
  <c r="W234" i="56"/>
  <c r="V234" i="56"/>
  <c r="U234" i="56"/>
  <c r="T234" i="56"/>
  <c r="S234" i="56"/>
  <c r="R234" i="56"/>
  <c r="Q234" i="56"/>
  <c r="O234" i="56"/>
  <c r="C234" i="56"/>
  <c r="Z233" i="56"/>
  <c r="Y233" i="56"/>
  <c r="X233" i="56"/>
  <c r="W233" i="56"/>
  <c r="V233" i="56"/>
  <c r="U233" i="56"/>
  <c r="T233" i="56"/>
  <c r="S233" i="56"/>
  <c r="R233" i="56"/>
  <c r="Q233" i="56"/>
  <c r="O233" i="56"/>
  <c r="C233" i="56"/>
  <c r="Z232" i="56"/>
  <c r="Y232" i="56"/>
  <c r="X232" i="56"/>
  <c r="W232" i="56"/>
  <c r="V232" i="56"/>
  <c r="U232" i="56"/>
  <c r="T232" i="56"/>
  <c r="S232" i="56"/>
  <c r="R232" i="56"/>
  <c r="Q232" i="56"/>
  <c r="O232" i="56"/>
  <c r="C232" i="56"/>
  <c r="Z231" i="56"/>
  <c r="Y231" i="56"/>
  <c r="X231" i="56"/>
  <c r="W231" i="56"/>
  <c r="V231" i="56"/>
  <c r="U231" i="56"/>
  <c r="T231" i="56"/>
  <c r="S231" i="56"/>
  <c r="R231" i="56"/>
  <c r="Q231" i="56"/>
  <c r="O231" i="56"/>
  <c r="C231" i="56"/>
  <c r="Z230" i="56"/>
  <c r="Y230" i="56"/>
  <c r="X230" i="56"/>
  <c r="W230" i="56"/>
  <c r="V230" i="56"/>
  <c r="U230" i="56"/>
  <c r="T230" i="56"/>
  <c r="S230" i="56"/>
  <c r="R230" i="56"/>
  <c r="Q230" i="56"/>
  <c r="O230" i="56"/>
  <c r="C230" i="56"/>
  <c r="Z229" i="56"/>
  <c r="Y229" i="56"/>
  <c r="X229" i="56"/>
  <c r="W229" i="56"/>
  <c r="V229" i="56"/>
  <c r="U229" i="56"/>
  <c r="T229" i="56"/>
  <c r="S229" i="56"/>
  <c r="R229" i="56"/>
  <c r="Q229" i="56"/>
  <c r="O229" i="56"/>
  <c r="C229" i="56"/>
  <c r="Z228" i="56"/>
  <c r="Y228" i="56"/>
  <c r="X228" i="56"/>
  <c r="W228" i="56"/>
  <c r="V228" i="56"/>
  <c r="U228" i="56"/>
  <c r="T228" i="56"/>
  <c r="S228" i="56"/>
  <c r="R228" i="56"/>
  <c r="Q228" i="56"/>
  <c r="O228" i="56"/>
  <c r="C228" i="56"/>
  <c r="Z227" i="56"/>
  <c r="Y227" i="56"/>
  <c r="X227" i="56"/>
  <c r="W227" i="56"/>
  <c r="V227" i="56"/>
  <c r="U227" i="56"/>
  <c r="T227" i="56"/>
  <c r="S227" i="56"/>
  <c r="R227" i="56"/>
  <c r="Q227" i="56"/>
  <c r="O227" i="56"/>
  <c r="C227" i="56"/>
  <c r="Z226" i="56"/>
  <c r="Y226" i="56"/>
  <c r="X226" i="56"/>
  <c r="W226" i="56"/>
  <c r="V226" i="56"/>
  <c r="U226" i="56"/>
  <c r="T226" i="56"/>
  <c r="S226" i="56"/>
  <c r="R226" i="56"/>
  <c r="Q226" i="56"/>
  <c r="O226" i="56"/>
  <c r="C226" i="56"/>
  <c r="Z225" i="56"/>
  <c r="Y225" i="56"/>
  <c r="X225" i="56"/>
  <c r="W225" i="56"/>
  <c r="V225" i="56"/>
  <c r="U225" i="56"/>
  <c r="T225" i="56"/>
  <c r="S225" i="56"/>
  <c r="R225" i="56"/>
  <c r="Q225" i="56"/>
  <c r="O225" i="56"/>
  <c r="C225" i="56"/>
  <c r="Z224" i="56"/>
  <c r="Y224" i="56"/>
  <c r="X224" i="56"/>
  <c r="W224" i="56"/>
  <c r="V224" i="56"/>
  <c r="U224" i="56"/>
  <c r="T224" i="56"/>
  <c r="S224" i="56"/>
  <c r="R224" i="56"/>
  <c r="Q224" i="56"/>
  <c r="O224" i="56"/>
  <c r="C224" i="56"/>
  <c r="Z223" i="56"/>
  <c r="Y223" i="56"/>
  <c r="X223" i="56"/>
  <c r="W223" i="56"/>
  <c r="V223" i="56"/>
  <c r="U223" i="56"/>
  <c r="T223" i="56"/>
  <c r="S223" i="56"/>
  <c r="R223" i="56"/>
  <c r="Q223" i="56"/>
  <c r="O223" i="56"/>
  <c r="C223" i="56"/>
  <c r="Z222" i="56"/>
  <c r="Y222" i="56"/>
  <c r="X222" i="56"/>
  <c r="W222" i="56"/>
  <c r="V222" i="56"/>
  <c r="U222" i="56"/>
  <c r="T222" i="56"/>
  <c r="S222" i="56"/>
  <c r="R222" i="56"/>
  <c r="Q222" i="56"/>
  <c r="O222" i="56"/>
  <c r="C222" i="56"/>
  <c r="Z221" i="56"/>
  <c r="Y221" i="56"/>
  <c r="X221" i="56"/>
  <c r="W221" i="56"/>
  <c r="V221" i="56"/>
  <c r="U221" i="56"/>
  <c r="T221" i="56"/>
  <c r="S221" i="56"/>
  <c r="R221" i="56"/>
  <c r="Q221" i="56"/>
  <c r="O221" i="56"/>
  <c r="C221" i="56"/>
  <c r="Z220" i="56"/>
  <c r="Y220" i="56"/>
  <c r="X220" i="56"/>
  <c r="W220" i="56"/>
  <c r="V220" i="56"/>
  <c r="U220" i="56"/>
  <c r="T220" i="56"/>
  <c r="S220" i="56"/>
  <c r="R220" i="56"/>
  <c r="Q220" i="56"/>
  <c r="O220" i="56"/>
  <c r="C220" i="56"/>
  <c r="Z219" i="56"/>
  <c r="Y219" i="56"/>
  <c r="X219" i="56"/>
  <c r="W219" i="56"/>
  <c r="V219" i="56"/>
  <c r="U219" i="56"/>
  <c r="T219" i="56"/>
  <c r="S219" i="56"/>
  <c r="R219" i="56"/>
  <c r="Q219" i="56"/>
  <c r="O219" i="56"/>
  <c r="C219" i="56"/>
  <c r="Z218" i="56"/>
  <c r="Y218" i="56"/>
  <c r="X218" i="56"/>
  <c r="W218" i="56"/>
  <c r="V218" i="56"/>
  <c r="U218" i="56"/>
  <c r="T218" i="56"/>
  <c r="S218" i="56"/>
  <c r="R218" i="56"/>
  <c r="Q218" i="56"/>
  <c r="O218" i="56"/>
  <c r="C218" i="56"/>
  <c r="Z217" i="56"/>
  <c r="Y217" i="56"/>
  <c r="X217" i="56"/>
  <c r="W217" i="56"/>
  <c r="V217" i="56"/>
  <c r="U217" i="56"/>
  <c r="T217" i="56"/>
  <c r="S217" i="56"/>
  <c r="R217" i="56"/>
  <c r="Q217" i="56"/>
  <c r="O217" i="56"/>
  <c r="C217" i="56"/>
  <c r="Z216" i="56"/>
  <c r="Y216" i="56"/>
  <c r="X216" i="56"/>
  <c r="W216" i="56"/>
  <c r="V216" i="56"/>
  <c r="U216" i="56"/>
  <c r="T216" i="56"/>
  <c r="S216" i="56"/>
  <c r="R216" i="56"/>
  <c r="Q216" i="56"/>
  <c r="O216" i="56"/>
  <c r="C216" i="56"/>
  <c r="Z215" i="56"/>
  <c r="Y215" i="56"/>
  <c r="X215" i="56"/>
  <c r="W215" i="56"/>
  <c r="V215" i="56"/>
  <c r="U215" i="56"/>
  <c r="T215" i="56"/>
  <c r="S215" i="56"/>
  <c r="R215" i="56"/>
  <c r="Q215" i="56"/>
  <c r="O215" i="56"/>
  <c r="C215" i="56"/>
  <c r="Z214" i="56"/>
  <c r="Y214" i="56"/>
  <c r="X214" i="56"/>
  <c r="W214" i="56"/>
  <c r="V214" i="56"/>
  <c r="U214" i="56"/>
  <c r="T214" i="56"/>
  <c r="S214" i="56"/>
  <c r="R214" i="56"/>
  <c r="Q214" i="56"/>
  <c r="O214" i="56"/>
  <c r="C214" i="56"/>
  <c r="Z213" i="56"/>
  <c r="Y213" i="56"/>
  <c r="X213" i="56"/>
  <c r="W213" i="56"/>
  <c r="V213" i="56"/>
  <c r="U213" i="56"/>
  <c r="T213" i="56"/>
  <c r="S213" i="56"/>
  <c r="R213" i="56"/>
  <c r="Q213" i="56"/>
  <c r="O213" i="56"/>
  <c r="C213" i="56"/>
  <c r="Z212" i="56"/>
  <c r="Y212" i="56"/>
  <c r="X212" i="56"/>
  <c r="W212" i="56"/>
  <c r="V212" i="56"/>
  <c r="U212" i="56"/>
  <c r="T212" i="56"/>
  <c r="S212" i="56"/>
  <c r="R212" i="56"/>
  <c r="Q212" i="56"/>
  <c r="O212" i="56"/>
  <c r="C212" i="56"/>
  <c r="Z211" i="56"/>
  <c r="Y211" i="56"/>
  <c r="X211" i="56"/>
  <c r="W211" i="56"/>
  <c r="V211" i="56"/>
  <c r="U211" i="56"/>
  <c r="T211" i="56"/>
  <c r="S211" i="56"/>
  <c r="R211" i="56"/>
  <c r="Q211" i="56"/>
  <c r="O211" i="56"/>
  <c r="C211" i="56"/>
  <c r="Z210" i="56"/>
  <c r="Y210" i="56"/>
  <c r="X210" i="56"/>
  <c r="W210" i="56"/>
  <c r="V210" i="56"/>
  <c r="U210" i="56"/>
  <c r="T210" i="56"/>
  <c r="S210" i="56"/>
  <c r="R210" i="56"/>
  <c r="Q210" i="56"/>
  <c r="O210" i="56"/>
  <c r="C210" i="56"/>
  <c r="Z209" i="56"/>
  <c r="Y209" i="56"/>
  <c r="X209" i="56"/>
  <c r="W209" i="56"/>
  <c r="V209" i="56"/>
  <c r="U209" i="56"/>
  <c r="T209" i="56"/>
  <c r="S209" i="56"/>
  <c r="R209" i="56"/>
  <c r="Q209" i="56"/>
  <c r="O209" i="56"/>
  <c r="C209" i="56"/>
  <c r="Z208" i="56"/>
  <c r="Y208" i="56"/>
  <c r="X208" i="56"/>
  <c r="W208" i="56"/>
  <c r="V208" i="56"/>
  <c r="U208" i="56"/>
  <c r="T208" i="56"/>
  <c r="S208" i="56"/>
  <c r="R208" i="56"/>
  <c r="Q208" i="56"/>
  <c r="O208" i="56"/>
  <c r="C208" i="56"/>
  <c r="Z207" i="56"/>
  <c r="Y207" i="56"/>
  <c r="X207" i="56"/>
  <c r="W207" i="56"/>
  <c r="V207" i="56"/>
  <c r="U207" i="56"/>
  <c r="T207" i="56"/>
  <c r="S207" i="56"/>
  <c r="R207" i="56"/>
  <c r="Q207" i="56"/>
  <c r="O207" i="56"/>
  <c r="C207" i="56"/>
  <c r="Z206" i="56"/>
  <c r="Y206" i="56"/>
  <c r="X206" i="56"/>
  <c r="W206" i="56"/>
  <c r="V206" i="56"/>
  <c r="U206" i="56"/>
  <c r="T206" i="56"/>
  <c r="S206" i="56"/>
  <c r="R206" i="56"/>
  <c r="Q206" i="56"/>
  <c r="O206" i="56"/>
  <c r="C206" i="56"/>
  <c r="Z205" i="56"/>
  <c r="Y205" i="56"/>
  <c r="X205" i="56"/>
  <c r="W205" i="56"/>
  <c r="V205" i="56"/>
  <c r="U205" i="56"/>
  <c r="T205" i="56"/>
  <c r="S205" i="56"/>
  <c r="R205" i="56"/>
  <c r="Q205" i="56"/>
  <c r="O205" i="56"/>
  <c r="C205" i="56"/>
  <c r="Z204" i="56"/>
  <c r="Y204" i="56"/>
  <c r="X204" i="56"/>
  <c r="W204" i="56"/>
  <c r="V204" i="56"/>
  <c r="U204" i="56"/>
  <c r="T204" i="56"/>
  <c r="S204" i="56"/>
  <c r="R204" i="56"/>
  <c r="Q204" i="56"/>
  <c r="O204" i="56"/>
  <c r="C204" i="56"/>
  <c r="Z203" i="56"/>
  <c r="Y203" i="56"/>
  <c r="X203" i="56"/>
  <c r="W203" i="56"/>
  <c r="V203" i="56"/>
  <c r="U203" i="56"/>
  <c r="T203" i="56"/>
  <c r="S203" i="56"/>
  <c r="R203" i="56"/>
  <c r="Q203" i="56"/>
  <c r="O203" i="56"/>
  <c r="C203" i="56"/>
  <c r="Z202" i="56"/>
  <c r="Y202" i="56"/>
  <c r="X202" i="56"/>
  <c r="W202" i="56"/>
  <c r="V202" i="56"/>
  <c r="U202" i="56"/>
  <c r="T202" i="56"/>
  <c r="S202" i="56"/>
  <c r="R202" i="56"/>
  <c r="Q202" i="56"/>
  <c r="O202" i="56"/>
  <c r="C202" i="56"/>
  <c r="Z201" i="56"/>
  <c r="Y201" i="56"/>
  <c r="X201" i="56"/>
  <c r="W201" i="56"/>
  <c r="V201" i="56"/>
  <c r="U201" i="56"/>
  <c r="T201" i="56"/>
  <c r="S201" i="56"/>
  <c r="R201" i="56"/>
  <c r="Q201" i="56"/>
  <c r="O201" i="56"/>
  <c r="C201" i="56"/>
  <c r="Z200" i="56"/>
  <c r="Y200" i="56"/>
  <c r="X200" i="56"/>
  <c r="W200" i="56"/>
  <c r="V200" i="56"/>
  <c r="U200" i="56"/>
  <c r="T200" i="56"/>
  <c r="S200" i="56"/>
  <c r="R200" i="56"/>
  <c r="Q200" i="56"/>
  <c r="O200" i="56"/>
  <c r="C200" i="56"/>
  <c r="Z199" i="56"/>
  <c r="Y199" i="56"/>
  <c r="X199" i="56"/>
  <c r="W199" i="56"/>
  <c r="V199" i="56"/>
  <c r="U199" i="56"/>
  <c r="T199" i="56"/>
  <c r="S199" i="56"/>
  <c r="R199" i="56"/>
  <c r="Q199" i="56"/>
  <c r="O199" i="56"/>
  <c r="C199" i="56"/>
  <c r="Z198" i="56"/>
  <c r="Y198" i="56"/>
  <c r="X198" i="56"/>
  <c r="W198" i="56"/>
  <c r="V198" i="56"/>
  <c r="U198" i="56"/>
  <c r="T198" i="56"/>
  <c r="S198" i="56"/>
  <c r="R198" i="56"/>
  <c r="Q198" i="56"/>
  <c r="O198" i="56"/>
  <c r="C198" i="56"/>
  <c r="Z197" i="56"/>
  <c r="Y197" i="56"/>
  <c r="X197" i="56"/>
  <c r="W197" i="56"/>
  <c r="V197" i="56"/>
  <c r="U197" i="56"/>
  <c r="T197" i="56"/>
  <c r="S197" i="56"/>
  <c r="R197" i="56"/>
  <c r="Q197" i="56"/>
  <c r="O197" i="56"/>
  <c r="C197" i="56"/>
  <c r="Z196" i="56"/>
  <c r="Y196" i="56"/>
  <c r="X196" i="56"/>
  <c r="W196" i="56"/>
  <c r="V196" i="56"/>
  <c r="U196" i="56"/>
  <c r="T196" i="56"/>
  <c r="S196" i="56"/>
  <c r="R196" i="56"/>
  <c r="Q196" i="56"/>
  <c r="O196" i="56"/>
  <c r="C196" i="56"/>
  <c r="Z195" i="56"/>
  <c r="Y195" i="56"/>
  <c r="X195" i="56"/>
  <c r="W195" i="56"/>
  <c r="V195" i="56"/>
  <c r="U195" i="56"/>
  <c r="T195" i="56"/>
  <c r="S195" i="56"/>
  <c r="R195" i="56"/>
  <c r="Q195" i="56"/>
  <c r="O195" i="56"/>
  <c r="C195" i="56"/>
  <c r="Z194" i="56"/>
  <c r="Y194" i="56"/>
  <c r="X194" i="56"/>
  <c r="W194" i="56"/>
  <c r="V194" i="56"/>
  <c r="U194" i="56"/>
  <c r="T194" i="56"/>
  <c r="S194" i="56"/>
  <c r="R194" i="56"/>
  <c r="Q194" i="56"/>
  <c r="O194" i="56"/>
  <c r="C194" i="56"/>
  <c r="Z193" i="56"/>
  <c r="Y193" i="56"/>
  <c r="X193" i="56"/>
  <c r="W193" i="56"/>
  <c r="V193" i="56"/>
  <c r="U193" i="56"/>
  <c r="T193" i="56"/>
  <c r="S193" i="56"/>
  <c r="R193" i="56"/>
  <c r="Q193" i="56"/>
  <c r="O193" i="56"/>
  <c r="C193" i="56"/>
  <c r="Z192" i="56"/>
  <c r="Y192" i="56"/>
  <c r="X192" i="56"/>
  <c r="W192" i="56"/>
  <c r="V192" i="56"/>
  <c r="U192" i="56"/>
  <c r="T192" i="56"/>
  <c r="S192" i="56"/>
  <c r="R192" i="56"/>
  <c r="Q192" i="56"/>
  <c r="O192" i="56"/>
  <c r="C192" i="56"/>
  <c r="Z191" i="56"/>
  <c r="Y191" i="56"/>
  <c r="X191" i="56"/>
  <c r="W191" i="56"/>
  <c r="V191" i="56"/>
  <c r="U191" i="56"/>
  <c r="T191" i="56"/>
  <c r="S191" i="56"/>
  <c r="R191" i="56"/>
  <c r="Q191" i="56"/>
  <c r="O191" i="56"/>
  <c r="C191" i="56"/>
  <c r="Z190" i="56"/>
  <c r="Y190" i="56"/>
  <c r="X190" i="56"/>
  <c r="W190" i="56"/>
  <c r="V190" i="56"/>
  <c r="U190" i="56"/>
  <c r="T190" i="56"/>
  <c r="S190" i="56"/>
  <c r="R190" i="56"/>
  <c r="Q190" i="56"/>
  <c r="O190" i="56"/>
  <c r="C190" i="56"/>
  <c r="Z189" i="56"/>
  <c r="Y189" i="56"/>
  <c r="X189" i="56"/>
  <c r="W189" i="56"/>
  <c r="V189" i="56"/>
  <c r="U189" i="56"/>
  <c r="T189" i="56"/>
  <c r="S189" i="56"/>
  <c r="R189" i="56"/>
  <c r="Q189" i="56"/>
  <c r="O189" i="56"/>
  <c r="C189" i="56"/>
  <c r="Z188" i="56"/>
  <c r="Y188" i="56"/>
  <c r="X188" i="56"/>
  <c r="W188" i="56"/>
  <c r="V188" i="56"/>
  <c r="U188" i="56"/>
  <c r="T188" i="56"/>
  <c r="S188" i="56"/>
  <c r="R188" i="56"/>
  <c r="Q188" i="56"/>
  <c r="O188" i="56"/>
  <c r="C188" i="56"/>
  <c r="Z187" i="56"/>
  <c r="Y187" i="56"/>
  <c r="X187" i="56"/>
  <c r="W187" i="56"/>
  <c r="V187" i="56"/>
  <c r="U187" i="56"/>
  <c r="T187" i="56"/>
  <c r="S187" i="56"/>
  <c r="R187" i="56"/>
  <c r="Q187" i="56"/>
  <c r="O187" i="56"/>
  <c r="C187" i="56"/>
  <c r="Z186" i="56"/>
  <c r="Y186" i="56"/>
  <c r="X186" i="56"/>
  <c r="W186" i="56"/>
  <c r="V186" i="56"/>
  <c r="U186" i="56"/>
  <c r="T186" i="56"/>
  <c r="S186" i="56"/>
  <c r="R186" i="56"/>
  <c r="Q186" i="56"/>
  <c r="O186" i="56"/>
  <c r="C186" i="56"/>
  <c r="Z185" i="56"/>
  <c r="Y185" i="56"/>
  <c r="X185" i="56"/>
  <c r="W185" i="56"/>
  <c r="V185" i="56"/>
  <c r="U185" i="56"/>
  <c r="T185" i="56"/>
  <c r="S185" i="56"/>
  <c r="R185" i="56"/>
  <c r="Q185" i="56"/>
  <c r="O185" i="56"/>
  <c r="C185" i="56"/>
  <c r="Z184" i="56"/>
  <c r="Y184" i="56"/>
  <c r="X184" i="56"/>
  <c r="W184" i="56"/>
  <c r="V184" i="56"/>
  <c r="U184" i="56"/>
  <c r="T184" i="56"/>
  <c r="S184" i="56"/>
  <c r="R184" i="56"/>
  <c r="Q184" i="56"/>
  <c r="O184" i="56"/>
  <c r="C184" i="56"/>
  <c r="Z183" i="56"/>
  <c r="Y183" i="56"/>
  <c r="X183" i="56"/>
  <c r="W183" i="56"/>
  <c r="V183" i="56"/>
  <c r="U183" i="56"/>
  <c r="T183" i="56"/>
  <c r="S183" i="56"/>
  <c r="R183" i="56"/>
  <c r="Q183" i="56"/>
  <c r="O183" i="56"/>
  <c r="C183" i="56"/>
  <c r="Z182" i="56"/>
  <c r="Y182" i="56"/>
  <c r="X182" i="56"/>
  <c r="W182" i="56"/>
  <c r="V182" i="56"/>
  <c r="U182" i="56"/>
  <c r="T182" i="56"/>
  <c r="S182" i="56"/>
  <c r="R182" i="56"/>
  <c r="Q182" i="56"/>
  <c r="O182" i="56"/>
  <c r="C182" i="56"/>
  <c r="Z181" i="56"/>
  <c r="Y181" i="56"/>
  <c r="X181" i="56"/>
  <c r="W181" i="56"/>
  <c r="V181" i="56"/>
  <c r="U181" i="56"/>
  <c r="T181" i="56"/>
  <c r="S181" i="56"/>
  <c r="R181" i="56"/>
  <c r="Q181" i="56"/>
  <c r="O181" i="56"/>
  <c r="C181" i="56"/>
  <c r="Z180" i="56"/>
  <c r="Y180" i="56"/>
  <c r="X180" i="56"/>
  <c r="W180" i="56"/>
  <c r="V180" i="56"/>
  <c r="U180" i="56"/>
  <c r="T180" i="56"/>
  <c r="S180" i="56"/>
  <c r="R180" i="56"/>
  <c r="Q180" i="56"/>
  <c r="O180" i="56"/>
  <c r="C180" i="56"/>
  <c r="Z179" i="56"/>
  <c r="Y179" i="56"/>
  <c r="X179" i="56"/>
  <c r="W179" i="56"/>
  <c r="V179" i="56"/>
  <c r="U179" i="56"/>
  <c r="T179" i="56"/>
  <c r="S179" i="56"/>
  <c r="R179" i="56"/>
  <c r="Q179" i="56"/>
  <c r="O179" i="56"/>
  <c r="C179" i="56"/>
  <c r="Z178" i="56"/>
  <c r="Y178" i="56"/>
  <c r="X178" i="56"/>
  <c r="W178" i="56"/>
  <c r="V178" i="56"/>
  <c r="U178" i="56"/>
  <c r="T178" i="56"/>
  <c r="S178" i="56"/>
  <c r="R178" i="56"/>
  <c r="Q178" i="56"/>
  <c r="O178" i="56"/>
  <c r="C178" i="56"/>
  <c r="Z177" i="56"/>
  <c r="Y177" i="56"/>
  <c r="X177" i="56"/>
  <c r="W177" i="56"/>
  <c r="V177" i="56"/>
  <c r="U177" i="56"/>
  <c r="T177" i="56"/>
  <c r="S177" i="56"/>
  <c r="R177" i="56"/>
  <c r="Q177" i="56"/>
  <c r="O177" i="56"/>
  <c r="C177" i="56"/>
  <c r="Z176" i="56"/>
  <c r="Y176" i="56"/>
  <c r="X176" i="56"/>
  <c r="W176" i="56"/>
  <c r="V176" i="56"/>
  <c r="U176" i="56"/>
  <c r="T176" i="56"/>
  <c r="S176" i="56"/>
  <c r="R176" i="56"/>
  <c r="Q176" i="56"/>
  <c r="O176" i="56"/>
  <c r="C176" i="56"/>
  <c r="Z175" i="56"/>
  <c r="Y175" i="56"/>
  <c r="X175" i="56"/>
  <c r="W175" i="56"/>
  <c r="V175" i="56"/>
  <c r="U175" i="56"/>
  <c r="T175" i="56"/>
  <c r="S175" i="56"/>
  <c r="R175" i="56"/>
  <c r="Q175" i="56"/>
  <c r="O175" i="56"/>
  <c r="C175" i="56"/>
  <c r="Z174" i="56"/>
  <c r="Y174" i="56"/>
  <c r="X174" i="56"/>
  <c r="W174" i="56"/>
  <c r="V174" i="56"/>
  <c r="U174" i="56"/>
  <c r="T174" i="56"/>
  <c r="S174" i="56"/>
  <c r="R174" i="56"/>
  <c r="Q174" i="56"/>
  <c r="O174" i="56"/>
  <c r="C174" i="56"/>
  <c r="Z173" i="56"/>
  <c r="Y173" i="56"/>
  <c r="X173" i="56"/>
  <c r="W173" i="56"/>
  <c r="V173" i="56"/>
  <c r="U173" i="56"/>
  <c r="T173" i="56"/>
  <c r="S173" i="56"/>
  <c r="R173" i="56"/>
  <c r="Q173" i="56"/>
  <c r="O173" i="56"/>
  <c r="C173" i="56"/>
  <c r="Z172" i="56"/>
  <c r="Y172" i="56"/>
  <c r="X172" i="56"/>
  <c r="W172" i="56"/>
  <c r="V172" i="56"/>
  <c r="U172" i="56"/>
  <c r="T172" i="56"/>
  <c r="S172" i="56"/>
  <c r="R172" i="56"/>
  <c r="Q172" i="56"/>
  <c r="O172" i="56"/>
  <c r="C172" i="56"/>
  <c r="Z171" i="56"/>
  <c r="Y171" i="56"/>
  <c r="X171" i="56"/>
  <c r="W171" i="56"/>
  <c r="V171" i="56"/>
  <c r="U171" i="56"/>
  <c r="T171" i="56"/>
  <c r="S171" i="56"/>
  <c r="R171" i="56"/>
  <c r="Q171" i="56"/>
  <c r="O171" i="56"/>
  <c r="C171" i="56"/>
  <c r="Z170" i="56"/>
  <c r="Y170" i="56"/>
  <c r="X170" i="56"/>
  <c r="W170" i="56"/>
  <c r="V170" i="56"/>
  <c r="U170" i="56"/>
  <c r="T170" i="56"/>
  <c r="S170" i="56"/>
  <c r="R170" i="56"/>
  <c r="Q170" i="56"/>
  <c r="O170" i="56"/>
  <c r="C170" i="56"/>
  <c r="Z169" i="56"/>
  <c r="Y169" i="56"/>
  <c r="X169" i="56"/>
  <c r="W169" i="56"/>
  <c r="V169" i="56"/>
  <c r="U169" i="56"/>
  <c r="T169" i="56"/>
  <c r="S169" i="56"/>
  <c r="R169" i="56"/>
  <c r="Q169" i="56"/>
  <c r="O169" i="56"/>
  <c r="C169" i="56"/>
  <c r="Z168" i="56"/>
  <c r="Y168" i="56"/>
  <c r="X168" i="56"/>
  <c r="W168" i="56"/>
  <c r="V168" i="56"/>
  <c r="U168" i="56"/>
  <c r="T168" i="56"/>
  <c r="S168" i="56"/>
  <c r="R168" i="56"/>
  <c r="Q168" i="56"/>
  <c r="O168" i="56"/>
  <c r="C168" i="56"/>
  <c r="Z167" i="56"/>
  <c r="Y167" i="56"/>
  <c r="X167" i="56"/>
  <c r="W167" i="56"/>
  <c r="V167" i="56"/>
  <c r="U167" i="56"/>
  <c r="T167" i="56"/>
  <c r="S167" i="56"/>
  <c r="R167" i="56"/>
  <c r="Q167" i="56"/>
  <c r="O167" i="56"/>
  <c r="C167" i="56"/>
  <c r="Z166" i="56"/>
  <c r="Y166" i="56"/>
  <c r="X166" i="56"/>
  <c r="W166" i="56"/>
  <c r="V166" i="56"/>
  <c r="U166" i="56"/>
  <c r="T166" i="56"/>
  <c r="S166" i="56"/>
  <c r="R166" i="56"/>
  <c r="Q166" i="56"/>
  <c r="O166" i="56"/>
  <c r="C166" i="56"/>
  <c r="Z165" i="56"/>
  <c r="Y165" i="56"/>
  <c r="X165" i="56"/>
  <c r="W165" i="56"/>
  <c r="V165" i="56"/>
  <c r="U165" i="56"/>
  <c r="T165" i="56"/>
  <c r="S165" i="56"/>
  <c r="R165" i="56"/>
  <c r="Q165" i="56"/>
  <c r="O165" i="56"/>
  <c r="C165" i="56"/>
  <c r="Z164" i="56"/>
  <c r="Y164" i="56"/>
  <c r="X164" i="56"/>
  <c r="W164" i="56"/>
  <c r="V164" i="56"/>
  <c r="U164" i="56"/>
  <c r="T164" i="56"/>
  <c r="S164" i="56"/>
  <c r="R164" i="56"/>
  <c r="Q164" i="56"/>
  <c r="O164" i="56"/>
  <c r="C164" i="56"/>
  <c r="Z163" i="56"/>
  <c r="Y163" i="56"/>
  <c r="X163" i="56"/>
  <c r="W163" i="56"/>
  <c r="V163" i="56"/>
  <c r="U163" i="56"/>
  <c r="T163" i="56"/>
  <c r="S163" i="56"/>
  <c r="R163" i="56"/>
  <c r="Q163" i="56"/>
  <c r="O163" i="56"/>
  <c r="C163" i="56"/>
  <c r="Z162" i="56"/>
  <c r="Y162" i="56"/>
  <c r="X162" i="56"/>
  <c r="W162" i="56"/>
  <c r="V162" i="56"/>
  <c r="U162" i="56"/>
  <c r="T162" i="56"/>
  <c r="S162" i="56"/>
  <c r="R162" i="56"/>
  <c r="Q162" i="56"/>
  <c r="O162" i="56"/>
  <c r="C162" i="56"/>
  <c r="Z161" i="56"/>
  <c r="Y161" i="56"/>
  <c r="X161" i="56"/>
  <c r="W161" i="56"/>
  <c r="V161" i="56"/>
  <c r="U161" i="56"/>
  <c r="T161" i="56"/>
  <c r="S161" i="56"/>
  <c r="R161" i="56"/>
  <c r="Q161" i="56"/>
  <c r="O161" i="56"/>
  <c r="C161" i="56"/>
  <c r="Z160" i="56"/>
  <c r="Y160" i="56"/>
  <c r="X160" i="56"/>
  <c r="W160" i="56"/>
  <c r="V160" i="56"/>
  <c r="U160" i="56"/>
  <c r="T160" i="56"/>
  <c r="S160" i="56"/>
  <c r="R160" i="56"/>
  <c r="Q160" i="56"/>
  <c r="O160" i="56"/>
  <c r="C160" i="56"/>
  <c r="Z159" i="56"/>
  <c r="Y159" i="56"/>
  <c r="X159" i="56"/>
  <c r="W159" i="56"/>
  <c r="V159" i="56"/>
  <c r="U159" i="56"/>
  <c r="T159" i="56"/>
  <c r="S159" i="56"/>
  <c r="R159" i="56"/>
  <c r="Q159" i="56"/>
  <c r="O159" i="56"/>
  <c r="C159" i="56"/>
  <c r="Z158" i="56"/>
  <c r="Y158" i="56"/>
  <c r="X158" i="56"/>
  <c r="W158" i="56"/>
  <c r="V158" i="56"/>
  <c r="U158" i="56"/>
  <c r="T158" i="56"/>
  <c r="S158" i="56"/>
  <c r="R158" i="56"/>
  <c r="Q158" i="56"/>
  <c r="O158" i="56"/>
  <c r="C158" i="56"/>
  <c r="Z157" i="56"/>
  <c r="Y157" i="56"/>
  <c r="X157" i="56"/>
  <c r="W157" i="56"/>
  <c r="V157" i="56"/>
  <c r="U157" i="56"/>
  <c r="T157" i="56"/>
  <c r="S157" i="56"/>
  <c r="R157" i="56"/>
  <c r="Q157" i="56"/>
  <c r="O157" i="56"/>
  <c r="C157" i="56"/>
  <c r="Z156" i="56"/>
  <c r="Y156" i="56"/>
  <c r="X156" i="56"/>
  <c r="W156" i="56"/>
  <c r="V156" i="56"/>
  <c r="U156" i="56"/>
  <c r="T156" i="56"/>
  <c r="S156" i="56"/>
  <c r="R156" i="56"/>
  <c r="Q156" i="56"/>
  <c r="O156" i="56"/>
  <c r="C156" i="56"/>
  <c r="Z155" i="56"/>
  <c r="Y155" i="56"/>
  <c r="X155" i="56"/>
  <c r="W155" i="56"/>
  <c r="V155" i="56"/>
  <c r="U155" i="56"/>
  <c r="T155" i="56"/>
  <c r="S155" i="56"/>
  <c r="R155" i="56"/>
  <c r="Q155" i="56"/>
  <c r="O155" i="56"/>
  <c r="C155" i="56"/>
  <c r="Z154" i="56"/>
  <c r="Y154" i="56"/>
  <c r="X154" i="56"/>
  <c r="W154" i="56"/>
  <c r="V154" i="56"/>
  <c r="U154" i="56"/>
  <c r="T154" i="56"/>
  <c r="S154" i="56"/>
  <c r="R154" i="56"/>
  <c r="Q154" i="56"/>
  <c r="O154" i="56"/>
  <c r="C154" i="56"/>
  <c r="Z153" i="56"/>
  <c r="Y153" i="56"/>
  <c r="X153" i="56"/>
  <c r="W153" i="56"/>
  <c r="V153" i="56"/>
  <c r="U153" i="56"/>
  <c r="T153" i="56"/>
  <c r="S153" i="56"/>
  <c r="R153" i="56"/>
  <c r="Q153" i="56"/>
  <c r="O153" i="56"/>
  <c r="C153" i="56"/>
  <c r="Z152" i="56"/>
  <c r="Y152" i="56"/>
  <c r="X152" i="56"/>
  <c r="W152" i="56"/>
  <c r="V152" i="56"/>
  <c r="U152" i="56"/>
  <c r="T152" i="56"/>
  <c r="S152" i="56"/>
  <c r="R152" i="56"/>
  <c r="Q152" i="56"/>
  <c r="O152" i="56"/>
  <c r="C152" i="56"/>
  <c r="Z151" i="56"/>
  <c r="Y151" i="56"/>
  <c r="X151" i="56"/>
  <c r="W151" i="56"/>
  <c r="V151" i="56"/>
  <c r="U151" i="56"/>
  <c r="T151" i="56"/>
  <c r="S151" i="56"/>
  <c r="R151" i="56"/>
  <c r="Q151" i="56"/>
  <c r="O151" i="56"/>
  <c r="C151" i="56"/>
  <c r="Z150" i="56"/>
  <c r="Y150" i="56"/>
  <c r="X150" i="56"/>
  <c r="W150" i="56"/>
  <c r="V150" i="56"/>
  <c r="U150" i="56"/>
  <c r="T150" i="56"/>
  <c r="S150" i="56"/>
  <c r="R150" i="56"/>
  <c r="Q150" i="56"/>
  <c r="O150" i="56"/>
  <c r="C150" i="56"/>
  <c r="Z149" i="56"/>
  <c r="Y149" i="56"/>
  <c r="X149" i="56"/>
  <c r="W149" i="56"/>
  <c r="V149" i="56"/>
  <c r="U149" i="56"/>
  <c r="T149" i="56"/>
  <c r="S149" i="56"/>
  <c r="R149" i="56"/>
  <c r="Q149" i="56"/>
  <c r="O149" i="56"/>
  <c r="C149" i="56"/>
  <c r="Z148" i="56"/>
  <c r="Y148" i="56"/>
  <c r="X148" i="56"/>
  <c r="W148" i="56"/>
  <c r="V148" i="56"/>
  <c r="U148" i="56"/>
  <c r="T148" i="56"/>
  <c r="S148" i="56"/>
  <c r="R148" i="56"/>
  <c r="Q148" i="56"/>
  <c r="O148" i="56"/>
  <c r="C148" i="56"/>
  <c r="Z147" i="56"/>
  <c r="Y147" i="56"/>
  <c r="X147" i="56"/>
  <c r="W147" i="56"/>
  <c r="V147" i="56"/>
  <c r="U147" i="56"/>
  <c r="T147" i="56"/>
  <c r="S147" i="56"/>
  <c r="R147" i="56"/>
  <c r="Q147" i="56"/>
  <c r="O147" i="56"/>
  <c r="C147" i="56"/>
  <c r="Z146" i="56"/>
  <c r="Y146" i="56"/>
  <c r="X146" i="56"/>
  <c r="W146" i="56"/>
  <c r="V146" i="56"/>
  <c r="U146" i="56"/>
  <c r="T146" i="56"/>
  <c r="S146" i="56"/>
  <c r="R146" i="56"/>
  <c r="Q146" i="56"/>
  <c r="O146" i="56"/>
  <c r="C146" i="56"/>
  <c r="Z145" i="56"/>
  <c r="Y145" i="56"/>
  <c r="X145" i="56"/>
  <c r="W145" i="56"/>
  <c r="V145" i="56"/>
  <c r="U145" i="56"/>
  <c r="T145" i="56"/>
  <c r="S145" i="56"/>
  <c r="R145" i="56"/>
  <c r="Q145" i="56"/>
  <c r="O145" i="56"/>
  <c r="C145" i="56"/>
  <c r="Z144" i="56"/>
  <c r="Y144" i="56"/>
  <c r="X144" i="56"/>
  <c r="W144" i="56"/>
  <c r="V144" i="56"/>
  <c r="U144" i="56"/>
  <c r="T144" i="56"/>
  <c r="S144" i="56"/>
  <c r="R144" i="56"/>
  <c r="Q144" i="56"/>
  <c r="O144" i="56"/>
  <c r="C144" i="56"/>
  <c r="Z143" i="56"/>
  <c r="Y143" i="56"/>
  <c r="X143" i="56"/>
  <c r="W143" i="56"/>
  <c r="V143" i="56"/>
  <c r="U143" i="56"/>
  <c r="T143" i="56"/>
  <c r="S143" i="56"/>
  <c r="R143" i="56"/>
  <c r="Q143" i="56"/>
  <c r="O143" i="56"/>
  <c r="C143" i="56"/>
  <c r="Z142" i="56"/>
  <c r="Y142" i="56"/>
  <c r="X142" i="56"/>
  <c r="W142" i="56"/>
  <c r="V142" i="56"/>
  <c r="U142" i="56"/>
  <c r="T142" i="56"/>
  <c r="S142" i="56"/>
  <c r="R142" i="56"/>
  <c r="Q142" i="56"/>
  <c r="O142" i="56"/>
  <c r="C142" i="56"/>
  <c r="Z141" i="56"/>
  <c r="Y141" i="56"/>
  <c r="X141" i="56"/>
  <c r="W141" i="56"/>
  <c r="V141" i="56"/>
  <c r="U141" i="56"/>
  <c r="T141" i="56"/>
  <c r="S141" i="56"/>
  <c r="R141" i="56"/>
  <c r="Q141" i="56"/>
  <c r="O141" i="56"/>
  <c r="C141" i="56"/>
  <c r="Z140" i="56"/>
  <c r="Y140" i="56"/>
  <c r="X140" i="56"/>
  <c r="W140" i="56"/>
  <c r="V140" i="56"/>
  <c r="U140" i="56"/>
  <c r="T140" i="56"/>
  <c r="S140" i="56"/>
  <c r="R140" i="56"/>
  <c r="Q140" i="56"/>
  <c r="O140" i="56"/>
  <c r="C140" i="56"/>
  <c r="Z139" i="56"/>
  <c r="Y139" i="56"/>
  <c r="X139" i="56"/>
  <c r="W139" i="56"/>
  <c r="V139" i="56"/>
  <c r="U139" i="56"/>
  <c r="T139" i="56"/>
  <c r="S139" i="56"/>
  <c r="R139" i="56"/>
  <c r="Q139" i="56"/>
  <c r="O139" i="56"/>
  <c r="C139" i="56"/>
  <c r="Z138" i="56"/>
  <c r="Y138" i="56"/>
  <c r="X138" i="56"/>
  <c r="W138" i="56"/>
  <c r="V138" i="56"/>
  <c r="U138" i="56"/>
  <c r="T138" i="56"/>
  <c r="S138" i="56"/>
  <c r="R138" i="56"/>
  <c r="Q138" i="56"/>
  <c r="O138" i="56"/>
  <c r="C138" i="56"/>
  <c r="Z137" i="56"/>
  <c r="Y137" i="56"/>
  <c r="X137" i="56"/>
  <c r="W137" i="56"/>
  <c r="V137" i="56"/>
  <c r="U137" i="56"/>
  <c r="T137" i="56"/>
  <c r="S137" i="56"/>
  <c r="R137" i="56"/>
  <c r="Q137" i="56"/>
  <c r="O137" i="56"/>
  <c r="C137" i="56"/>
  <c r="Z136" i="56"/>
  <c r="Y136" i="56"/>
  <c r="X136" i="56"/>
  <c r="W136" i="56"/>
  <c r="V136" i="56"/>
  <c r="U136" i="56"/>
  <c r="T136" i="56"/>
  <c r="S136" i="56"/>
  <c r="R136" i="56"/>
  <c r="Q136" i="56"/>
  <c r="O136" i="56"/>
  <c r="C136" i="56"/>
  <c r="Z135" i="56"/>
  <c r="Y135" i="56"/>
  <c r="X135" i="56"/>
  <c r="W135" i="56"/>
  <c r="V135" i="56"/>
  <c r="U135" i="56"/>
  <c r="T135" i="56"/>
  <c r="S135" i="56"/>
  <c r="R135" i="56"/>
  <c r="Q135" i="56"/>
  <c r="O135" i="56"/>
  <c r="C135" i="56"/>
  <c r="Z134" i="56"/>
  <c r="Y134" i="56"/>
  <c r="X134" i="56"/>
  <c r="W134" i="56"/>
  <c r="V134" i="56"/>
  <c r="U134" i="56"/>
  <c r="T134" i="56"/>
  <c r="S134" i="56"/>
  <c r="R134" i="56"/>
  <c r="Q134" i="56"/>
  <c r="O134" i="56"/>
  <c r="C134" i="56"/>
  <c r="Z133" i="56"/>
  <c r="Y133" i="56"/>
  <c r="X133" i="56"/>
  <c r="W133" i="56"/>
  <c r="V133" i="56"/>
  <c r="U133" i="56"/>
  <c r="T133" i="56"/>
  <c r="S133" i="56"/>
  <c r="R133" i="56"/>
  <c r="Q133" i="56"/>
  <c r="O133" i="56"/>
  <c r="C133" i="56"/>
  <c r="Z132" i="56"/>
  <c r="Y132" i="56"/>
  <c r="X132" i="56"/>
  <c r="W132" i="56"/>
  <c r="V132" i="56"/>
  <c r="U132" i="56"/>
  <c r="T132" i="56"/>
  <c r="S132" i="56"/>
  <c r="R132" i="56"/>
  <c r="Q132" i="56"/>
  <c r="O132" i="56"/>
  <c r="C132" i="56"/>
  <c r="Z131" i="56"/>
  <c r="Y131" i="56"/>
  <c r="X131" i="56"/>
  <c r="W131" i="56"/>
  <c r="V131" i="56"/>
  <c r="U131" i="56"/>
  <c r="T131" i="56"/>
  <c r="S131" i="56"/>
  <c r="R131" i="56"/>
  <c r="Q131" i="56"/>
  <c r="O131" i="56"/>
  <c r="C131" i="56"/>
  <c r="Z130" i="56"/>
  <c r="Y130" i="56"/>
  <c r="X130" i="56"/>
  <c r="W130" i="56"/>
  <c r="V130" i="56"/>
  <c r="U130" i="56"/>
  <c r="T130" i="56"/>
  <c r="S130" i="56"/>
  <c r="R130" i="56"/>
  <c r="Q130" i="56"/>
  <c r="O130" i="56"/>
  <c r="C130" i="56"/>
  <c r="Z129" i="56"/>
  <c r="Y129" i="56"/>
  <c r="X129" i="56"/>
  <c r="W129" i="56"/>
  <c r="V129" i="56"/>
  <c r="U129" i="56"/>
  <c r="T129" i="56"/>
  <c r="S129" i="56"/>
  <c r="R129" i="56"/>
  <c r="Q129" i="56"/>
  <c r="O129" i="56"/>
  <c r="C129" i="56"/>
  <c r="Z128" i="56"/>
  <c r="Y128" i="56"/>
  <c r="X128" i="56"/>
  <c r="W128" i="56"/>
  <c r="V128" i="56"/>
  <c r="U128" i="56"/>
  <c r="T128" i="56"/>
  <c r="S128" i="56"/>
  <c r="R128" i="56"/>
  <c r="Q128" i="56"/>
  <c r="O128" i="56"/>
  <c r="C128" i="56"/>
  <c r="Z127" i="56"/>
  <c r="Y127" i="56"/>
  <c r="X127" i="56"/>
  <c r="W127" i="56"/>
  <c r="V127" i="56"/>
  <c r="U127" i="56"/>
  <c r="T127" i="56"/>
  <c r="S127" i="56"/>
  <c r="R127" i="56"/>
  <c r="Q127" i="56"/>
  <c r="O127" i="56"/>
  <c r="C127" i="56"/>
  <c r="Z126" i="56"/>
  <c r="Y126" i="56"/>
  <c r="X126" i="56"/>
  <c r="W126" i="56"/>
  <c r="V126" i="56"/>
  <c r="U126" i="56"/>
  <c r="T126" i="56"/>
  <c r="S126" i="56"/>
  <c r="R126" i="56"/>
  <c r="Q126" i="56"/>
  <c r="O126" i="56"/>
  <c r="C126" i="56"/>
  <c r="Z125" i="56"/>
  <c r="Y125" i="56"/>
  <c r="X125" i="56"/>
  <c r="W125" i="56"/>
  <c r="V125" i="56"/>
  <c r="U125" i="56"/>
  <c r="T125" i="56"/>
  <c r="S125" i="56"/>
  <c r="R125" i="56"/>
  <c r="Q125" i="56"/>
  <c r="O125" i="56"/>
  <c r="C125" i="56"/>
  <c r="Z124" i="56"/>
  <c r="Y124" i="56"/>
  <c r="X124" i="56"/>
  <c r="W124" i="56"/>
  <c r="V124" i="56"/>
  <c r="U124" i="56"/>
  <c r="T124" i="56"/>
  <c r="S124" i="56"/>
  <c r="R124" i="56"/>
  <c r="Q124" i="56"/>
  <c r="O124" i="56"/>
  <c r="C124" i="56"/>
  <c r="Z123" i="56"/>
  <c r="Y123" i="56"/>
  <c r="X123" i="56"/>
  <c r="W123" i="56"/>
  <c r="V123" i="56"/>
  <c r="U123" i="56"/>
  <c r="T123" i="56"/>
  <c r="S123" i="56"/>
  <c r="R123" i="56"/>
  <c r="Q123" i="56"/>
  <c r="O123" i="56"/>
  <c r="C123" i="56"/>
  <c r="Z122" i="56"/>
  <c r="Y122" i="56"/>
  <c r="X122" i="56"/>
  <c r="W122" i="56"/>
  <c r="V122" i="56"/>
  <c r="U122" i="56"/>
  <c r="T122" i="56"/>
  <c r="S122" i="56"/>
  <c r="R122" i="56"/>
  <c r="Q122" i="56"/>
  <c r="O122" i="56"/>
  <c r="C122" i="56"/>
  <c r="Z121" i="56"/>
  <c r="Y121" i="56"/>
  <c r="X121" i="56"/>
  <c r="W121" i="56"/>
  <c r="V121" i="56"/>
  <c r="U121" i="56"/>
  <c r="T121" i="56"/>
  <c r="S121" i="56"/>
  <c r="R121" i="56"/>
  <c r="Q121" i="56"/>
  <c r="O121" i="56"/>
  <c r="C121" i="56"/>
  <c r="Z120" i="56"/>
  <c r="Y120" i="56"/>
  <c r="X120" i="56"/>
  <c r="W120" i="56"/>
  <c r="V120" i="56"/>
  <c r="U120" i="56"/>
  <c r="T120" i="56"/>
  <c r="S120" i="56"/>
  <c r="R120" i="56"/>
  <c r="Q120" i="56"/>
  <c r="O120" i="56"/>
  <c r="C120" i="56"/>
  <c r="Z119" i="56"/>
  <c r="Y119" i="56"/>
  <c r="X119" i="56"/>
  <c r="W119" i="56"/>
  <c r="V119" i="56"/>
  <c r="U119" i="56"/>
  <c r="T119" i="56"/>
  <c r="S119" i="56"/>
  <c r="R119" i="56"/>
  <c r="Q119" i="56"/>
  <c r="O119" i="56"/>
  <c r="C119" i="56"/>
  <c r="Z118" i="56"/>
  <c r="Y118" i="56"/>
  <c r="X118" i="56"/>
  <c r="W118" i="56"/>
  <c r="V118" i="56"/>
  <c r="U118" i="56"/>
  <c r="T118" i="56"/>
  <c r="S118" i="56"/>
  <c r="R118" i="56"/>
  <c r="Q118" i="56"/>
  <c r="O118" i="56"/>
  <c r="C118" i="56"/>
  <c r="Z117" i="56"/>
  <c r="Y117" i="56"/>
  <c r="X117" i="56"/>
  <c r="W117" i="56"/>
  <c r="V117" i="56"/>
  <c r="U117" i="56"/>
  <c r="T117" i="56"/>
  <c r="S117" i="56"/>
  <c r="R117" i="56"/>
  <c r="Q117" i="56"/>
  <c r="O117" i="56"/>
  <c r="C117" i="56"/>
  <c r="Z116" i="56"/>
  <c r="Y116" i="56"/>
  <c r="X116" i="56"/>
  <c r="W116" i="56"/>
  <c r="V116" i="56"/>
  <c r="U116" i="56"/>
  <c r="T116" i="56"/>
  <c r="S116" i="56"/>
  <c r="R116" i="56"/>
  <c r="Q116" i="56"/>
  <c r="O116" i="56"/>
  <c r="C116" i="56"/>
  <c r="Z115" i="56"/>
  <c r="Y115" i="56"/>
  <c r="X115" i="56"/>
  <c r="W115" i="56"/>
  <c r="V115" i="56"/>
  <c r="U115" i="56"/>
  <c r="T115" i="56"/>
  <c r="S115" i="56"/>
  <c r="R115" i="56"/>
  <c r="Q115" i="56"/>
  <c r="O115" i="56"/>
  <c r="C115" i="56"/>
  <c r="Z114" i="56"/>
  <c r="Y114" i="56"/>
  <c r="X114" i="56"/>
  <c r="W114" i="56"/>
  <c r="V114" i="56"/>
  <c r="U114" i="56"/>
  <c r="T114" i="56"/>
  <c r="S114" i="56"/>
  <c r="R114" i="56"/>
  <c r="Q114" i="56"/>
  <c r="O114" i="56"/>
  <c r="C114" i="56"/>
  <c r="Z113" i="56"/>
  <c r="Y113" i="56"/>
  <c r="X113" i="56"/>
  <c r="W113" i="56"/>
  <c r="V113" i="56"/>
  <c r="U113" i="56"/>
  <c r="T113" i="56"/>
  <c r="S113" i="56"/>
  <c r="R113" i="56"/>
  <c r="Q113" i="56"/>
  <c r="O113" i="56"/>
  <c r="C113" i="56"/>
  <c r="Z112" i="56"/>
  <c r="Y112" i="56"/>
  <c r="X112" i="56"/>
  <c r="W112" i="56"/>
  <c r="V112" i="56"/>
  <c r="U112" i="56"/>
  <c r="T112" i="56"/>
  <c r="S112" i="56"/>
  <c r="R112" i="56"/>
  <c r="Q112" i="56"/>
  <c r="O112" i="56"/>
  <c r="C112" i="56"/>
  <c r="Z111" i="56"/>
  <c r="Y111" i="56"/>
  <c r="X111" i="56"/>
  <c r="W111" i="56"/>
  <c r="V111" i="56"/>
  <c r="U111" i="56"/>
  <c r="T111" i="56"/>
  <c r="S111" i="56"/>
  <c r="R111" i="56"/>
  <c r="Q111" i="56"/>
  <c r="O111" i="56"/>
  <c r="C111" i="56"/>
  <c r="Z110" i="56"/>
  <c r="Y110" i="56"/>
  <c r="X110" i="56"/>
  <c r="W110" i="56"/>
  <c r="V110" i="56"/>
  <c r="U110" i="56"/>
  <c r="T110" i="56"/>
  <c r="S110" i="56"/>
  <c r="R110" i="56"/>
  <c r="Q110" i="56"/>
  <c r="O110" i="56"/>
  <c r="C110" i="56"/>
  <c r="Z109" i="56"/>
  <c r="Y109" i="56"/>
  <c r="X109" i="56"/>
  <c r="W109" i="56"/>
  <c r="V109" i="56"/>
  <c r="U109" i="56"/>
  <c r="T109" i="56"/>
  <c r="S109" i="56"/>
  <c r="R109" i="56"/>
  <c r="Q109" i="56"/>
  <c r="O109" i="56"/>
  <c r="C109" i="56"/>
  <c r="Z108" i="56"/>
  <c r="Y108" i="56"/>
  <c r="X108" i="56"/>
  <c r="W108" i="56"/>
  <c r="V108" i="56"/>
  <c r="U108" i="56"/>
  <c r="T108" i="56"/>
  <c r="S108" i="56"/>
  <c r="R108" i="56"/>
  <c r="Q108" i="56"/>
  <c r="O108" i="56"/>
  <c r="C108" i="56"/>
  <c r="Z107" i="56"/>
  <c r="Y107" i="56"/>
  <c r="X107" i="56"/>
  <c r="W107" i="56"/>
  <c r="V107" i="56"/>
  <c r="U107" i="56"/>
  <c r="T107" i="56"/>
  <c r="S107" i="56"/>
  <c r="R107" i="56"/>
  <c r="Q107" i="56"/>
  <c r="O107" i="56"/>
  <c r="C107" i="56"/>
  <c r="Z106" i="56"/>
  <c r="Y106" i="56"/>
  <c r="X106" i="56"/>
  <c r="W106" i="56"/>
  <c r="V106" i="56"/>
  <c r="U106" i="56"/>
  <c r="T106" i="56"/>
  <c r="S106" i="56"/>
  <c r="R106" i="56"/>
  <c r="Q106" i="56"/>
  <c r="O106" i="56"/>
  <c r="C106" i="56"/>
  <c r="Z105" i="56"/>
  <c r="Y105" i="56"/>
  <c r="X105" i="56"/>
  <c r="W105" i="56"/>
  <c r="V105" i="56"/>
  <c r="U105" i="56"/>
  <c r="T105" i="56"/>
  <c r="S105" i="56"/>
  <c r="R105" i="56"/>
  <c r="Q105" i="56"/>
  <c r="O105" i="56"/>
  <c r="C105" i="56"/>
  <c r="Z104" i="56"/>
  <c r="Y104" i="56"/>
  <c r="X104" i="56"/>
  <c r="W104" i="56"/>
  <c r="V104" i="56"/>
  <c r="U104" i="56"/>
  <c r="T104" i="56"/>
  <c r="S104" i="56"/>
  <c r="R104" i="56"/>
  <c r="Q104" i="56"/>
  <c r="O104" i="56"/>
  <c r="C104" i="56"/>
  <c r="Z103" i="56"/>
  <c r="Y103" i="56"/>
  <c r="X103" i="56"/>
  <c r="W103" i="56"/>
  <c r="V103" i="56"/>
  <c r="U103" i="56"/>
  <c r="T103" i="56"/>
  <c r="S103" i="56"/>
  <c r="R103" i="56"/>
  <c r="Q103" i="56"/>
  <c r="O103" i="56"/>
  <c r="C103" i="56"/>
  <c r="Z102" i="56"/>
  <c r="Y102" i="56"/>
  <c r="X102" i="56"/>
  <c r="W102" i="56"/>
  <c r="V102" i="56"/>
  <c r="U102" i="56"/>
  <c r="T102" i="56"/>
  <c r="S102" i="56"/>
  <c r="R102" i="56"/>
  <c r="Q102" i="56"/>
  <c r="O102" i="56"/>
  <c r="C102" i="56"/>
  <c r="Z101" i="56"/>
  <c r="Y101" i="56"/>
  <c r="X101" i="56"/>
  <c r="W101" i="56"/>
  <c r="V101" i="56"/>
  <c r="U101" i="56"/>
  <c r="T101" i="56"/>
  <c r="S101" i="56"/>
  <c r="R101" i="56"/>
  <c r="Q101" i="56"/>
  <c r="O101" i="56"/>
  <c r="C101" i="56"/>
  <c r="Z100" i="56"/>
  <c r="Y100" i="56"/>
  <c r="X100" i="56"/>
  <c r="W100" i="56"/>
  <c r="V100" i="56"/>
  <c r="U100" i="56"/>
  <c r="T100" i="56"/>
  <c r="S100" i="56"/>
  <c r="R100" i="56"/>
  <c r="Q100" i="56"/>
  <c r="O100" i="56"/>
  <c r="C100" i="56"/>
  <c r="Z99" i="56"/>
  <c r="Y99" i="56"/>
  <c r="X99" i="56"/>
  <c r="W99" i="56"/>
  <c r="V99" i="56"/>
  <c r="U99" i="56"/>
  <c r="T99" i="56"/>
  <c r="S99" i="56"/>
  <c r="R99" i="56"/>
  <c r="Q99" i="56"/>
  <c r="O99" i="56"/>
  <c r="C99" i="56"/>
  <c r="Z98" i="56"/>
  <c r="Y98" i="56"/>
  <c r="X98" i="56"/>
  <c r="W98" i="56"/>
  <c r="V98" i="56"/>
  <c r="U98" i="56"/>
  <c r="T98" i="56"/>
  <c r="S98" i="56"/>
  <c r="R98" i="56"/>
  <c r="Q98" i="56"/>
  <c r="O98" i="56"/>
  <c r="C98" i="56"/>
  <c r="Z97" i="56"/>
  <c r="Y97" i="56"/>
  <c r="X97" i="56"/>
  <c r="W97" i="56"/>
  <c r="V97" i="56"/>
  <c r="U97" i="56"/>
  <c r="T97" i="56"/>
  <c r="S97" i="56"/>
  <c r="R97" i="56"/>
  <c r="Q97" i="56"/>
  <c r="O97" i="56"/>
  <c r="C97" i="56"/>
  <c r="Z96" i="56"/>
  <c r="Y96" i="56"/>
  <c r="X96" i="56"/>
  <c r="W96" i="56"/>
  <c r="V96" i="56"/>
  <c r="U96" i="56"/>
  <c r="T96" i="56"/>
  <c r="S96" i="56"/>
  <c r="R96" i="56"/>
  <c r="Q96" i="56"/>
  <c r="O96" i="56"/>
  <c r="C96" i="56"/>
  <c r="Z95" i="56"/>
  <c r="Y95" i="56"/>
  <c r="X95" i="56"/>
  <c r="W95" i="56"/>
  <c r="V95" i="56"/>
  <c r="U95" i="56"/>
  <c r="T95" i="56"/>
  <c r="S95" i="56"/>
  <c r="R95" i="56"/>
  <c r="Q95" i="56"/>
  <c r="O95" i="56"/>
  <c r="C95" i="56"/>
  <c r="Z94" i="56"/>
  <c r="Y94" i="56"/>
  <c r="X94" i="56"/>
  <c r="W94" i="56"/>
  <c r="V94" i="56"/>
  <c r="U94" i="56"/>
  <c r="T94" i="56"/>
  <c r="S94" i="56"/>
  <c r="R94" i="56"/>
  <c r="Q94" i="56"/>
  <c r="O94" i="56"/>
  <c r="C94" i="56"/>
  <c r="Z93" i="56"/>
  <c r="Y93" i="56"/>
  <c r="X93" i="56"/>
  <c r="W93" i="56"/>
  <c r="V93" i="56"/>
  <c r="U93" i="56"/>
  <c r="T93" i="56"/>
  <c r="S93" i="56"/>
  <c r="R93" i="56"/>
  <c r="Q93" i="56"/>
  <c r="O93" i="56"/>
  <c r="C93" i="56"/>
  <c r="Z92" i="56"/>
  <c r="Y92" i="56"/>
  <c r="X92" i="56"/>
  <c r="W92" i="56"/>
  <c r="V92" i="56"/>
  <c r="U92" i="56"/>
  <c r="T92" i="56"/>
  <c r="S92" i="56"/>
  <c r="R92" i="56"/>
  <c r="Q92" i="56"/>
  <c r="O92" i="56"/>
  <c r="C92" i="56"/>
  <c r="Z91" i="56"/>
  <c r="Y91" i="56"/>
  <c r="X91" i="56"/>
  <c r="W91" i="56"/>
  <c r="V91" i="56"/>
  <c r="U91" i="56"/>
  <c r="T91" i="56"/>
  <c r="S91" i="56"/>
  <c r="R91" i="56"/>
  <c r="Q91" i="56"/>
  <c r="O91" i="56"/>
  <c r="C91" i="56"/>
  <c r="Z90" i="56"/>
  <c r="Y90" i="56"/>
  <c r="X90" i="56"/>
  <c r="W90" i="56"/>
  <c r="V90" i="56"/>
  <c r="U90" i="56"/>
  <c r="T90" i="56"/>
  <c r="S90" i="56"/>
  <c r="R90" i="56"/>
  <c r="Q90" i="56"/>
  <c r="O90" i="56"/>
  <c r="C90" i="56"/>
  <c r="Z89" i="56"/>
  <c r="Y89" i="56"/>
  <c r="X89" i="56"/>
  <c r="W89" i="56"/>
  <c r="V89" i="56"/>
  <c r="U89" i="56"/>
  <c r="T89" i="56"/>
  <c r="S89" i="56"/>
  <c r="R89" i="56"/>
  <c r="Q89" i="56"/>
  <c r="O89" i="56"/>
  <c r="C89" i="56"/>
  <c r="Z88" i="56"/>
  <c r="Y88" i="56"/>
  <c r="X88" i="56"/>
  <c r="W88" i="56"/>
  <c r="V88" i="56"/>
  <c r="U88" i="56"/>
  <c r="T88" i="56"/>
  <c r="S88" i="56"/>
  <c r="R88" i="56"/>
  <c r="Q88" i="56"/>
  <c r="O88" i="56"/>
  <c r="C88" i="56"/>
  <c r="Z87" i="56"/>
  <c r="Y87" i="56"/>
  <c r="X87" i="56"/>
  <c r="W87" i="56"/>
  <c r="V87" i="56"/>
  <c r="U87" i="56"/>
  <c r="T87" i="56"/>
  <c r="S87" i="56"/>
  <c r="R87" i="56"/>
  <c r="Q87" i="56"/>
  <c r="O87" i="56"/>
  <c r="C87" i="56"/>
  <c r="Z86" i="56"/>
  <c r="Y86" i="56"/>
  <c r="X86" i="56"/>
  <c r="W86" i="56"/>
  <c r="V86" i="56"/>
  <c r="U86" i="56"/>
  <c r="T86" i="56"/>
  <c r="S86" i="56"/>
  <c r="R86" i="56"/>
  <c r="Q86" i="56"/>
  <c r="O86" i="56"/>
  <c r="C86" i="56"/>
  <c r="Z85" i="56"/>
  <c r="Y85" i="56"/>
  <c r="X85" i="56"/>
  <c r="W85" i="56"/>
  <c r="V85" i="56"/>
  <c r="U85" i="56"/>
  <c r="T85" i="56"/>
  <c r="S85" i="56"/>
  <c r="R85" i="56"/>
  <c r="Q85" i="56"/>
  <c r="O85" i="56"/>
  <c r="C85" i="56"/>
  <c r="Z84" i="56"/>
  <c r="Y84" i="56"/>
  <c r="X84" i="56"/>
  <c r="W84" i="56"/>
  <c r="V84" i="56"/>
  <c r="U84" i="56"/>
  <c r="T84" i="56"/>
  <c r="S84" i="56"/>
  <c r="R84" i="56"/>
  <c r="Q84" i="56"/>
  <c r="O84" i="56"/>
  <c r="C84" i="56"/>
  <c r="Z83" i="56"/>
  <c r="Y83" i="56"/>
  <c r="X83" i="56"/>
  <c r="W83" i="56"/>
  <c r="V83" i="56"/>
  <c r="U83" i="56"/>
  <c r="T83" i="56"/>
  <c r="S83" i="56"/>
  <c r="R83" i="56"/>
  <c r="Q83" i="56"/>
  <c r="O83" i="56"/>
  <c r="C83" i="56"/>
  <c r="Z82" i="56"/>
  <c r="Y82" i="56"/>
  <c r="X82" i="56"/>
  <c r="W82" i="56"/>
  <c r="V82" i="56"/>
  <c r="U82" i="56"/>
  <c r="T82" i="56"/>
  <c r="S82" i="56"/>
  <c r="R82" i="56"/>
  <c r="Q82" i="56"/>
  <c r="O82" i="56"/>
  <c r="C82" i="56"/>
  <c r="Z81" i="56"/>
  <c r="Y81" i="56"/>
  <c r="X81" i="56"/>
  <c r="W81" i="56"/>
  <c r="V81" i="56"/>
  <c r="U81" i="56"/>
  <c r="T81" i="56"/>
  <c r="S81" i="56"/>
  <c r="R81" i="56"/>
  <c r="Q81" i="56"/>
  <c r="O81" i="56"/>
  <c r="C81" i="56"/>
  <c r="Z80" i="56"/>
  <c r="Y80" i="56"/>
  <c r="X80" i="56"/>
  <c r="W80" i="56"/>
  <c r="V80" i="56"/>
  <c r="U80" i="56"/>
  <c r="T80" i="56"/>
  <c r="S80" i="56"/>
  <c r="R80" i="56"/>
  <c r="Q80" i="56"/>
  <c r="O80" i="56"/>
  <c r="C80" i="56"/>
  <c r="Z79" i="56"/>
  <c r="Y79" i="56"/>
  <c r="X79" i="56"/>
  <c r="W79" i="56"/>
  <c r="V79" i="56"/>
  <c r="U79" i="56"/>
  <c r="T79" i="56"/>
  <c r="S79" i="56"/>
  <c r="R79" i="56"/>
  <c r="Q79" i="56"/>
  <c r="O79" i="56"/>
  <c r="C79" i="56"/>
  <c r="Z78" i="56"/>
  <c r="Y78" i="56"/>
  <c r="X78" i="56"/>
  <c r="W78" i="56"/>
  <c r="V78" i="56"/>
  <c r="U78" i="56"/>
  <c r="T78" i="56"/>
  <c r="S78" i="56"/>
  <c r="R78" i="56"/>
  <c r="Q78" i="56"/>
  <c r="O78" i="56"/>
  <c r="C78" i="56"/>
  <c r="Z77" i="56"/>
  <c r="Y77" i="56"/>
  <c r="X77" i="56"/>
  <c r="W77" i="56"/>
  <c r="V77" i="56"/>
  <c r="U77" i="56"/>
  <c r="T77" i="56"/>
  <c r="S77" i="56"/>
  <c r="R77" i="56"/>
  <c r="Q77" i="56"/>
  <c r="O77" i="56"/>
  <c r="C77" i="56"/>
  <c r="Z76" i="56"/>
  <c r="Y76" i="56"/>
  <c r="X76" i="56"/>
  <c r="W76" i="56"/>
  <c r="V76" i="56"/>
  <c r="U76" i="56"/>
  <c r="T76" i="56"/>
  <c r="S76" i="56"/>
  <c r="R76" i="56"/>
  <c r="Q76" i="56"/>
  <c r="O76" i="56"/>
  <c r="C76" i="56"/>
  <c r="Z75" i="56"/>
  <c r="Y75" i="56"/>
  <c r="X75" i="56"/>
  <c r="W75" i="56"/>
  <c r="V75" i="56"/>
  <c r="U75" i="56"/>
  <c r="T75" i="56"/>
  <c r="S75" i="56"/>
  <c r="R75" i="56"/>
  <c r="Q75" i="56"/>
  <c r="O75" i="56"/>
  <c r="C75" i="56"/>
  <c r="Z74" i="56"/>
  <c r="Y74" i="56"/>
  <c r="X74" i="56"/>
  <c r="W74" i="56"/>
  <c r="V74" i="56"/>
  <c r="U74" i="56"/>
  <c r="T74" i="56"/>
  <c r="S74" i="56"/>
  <c r="R74" i="56"/>
  <c r="Q74" i="56"/>
  <c r="O74" i="56"/>
  <c r="C74" i="56"/>
  <c r="Z73" i="56"/>
  <c r="Y73" i="56"/>
  <c r="X73" i="56"/>
  <c r="W73" i="56"/>
  <c r="V73" i="56"/>
  <c r="U73" i="56"/>
  <c r="T73" i="56"/>
  <c r="S73" i="56"/>
  <c r="R73" i="56"/>
  <c r="Q73" i="56"/>
  <c r="O73" i="56"/>
  <c r="C73" i="56"/>
  <c r="Z72" i="56"/>
  <c r="Y72" i="56"/>
  <c r="X72" i="56"/>
  <c r="W72" i="56"/>
  <c r="V72" i="56"/>
  <c r="U72" i="56"/>
  <c r="T72" i="56"/>
  <c r="S72" i="56"/>
  <c r="R72" i="56"/>
  <c r="Q72" i="56"/>
  <c r="O72" i="56"/>
  <c r="C72" i="56"/>
  <c r="Z71" i="56"/>
  <c r="Y71" i="56"/>
  <c r="X71" i="56"/>
  <c r="W71" i="56"/>
  <c r="V71" i="56"/>
  <c r="U71" i="56"/>
  <c r="T71" i="56"/>
  <c r="S71" i="56"/>
  <c r="R71" i="56"/>
  <c r="Q71" i="56"/>
  <c r="O71" i="56"/>
  <c r="C71" i="56"/>
  <c r="Z70" i="56"/>
  <c r="Y70" i="56"/>
  <c r="X70" i="56"/>
  <c r="W70" i="56"/>
  <c r="V70" i="56"/>
  <c r="U70" i="56"/>
  <c r="T70" i="56"/>
  <c r="S70" i="56"/>
  <c r="R70" i="56"/>
  <c r="Q70" i="56"/>
  <c r="O70" i="56"/>
  <c r="C70" i="56"/>
  <c r="Z69" i="56"/>
  <c r="Y69" i="56"/>
  <c r="X69" i="56"/>
  <c r="W69" i="56"/>
  <c r="V69" i="56"/>
  <c r="U69" i="56"/>
  <c r="T69" i="56"/>
  <c r="S69" i="56"/>
  <c r="R69" i="56"/>
  <c r="Q69" i="56"/>
  <c r="O69" i="56"/>
  <c r="C69" i="56"/>
  <c r="Z68" i="56"/>
  <c r="Y68" i="56"/>
  <c r="X68" i="56"/>
  <c r="W68" i="56"/>
  <c r="V68" i="56"/>
  <c r="U68" i="56"/>
  <c r="T68" i="56"/>
  <c r="S68" i="56"/>
  <c r="R68" i="56"/>
  <c r="Q68" i="56"/>
  <c r="O68" i="56"/>
  <c r="C68" i="56"/>
  <c r="Z67" i="56"/>
  <c r="Y67" i="56"/>
  <c r="X67" i="56"/>
  <c r="W67" i="56"/>
  <c r="V67" i="56"/>
  <c r="U67" i="56"/>
  <c r="T67" i="56"/>
  <c r="S67" i="56"/>
  <c r="R67" i="56"/>
  <c r="Q67" i="56"/>
  <c r="O67" i="56"/>
  <c r="C67" i="56"/>
  <c r="Z66" i="56"/>
  <c r="Y66" i="56"/>
  <c r="X66" i="56"/>
  <c r="W66" i="56"/>
  <c r="V66" i="56"/>
  <c r="U66" i="56"/>
  <c r="T66" i="56"/>
  <c r="S66" i="56"/>
  <c r="R66" i="56"/>
  <c r="Q66" i="56"/>
  <c r="O66" i="56"/>
  <c r="C66" i="56"/>
  <c r="Z65" i="56"/>
  <c r="Y65" i="56"/>
  <c r="X65" i="56"/>
  <c r="W65" i="56"/>
  <c r="V65" i="56"/>
  <c r="U65" i="56"/>
  <c r="T65" i="56"/>
  <c r="S65" i="56"/>
  <c r="R65" i="56"/>
  <c r="Q65" i="56"/>
  <c r="O65" i="56"/>
  <c r="C65" i="56"/>
  <c r="Z64" i="56"/>
  <c r="Y64" i="56"/>
  <c r="X64" i="56"/>
  <c r="W64" i="56"/>
  <c r="V64" i="56"/>
  <c r="U64" i="56"/>
  <c r="T64" i="56"/>
  <c r="S64" i="56"/>
  <c r="R64" i="56"/>
  <c r="Q64" i="56"/>
  <c r="O64" i="56"/>
  <c r="C64" i="56"/>
  <c r="Z63" i="56"/>
  <c r="Y63" i="56"/>
  <c r="X63" i="56"/>
  <c r="W63" i="56"/>
  <c r="V63" i="56"/>
  <c r="U63" i="56"/>
  <c r="T63" i="56"/>
  <c r="S63" i="56"/>
  <c r="R63" i="56"/>
  <c r="Q63" i="56"/>
  <c r="O63" i="56"/>
  <c r="C63" i="56"/>
  <c r="Z62" i="56"/>
  <c r="Y62" i="56"/>
  <c r="X62" i="56"/>
  <c r="W62" i="56"/>
  <c r="V62" i="56"/>
  <c r="U62" i="56"/>
  <c r="T62" i="56"/>
  <c r="S62" i="56"/>
  <c r="R62" i="56"/>
  <c r="Q62" i="56"/>
  <c r="O62" i="56"/>
  <c r="C62" i="56"/>
  <c r="Z61" i="56"/>
  <c r="Y61" i="56"/>
  <c r="X61" i="56"/>
  <c r="W61" i="56"/>
  <c r="V61" i="56"/>
  <c r="U61" i="56"/>
  <c r="T61" i="56"/>
  <c r="S61" i="56"/>
  <c r="R61" i="56"/>
  <c r="Q61" i="56"/>
  <c r="O61" i="56"/>
  <c r="C61" i="56"/>
  <c r="Z60" i="56"/>
  <c r="Y60" i="56"/>
  <c r="X60" i="56"/>
  <c r="W60" i="56"/>
  <c r="V60" i="56"/>
  <c r="U60" i="56"/>
  <c r="T60" i="56"/>
  <c r="S60" i="56"/>
  <c r="R60" i="56"/>
  <c r="Q60" i="56"/>
  <c r="O60" i="56"/>
  <c r="C60" i="56"/>
  <c r="Z59" i="56"/>
  <c r="Y59" i="56"/>
  <c r="X59" i="56"/>
  <c r="W59" i="56"/>
  <c r="V59" i="56"/>
  <c r="U59" i="56"/>
  <c r="T59" i="56"/>
  <c r="S59" i="56"/>
  <c r="R59" i="56"/>
  <c r="Q59" i="56"/>
  <c r="O59" i="56"/>
  <c r="C59" i="56"/>
  <c r="Z58" i="56"/>
  <c r="Y58" i="56"/>
  <c r="X58" i="56"/>
  <c r="W58" i="56"/>
  <c r="V58" i="56"/>
  <c r="U58" i="56"/>
  <c r="T58" i="56"/>
  <c r="S58" i="56"/>
  <c r="R58" i="56"/>
  <c r="Q58" i="56"/>
  <c r="O58" i="56"/>
  <c r="C58" i="56"/>
  <c r="Z57" i="56"/>
  <c r="Y57" i="56"/>
  <c r="X57" i="56"/>
  <c r="W57" i="56"/>
  <c r="V57" i="56"/>
  <c r="U57" i="56"/>
  <c r="T57" i="56"/>
  <c r="S57" i="56"/>
  <c r="R57" i="56"/>
  <c r="Q57" i="56"/>
  <c r="O57" i="56"/>
  <c r="C57" i="56"/>
  <c r="Z56" i="56"/>
  <c r="Y56" i="56"/>
  <c r="X56" i="56"/>
  <c r="W56" i="56"/>
  <c r="V56" i="56"/>
  <c r="U56" i="56"/>
  <c r="T56" i="56"/>
  <c r="S56" i="56"/>
  <c r="R56" i="56"/>
  <c r="Q56" i="56"/>
  <c r="O56" i="56"/>
  <c r="C56" i="56"/>
  <c r="Z55" i="56"/>
  <c r="Y55" i="56"/>
  <c r="X55" i="56"/>
  <c r="W55" i="56"/>
  <c r="V55" i="56"/>
  <c r="U55" i="56"/>
  <c r="T55" i="56"/>
  <c r="S55" i="56"/>
  <c r="R55" i="56"/>
  <c r="Q55" i="56"/>
  <c r="O55" i="56"/>
  <c r="C55" i="56"/>
  <c r="Z54" i="56"/>
  <c r="Y54" i="56"/>
  <c r="X54" i="56"/>
  <c r="W54" i="56"/>
  <c r="V54" i="56"/>
  <c r="U54" i="56"/>
  <c r="T54" i="56"/>
  <c r="S54" i="56"/>
  <c r="R54" i="56"/>
  <c r="Q54" i="56"/>
  <c r="O54" i="56"/>
  <c r="C54" i="56"/>
  <c r="Z53" i="56"/>
  <c r="Y53" i="56"/>
  <c r="X53" i="56"/>
  <c r="W53" i="56"/>
  <c r="V53" i="56"/>
  <c r="U53" i="56"/>
  <c r="T53" i="56"/>
  <c r="S53" i="56"/>
  <c r="R53" i="56"/>
  <c r="Q53" i="56"/>
  <c r="O53" i="56"/>
  <c r="C53" i="56"/>
  <c r="Z52" i="56"/>
  <c r="Y52" i="56"/>
  <c r="X52" i="56"/>
  <c r="W52" i="56"/>
  <c r="V52" i="56"/>
  <c r="U52" i="56"/>
  <c r="T52" i="56"/>
  <c r="S52" i="56"/>
  <c r="R52" i="56"/>
  <c r="Q52" i="56"/>
  <c r="O52" i="56"/>
  <c r="C52" i="56"/>
  <c r="Z51" i="56"/>
  <c r="Y51" i="56"/>
  <c r="X51" i="56"/>
  <c r="W51" i="56"/>
  <c r="V51" i="56"/>
  <c r="U51" i="56"/>
  <c r="T51" i="56"/>
  <c r="S51" i="56"/>
  <c r="R51" i="56"/>
  <c r="Q51" i="56"/>
  <c r="O51" i="56"/>
  <c r="C51" i="56"/>
  <c r="Z50" i="56"/>
  <c r="Y50" i="56"/>
  <c r="X50" i="56"/>
  <c r="W50" i="56"/>
  <c r="V50" i="56"/>
  <c r="U50" i="56"/>
  <c r="T50" i="56"/>
  <c r="S50" i="56"/>
  <c r="R50" i="56"/>
  <c r="Q50" i="56"/>
  <c r="O50" i="56"/>
  <c r="C50" i="56"/>
  <c r="Z49" i="56"/>
  <c r="Y49" i="56"/>
  <c r="X49" i="56"/>
  <c r="W49" i="56"/>
  <c r="V49" i="56"/>
  <c r="U49" i="56"/>
  <c r="T49" i="56"/>
  <c r="S49" i="56"/>
  <c r="R49" i="56"/>
  <c r="Q49" i="56"/>
  <c r="O49" i="56"/>
  <c r="C49" i="56"/>
  <c r="Z48" i="56"/>
  <c r="Y48" i="56"/>
  <c r="X48" i="56"/>
  <c r="W48" i="56"/>
  <c r="V48" i="56"/>
  <c r="U48" i="56"/>
  <c r="T48" i="56"/>
  <c r="S48" i="56"/>
  <c r="R48" i="56"/>
  <c r="Q48" i="56"/>
  <c r="O48" i="56"/>
  <c r="C48" i="56"/>
  <c r="Z47" i="56"/>
  <c r="Y47" i="56"/>
  <c r="X47" i="56"/>
  <c r="W47" i="56"/>
  <c r="V47" i="56"/>
  <c r="U47" i="56"/>
  <c r="T47" i="56"/>
  <c r="S47" i="56"/>
  <c r="R47" i="56"/>
  <c r="Q47" i="56"/>
  <c r="O47" i="56"/>
  <c r="C47" i="56"/>
  <c r="Z46" i="56"/>
  <c r="Y46" i="56"/>
  <c r="X46" i="56"/>
  <c r="W46" i="56"/>
  <c r="V46" i="56"/>
  <c r="U46" i="56"/>
  <c r="T46" i="56"/>
  <c r="S46" i="56"/>
  <c r="R46" i="56"/>
  <c r="Q46" i="56"/>
  <c r="O46" i="56"/>
  <c r="C46" i="56"/>
  <c r="Z45" i="56"/>
  <c r="Y45" i="56"/>
  <c r="X45" i="56"/>
  <c r="W45" i="56"/>
  <c r="V45" i="56"/>
  <c r="U45" i="56"/>
  <c r="T45" i="56"/>
  <c r="S45" i="56"/>
  <c r="R45" i="56"/>
  <c r="Q45" i="56"/>
  <c r="O45" i="56"/>
  <c r="C45" i="56"/>
  <c r="Z44" i="56"/>
  <c r="Y44" i="56"/>
  <c r="X44" i="56"/>
  <c r="W44" i="56"/>
  <c r="V44" i="56"/>
  <c r="U44" i="56"/>
  <c r="T44" i="56"/>
  <c r="S44" i="56"/>
  <c r="R44" i="56"/>
  <c r="Q44" i="56"/>
  <c r="O44" i="56"/>
  <c r="C44" i="56"/>
  <c r="Z43" i="56"/>
  <c r="Y43" i="56"/>
  <c r="X43" i="56"/>
  <c r="W43" i="56"/>
  <c r="V43" i="56"/>
  <c r="U43" i="56"/>
  <c r="T43" i="56"/>
  <c r="S43" i="56"/>
  <c r="R43" i="56"/>
  <c r="Q43" i="56"/>
  <c r="O43" i="56"/>
  <c r="C43" i="56"/>
  <c r="Z42" i="56"/>
  <c r="Y42" i="56"/>
  <c r="X42" i="56"/>
  <c r="W42" i="56"/>
  <c r="V42" i="56"/>
  <c r="U42" i="56"/>
  <c r="T42" i="56"/>
  <c r="S42" i="56"/>
  <c r="R42" i="56"/>
  <c r="Q42" i="56"/>
  <c r="O42" i="56"/>
  <c r="C42" i="56"/>
  <c r="Z41" i="56"/>
  <c r="Y41" i="56"/>
  <c r="X41" i="56"/>
  <c r="W41" i="56"/>
  <c r="V41" i="56"/>
  <c r="U41" i="56"/>
  <c r="T41" i="56"/>
  <c r="S41" i="56"/>
  <c r="R41" i="56"/>
  <c r="Q41" i="56"/>
  <c r="O41" i="56"/>
  <c r="C41" i="56"/>
  <c r="Z40" i="56"/>
  <c r="Y40" i="56"/>
  <c r="X40" i="56"/>
  <c r="W40" i="56"/>
  <c r="V40" i="56"/>
  <c r="U40" i="56"/>
  <c r="T40" i="56"/>
  <c r="S40" i="56"/>
  <c r="R40" i="56"/>
  <c r="Q40" i="56"/>
  <c r="O40" i="56"/>
  <c r="C40" i="56"/>
  <c r="Z39" i="56"/>
  <c r="Y39" i="56"/>
  <c r="X39" i="56"/>
  <c r="W39" i="56"/>
  <c r="V39" i="56"/>
  <c r="U39" i="56"/>
  <c r="T39" i="56"/>
  <c r="S39" i="56"/>
  <c r="R39" i="56"/>
  <c r="Q39" i="56"/>
  <c r="O39" i="56"/>
  <c r="C39" i="56"/>
  <c r="Z38" i="56"/>
  <c r="Y38" i="56"/>
  <c r="X38" i="56"/>
  <c r="W38" i="56"/>
  <c r="V38" i="56"/>
  <c r="U38" i="56"/>
  <c r="T38" i="56"/>
  <c r="S38" i="56"/>
  <c r="R38" i="56"/>
  <c r="Q38" i="56"/>
  <c r="O38" i="56"/>
  <c r="C38" i="56"/>
  <c r="Z37" i="56"/>
  <c r="Y37" i="56"/>
  <c r="X37" i="56"/>
  <c r="W37" i="56"/>
  <c r="V37" i="56"/>
  <c r="U37" i="56"/>
  <c r="T37" i="56"/>
  <c r="S37" i="56"/>
  <c r="R37" i="56"/>
  <c r="Q37" i="56"/>
  <c r="O37" i="56"/>
  <c r="C37" i="56"/>
  <c r="Z36" i="56"/>
  <c r="Y36" i="56"/>
  <c r="X36" i="56"/>
  <c r="W36" i="56"/>
  <c r="V36" i="56"/>
  <c r="U36" i="56"/>
  <c r="T36" i="56"/>
  <c r="S36" i="56"/>
  <c r="R36" i="56"/>
  <c r="Q36" i="56"/>
  <c r="O36" i="56"/>
  <c r="C36" i="56"/>
  <c r="Z35" i="56"/>
  <c r="Y35" i="56"/>
  <c r="X35" i="56"/>
  <c r="W35" i="56"/>
  <c r="V35" i="56"/>
  <c r="U35" i="56"/>
  <c r="T35" i="56"/>
  <c r="S35" i="56"/>
  <c r="R35" i="56"/>
  <c r="Q35" i="56"/>
  <c r="O35" i="56"/>
  <c r="C35" i="56"/>
  <c r="Z34" i="56"/>
  <c r="Y34" i="56"/>
  <c r="X34" i="56"/>
  <c r="W34" i="56"/>
  <c r="V34" i="56"/>
  <c r="U34" i="56"/>
  <c r="T34" i="56"/>
  <c r="S34" i="56"/>
  <c r="R34" i="56"/>
  <c r="Q34" i="56"/>
  <c r="O34" i="56"/>
  <c r="C34" i="56"/>
  <c r="Z33" i="56"/>
  <c r="Y33" i="56"/>
  <c r="X33" i="56"/>
  <c r="W33" i="56"/>
  <c r="V33" i="56"/>
  <c r="U33" i="56"/>
  <c r="T33" i="56"/>
  <c r="S33" i="56"/>
  <c r="R33" i="56"/>
  <c r="Q33" i="56"/>
  <c r="O33" i="56"/>
  <c r="C33" i="56"/>
  <c r="Z32" i="56"/>
  <c r="Y32" i="56"/>
  <c r="X32" i="56"/>
  <c r="W32" i="56"/>
  <c r="V32" i="56"/>
  <c r="U32" i="56"/>
  <c r="T32" i="56"/>
  <c r="S32" i="56"/>
  <c r="R32" i="56"/>
  <c r="Q32" i="56"/>
  <c r="O32" i="56"/>
  <c r="C32" i="56"/>
  <c r="Z31" i="56"/>
  <c r="Y31" i="56"/>
  <c r="X31" i="56"/>
  <c r="W31" i="56"/>
  <c r="V31" i="56"/>
  <c r="U31" i="56"/>
  <c r="T31" i="56"/>
  <c r="S31" i="56"/>
  <c r="R31" i="56"/>
  <c r="Q31" i="56"/>
  <c r="O31" i="56"/>
  <c r="C31" i="56"/>
  <c r="Z30" i="56"/>
  <c r="Y30" i="56"/>
  <c r="X30" i="56"/>
  <c r="W30" i="56"/>
  <c r="V30" i="56"/>
  <c r="U30" i="56"/>
  <c r="T30" i="56"/>
  <c r="S30" i="56"/>
  <c r="R30" i="56"/>
  <c r="Q30" i="56"/>
  <c r="O30" i="56"/>
  <c r="C30" i="56"/>
  <c r="Z29" i="56"/>
  <c r="Y29" i="56"/>
  <c r="X29" i="56"/>
  <c r="W29" i="56"/>
  <c r="V29" i="56"/>
  <c r="U29" i="56"/>
  <c r="T29" i="56"/>
  <c r="S29" i="56"/>
  <c r="R29" i="56"/>
  <c r="Q29" i="56"/>
  <c r="O29" i="56"/>
  <c r="C29" i="56"/>
  <c r="Z28" i="56"/>
  <c r="Y28" i="56"/>
  <c r="X28" i="56"/>
  <c r="W28" i="56"/>
  <c r="V28" i="56"/>
  <c r="U28" i="56"/>
  <c r="T28" i="56"/>
  <c r="S28" i="56"/>
  <c r="R28" i="56"/>
  <c r="Q28" i="56"/>
  <c r="O28" i="56"/>
  <c r="C28" i="56"/>
  <c r="Z27" i="56"/>
  <c r="Y27" i="56"/>
  <c r="X27" i="56"/>
  <c r="W27" i="56"/>
  <c r="V27" i="56"/>
  <c r="U27" i="56"/>
  <c r="T27" i="56"/>
  <c r="S27" i="56"/>
  <c r="R27" i="56"/>
  <c r="Q27" i="56"/>
  <c r="O27" i="56"/>
  <c r="C27" i="56"/>
  <c r="Z26" i="56"/>
  <c r="Y26" i="56"/>
  <c r="X26" i="56"/>
  <c r="W26" i="56"/>
  <c r="V26" i="56"/>
  <c r="U26" i="56"/>
  <c r="T26" i="56"/>
  <c r="S26" i="56"/>
  <c r="R26" i="56"/>
  <c r="Q26" i="56"/>
  <c r="O26" i="56"/>
  <c r="C26" i="56"/>
  <c r="Z25" i="56"/>
  <c r="Y25" i="56"/>
  <c r="X25" i="56"/>
  <c r="W25" i="56"/>
  <c r="V25" i="56"/>
  <c r="U25" i="56"/>
  <c r="T25" i="56"/>
  <c r="S25" i="56"/>
  <c r="R25" i="56"/>
  <c r="Q25" i="56"/>
  <c r="O25" i="56"/>
  <c r="C25" i="56"/>
  <c r="Z24" i="56"/>
  <c r="Y24" i="56"/>
  <c r="X24" i="56"/>
  <c r="W24" i="56"/>
  <c r="V24" i="56"/>
  <c r="U24" i="56"/>
  <c r="T24" i="56"/>
  <c r="S24" i="56"/>
  <c r="R24" i="56"/>
  <c r="Q24" i="56"/>
  <c r="O24" i="56"/>
  <c r="C24" i="56"/>
  <c r="Z23" i="56"/>
  <c r="Y23" i="56"/>
  <c r="X23" i="56"/>
  <c r="W23" i="56"/>
  <c r="V23" i="56"/>
  <c r="U23" i="56"/>
  <c r="T23" i="56"/>
  <c r="S23" i="56"/>
  <c r="R23" i="56"/>
  <c r="Q23" i="56"/>
  <c r="O23" i="56"/>
  <c r="C23" i="56"/>
  <c r="Z22" i="56"/>
  <c r="Y22" i="56"/>
  <c r="X22" i="56"/>
  <c r="W22" i="56"/>
  <c r="V22" i="56"/>
  <c r="U22" i="56"/>
  <c r="T22" i="56"/>
  <c r="S22" i="56"/>
  <c r="R22" i="56"/>
  <c r="Q22" i="56"/>
  <c r="O22" i="56"/>
  <c r="C22" i="56"/>
  <c r="Z21" i="56"/>
  <c r="Y21" i="56"/>
  <c r="X21" i="56"/>
  <c r="W21" i="56"/>
  <c r="V21" i="56"/>
  <c r="U21" i="56"/>
  <c r="T21" i="56"/>
  <c r="S21" i="56"/>
  <c r="R21" i="56"/>
  <c r="Q21" i="56"/>
  <c r="O21" i="56"/>
  <c r="C21" i="56"/>
  <c r="Z20" i="56"/>
  <c r="Y20" i="56"/>
  <c r="X20" i="56"/>
  <c r="W20" i="56"/>
  <c r="V20" i="56"/>
  <c r="U20" i="56"/>
  <c r="T20" i="56"/>
  <c r="S20" i="56"/>
  <c r="R20" i="56"/>
  <c r="Q20" i="56"/>
  <c r="O20" i="56"/>
  <c r="C20" i="56"/>
  <c r="Z19" i="56"/>
  <c r="Y19" i="56"/>
  <c r="X19" i="56"/>
  <c r="W19" i="56"/>
  <c r="V19" i="56"/>
  <c r="U19" i="56"/>
  <c r="T19" i="56"/>
  <c r="S19" i="56"/>
  <c r="R19" i="56"/>
  <c r="Q19" i="56"/>
  <c r="O19" i="56"/>
  <c r="C19" i="56"/>
  <c r="Z18" i="56"/>
  <c r="Y18" i="56"/>
  <c r="X18" i="56"/>
  <c r="W18" i="56"/>
  <c r="V18" i="56"/>
  <c r="U18" i="56"/>
  <c r="T18" i="56"/>
  <c r="S18" i="56"/>
  <c r="R18" i="56"/>
  <c r="Q18" i="56"/>
  <c r="O18" i="56"/>
  <c r="C18" i="56"/>
  <c r="Z17" i="56"/>
  <c r="Y17" i="56"/>
  <c r="X17" i="56"/>
  <c r="W17" i="56"/>
  <c r="V17" i="56"/>
  <c r="U17" i="56"/>
  <c r="T17" i="56"/>
  <c r="S17" i="56"/>
  <c r="R17" i="56"/>
  <c r="Q17" i="56"/>
  <c r="O17" i="56"/>
  <c r="C17" i="56"/>
  <c r="Z16" i="56"/>
  <c r="Y16" i="56"/>
  <c r="X16" i="56"/>
  <c r="W16" i="56"/>
  <c r="V16" i="56"/>
  <c r="U16" i="56"/>
  <c r="T16" i="56"/>
  <c r="S16" i="56"/>
  <c r="R16" i="56"/>
  <c r="Q16" i="56"/>
  <c r="O16" i="56"/>
  <c r="C16" i="56"/>
  <c r="Z15" i="56"/>
  <c r="Y15" i="56"/>
  <c r="X15" i="56"/>
  <c r="W15" i="56"/>
  <c r="V15" i="56"/>
  <c r="U15" i="56"/>
  <c r="T15" i="56"/>
  <c r="S15" i="56"/>
  <c r="R15" i="56"/>
  <c r="Q15" i="56"/>
  <c r="O15" i="56"/>
  <c r="C15" i="56"/>
  <c r="Z14" i="56"/>
  <c r="Y14" i="56"/>
  <c r="X14" i="56"/>
  <c r="W14" i="56"/>
  <c r="V14" i="56"/>
  <c r="U14" i="56"/>
  <c r="T14" i="56"/>
  <c r="S14" i="56"/>
  <c r="R14" i="56"/>
  <c r="Q14" i="56"/>
  <c r="O14" i="56"/>
  <c r="C14" i="56"/>
  <c r="Z13" i="56"/>
  <c r="Y13" i="56"/>
  <c r="X13" i="56"/>
  <c r="W13" i="56"/>
  <c r="V13" i="56"/>
  <c r="U13" i="56"/>
  <c r="T13" i="56"/>
  <c r="S13" i="56"/>
  <c r="R13" i="56"/>
  <c r="Q13" i="56"/>
  <c r="O13" i="56"/>
  <c r="C13" i="56"/>
  <c r="Z12" i="56"/>
  <c r="Y12" i="56"/>
  <c r="X12" i="56"/>
  <c r="W12" i="56"/>
  <c r="V12" i="56"/>
  <c r="U12" i="56"/>
  <c r="T12" i="56"/>
  <c r="S12" i="56"/>
  <c r="R12" i="56"/>
  <c r="Q12" i="56"/>
  <c r="O12" i="56"/>
  <c r="C12" i="56"/>
  <c r="Z11" i="56"/>
  <c r="Y11" i="56"/>
  <c r="X11" i="56"/>
  <c r="W11" i="56"/>
  <c r="V11" i="56"/>
  <c r="U11" i="56"/>
  <c r="T11" i="56"/>
  <c r="S11" i="56"/>
  <c r="R11" i="56"/>
  <c r="Q11" i="56"/>
  <c r="O11" i="56"/>
  <c r="C11" i="56"/>
  <c r="Z10" i="56"/>
  <c r="Y10" i="56"/>
  <c r="X10" i="56"/>
  <c r="W10" i="56"/>
  <c r="V10" i="56"/>
  <c r="U10" i="56"/>
  <c r="T10" i="56"/>
  <c r="S10" i="56"/>
  <c r="R10" i="56"/>
  <c r="Q10" i="56"/>
  <c r="O10" i="56"/>
  <c r="C10" i="56"/>
  <c r="Z9" i="56"/>
  <c r="Y9" i="56"/>
  <c r="X9" i="56"/>
  <c r="W9" i="56"/>
  <c r="V9" i="56"/>
  <c r="U9" i="56"/>
  <c r="T9" i="56"/>
  <c r="S9" i="56"/>
  <c r="R9" i="56"/>
  <c r="Q9" i="56"/>
  <c r="O9" i="56"/>
  <c r="C9" i="56"/>
  <c r="Z8" i="56"/>
  <c r="Y8" i="56"/>
  <c r="X8" i="56"/>
  <c r="W8" i="56"/>
  <c r="V8" i="56"/>
  <c r="U8" i="56"/>
  <c r="T8" i="56"/>
  <c r="S8" i="56"/>
  <c r="R8" i="56"/>
  <c r="Q8" i="56"/>
  <c r="O8" i="56"/>
  <c r="C8" i="56"/>
  <c r="Z7" i="56"/>
  <c r="Y7" i="56"/>
  <c r="X7" i="56"/>
  <c r="W7" i="56"/>
  <c r="V7" i="56"/>
  <c r="U7" i="56"/>
  <c r="T7" i="56"/>
  <c r="S7" i="56"/>
  <c r="R7" i="56"/>
  <c r="Q7" i="56"/>
  <c r="O7" i="56"/>
  <c r="C7" i="56"/>
  <c r="Z6" i="56"/>
  <c r="Y6" i="56"/>
  <c r="X6" i="56"/>
  <c r="W6" i="56"/>
  <c r="V6" i="56"/>
  <c r="U6" i="56"/>
  <c r="T6" i="56"/>
  <c r="S6" i="56"/>
  <c r="R6" i="56"/>
  <c r="Q6" i="56"/>
  <c r="O6" i="56"/>
  <c r="C6" i="56"/>
  <c r="Z5" i="56"/>
  <c r="Y5" i="56"/>
  <c r="X5" i="56"/>
  <c r="W5" i="56"/>
  <c r="V5" i="56"/>
  <c r="U5" i="56"/>
  <c r="T5" i="56"/>
  <c r="S5" i="56"/>
  <c r="R5" i="56"/>
  <c r="Q5" i="56"/>
  <c r="O5" i="56"/>
  <c r="C5" i="56"/>
  <c r="Z4" i="56"/>
  <c r="Y4" i="56"/>
  <c r="X4" i="56"/>
  <c r="W4" i="56"/>
  <c r="V4" i="56"/>
  <c r="U4" i="56"/>
  <c r="T4" i="56"/>
  <c r="S4" i="56"/>
  <c r="R4" i="56"/>
  <c r="Q4" i="56"/>
  <c r="O4" i="56"/>
  <c r="C4" i="56"/>
  <c r="N2" i="56"/>
  <c r="M2" i="56"/>
  <c r="L2" i="56"/>
  <c r="K2" i="56"/>
  <c r="J2" i="56"/>
  <c r="I2" i="56"/>
  <c r="H2" i="56"/>
  <c r="G2" i="56"/>
  <c r="F2" i="56"/>
  <c r="E2" i="56"/>
  <c r="Q132" i="57" l="1"/>
  <c r="D85" i="59"/>
  <c r="D57" i="59"/>
  <c r="D83" i="59"/>
  <c r="D84" i="59"/>
  <c r="D86" i="59"/>
  <c r="D49" i="59"/>
  <c r="D88" i="59"/>
  <c r="D87" i="59"/>
  <c r="D72" i="59"/>
  <c r="D81" i="59"/>
  <c r="D89" i="59"/>
  <c r="T132" i="57"/>
  <c r="T47" i="58"/>
  <c r="D12" i="12"/>
  <c r="S132" i="57"/>
  <c r="D34" i="12"/>
  <c r="Y132" i="57"/>
  <c r="U132" i="57"/>
  <c r="W132" i="57"/>
  <c r="X132" i="57"/>
  <c r="Z132" i="57"/>
  <c r="V132" i="57"/>
  <c r="S47" i="58"/>
  <c r="Q47" i="58"/>
  <c r="AA16" i="56"/>
  <c r="AA26" i="56"/>
  <c r="AA30" i="56"/>
  <c r="AA42" i="56"/>
  <c r="AA72" i="56"/>
  <c r="AA90" i="56"/>
  <c r="AA96" i="56"/>
  <c r="AA106" i="56"/>
  <c r="AA110" i="56"/>
  <c r="AA126" i="56"/>
  <c r="AA138" i="56"/>
  <c r="AA162" i="56"/>
  <c r="AA206" i="56"/>
  <c r="AA220" i="56"/>
  <c r="AA338" i="56"/>
  <c r="AA366" i="56"/>
  <c r="AA388" i="56"/>
  <c r="AA402" i="56"/>
  <c r="AA410" i="56"/>
  <c r="AA414" i="56"/>
  <c r="AA422" i="56"/>
  <c r="AA436" i="56"/>
  <c r="AA438" i="56"/>
  <c r="AA46" i="56"/>
  <c r="AA66" i="56"/>
  <c r="AA122" i="56"/>
  <c r="AA180" i="56"/>
  <c r="AA198" i="56"/>
  <c r="AA5" i="56"/>
  <c r="AA13" i="56"/>
  <c r="AA15" i="56"/>
  <c r="AA17" i="56"/>
  <c r="AA37" i="56"/>
  <c r="AA91" i="56"/>
  <c r="AA93" i="56"/>
  <c r="AA95" i="56"/>
  <c r="AA109" i="56"/>
  <c r="AA111" i="56"/>
  <c r="AA125" i="56"/>
  <c r="AA127" i="56"/>
  <c r="AA139" i="56"/>
  <c r="AA163" i="56"/>
  <c r="AA167" i="56"/>
  <c r="AA169" i="56"/>
  <c r="AA171" i="56"/>
  <c r="AA199" i="56"/>
  <c r="AA213" i="56"/>
  <c r="AA221" i="56"/>
  <c r="AA225" i="56"/>
  <c r="AA277" i="56"/>
  <c r="AA281" i="56"/>
  <c r="AA349" i="56"/>
  <c r="AA357" i="56"/>
  <c r="AA359" i="56"/>
  <c r="AA373" i="56"/>
  <c r="AA381" i="56"/>
  <c r="AA12" i="56"/>
  <c r="AA71" i="56"/>
  <c r="AA74" i="56"/>
  <c r="AA77" i="56"/>
  <c r="AA81" i="56"/>
  <c r="AA86" i="56"/>
  <c r="AA89" i="56"/>
  <c r="AA108" i="56"/>
  <c r="AA115" i="56"/>
  <c r="AA117" i="56"/>
  <c r="AA124" i="56"/>
  <c r="AA140" i="56"/>
  <c r="AA142" i="56"/>
  <c r="AA152" i="56"/>
  <c r="AA166" i="56"/>
  <c r="AA179" i="56"/>
  <c r="AA184" i="56"/>
  <c r="AA210" i="56"/>
  <c r="AA218" i="56"/>
  <c r="AA232" i="56"/>
  <c r="AA234" i="56"/>
  <c r="AA258" i="56"/>
  <c r="AA306" i="56"/>
  <c r="AA8" i="56"/>
  <c r="AA9" i="56"/>
  <c r="AA11" i="56"/>
  <c r="AA33" i="56"/>
  <c r="AA36" i="56"/>
  <c r="AA52" i="56"/>
  <c r="AA63" i="56"/>
  <c r="AA70" i="56"/>
  <c r="AA76" i="56"/>
  <c r="AA83" i="56"/>
  <c r="AA87" i="56"/>
  <c r="AA99" i="56"/>
  <c r="AA100" i="56"/>
  <c r="AA112" i="56"/>
  <c r="AA113" i="56"/>
  <c r="AA121" i="56"/>
  <c r="AA128" i="56"/>
  <c r="AA129" i="56"/>
  <c r="AA133" i="56"/>
  <c r="AA137" i="56"/>
  <c r="AA141" i="56"/>
  <c r="AA144" i="56"/>
  <c r="AA146" i="56"/>
  <c r="AA147" i="56"/>
  <c r="AA151" i="56"/>
  <c r="AA160" i="56"/>
  <c r="AA176" i="56"/>
  <c r="AA183" i="56"/>
  <c r="AA185" i="56"/>
  <c r="AA190" i="56"/>
  <c r="AA192" i="56"/>
  <c r="AA196" i="56"/>
  <c r="AA197" i="56"/>
  <c r="AA202" i="56"/>
  <c r="AA222" i="56"/>
  <c r="AA223" i="56"/>
  <c r="AA230" i="56"/>
  <c r="AA238" i="56"/>
  <c r="AA263" i="56"/>
  <c r="AA293" i="56"/>
  <c r="AA294" i="56"/>
  <c r="AA311" i="56"/>
  <c r="AA358" i="56"/>
  <c r="AA433" i="56"/>
  <c r="AA10" i="56"/>
  <c r="AA21" i="56"/>
  <c r="AA25" i="56"/>
  <c r="AA28" i="56"/>
  <c r="AA29" i="56"/>
  <c r="AA40" i="56"/>
  <c r="AA41" i="56"/>
  <c r="AA43" i="56"/>
  <c r="AA45" i="56"/>
  <c r="AA47" i="56"/>
  <c r="AA48" i="56"/>
  <c r="AA53" i="56"/>
  <c r="AA55" i="56"/>
  <c r="AA67" i="56"/>
  <c r="AA73" i="56"/>
  <c r="AA75" i="56"/>
  <c r="AA80" i="56"/>
  <c r="AA82" i="56"/>
  <c r="AA94" i="56"/>
  <c r="AA101" i="56"/>
  <c r="AA145" i="56"/>
  <c r="AA148" i="56"/>
  <c r="AA154" i="56"/>
  <c r="AA159" i="56"/>
  <c r="AA161" i="56"/>
  <c r="AA165" i="56"/>
  <c r="AA170" i="56"/>
  <c r="AA175" i="56"/>
  <c r="AA177" i="56"/>
  <c r="AA186" i="56"/>
  <c r="AA194" i="56"/>
  <c r="AA195" i="56"/>
  <c r="AA203" i="56"/>
  <c r="AA205" i="56"/>
  <c r="AA208" i="56"/>
  <c r="AA212" i="56"/>
  <c r="AA214" i="56"/>
  <c r="AA217" i="56"/>
  <c r="AA224" i="56"/>
  <c r="AA229" i="56"/>
  <c r="AA237" i="56"/>
  <c r="AA239" i="56"/>
  <c r="AA245" i="56"/>
  <c r="AA274" i="56"/>
  <c r="AA295" i="56"/>
  <c r="AA322" i="56"/>
  <c r="AA374" i="56"/>
  <c r="AA327" i="56"/>
  <c r="AA354" i="56"/>
  <c r="AA356" i="56"/>
  <c r="AA372" i="56"/>
  <c r="AA380" i="56"/>
  <c r="AA392" i="56"/>
  <c r="AA420" i="56"/>
  <c r="AA14" i="56"/>
  <c r="AA20" i="56"/>
  <c r="AA24" i="56"/>
  <c r="AA27" i="56"/>
  <c r="AA31" i="56"/>
  <c r="AA32" i="56"/>
  <c r="AA44" i="56"/>
  <c r="AA49" i="56"/>
  <c r="AA56" i="56"/>
  <c r="AA57" i="56"/>
  <c r="AA60" i="56"/>
  <c r="AA61" i="56"/>
  <c r="AA64" i="56"/>
  <c r="AA65" i="56"/>
  <c r="AA68" i="56"/>
  <c r="AA69" i="56"/>
  <c r="AA78" i="56"/>
  <c r="AA79" i="56"/>
  <c r="AA84" i="56"/>
  <c r="AA85" i="56"/>
  <c r="AA88" i="56"/>
  <c r="AA92" i="56"/>
  <c r="AA97" i="56"/>
  <c r="AA104" i="56"/>
  <c r="AA120" i="56"/>
  <c r="AA143" i="56"/>
  <c r="AA149" i="56"/>
  <c r="AA150" i="56"/>
  <c r="AA153" i="56"/>
  <c r="AA174" i="56"/>
  <c r="AA178" i="56"/>
  <c r="AA182" i="56"/>
  <c r="AA201" i="56"/>
  <c r="AA209" i="56"/>
  <c r="AA216" i="56"/>
  <c r="AA236" i="56"/>
  <c r="AA240" i="56"/>
  <c r="AA249" i="56"/>
  <c r="AA290" i="56"/>
  <c r="AA326" i="56"/>
  <c r="AA352" i="56"/>
  <c r="AA361" i="56"/>
  <c r="AA365" i="56"/>
  <c r="AA369" i="56"/>
  <c r="AA377" i="56"/>
  <c r="AA390" i="56"/>
  <c r="AA394" i="56"/>
  <c r="AA404" i="56"/>
  <c r="AA412" i="56"/>
  <c r="AA257" i="56"/>
  <c r="AA261" i="56"/>
  <c r="AA305" i="56"/>
  <c r="AA309" i="56"/>
  <c r="AA325" i="56"/>
  <c r="AA337" i="56"/>
  <c r="AA345" i="56"/>
  <c r="AA364" i="56"/>
  <c r="AA367" i="56"/>
  <c r="AA406" i="56"/>
  <c r="AA419" i="56"/>
  <c r="AA424" i="56"/>
  <c r="AA341" i="56"/>
  <c r="AA343" i="56"/>
  <c r="AA346" i="56"/>
  <c r="AA347" i="56"/>
  <c r="AA348" i="56"/>
  <c r="AA350" i="56"/>
  <c r="AA360" i="56"/>
  <c r="AA362" i="56"/>
  <c r="AA368" i="56"/>
  <c r="AA370" i="56"/>
  <c r="AA376" i="56"/>
  <c r="AA382" i="56"/>
  <c r="AA385" i="56"/>
  <c r="AA389" i="56"/>
  <c r="AA396" i="56"/>
  <c r="AA378" i="56"/>
  <c r="AA384" i="56"/>
  <c r="AA386" i="56"/>
  <c r="AA393" i="56"/>
  <c r="AA398" i="56"/>
  <c r="AA400" i="56"/>
  <c r="AA401" i="56"/>
  <c r="AA413" i="56"/>
  <c r="AA418" i="56"/>
  <c r="AA426" i="56"/>
  <c r="AA427" i="56"/>
  <c r="AA431" i="56"/>
  <c r="AA435" i="56"/>
  <c r="Z47" i="58"/>
  <c r="V47" i="58"/>
  <c r="R47" i="58"/>
  <c r="Y47" i="58"/>
  <c r="U47" i="58"/>
  <c r="X47" i="58"/>
  <c r="W47" i="58"/>
  <c r="AA86" i="57"/>
  <c r="AA122" i="57"/>
  <c r="AA27" i="57"/>
  <c r="AA124" i="57"/>
  <c r="AA5" i="57"/>
  <c r="AA9" i="57"/>
  <c r="AA23" i="57"/>
  <c r="AA51" i="57"/>
  <c r="AA123" i="57"/>
  <c r="AA127" i="57"/>
  <c r="AA8" i="57"/>
  <c r="AA18" i="57"/>
  <c r="AA22" i="57"/>
  <c r="AA33" i="57"/>
  <c r="AA97" i="57"/>
  <c r="F27" i="12" s="1"/>
  <c r="AA36" i="57"/>
  <c r="AA38" i="57"/>
  <c r="AA59" i="57"/>
  <c r="AA68" i="57"/>
  <c r="F19" i="12" s="1"/>
  <c r="AA107" i="57"/>
  <c r="AA11" i="57"/>
  <c r="AA34" i="57"/>
  <c r="AA46" i="57"/>
  <c r="AA64" i="57"/>
  <c r="F17" i="12" s="1"/>
  <c r="AA94" i="57"/>
  <c r="AA10" i="57"/>
  <c r="AA35" i="57"/>
  <c r="AA39" i="57"/>
  <c r="AA4" i="57"/>
  <c r="AA13" i="57"/>
  <c r="AA20" i="57"/>
  <c r="AA37" i="57"/>
  <c r="AA32" i="57"/>
  <c r="AA42" i="57"/>
  <c r="AA56" i="57"/>
  <c r="AA6" i="57"/>
  <c r="AA7" i="57"/>
  <c r="AA12" i="57"/>
  <c r="AA14" i="57"/>
  <c r="AA15" i="57"/>
  <c r="AA16" i="57"/>
  <c r="AA17" i="57"/>
  <c r="AA19" i="57"/>
  <c r="AA21" i="57"/>
  <c r="AA24" i="57"/>
  <c r="AA25" i="57"/>
  <c r="AA26" i="57"/>
  <c r="AA28" i="57"/>
  <c r="AA29" i="57"/>
  <c r="AA30" i="57"/>
  <c r="AA31" i="57"/>
  <c r="AA41" i="57"/>
  <c r="AA48" i="57"/>
  <c r="AA50" i="57"/>
  <c r="AA53" i="57"/>
  <c r="AA61" i="57"/>
  <c r="AA43" i="57"/>
  <c r="AA44" i="57"/>
  <c r="AA54" i="57"/>
  <c r="AA62" i="57"/>
  <c r="F15" i="12" s="1"/>
  <c r="AA57" i="57"/>
  <c r="AA75" i="57"/>
  <c r="AA95" i="57"/>
  <c r="AA55" i="57"/>
  <c r="AA63" i="57"/>
  <c r="F16" i="12" s="1"/>
  <c r="AA76" i="57"/>
  <c r="AA121" i="57"/>
  <c r="AA47" i="57"/>
  <c r="AA52" i="57"/>
  <c r="AA60" i="57"/>
  <c r="AA65" i="57"/>
  <c r="F18" i="12" s="1"/>
  <c r="AA66" i="57"/>
  <c r="AA70" i="57"/>
  <c r="AA73" i="57"/>
  <c r="AA79" i="57"/>
  <c r="F22" i="12" s="1"/>
  <c r="AA105" i="57"/>
  <c r="AA102" i="57"/>
  <c r="AA103" i="57"/>
  <c r="F30" i="12" s="1"/>
  <c r="AA104" i="57"/>
  <c r="AA108" i="57"/>
  <c r="AA119" i="57"/>
  <c r="AA88" i="57"/>
  <c r="AA113" i="57"/>
  <c r="AA115" i="57"/>
  <c r="F32" i="12" s="1"/>
  <c r="AA116" i="57"/>
  <c r="F33" i="12" s="1"/>
  <c r="AA117" i="57"/>
  <c r="AA118" i="57"/>
  <c r="AA109" i="57"/>
  <c r="AA111" i="57"/>
  <c r="F31" i="12" s="1"/>
  <c r="AA112" i="57"/>
  <c r="AA18" i="58"/>
  <c r="AA25" i="58"/>
  <c r="F11" i="12" s="1"/>
  <c r="AA14" i="58"/>
  <c r="AA4" i="58"/>
  <c r="AA35" i="58"/>
  <c r="AA8" i="58"/>
  <c r="AA16" i="58"/>
  <c r="F10" i="12" s="1"/>
  <c r="AA23" i="58"/>
  <c r="AA29" i="58"/>
  <c r="AA31" i="58"/>
  <c r="AA39" i="58"/>
  <c r="AA12" i="58"/>
  <c r="AA20" i="58"/>
  <c r="AA9" i="58"/>
  <c r="AA27" i="58"/>
  <c r="AA37" i="58"/>
  <c r="AA43" i="58"/>
  <c r="AA10" i="58"/>
  <c r="AA11" i="58"/>
  <c r="AA13" i="58"/>
  <c r="F9" i="12" s="1"/>
  <c r="AA15" i="58"/>
  <c r="AA17" i="58"/>
  <c r="AA19" i="58"/>
  <c r="AA21" i="58"/>
  <c r="AA22" i="58"/>
  <c r="AA24" i="58"/>
  <c r="AA26" i="58"/>
  <c r="AA33" i="58"/>
  <c r="AA41" i="58"/>
  <c r="AA46" i="58"/>
  <c r="AA5" i="58"/>
  <c r="AA6" i="58"/>
  <c r="AA7" i="58"/>
  <c r="O47" i="58"/>
  <c r="AA28" i="58"/>
  <c r="AA32" i="58"/>
  <c r="AA36" i="58"/>
  <c r="AA40" i="58"/>
  <c r="AA44" i="58"/>
  <c r="AA30" i="58"/>
  <c r="AA34" i="58"/>
  <c r="AA38" i="58"/>
  <c r="AA42" i="58"/>
  <c r="AA45" i="58"/>
  <c r="AA40" i="57"/>
  <c r="AA45" i="57"/>
  <c r="O132" i="57"/>
  <c r="AA49" i="57"/>
  <c r="AA58" i="57"/>
  <c r="AA67" i="57"/>
  <c r="AA72" i="57"/>
  <c r="AA69" i="57"/>
  <c r="F20" i="12" s="1"/>
  <c r="AA82" i="57"/>
  <c r="AA71" i="57"/>
  <c r="AA78" i="57"/>
  <c r="AA81" i="57"/>
  <c r="AA74" i="57"/>
  <c r="F21" i="12" s="1"/>
  <c r="AA77" i="57"/>
  <c r="AA80" i="57"/>
  <c r="F23" i="12" s="1"/>
  <c r="AA84" i="57"/>
  <c r="F24" i="12" s="1"/>
  <c r="AA110" i="57"/>
  <c r="AA114" i="57"/>
  <c r="AA83" i="57"/>
  <c r="AA87" i="57"/>
  <c r="AA99" i="57"/>
  <c r="F29" i="12" s="1"/>
  <c r="AA106" i="57"/>
  <c r="AA90" i="57"/>
  <c r="AA100" i="57"/>
  <c r="AA93" i="57"/>
  <c r="AA96" i="57"/>
  <c r="AA125" i="57"/>
  <c r="AA120" i="57"/>
  <c r="AA85" i="57"/>
  <c r="F25" i="12" s="1"/>
  <c r="AA89" i="57"/>
  <c r="F26" i="12" s="1"/>
  <c r="AA91" i="57"/>
  <c r="AA92" i="57"/>
  <c r="AA98" i="57"/>
  <c r="F28" i="12" s="1"/>
  <c r="AA101" i="57"/>
  <c r="AA126" i="57"/>
  <c r="AA130" i="57"/>
  <c r="AA128" i="57"/>
  <c r="AA129" i="57"/>
  <c r="AA131" i="57"/>
  <c r="AA4" i="56"/>
  <c r="AA6" i="56"/>
  <c r="AA7" i="56"/>
  <c r="AA22" i="56"/>
  <c r="AA23" i="56"/>
  <c r="AA38" i="56"/>
  <c r="AA39" i="56"/>
  <c r="AA54" i="56"/>
  <c r="AA18" i="56"/>
  <c r="AA19" i="56"/>
  <c r="AA34" i="56"/>
  <c r="AA35" i="56"/>
  <c r="AA50" i="56"/>
  <c r="AA51" i="56"/>
  <c r="AA59" i="56"/>
  <c r="AA58" i="56"/>
  <c r="AA62" i="56"/>
  <c r="AA116" i="56"/>
  <c r="AA105" i="56"/>
  <c r="AA107" i="56"/>
  <c r="AA123" i="56"/>
  <c r="AA131" i="56"/>
  <c r="AA135" i="56"/>
  <c r="AA98" i="56"/>
  <c r="AA114" i="56"/>
  <c r="AA132" i="56"/>
  <c r="AA191" i="56"/>
  <c r="AA102" i="56"/>
  <c r="AA103" i="56"/>
  <c r="AA118" i="56"/>
  <c r="AA119" i="56"/>
  <c r="AA130" i="56"/>
  <c r="AA134" i="56"/>
  <c r="AA136" i="56"/>
  <c r="AA155" i="56"/>
  <c r="AA158" i="56"/>
  <c r="AA164" i="56"/>
  <c r="AA181" i="56"/>
  <c r="AA187" i="56"/>
  <c r="AA207" i="56"/>
  <c r="AA168" i="56"/>
  <c r="AA193" i="56"/>
  <c r="AA200" i="56"/>
  <c r="AA228" i="56"/>
  <c r="AA156" i="56"/>
  <c r="AA157" i="56"/>
  <c r="AA172" i="56"/>
  <c r="AA173" i="56"/>
  <c r="AA188" i="56"/>
  <c r="AA189" i="56"/>
  <c r="AA204" i="56"/>
  <c r="AA233" i="56"/>
  <c r="AA211" i="56"/>
  <c r="AA226" i="56"/>
  <c r="AA227" i="56"/>
  <c r="AA250" i="56"/>
  <c r="AA215" i="56"/>
  <c r="AA231" i="56"/>
  <c r="AA241" i="56"/>
  <c r="AA247" i="56"/>
  <c r="AA219" i="56"/>
  <c r="AA235" i="56"/>
  <c r="AA242" i="56"/>
  <c r="AA246" i="56"/>
  <c r="AA251" i="56"/>
  <c r="AA255" i="56"/>
  <c r="AA262" i="56"/>
  <c r="AA266" i="56"/>
  <c r="AA283" i="56"/>
  <c r="AA287" i="56"/>
  <c r="AA298" i="56"/>
  <c r="AA265" i="56"/>
  <c r="AA273" i="56"/>
  <c r="AA279" i="56"/>
  <c r="AA289" i="56"/>
  <c r="AA297" i="56"/>
  <c r="AA267" i="56"/>
  <c r="AA271" i="56"/>
  <c r="AA278" i="56"/>
  <c r="AA282" i="56"/>
  <c r="AA299" i="56"/>
  <c r="AA303" i="56"/>
  <c r="AA310" i="56"/>
  <c r="AA314" i="56"/>
  <c r="AA330" i="56"/>
  <c r="AA313" i="56"/>
  <c r="AA321" i="56"/>
  <c r="AA329" i="56"/>
  <c r="AA353" i="56"/>
  <c r="AA315" i="56"/>
  <c r="AA319" i="56"/>
  <c r="AA331" i="56"/>
  <c r="AA335" i="56"/>
  <c r="AA342" i="56"/>
  <c r="AA363" i="56"/>
  <c r="AA355" i="56"/>
  <c r="AA351" i="56"/>
  <c r="AA371" i="56"/>
  <c r="AA375" i="56"/>
  <c r="AA379" i="56"/>
  <c r="AA383" i="56"/>
  <c r="AA387" i="56"/>
  <c r="AA391" i="56"/>
  <c r="AA408" i="56"/>
  <c r="AA243" i="56"/>
  <c r="AA253" i="56"/>
  <c r="AA254" i="56"/>
  <c r="AA259" i="56"/>
  <c r="AA269" i="56"/>
  <c r="AA270" i="56"/>
  <c r="AA275" i="56"/>
  <c r="AA285" i="56"/>
  <c r="AA286" i="56"/>
  <c r="AA291" i="56"/>
  <c r="AA301" i="56"/>
  <c r="AA302" i="56"/>
  <c r="AA307" i="56"/>
  <c r="AA317" i="56"/>
  <c r="AA318" i="56"/>
  <c r="AA323" i="56"/>
  <c r="AA333" i="56"/>
  <c r="AA334" i="56"/>
  <c r="AA339" i="56"/>
  <c r="AA397" i="56"/>
  <c r="AA409" i="56"/>
  <c r="AA423" i="56"/>
  <c r="AA244" i="56"/>
  <c r="AA248" i="56"/>
  <c r="AA252" i="56"/>
  <c r="AA256" i="56"/>
  <c r="AA260" i="56"/>
  <c r="AA264" i="56"/>
  <c r="AA268" i="56"/>
  <c r="AA272" i="56"/>
  <c r="AA276" i="56"/>
  <c r="AA280" i="56"/>
  <c r="AA284" i="56"/>
  <c r="AA288" i="56"/>
  <c r="AA292" i="56"/>
  <c r="AA296" i="56"/>
  <c r="AA300" i="56"/>
  <c r="AA304" i="56"/>
  <c r="AA308" i="56"/>
  <c r="AA312" i="56"/>
  <c r="AA316" i="56"/>
  <c r="AA320" i="56"/>
  <c r="AA324" i="56"/>
  <c r="AA328" i="56"/>
  <c r="AA332" i="56"/>
  <c r="AA336" i="56"/>
  <c r="AA340" i="56"/>
  <c r="AA344" i="56"/>
  <c r="AA405" i="56"/>
  <c r="AA416" i="56"/>
  <c r="AA428" i="56"/>
  <c r="AA437" i="56"/>
  <c r="AA395" i="56"/>
  <c r="AA399" i="56"/>
  <c r="AA403" i="56"/>
  <c r="AA407" i="56"/>
  <c r="AA411" i="56"/>
  <c r="AA415" i="56"/>
  <c r="AA429" i="56"/>
  <c r="AA417" i="56"/>
  <c r="AA421" i="56"/>
  <c r="AA425" i="56"/>
  <c r="AA432" i="56"/>
  <c r="AA430" i="56"/>
  <c r="AA434" i="56"/>
  <c r="D90" i="59" l="1"/>
  <c r="AA132" i="57"/>
  <c r="F34" i="12"/>
  <c r="AA47" i="58"/>
  <c r="N13" i="55"/>
  <c r="M13" i="55"/>
  <c r="L13" i="55"/>
  <c r="K13" i="55"/>
  <c r="J13" i="55"/>
  <c r="I13" i="55"/>
  <c r="H13" i="55"/>
  <c r="G13" i="55"/>
  <c r="F13" i="55"/>
  <c r="E13" i="55"/>
  <c r="Z12" i="55"/>
  <c r="Y12" i="55"/>
  <c r="X12" i="55"/>
  <c r="W12" i="55"/>
  <c r="V12" i="55"/>
  <c r="U12" i="55"/>
  <c r="T12" i="55"/>
  <c r="S12" i="55"/>
  <c r="R12" i="55"/>
  <c r="Q12" i="55"/>
  <c r="O12" i="55"/>
  <c r="C12" i="55"/>
  <c r="Z11" i="55"/>
  <c r="Y11" i="55"/>
  <c r="X11" i="55"/>
  <c r="W11" i="55"/>
  <c r="V11" i="55"/>
  <c r="U11" i="55"/>
  <c r="T11" i="55"/>
  <c r="S11" i="55"/>
  <c r="R11" i="55"/>
  <c r="Q11" i="55"/>
  <c r="O11" i="55"/>
  <c r="D14" i="11" s="1"/>
  <c r="C11" i="55"/>
  <c r="Z10" i="55"/>
  <c r="Y10" i="55"/>
  <c r="X10" i="55"/>
  <c r="W10" i="55"/>
  <c r="V10" i="55"/>
  <c r="U10" i="55"/>
  <c r="T10" i="55"/>
  <c r="S10" i="55"/>
  <c r="R10" i="55"/>
  <c r="Q10" i="55"/>
  <c r="O10" i="55"/>
  <c r="C10" i="55"/>
  <c r="Z9" i="55"/>
  <c r="Y9" i="55"/>
  <c r="X9" i="55"/>
  <c r="W9" i="55"/>
  <c r="V9" i="55"/>
  <c r="U9" i="55"/>
  <c r="T9" i="55"/>
  <c r="S9" i="55"/>
  <c r="R9" i="55"/>
  <c r="Q9" i="55"/>
  <c r="O9" i="55"/>
  <c r="D13" i="11" s="1"/>
  <c r="C9" i="55"/>
  <c r="Z8" i="55"/>
  <c r="Y8" i="55"/>
  <c r="X8" i="55"/>
  <c r="W8" i="55"/>
  <c r="V8" i="55"/>
  <c r="U8" i="55"/>
  <c r="T8" i="55"/>
  <c r="S8" i="55"/>
  <c r="R8" i="55"/>
  <c r="Q8" i="55"/>
  <c r="O8" i="55"/>
  <c r="C8" i="55"/>
  <c r="Z7" i="55"/>
  <c r="Y7" i="55"/>
  <c r="X7" i="55"/>
  <c r="W7" i="55"/>
  <c r="V7" i="55"/>
  <c r="U7" i="55"/>
  <c r="T7" i="55"/>
  <c r="S7" i="55"/>
  <c r="R7" i="55"/>
  <c r="Q7" i="55"/>
  <c r="O7" i="55"/>
  <c r="C7" i="55"/>
  <c r="Z6" i="55"/>
  <c r="Y6" i="55"/>
  <c r="X6" i="55"/>
  <c r="W6" i="55"/>
  <c r="V6" i="55"/>
  <c r="U6" i="55"/>
  <c r="T6" i="55"/>
  <c r="S6" i="55"/>
  <c r="R6" i="55"/>
  <c r="Q6" i="55"/>
  <c r="O6" i="55"/>
  <c r="C6" i="55"/>
  <c r="Z5" i="55"/>
  <c r="Y5" i="55"/>
  <c r="X5" i="55"/>
  <c r="W5" i="55"/>
  <c r="V5" i="55"/>
  <c r="U5" i="55"/>
  <c r="T5" i="55"/>
  <c r="S5" i="55"/>
  <c r="R5" i="55"/>
  <c r="Q5" i="55"/>
  <c r="O5" i="55"/>
  <c r="D9" i="11" s="1"/>
  <c r="C5" i="55"/>
  <c r="Z4" i="55"/>
  <c r="Y4" i="55"/>
  <c r="X4" i="55"/>
  <c r="W4" i="55"/>
  <c r="V4" i="55"/>
  <c r="U4" i="55"/>
  <c r="T4" i="55"/>
  <c r="S4" i="55"/>
  <c r="R4" i="55"/>
  <c r="Q4" i="55"/>
  <c r="O4" i="55"/>
  <c r="C4" i="55"/>
  <c r="N2" i="55"/>
  <c r="M2" i="55"/>
  <c r="L2" i="55"/>
  <c r="K2" i="55"/>
  <c r="J2" i="55"/>
  <c r="I2" i="55"/>
  <c r="H2" i="55"/>
  <c r="G2" i="55"/>
  <c r="F2" i="55"/>
  <c r="E2" i="55"/>
  <c r="N30" i="54"/>
  <c r="M30" i="54"/>
  <c r="L30" i="54"/>
  <c r="K30" i="54"/>
  <c r="J30" i="54"/>
  <c r="I30" i="54"/>
  <c r="H30" i="54"/>
  <c r="G30" i="54"/>
  <c r="F30" i="54"/>
  <c r="E30" i="54"/>
  <c r="Z29" i="54"/>
  <c r="Y29" i="54"/>
  <c r="X29" i="54"/>
  <c r="W29" i="54"/>
  <c r="V29" i="54"/>
  <c r="U29" i="54"/>
  <c r="T29" i="54"/>
  <c r="S29" i="54"/>
  <c r="R29" i="54"/>
  <c r="Q29" i="54"/>
  <c r="O29" i="54"/>
  <c r="C29" i="54"/>
  <c r="Z28" i="54"/>
  <c r="Y28" i="54"/>
  <c r="X28" i="54"/>
  <c r="W28" i="54"/>
  <c r="V28" i="54"/>
  <c r="U28" i="54"/>
  <c r="T28" i="54"/>
  <c r="S28" i="54"/>
  <c r="R28" i="54"/>
  <c r="Q28" i="54"/>
  <c r="O28" i="54"/>
  <c r="C28" i="54"/>
  <c r="Z27" i="54"/>
  <c r="Y27" i="54"/>
  <c r="X27" i="54"/>
  <c r="W27" i="54"/>
  <c r="V27" i="54"/>
  <c r="U27" i="54"/>
  <c r="T27" i="54"/>
  <c r="S27" i="54"/>
  <c r="R27" i="54"/>
  <c r="Q27" i="54"/>
  <c r="O27" i="54"/>
  <c r="C27" i="54"/>
  <c r="Z26" i="54"/>
  <c r="Y26" i="54"/>
  <c r="X26" i="54"/>
  <c r="W26" i="54"/>
  <c r="V26" i="54"/>
  <c r="U26" i="54"/>
  <c r="T26" i="54"/>
  <c r="S26" i="54"/>
  <c r="R26" i="54"/>
  <c r="Q26" i="54"/>
  <c r="O26" i="54"/>
  <c r="C26" i="54"/>
  <c r="Z25" i="54"/>
  <c r="Y25" i="54"/>
  <c r="X25" i="54"/>
  <c r="W25" i="54"/>
  <c r="V25" i="54"/>
  <c r="U25" i="54"/>
  <c r="T25" i="54"/>
  <c r="S25" i="54"/>
  <c r="R25" i="54"/>
  <c r="Q25" i="54"/>
  <c r="O25" i="54"/>
  <c r="C25" i="54"/>
  <c r="Z24" i="54"/>
  <c r="Y24" i="54"/>
  <c r="X24" i="54"/>
  <c r="W24" i="54"/>
  <c r="V24" i="54"/>
  <c r="U24" i="54"/>
  <c r="T24" i="54"/>
  <c r="S24" i="54"/>
  <c r="R24" i="54"/>
  <c r="Q24" i="54"/>
  <c r="O24" i="54"/>
  <c r="C24" i="54"/>
  <c r="Z23" i="54"/>
  <c r="Y23" i="54"/>
  <c r="X23" i="54"/>
  <c r="W23" i="54"/>
  <c r="V23" i="54"/>
  <c r="U23" i="54"/>
  <c r="T23" i="54"/>
  <c r="S23" i="54"/>
  <c r="R23" i="54"/>
  <c r="Q23" i="54"/>
  <c r="O23" i="54"/>
  <c r="C23" i="54"/>
  <c r="Z22" i="54"/>
  <c r="Y22" i="54"/>
  <c r="X22" i="54"/>
  <c r="W22" i="54"/>
  <c r="V22" i="54"/>
  <c r="U22" i="54"/>
  <c r="T22" i="54"/>
  <c r="S22" i="54"/>
  <c r="R22" i="54"/>
  <c r="Q22" i="54"/>
  <c r="O22" i="54"/>
  <c r="C22" i="54"/>
  <c r="Z21" i="54"/>
  <c r="Y21" i="54"/>
  <c r="X21" i="54"/>
  <c r="W21" i="54"/>
  <c r="V21" i="54"/>
  <c r="U21" i="54"/>
  <c r="T21" i="54"/>
  <c r="S21" i="54"/>
  <c r="R21" i="54"/>
  <c r="Q21" i="54"/>
  <c r="O21" i="54"/>
  <c r="C21" i="54"/>
  <c r="Z20" i="54"/>
  <c r="Y20" i="54"/>
  <c r="X20" i="54"/>
  <c r="W20" i="54"/>
  <c r="V20" i="54"/>
  <c r="U20" i="54"/>
  <c r="T20" i="54"/>
  <c r="S20" i="54"/>
  <c r="R20" i="54"/>
  <c r="Q20" i="54"/>
  <c r="O20" i="54"/>
  <c r="C20" i="54"/>
  <c r="Z19" i="54"/>
  <c r="Y19" i="54"/>
  <c r="X19" i="54"/>
  <c r="W19" i="54"/>
  <c r="V19" i="54"/>
  <c r="U19" i="54"/>
  <c r="T19" i="54"/>
  <c r="S19" i="54"/>
  <c r="R19" i="54"/>
  <c r="Q19" i="54"/>
  <c r="O19" i="54"/>
  <c r="C19" i="54"/>
  <c r="Z18" i="54"/>
  <c r="Y18" i="54"/>
  <c r="X18" i="54"/>
  <c r="W18" i="54"/>
  <c r="V18" i="54"/>
  <c r="U18" i="54"/>
  <c r="T18" i="54"/>
  <c r="S18" i="54"/>
  <c r="R18" i="54"/>
  <c r="Q18" i="54"/>
  <c r="O18" i="54"/>
  <c r="C18" i="54"/>
  <c r="Z17" i="54"/>
  <c r="Y17" i="54"/>
  <c r="X17" i="54"/>
  <c r="W17" i="54"/>
  <c r="V17" i="54"/>
  <c r="U17" i="54"/>
  <c r="T17" i="54"/>
  <c r="S17" i="54"/>
  <c r="R17" i="54"/>
  <c r="Q17" i="54"/>
  <c r="O17" i="54"/>
  <c r="C17" i="54"/>
  <c r="Z16" i="54"/>
  <c r="Y16" i="54"/>
  <c r="X16" i="54"/>
  <c r="W16" i="54"/>
  <c r="V16" i="54"/>
  <c r="U16" i="54"/>
  <c r="T16" i="54"/>
  <c r="S16" i="54"/>
  <c r="R16" i="54"/>
  <c r="Q16" i="54"/>
  <c r="O16" i="54"/>
  <c r="D12" i="11" s="1"/>
  <c r="C16" i="54"/>
  <c r="Z15" i="54"/>
  <c r="Y15" i="54"/>
  <c r="X15" i="54"/>
  <c r="W15" i="54"/>
  <c r="V15" i="54"/>
  <c r="U15" i="54"/>
  <c r="T15" i="54"/>
  <c r="S15" i="54"/>
  <c r="R15" i="54"/>
  <c r="Q15" i="54"/>
  <c r="O15" i="54"/>
  <c r="C15" i="54"/>
  <c r="Z14" i="54"/>
  <c r="Y14" i="54"/>
  <c r="X14" i="54"/>
  <c r="W14" i="54"/>
  <c r="V14" i="54"/>
  <c r="U14" i="54"/>
  <c r="T14" i="54"/>
  <c r="S14" i="54"/>
  <c r="R14" i="54"/>
  <c r="Q14" i="54"/>
  <c r="O14" i="54"/>
  <c r="C14" i="54"/>
  <c r="Z13" i="54"/>
  <c r="Y13" i="54"/>
  <c r="X13" i="54"/>
  <c r="W13" i="54"/>
  <c r="V13" i="54"/>
  <c r="U13" i="54"/>
  <c r="T13" i="54"/>
  <c r="S13" i="54"/>
  <c r="R13" i="54"/>
  <c r="Q13" i="54"/>
  <c r="O13" i="54"/>
  <c r="C13" i="54"/>
  <c r="Z12" i="54"/>
  <c r="Y12" i="54"/>
  <c r="X12" i="54"/>
  <c r="W12" i="54"/>
  <c r="V12" i="54"/>
  <c r="U12" i="54"/>
  <c r="T12" i="54"/>
  <c r="S12" i="54"/>
  <c r="R12" i="54"/>
  <c r="Q12" i="54"/>
  <c r="O12" i="54"/>
  <c r="C12" i="54"/>
  <c r="Z11" i="54"/>
  <c r="Y11" i="54"/>
  <c r="X11" i="54"/>
  <c r="W11" i="54"/>
  <c r="V11" i="54"/>
  <c r="U11" i="54"/>
  <c r="T11" i="54"/>
  <c r="S11" i="54"/>
  <c r="R11" i="54"/>
  <c r="Q11" i="54"/>
  <c r="O11" i="54"/>
  <c r="C11" i="54"/>
  <c r="Z10" i="54"/>
  <c r="Y10" i="54"/>
  <c r="X10" i="54"/>
  <c r="W10" i="54"/>
  <c r="V10" i="54"/>
  <c r="U10" i="54"/>
  <c r="T10" i="54"/>
  <c r="S10" i="54"/>
  <c r="R10" i="54"/>
  <c r="Q10" i="54"/>
  <c r="O10" i="54"/>
  <c r="C10" i="54"/>
  <c r="Z9" i="54"/>
  <c r="Y9" i="54"/>
  <c r="X9" i="54"/>
  <c r="W9" i="54"/>
  <c r="V9" i="54"/>
  <c r="U9" i="54"/>
  <c r="T9" i="54"/>
  <c r="S9" i="54"/>
  <c r="R9" i="54"/>
  <c r="Q9" i="54"/>
  <c r="O9" i="54"/>
  <c r="D11" i="11" s="1"/>
  <c r="C9" i="54"/>
  <c r="Z8" i="54"/>
  <c r="Y8" i="54"/>
  <c r="X8" i="54"/>
  <c r="W8" i="54"/>
  <c r="V8" i="54"/>
  <c r="U8" i="54"/>
  <c r="T8" i="54"/>
  <c r="S8" i="54"/>
  <c r="R8" i="54"/>
  <c r="Q8" i="54"/>
  <c r="O8" i="54"/>
  <c r="D8" i="11" s="1"/>
  <c r="C8" i="54"/>
  <c r="Z7" i="54"/>
  <c r="Y7" i="54"/>
  <c r="X7" i="54"/>
  <c r="W7" i="54"/>
  <c r="V7" i="54"/>
  <c r="U7" i="54"/>
  <c r="T7" i="54"/>
  <c r="S7" i="54"/>
  <c r="R7" i="54"/>
  <c r="Q7" i="54"/>
  <c r="O7" i="54"/>
  <c r="C7" i="54"/>
  <c r="Z6" i="54"/>
  <c r="Y6" i="54"/>
  <c r="X6" i="54"/>
  <c r="W6" i="54"/>
  <c r="V6" i="54"/>
  <c r="U6" i="54"/>
  <c r="T6" i="54"/>
  <c r="S6" i="54"/>
  <c r="R6" i="54"/>
  <c r="Q6" i="54"/>
  <c r="O6" i="54"/>
  <c r="C6" i="54"/>
  <c r="Z5" i="54"/>
  <c r="Y5" i="54"/>
  <c r="X5" i="54"/>
  <c r="W5" i="54"/>
  <c r="V5" i="54"/>
  <c r="U5" i="54"/>
  <c r="T5" i="54"/>
  <c r="S5" i="54"/>
  <c r="R5" i="54"/>
  <c r="Q5" i="54"/>
  <c r="O5" i="54"/>
  <c r="C5" i="54"/>
  <c r="Z4" i="54"/>
  <c r="Y4" i="54"/>
  <c r="X4" i="54"/>
  <c r="W4" i="54"/>
  <c r="V4" i="54"/>
  <c r="U4" i="54"/>
  <c r="T4" i="54"/>
  <c r="S4" i="54"/>
  <c r="R4" i="54"/>
  <c r="Q4" i="54"/>
  <c r="O4" i="54"/>
  <c r="C4" i="54"/>
  <c r="N2" i="54"/>
  <c r="M2" i="54"/>
  <c r="L2" i="54"/>
  <c r="K2" i="54"/>
  <c r="J2" i="54"/>
  <c r="I2" i="54"/>
  <c r="H2" i="54"/>
  <c r="G2" i="54"/>
  <c r="F2" i="54"/>
  <c r="E2" i="54"/>
  <c r="N14" i="53"/>
  <c r="M14" i="53"/>
  <c r="L14" i="53"/>
  <c r="K14" i="53"/>
  <c r="J14" i="53"/>
  <c r="I14" i="53"/>
  <c r="H14" i="53"/>
  <c r="G14" i="53"/>
  <c r="F14" i="53"/>
  <c r="E14" i="53"/>
  <c r="Z13" i="53"/>
  <c r="Y13" i="53"/>
  <c r="X13" i="53"/>
  <c r="W13" i="53"/>
  <c r="V13" i="53"/>
  <c r="U13" i="53"/>
  <c r="T13" i="53"/>
  <c r="S13" i="53"/>
  <c r="R13" i="53"/>
  <c r="Q13" i="53"/>
  <c r="O13" i="53"/>
  <c r="C13" i="53"/>
  <c r="Z12" i="53"/>
  <c r="Y12" i="53"/>
  <c r="X12" i="53"/>
  <c r="W12" i="53"/>
  <c r="V12" i="53"/>
  <c r="U12" i="53"/>
  <c r="T12" i="53"/>
  <c r="S12" i="53"/>
  <c r="R12" i="53"/>
  <c r="Q12" i="53"/>
  <c r="O12" i="53"/>
  <c r="C12" i="53"/>
  <c r="Z11" i="53"/>
  <c r="Y11" i="53"/>
  <c r="X11" i="53"/>
  <c r="W11" i="53"/>
  <c r="V11" i="53"/>
  <c r="U11" i="53"/>
  <c r="T11" i="53"/>
  <c r="S11" i="53"/>
  <c r="R11" i="53"/>
  <c r="Q11" i="53"/>
  <c r="O11" i="53"/>
  <c r="C11" i="53"/>
  <c r="Z10" i="53"/>
  <c r="Y10" i="53"/>
  <c r="X10" i="53"/>
  <c r="W10" i="53"/>
  <c r="V10" i="53"/>
  <c r="U10" i="53"/>
  <c r="T10" i="53"/>
  <c r="S10" i="53"/>
  <c r="R10" i="53"/>
  <c r="Q10" i="53"/>
  <c r="O10" i="53"/>
  <c r="C10" i="53"/>
  <c r="Z9" i="53"/>
  <c r="Y9" i="53"/>
  <c r="X9" i="53"/>
  <c r="W9" i="53"/>
  <c r="V9" i="53"/>
  <c r="U9" i="53"/>
  <c r="T9" i="53"/>
  <c r="S9" i="53"/>
  <c r="R9" i="53"/>
  <c r="Q9" i="53"/>
  <c r="O9" i="53"/>
  <c r="C9" i="53"/>
  <c r="Z8" i="53"/>
  <c r="Y8" i="53"/>
  <c r="X8" i="53"/>
  <c r="W8" i="53"/>
  <c r="V8" i="53"/>
  <c r="U8" i="53"/>
  <c r="T8" i="53"/>
  <c r="S8" i="53"/>
  <c r="R8" i="53"/>
  <c r="Q8" i="53"/>
  <c r="O8" i="53"/>
  <c r="C8" i="53"/>
  <c r="Z7" i="53"/>
  <c r="Y7" i="53"/>
  <c r="X7" i="53"/>
  <c r="W7" i="53"/>
  <c r="V7" i="53"/>
  <c r="U7" i="53"/>
  <c r="T7" i="53"/>
  <c r="S7" i="53"/>
  <c r="R7" i="53"/>
  <c r="Q7" i="53"/>
  <c r="O7" i="53"/>
  <c r="D10" i="11" s="1"/>
  <c r="C7" i="53"/>
  <c r="Z6" i="53"/>
  <c r="Y6" i="53"/>
  <c r="X6" i="53"/>
  <c r="W6" i="53"/>
  <c r="V6" i="53"/>
  <c r="U6" i="53"/>
  <c r="T6" i="53"/>
  <c r="S6" i="53"/>
  <c r="R6" i="53"/>
  <c r="Q6" i="53"/>
  <c r="O6" i="53"/>
  <c r="C6" i="53"/>
  <c r="Z5" i="53"/>
  <c r="Y5" i="53"/>
  <c r="X5" i="53"/>
  <c r="W5" i="53"/>
  <c r="V5" i="53"/>
  <c r="U5" i="53"/>
  <c r="T5" i="53"/>
  <c r="S5" i="53"/>
  <c r="R5" i="53"/>
  <c r="Q5" i="53"/>
  <c r="O5" i="53"/>
  <c r="C5" i="53"/>
  <c r="Z4" i="53"/>
  <c r="Y4" i="53"/>
  <c r="X4" i="53"/>
  <c r="W4" i="53"/>
  <c r="V4" i="53"/>
  <c r="U4" i="53"/>
  <c r="T4" i="53"/>
  <c r="S4" i="53"/>
  <c r="R4" i="53"/>
  <c r="Q4" i="53"/>
  <c r="O4" i="53"/>
  <c r="C4" i="53"/>
  <c r="N2" i="53"/>
  <c r="M2" i="53"/>
  <c r="L2" i="53"/>
  <c r="K2" i="53"/>
  <c r="J2" i="53"/>
  <c r="I2" i="53"/>
  <c r="H2" i="53"/>
  <c r="G2" i="53"/>
  <c r="F2" i="53"/>
  <c r="E2" i="53"/>
  <c r="D7" i="11" l="1"/>
  <c r="O32" i="54"/>
  <c r="D6" i="11"/>
  <c r="O16" i="55"/>
  <c r="Q14" i="53"/>
  <c r="U14" i="53"/>
  <c r="Y14" i="53"/>
  <c r="R14" i="53"/>
  <c r="V14" i="53"/>
  <c r="Z14" i="53"/>
  <c r="S14" i="53"/>
  <c r="W14" i="53"/>
  <c r="T14" i="53"/>
  <c r="X14" i="53"/>
  <c r="Q13" i="55"/>
  <c r="U13" i="55"/>
  <c r="Y13" i="55"/>
  <c r="W13" i="55"/>
  <c r="T13" i="55"/>
  <c r="R13" i="55"/>
  <c r="V13" i="55"/>
  <c r="Z13" i="55"/>
  <c r="S13" i="55"/>
  <c r="X13" i="55"/>
  <c r="S30" i="54"/>
  <c r="W30" i="54"/>
  <c r="U30" i="54"/>
  <c r="Y30" i="54"/>
  <c r="R30" i="54"/>
  <c r="Z30" i="54"/>
  <c r="T30" i="54"/>
  <c r="X30" i="54"/>
  <c r="Q30" i="54"/>
  <c r="V30" i="54"/>
  <c r="AA9" i="53"/>
  <c r="AA11" i="53"/>
  <c r="AA6" i="53"/>
  <c r="AA4" i="53"/>
  <c r="AA5" i="53"/>
  <c r="AA12" i="53"/>
  <c r="AA13" i="53"/>
  <c r="AA22" i="54"/>
  <c r="AA14" i="54"/>
  <c r="AA10" i="54"/>
  <c r="AA12" i="54"/>
  <c r="AA9" i="54"/>
  <c r="F11" i="11" s="1"/>
  <c r="AA15" i="54"/>
  <c r="AA16" i="54"/>
  <c r="F12" i="11" s="1"/>
  <c r="AA19" i="54"/>
  <c r="AA21" i="54"/>
  <c r="AA26" i="54"/>
  <c r="AA29" i="54"/>
  <c r="AA4" i="55"/>
  <c r="AA6" i="55"/>
  <c r="AA5" i="55"/>
  <c r="F9" i="11" s="1"/>
  <c r="AA8" i="55"/>
  <c r="AA9" i="55"/>
  <c r="F13" i="11" s="1"/>
  <c r="AA11" i="55"/>
  <c r="F14" i="11" s="1"/>
  <c r="AA12" i="55"/>
  <c r="O13" i="55"/>
  <c r="AA7" i="55"/>
  <c r="AA10" i="55"/>
  <c r="O30" i="54"/>
  <c r="AA6" i="54"/>
  <c r="AA4" i="54"/>
  <c r="AA5" i="54"/>
  <c r="AA13" i="54"/>
  <c r="AA17" i="54"/>
  <c r="AA7" i="54"/>
  <c r="AA8" i="54"/>
  <c r="F8" i="11" s="1"/>
  <c r="AA11" i="54"/>
  <c r="AA18" i="54"/>
  <c r="AA20" i="54"/>
  <c r="AA23" i="54"/>
  <c r="AA25" i="54"/>
  <c r="AA27" i="54"/>
  <c r="AA24" i="54"/>
  <c r="AA28" i="54"/>
  <c r="O14" i="53"/>
  <c r="AA7" i="53"/>
  <c r="F10" i="11" s="1"/>
  <c r="AA8" i="53"/>
  <c r="AA10" i="53"/>
  <c r="N100" i="52"/>
  <c r="M100" i="52"/>
  <c r="L100" i="52"/>
  <c r="K100" i="52"/>
  <c r="J100" i="52"/>
  <c r="I100" i="52"/>
  <c r="H100" i="52"/>
  <c r="G100" i="52"/>
  <c r="F100" i="52"/>
  <c r="E100" i="52"/>
  <c r="Z99" i="52"/>
  <c r="Y99" i="52"/>
  <c r="X99" i="52"/>
  <c r="W99" i="52"/>
  <c r="V99" i="52"/>
  <c r="U99" i="52"/>
  <c r="T99" i="52"/>
  <c r="S99" i="52"/>
  <c r="R99" i="52"/>
  <c r="Q99" i="52"/>
  <c r="O99" i="52"/>
  <c r="C99" i="52"/>
  <c r="Z98" i="52"/>
  <c r="Y98" i="52"/>
  <c r="X98" i="52"/>
  <c r="W98" i="52"/>
  <c r="V98" i="52"/>
  <c r="U98" i="52"/>
  <c r="T98" i="52"/>
  <c r="S98" i="52"/>
  <c r="R98" i="52"/>
  <c r="Q98" i="52"/>
  <c r="O98" i="52"/>
  <c r="C98" i="52"/>
  <c r="Z97" i="52"/>
  <c r="Y97" i="52"/>
  <c r="X97" i="52"/>
  <c r="W97" i="52"/>
  <c r="V97" i="52"/>
  <c r="U97" i="52"/>
  <c r="T97" i="52"/>
  <c r="S97" i="52"/>
  <c r="R97" i="52"/>
  <c r="Q97" i="52"/>
  <c r="O97" i="52"/>
  <c r="C97" i="52"/>
  <c r="Z96" i="52"/>
  <c r="Y96" i="52"/>
  <c r="X96" i="52"/>
  <c r="W96" i="52"/>
  <c r="V96" i="52"/>
  <c r="U96" i="52"/>
  <c r="T96" i="52"/>
  <c r="S96" i="52"/>
  <c r="R96" i="52"/>
  <c r="Q96" i="52"/>
  <c r="O96" i="52"/>
  <c r="C96" i="52"/>
  <c r="Z95" i="52"/>
  <c r="Y95" i="52"/>
  <c r="X95" i="52"/>
  <c r="W95" i="52"/>
  <c r="V95" i="52"/>
  <c r="U95" i="52"/>
  <c r="T95" i="52"/>
  <c r="S95" i="52"/>
  <c r="R95" i="52"/>
  <c r="Q95" i="52"/>
  <c r="O95" i="52"/>
  <c r="C95" i="52"/>
  <c r="Z94" i="52"/>
  <c r="Y94" i="52"/>
  <c r="X94" i="52"/>
  <c r="W94" i="52"/>
  <c r="V94" i="52"/>
  <c r="U94" i="52"/>
  <c r="T94" i="52"/>
  <c r="S94" i="52"/>
  <c r="R94" i="52"/>
  <c r="Q94" i="52"/>
  <c r="O94" i="52"/>
  <c r="C94" i="52"/>
  <c r="Z93" i="52"/>
  <c r="Y93" i="52"/>
  <c r="X93" i="52"/>
  <c r="W93" i="52"/>
  <c r="V93" i="52"/>
  <c r="U93" i="52"/>
  <c r="T93" i="52"/>
  <c r="S93" i="52"/>
  <c r="R93" i="52"/>
  <c r="Q93" i="52"/>
  <c r="O93" i="52"/>
  <c r="C93" i="52"/>
  <c r="Z92" i="52"/>
  <c r="Y92" i="52"/>
  <c r="X92" i="52"/>
  <c r="W92" i="52"/>
  <c r="V92" i="52"/>
  <c r="U92" i="52"/>
  <c r="T92" i="52"/>
  <c r="S92" i="52"/>
  <c r="R92" i="52"/>
  <c r="Q92" i="52"/>
  <c r="O92" i="52"/>
  <c r="C92" i="52"/>
  <c r="Z91" i="52"/>
  <c r="Y91" i="52"/>
  <c r="X91" i="52"/>
  <c r="W91" i="52"/>
  <c r="V91" i="52"/>
  <c r="U91" i="52"/>
  <c r="T91" i="52"/>
  <c r="S91" i="52"/>
  <c r="R91" i="52"/>
  <c r="Q91" i="52"/>
  <c r="O91" i="52"/>
  <c r="C91" i="52"/>
  <c r="Z90" i="52"/>
  <c r="Y90" i="52"/>
  <c r="X90" i="52"/>
  <c r="W90" i="52"/>
  <c r="V90" i="52"/>
  <c r="U90" i="52"/>
  <c r="T90" i="52"/>
  <c r="S90" i="52"/>
  <c r="R90" i="52"/>
  <c r="Q90" i="52"/>
  <c r="O90" i="52"/>
  <c r="C90" i="52"/>
  <c r="Z89" i="52"/>
  <c r="Y89" i="52"/>
  <c r="X89" i="52"/>
  <c r="W89" i="52"/>
  <c r="V89" i="52"/>
  <c r="U89" i="52"/>
  <c r="T89" i="52"/>
  <c r="S89" i="52"/>
  <c r="R89" i="52"/>
  <c r="Q89" i="52"/>
  <c r="O89" i="52"/>
  <c r="C89" i="52"/>
  <c r="Z88" i="52"/>
  <c r="Y88" i="52"/>
  <c r="X88" i="52"/>
  <c r="W88" i="52"/>
  <c r="V88" i="52"/>
  <c r="U88" i="52"/>
  <c r="T88" i="52"/>
  <c r="S88" i="52"/>
  <c r="R88" i="52"/>
  <c r="Q88" i="52"/>
  <c r="O88" i="52"/>
  <c r="C88" i="52"/>
  <c r="Z87" i="52"/>
  <c r="Y87" i="52"/>
  <c r="X87" i="52"/>
  <c r="W87" i="52"/>
  <c r="V87" i="52"/>
  <c r="U87" i="52"/>
  <c r="T87" i="52"/>
  <c r="S87" i="52"/>
  <c r="R87" i="52"/>
  <c r="Q87" i="52"/>
  <c r="O87" i="52"/>
  <c r="C87" i="52"/>
  <c r="Z86" i="52"/>
  <c r="Y86" i="52"/>
  <c r="X86" i="52"/>
  <c r="W86" i="52"/>
  <c r="V86" i="52"/>
  <c r="U86" i="52"/>
  <c r="T86" i="52"/>
  <c r="S86" i="52"/>
  <c r="R86" i="52"/>
  <c r="Q86" i="52"/>
  <c r="O86" i="52"/>
  <c r="C86" i="52"/>
  <c r="Z85" i="52"/>
  <c r="Y85" i="52"/>
  <c r="X85" i="52"/>
  <c r="W85" i="52"/>
  <c r="V85" i="52"/>
  <c r="U85" i="52"/>
  <c r="T85" i="52"/>
  <c r="S85" i="52"/>
  <c r="R85" i="52"/>
  <c r="Q85" i="52"/>
  <c r="O85" i="52"/>
  <c r="C85" i="52"/>
  <c r="Z84" i="52"/>
  <c r="Y84" i="52"/>
  <c r="X84" i="52"/>
  <c r="W84" i="52"/>
  <c r="V84" i="52"/>
  <c r="U84" i="52"/>
  <c r="T84" i="52"/>
  <c r="S84" i="52"/>
  <c r="R84" i="52"/>
  <c r="Q84" i="52"/>
  <c r="O84" i="52"/>
  <c r="C84" i="52"/>
  <c r="Z83" i="52"/>
  <c r="Y83" i="52"/>
  <c r="X83" i="52"/>
  <c r="W83" i="52"/>
  <c r="V83" i="52"/>
  <c r="U83" i="52"/>
  <c r="T83" i="52"/>
  <c r="S83" i="52"/>
  <c r="R83" i="52"/>
  <c r="Q83" i="52"/>
  <c r="O83" i="52"/>
  <c r="C83" i="52"/>
  <c r="Z82" i="52"/>
  <c r="Y82" i="52"/>
  <c r="X82" i="52"/>
  <c r="W82" i="52"/>
  <c r="V82" i="52"/>
  <c r="U82" i="52"/>
  <c r="T82" i="52"/>
  <c r="S82" i="52"/>
  <c r="R82" i="52"/>
  <c r="Q82" i="52"/>
  <c r="O82" i="52"/>
  <c r="C82" i="52"/>
  <c r="Z81" i="52"/>
  <c r="Y81" i="52"/>
  <c r="X81" i="52"/>
  <c r="W81" i="52"/>
  <c r="V81" i="52"/>
  <c r="U81" i="52"/>
  <c r="T81" i="52"/>
  <c r="S81" i="52"/>
  <c r="R81" i="52"/>
  <c r="Q81" i="52"/>
  <c r="O81" i="52"/>
  <c r="C81" i="52"/>
  <c r="Z80" i="52"/>
  <c r="Y80" i="52"/>
  <c r="X80" i="52"/>
  <c r="W80" i="52"/>
  <c r="V80" i="52"/>
  <c r="U80" i="52"/>
  <c r="T80" i="52"/>
  <c r="S80" i="52"/>
  <c r="R80" i="52"/>
  <c r="Q80" i="52"/>
  <c r="O80" i="52"/>
  <c r="C80" i="52"/>
  <c r="Z79" i="52"/>
  <c r="Y79" i="52"/>
  <c r="X79" i="52"/>
  <c r="W79" i="52"/>
  <c r="V79" i="52"/>
  <c r="U79" i="52"/>
  <c r="T79" i="52"/>
  <c r="S79" i="52"/>
  <c r="R79" i="52"/>
  <c r="Q79" i="52"/>
  <c r="O79" i="52"/>
  <c r="C79" i="52"/>
  <c r="Z78" i="52"/>
  <c r="Y78" i="52"/>
  <c r="X78" i="52"/>
  <c r="W78" i="52"/>
  <c r="V78" i="52"/>
  <c r="U78" i="52"/>
  <c r="T78" i="52"/>
  <c r="S78" i="52"/>
  <c r="R78" i="52"/>
  <c r="Q78" i="52"/>
  <c r="O78" i="52"/>
  <c r="C78" i="52"/>
  <c r="Z77" i="52"/>
  <c r="Y77" i="52"/>
  <c r="X77" i="52"/>
  <c r="W77" i="52"/>
  <c r="V77" i="52"/>
  <c r="U77" i="52"/>
  <c r="T77" i="52"/>
  <c r="S77" i="52"/>
  <c r="R77" i="52"/>
  <c r="Q77" i="52"/>
  <c r="O77" i="52"/>
  <c r="D26" i="11" s="1"/>
  <c r="C77" i="52"/>
  <c r="Z76" i="52"/>
  <c r="Y76" i="52"/>
  <c r="X76" i="52"/>
  <c r="W76" i="52"/>
  <c r="V76" i="52"/>
  <c r="U76" i="52"/>
  <c r="T76" i="52"/>
  <c r="S76" i="52"/>
  <c r="R76" i="52"/>
  <c r="Q76" i="52"/>
  <c r="O76" i="52"/>
  <c r="C76" i="52"/>
  <c r="Z75" i="52"/>
  <c r="Y75" i="52"/>
  <c r="X75" i="52"/>
  <c r="W75" i="52"/>
  <c r="V75" i="52"/>
  <c r="U75" i="52"/>
  <c r="T75" i="52"/>
  <c r="S75" i="52"/>
  <c r="R75" i="52"/>
  <c r="Q75" i="52"/>
  <c r="O75" i="52"/>
  <c r="C75" i="52"/>
  <c r="Z74" i="52"/>
  <c r="Y74" i="52"/>
  <c r="X74" i="52"/>
  <c r="W74" i="52"/>
  <c r="V74" i="52"/>
  <c r="U74" i="52"/>
  <c r="T74" i="52"/>
  <c r="S74" i="52"/>
  <c r="R74" i="52"/>
  <c r="Q74" i="52"/>
  <c r="O74" i="52"/>
  <c r="C74" i="52"/>
  <c r="Z73" i="52"/>
  <c r="Y73" i="52"/>
  <c r="X73" i="52"/>
  <c r="W73" i="52"/>
  <c r="V73" i="52"/>
  <c r="U73" i="52"/>
  <c r="T73" i="52"/>
  <c r="S73" i="52"/>
  <c r="R73" i="52"/>
  <c r="Q73" i="52"/>
  <c r="O73" i="52"/>
  <c r="C73" i="52"/>
  <c r="Z72" i="52"/>
  <c r="Y72" i="52"/>
  <c r="X72" i="52"/>
  <c r="W72" i="52"/>
  <c r="V72" i="52"/>
  <c r="U72" i="52"/>
  <c r="T72" i="52"/>
  <c r="S72" i="52"/>
  <c r="R72" i="52"/>
  <c r="Q72" i="52"/>
  <c r="O72" i="52"/>
  <c r="C72" i="52"/>
  <c r="Z71" i="52"/>
  <c r="Y71" i="52"/>
  <c r="X71" i="52"/>
  <c r="W71" i="52"/>
  <c r="V71" i="52"/>
  <c r="U71" i="52"/>
  <c r="T71" i="52"/>
  <c r="S71" i="52"/>
  <c r="R71" i="52"/>
  <c r="Q71" i="52"/>
  <c r="O71" i="52"/>
  <c r="C71" i="52"/>
  <c r="Z70" i="52"/>
  <c r="Y70" i="52"/>
  <c r="X70" i="52"/>
  <c r="W70" i="52"/>
  <c r="V70" i="52"/>
  <c r="U70" i="52"/>
  <c r="T70" i="52"/>
  <c r="S70" i="52"/>
  <c r="R70" i="52"/>
  <c r="Q70" i="52"/>
  <c r="O70" i="52"/>
  <c r="C70" i="52"/>
  <c r="Z69" i="52"/>
  <c r="Y69" i="52"/>
  <c r="X69" i="52"/>
  <c r="W69" i="52"/>
  <c r="V69" i="52"/>
  <c r="U69" i="52"/>
  <c r="T69" i="52"/>
  <c r="S69" i="52"/>
  <c r="R69" i="52"/>
  <c r="Q69" i="52"/>
  <c r="O69" i="52"/>
  <c r="D25" i="11" s="1"/>
  <c r="C69" i="52"/>
  <c r="Z68" i="52"/>
  <c r="Y68" i="52"/>
  <c r="X68" i="52"/>
  <c r="W68" i="52"/>
  <c r="V68" i="52"/>
  <c r="U68" i="52"/>
  <c r="T68" i="52"/>
  <c r="S68" i="52"/>
  <c r="R68" i="52"/>
  <c r="Q68" i="52"/>
  <c r="O68" i="52"/>
  <c r="C68" i="52"/>
  <c r="Z67" i="52"/>
  <c r="Y67" i="52"/>
  <c r="X67" i="52"/>
  <c r="W67" i="52"/>
  <c r="V67" i="52"/>
  <c r="U67" i="52"/>
  <c r="T67" i="52"/>
  <c r="S67" i="52"/>
  <c r="R67" i="52"/>
  <c r="Q67" i="52"/>
  <c r="O67" i="52"/>
  <c r="C67" i="52"/>
  <c r="Z66" i="52"/>
  <c r="Y66" i="52"/>
  <c r="X66" i="52"/>
  <c r="W66" i="52"/>
  <c r="V66" i="52"/>
  <c r="U66" i="52"/>
  <c r="T66" i="52"/>
  <c r="S66" i="52"/>
  <c r="R66" i="52"/>
  <c r="Q66" i="52"/>
  <c r="O66" i="52"/>
  <c r="C66" i="52"/>
  <c r="Z65" i="52"/>
  <c r="Y65" i="52"/>
  <c r="X65" i="52"/>
  <c r="W65" i="52"/>
  <c r="V65" i="52"/>
  <c r="U65" i="52"/>
  <c r="T65" i="52"/>
  <c r="S65" i="52"/>
  <c r="R65" i="52"/>
  <c r="Q65" i="52"/>
  <c r="O65" i="52"/>
  <c r="C65" i="52"/>
  <c r="Z64" i="52"/>
  <c r="Y64" i="52"/>
  <c r="X64" i="52"/>
  <c r="W64" i="52"/>
  <c r="V64" i="52"/>
  <c r="U64" i="52"/>
  <c r="T64" i="52"/>
  <c r="S64" i="52"/>
  <c r="R64" i="52"/>
  <c r="Q64" i="52"/>
  <c r="O64" i="52"/>
  <c r="D24" i="11" s="1"/>
  <c r="C64" i="52"/>
  <c r="Z63" i="52"/>
  <c r="Y63" i="52"/>
  <c r="X63" i="52"/>
  <c r="W63" i="52"/>
  <c r="V63" i="52"/>
  <c r="U63" i="52"/>
  <c r="T63" i="52"/>
  <c r="S63" i="52"/>
  <c r="R63" i="52"/>
  <c r="Q63" i="52"/>
  <c r="O63" i="52"/>
  <c r="C63" i="52"/>
  <c r="Z62" i="52"/>
  <c r="Y62" i="52"/>
  <c r="X62" i="52"/>
  <c r="W62" i="52"/>
  <c r="V62" i="52"/>
  <c r="U62" i="52"/>
  <c r="T62" i="52"/>
  <c r="S62" i="52"/>
  <c r="R62" i="52"/>
  <c r="Q62" i="52"/>
  <c r="O62" i="52"/>
  <c r="C62" i="52"/>
  <c r="Z61" i="52"/>
  <c r="Y61" i="52"/>
  <c r="X61" i="52"/>
  <c r="W61" i="52"/>
  <c r="V61" i="52"/>
  <c r="U61" i="52"/>
  <c r="T61" i="52"/>
  <c r="S61" i="52"/>
  <c r="R61" i="52"/>
  <c r="Q61" i="52"/>
  <c r="O61" i="52"/>
  <c r="D23" i="11" s="1"/>
  <c r="C61" i="52"/>
  <c r="Z60" i="52"/>
  <c r="Y60" i="52"/>
  <c r="X60" i="52"/>
  <c r="W60" i="52"/>
  <c r="V60" i="52"/>
  <c r="U60" i="52"/>
  <c r="T60" i="52"/>
  <c r="S60" i="52"/>
  <c r="R60" i="52"/>
  <c r="Q60" i="52"/>
  <c r="O60" i="52"/>
  <c r="C60" i="52"/>
  <c r="Z59" i="52"/>
  <c r="Y59" i="52"/>
  <c r="X59" i="52"/>
  <c r="W59" i="52"/>
  <c r="V59" i="52"/>
  <c r="U59" i="52"/>
  <c r="T59" i="52"/>
  <c r="S59" i="52"/>
  <c r="R59" i="52"/>
  <c r="Q59" i="52"/>
  <c r="O59" i="52"/>
  <c r="C59" i="52"/>
  <c r="Z58" i="52"/>
  <c r="Y58" i="52"/>
  <c r="X58" i="52"/>
  <c r="W58" i="52"/>
  <c r="V58" i="52"/>
  <c r="U58" i="52"/>
  <c r="T58" i="52"/>
  <c r="S58" i="52"/>
  <c r="R58" i="52"/>
  <c r="Q58" i="52"/>
  <c r="O58" i="52"/>
  <c r="C58" i="52"/>
  <c r="Z57" i="52"/>
  <c r="Y57" i="52"/>
  <c r="X57" i="52"/>
  <c r="W57" i="52"/>
  <c r="V57" i="52"/>
  <c r="U57" i="52"/>
  <c r="T57" i="52"/>
  <c r="S57" i="52"/>
  <c r="R57" i="52"/>
  <c r="Q57" i="52"/>
  <c r="O57" i="52"/>
  <c r="C57" i="52"/>
  <c r="Z56" i="52"/>
  <c r="Y56" i="52"/>
  <c r="X56" i="52"/>
  <c r="W56" i="52"/>
  <c r="V56" i="52"/>
  <c r="U56" i="52"/>
  <c r="T56" i="52"/>
  <c r="S56" i="52"/>
  <c r="R56" i="52"/>
  <c r="Q56" i="52"/>
  <c r="O56" i="52"/>
  <c r="C56" i="52"/>
  <c r="Z55" i="52"/>
  <c r="Y55" i="52"/>
  <c r="X55" i="52"/>
  <c r="W55" i="52"/>
  <c r="V55" i="52"/>
  <c r="U55" i="52"/>
  <c r="T55" i="52"/>
  <c r="S55" i="52"/>
  <c r="R55" i="52"/>
  <c r="Q55" i="52"/>
  <c r="O55" i="52"/>
  <c r="C55" i="52"/>
  <c r="Z54" i="52"/>
  <c r="Y54" i="52"/>
  <c r="X54" i="52"/>
  <c r="W54" i="52"/>
  <c r="V54" i="52"/>
  <c r="U54" i="52"/>
  <c r="T54" i="52"/>
  <c r="S54" i="52"/>
  <c r="R54" i="52"/>
  <c r="Q54" i="52"/>
  <c r="O54" i="52"/>
  <c r="C54" i="52"/>
  <c r="Z53" i="52"/>
  <c r="Y53" i="52"/>
  <c r="X53" i="52"/>
  <c r="W53" i="52"/>
  <c r="V53" i="52"/>
  <c r="U53" i="52"/>
  <c r="T53" i="52"/>
  <c r="S53" i="52"/>
  <c r="R53" i="52"/>
  <c r="Q53" i="52"/>
  <c r="O53" i="52"/>
  <c r="C53" i="52"/>
  <c r="Z52" i="52"/>
  <c r="Y52" i="52"/>
  <c r="X52" i="52"/>
  <c r="W52" i="52"/>
  <c r="V52" i="52"/>
  <c r="U52" i="52"/>
  <c r="T52" i="52"/>
  <c r="S52" i="52"/>
  <c r="R52" i="52"/>
  <c r="Q52" i="52"/>
  <c r="O52" i="52"/>
  <c r="C52" i="52"/>
  <c r="Z51" i="52"/>
  <c r="Y51" i="52"/>
  <c r="X51" i="52"/>
  <c r="W51" i="52"/>
  <c r="V51" i="52"/>
  <c r="U51" i="52"/>
  <c r="T51" i="52"/>
  <c r="S51" i="52"/>
  <c r="R51" i="52"/>
  <c r="Q51" i="52"/>
  <c r="O51" i="52"/>
  <c r="C51" i="52"/>
  <c r="Z50" i="52"/>
  <c r="Y50" i="52"/>
  <c r="X50" i="52"/>
  <c r="W50" i="52"/>
  <c r="V50" i="52"/>
  <c r="U50" i="52"/>
  <c r="T50" i="52"/>
  <c r="S50" i="52"/>
  <c r="R50" i="52"/>
  <c r="Q50" i="52"/>
  <c r="O50" i="52"/>
  <c r="C50" i="52"/>
  <c r="Z49" i="52"/>
  <c r="Y49" i="52"/>
  <c r="X49" i="52"/>
  <c r="W49" i="52"/>
  <c r="V49" i="52"/>
  <c r="U49" i="52"/>
  <c r="T49" i="52"/>
  <c r="S49" i="52"/>
  <c r="R49" i="52"/>
  <c r="Q49" i="52"/>
  <c r="O49" i="52"/>
  <c r="C49" i="52"/>
  <c r="Z48" i="52"/>
  <c r="Y48" i="52"/>
  <c r="X48" i="52"/>
  <c r="W48" i="52"/>
  <c r="V48" i="52"/>
  <c r="U48" i="52"/>
  <c r="T48" i="52"/>
  <c r="S48" i="52"/>
  <c r="R48" i="52"/>
  <c r="Q48" i="52"/>
  <c r="O48" i="52"/>
  <c r="C48" i="52"/>
  <c r="Z47" i="52"/>
  <c r="Y47" i="52"/>
  <c r="X47" i="52"/>
  <c r="W47" i="52"/>
  <c r="V47" i="52"/>
  <c r="U47" i="52"/>
  <c r="T47" i="52"/>
  <c r="S47" i="52"/>
  <c r="R47" i="52"/>
  <c r="Q47" i="52"/>
  <c r="O47" i="52"/>
  <c r="C47" i="52"/>
  <c r="Z46" i="52"/>
  <c r="Y46" i="52"/>
  <c r="X46" i="52"/>
  <c r="W46" i="52"/>
  <c r="V46" i="52"/>
  <c r="U46" i="52"/>
  <c r="T46" i="52"/>
  <c r="S46" i="52"/>
  <c r="R46" i="52"/>
  <c r="Q46" i="52"/>
  <c r="O46" i="52"/>
  <c r="D22" i="11" s="1"/>
  <c r="C46" i="52"/>
  <c r="Z45" i="52"/>
  <c r="Y45" i="52"/>
  <c r="X45" i="52"/>
  <c r="W45" i="52"/>
  <c r="V45" i="52"/>
  <c r="U45" i="52"/>
  <c r="T45" i="52"/>
  <c r="S45" i="52"/>
  <c r="R45" i="52"/>
  <c r="Q45" i="52"/>
  <c r="O45" i="52"/>
  <c r="C45" i="52"/>
  <c r="Z44" i="52"/>
  <c r="Y44" i="52"/>
  <c r="X44" i="52"/>
  <c r="W44" i="52"/>
  <c r="V44" i="52"/>
  <c r="U44" i="52"/>
  <c r="T44" i="52"/>
  <c r="S44" i="52"/>
  <c r="R44" i="52"/>
  <c r="Q44" i="52"/>
  <c r="O44" i="52"/>
  <c r="C44" i="52"/>
  <c r="Z43" i="52"/>
  <c r="Y43" i="52"/>
  <c r="X43" i="52"/>
  <c r="W43" i="52"/>
  <c r="V43" i="52"/>
  <c r="U43" i="52"/>
  <c r="T43" i="52"/>
  <c r="S43" i="52"/>
  <c r="R43" i="52"/>
  <c r="Q43" i="52"/>
  <c r="O43" i="52"/>
  <c r="C43" i="52"/>
  <c r="Z42" i="52"/>
  <c r="Y42" i="52"/>
  <c r="X42" i="52"/>
  <c r="W42" i="52"/>
  <c r="V42" i="52"/>
  <c r="U42" i="52"/>
  <c r="T42" i="52"/>
  <c r="S42" i="52"/>
  <c r="R42" i="52"/>
  <c r="Q42" i="52"/>
  <c r="O42" i="52"/>
  <c r="C42" i="52"/>
  <c r="Z41" i="52"/>
  <c r="Y41" i="52"/>
  <c r="X41" i="52"/>
  <c r="W41" i="52"/>
  <c r="V41" i="52"/>
  <c r="U41" i="52"/>
  <c r="T41" i="52"/>
  <c r="S41" i="52"/>
  <c r="R41" i="52"/>
  <c r="Q41" i="52"/>
  <c r="O41" i="52"/>
  <c r="D21" i="11" s="1"/>
  <c r="C41" i="52"/>
  <c r="Z40" i="52"/>
  <c r="Y40" i="52"/>
  <c r="X40" i="52"/>
  <c r="W40" i="52"/>
  <c r="V40" i="52"/>
  <c r="U40" i="52"/>
  <c r="T40" i="52"/>
  <c r="S40" i="52"/>
  <c r="R40" i="52"/>
  <c r="Q40" i="52"/>
  <c r="O40" i="52"/>
  <c r="C40" i="52"/>
  <c r="Z39" i="52"/>
  <c r="Y39" i="52"/>
  <c r="X39" i="52"/>
  <c r="W39" i="52"/>
  <c r="V39" i="52"/>
  <c r="U39" i="52"/>
  <c r="T39" i="52"/>
  <c r="S39" i="52"/>
  <c r="R39" i="52"/>
  <c r="Q39" i="52"/>
  <c r="O39" i="52"/>
  <c r="C39" i="52"/>
  <c r="Z38" i="52"/>
  <c r="Y38" i="52"/>
  <c r="X38" i="52"/>
  <c r="W38" i="52"/>
  <c r="V38" i="52"/>
  <c r="U38" i="52"/>
  <c r="T38" i="52"/>
  <c r="S38" i="52"/>
  <c r="R38" i="52"/>
  <c r="Q38" i="52"/>
  <c r="O38" i="52"/>
  <c r="C38" i="52"/>
  <c r="Z37" i="52"/>
  <c r="Y37" i="52"/>
  <c r="X37" i="52"/>
  <c r="W37" i="52"/>
  <c r="V37" i="52"/>
  <c r="U37" i="52"/>
  <c r="T37" i="52"/>
  <c r="S37" i="52"/>
  <c r="R37" i="52"/>
  <c r="Q37" i="52"/>
  <c r="O37" i="52"/>
  <c r="C37" i="52"/>
  <c r="Z36" i="52"/>
  <c r="Y36" i="52"/>
  <c r="X36" i="52"/>
  <c r="W36" i="52"/>
  <c r="V36" i="52"/>
  <c r="U36" i="52"/>
  <c r="T36" i="52"/>
  <c r="S36" i="52"/>
  <c r="R36" i="52"/>
  <c r="Q36" i="52"/>
  <c r="O36" i="52"/>
  <c r="C36" i="52"/>
  <c r="Z35" i="52"/>
  <c r="Y35" i="52"/>
  <c r="X35" i="52"/>
  <c r="W35" i="52"/>
  <c r="V35" i="52"/>
  <c r="U35" i="52"/>
  <c r="T35" i="52"/>
  <c r="S35" i="52"/>
  <c r="R35" i="52"/>
  <c r="Q35" i="52"/>
  <c r="O35" i="52"/>
  <c r="C35" i="52"/>
  <c r="Z34" i="52"/>
  <c r="Y34" i="52"/>
  <c r="X34" i="52"/>
  <c r="W34" i="52"/>
  <c r="V34" i="52"/>
  <c r="U34" i="52"/>
  <c r="T34" i="52"/>
  <c r="S34" i="52"/>
  <c r="R34" i="52"/>
  <c r="Q34" i="52"/>
  <c r="O34" i="52"/>
  <c r="C34" i="52"/>
  <c r="Z33" i="52"/>
  <c r="Y33" i="52"/>
  <c r="X33" i="52"/>
  <c r="W33" i="52"/>
  <c r="V33" i="52"/>
  <c r="U33" i="52"/>
  <c r="T33" i="52"/>
  <c r="S33" i="52"/>
  <c r="R33" i="52"/>
  <c r="Q33" i="52"/>
  <c r="O33" i="52"/>
  <c r="C33" i="52"/>
  <c r="Z32" i="52"/>
  <c r="Y32" i="52"/>
  <c r="X32" i="52"/>
  <c r="W32" i="52"/>
  <c r="V32" i="52"/>
  <c r="U32" i="52"/>
  <c r="T32" i="52"/>
  <c r="S32" i="52"/>
  <c r="R32" i="52"/>
  <c r="Q32" i="52"/>
  <c r="O32" i="52"/>
  <c r="C32" i="52"/>
  <c r="Z31" i="52"/>
  <c r="Y31" i="52"/>
  <c r="X31" i="52"/>
  <c r="W31" i="52"/>
  <c r="V31" i="52"/>
  <c r="U31" i="52"/>
  <c r="T31" i="52"/>
  <c r="S31" i="52"/>
  <c r="R31" i="52"/>
  <c r="Q31" i="52"/>
  <c r="O31" i="52"/>
  <c r="C31" i="52"/>
  <c r="Z30" i="52"/>
  <c r="Y30" i="52"/>
  <c r="X30" i="52"/>
  <c r="W30" i="52"/>
  <c r="V30" i="52"/>
  <c r="U30" i="52"/>
  <c r="T30" i="52"/>
  <c r="S30" i="52"/>
  <c r="R30" i="52"/>
  <c r="Q30" i="52"/>
  <c r="O30" i="52"/>
  <c r="C30" i="52"/>
  <c r="Z29" i="52"/>
  <c r="Y29" i="52"/>
  <c r="X29" i="52"/>
  <c r="W29" i="52"/>
  <c r="V29" i="52"/>
  <c r="U29" i="52"/>
  <c r="T29" i="52"/>
  <c r="S29" i="52"/>
  <c r="R29" i="52"/>
  <c r="Q29" i="52"/>
  <c r="O29" i="52"/>
  <c r="C29" i="52"/>
  <c r="Z28" i="52"/>
  <c r="Y28" i="52"/>
  <c r="X28" i="52"/>
  <c r="W28" i="52"/>
  <c r="V28" i="52"/>
  <c r="U28" i="52"/>
  <c r="T28" i="52"/>
  <c r="S28" i="52"/>
  <c r="R28" i="52"/>
  <c r="Q28" i="52"/>
  <c r="O28" i="52"/>
  <c r="C28" i="52"/>
  <c r="Z27" i="52"/>
  <c r="Y27" i="52"/>
  <c r="X27" i="52"/>
  <c r="W27" i="52"/>
  <c r="V27" i="52"/>
  <c r="U27" i="52"/>
  <c r="T27" i="52"/>
  <c r="S27" i="52"/>
  <c r="R27" i="52"/>
  <c r="Q27" i="52"/>
  <c r="O27" i="52"/>
  <c r="C27" i="52"/>
  <c r="Z26" i="52"/>
  <c r="Y26" i="52"/>
  <c r="X26" i="52"/>
  <c r="W26" i="52"/>
  <c r="V26" i="52"/>
  <c r="U26" i="52"/>
  <c r="T26" i="52"/>
  <c r="S26" i="52"/>
  <c r="R26" i="52"/>
  <c r="Q26" i="52"/>
  <c r="O26" i="52"/>
  <c r="C26" i="52"/>
  <c r="Z25" i="52"/>
  <c r="Y25" i="52"/>
  <c r="X25" i="52"/>
  <c r="W25" i="52"/>
  <c r="V25" i="52"/>
  <c r="U25" i="52"/>
  <c r="T25" i="52"/>
  <c r="S25" i="52"/>
  <c r="R25" i="52"/>
  <c r="Q25" i="52"/>
  <c r="O25" i="52"/>
  <c r="C25" i="52"/>
  <c r="Z24" i="52"/>
  <c r="Y24" i="52"/>
  <c r="X24" i="52"/>
  <c r="W24" i="52"/>
  <c r="V24" i="52"/>
  <c r="U24" i="52"/>
  <c r="T24" i="52"/>
  <c r="S24" i="52"/>
  <c r="R24" i="52"/>
  <c r="Q24" i="52"/>
  <c r="O24" i="52"/>
  <c r="C24" i="52"/>
  <c r="Z23" i="52"/>
  <c r="Y23" i="52"/>
  <c r="X23" i="52"/>
  <c r="W23" i="52"/>
  <c r="V23" i="52"/>
  <c r="U23" i="52"/>
  <c r="T23" i="52"/>
  <c r="S23" i="52"/>
  <c r="R23" i="52"/>
  <c r="Q23" i="52"/>
  <c r="O23" i="52"/>
  <c r="C23" i="52"/>
  <c r="Z22" i="52"/>
  <c r="Y22" i="52"/>
  <c r="X22" i="52"/>
  <c r="W22" i="52"/>
  <c r="V22" i="52"/>
  <c r="U22" i="52"/>
  <c r="T22" i="52"/>
  <c r="S22" i="52"/>
  <c r="R22" i="52"/>
  <c r="Q22" i="52"/>
  <c r="O22" i="52"/>
  <c r="C22" i="52"/>
  <c r="Z21" i="52"/>
  <c r="Y21" i="52"/>
  <c r="X21" i="52"/>
  <c r="W21" i="52"/>
  <c r="V21" i="52"/>
  <c r="U21" i="52"/>
  <c r="T21" i="52"/>
  <c r="S21" i="52"/>
  <c r="R21" i="52"/>
  <c r="Q21" i="52"/>
  <c r="O21" i="52"/>
  <c r="C21" i="52"/>
  <c r="Z20" i="52"/>
  <c r="Y20" i="52"/>
  <c r="X20" i="52"/>
  <c r="W20" i="52"/>
  <c r="V20" i="52"/>
  <c r="U20" i="52"/>
  <c r="T20" i="52"/>
  <c r="S20" i="52"/>
  <c r="R20" i="52"/>
  <c r="Q20" i="52"/>
  <c r="O20" i="52"/>
  <c r="C20" i="52"/>
  <c r="Z19" i="52"/>
  <c r="Y19" i="52"/>
  <c r="X19" i="52"/>
  <c r="W19" i="52"/>
  <c r="V19" i="52"/>
  <c r="U19" i="52"/>
  <c r="T19" i="52"/>
  <c r="S19" i="52"/>
  <c r="R19" i="52"/>
  <c r="Q19" i="52"/>
  <c r="O19" i="52"/>
  <c r="D20" i="11" s="1"/>
  <c r="C19" i="52"/>
  <c r="Z18" i="52"/>
  <c r="Y18" i="52"/>
  <c r="X18" i="52"/>
  <c r="W18" i="52"/>
  <c r="V18" i="52"/>
  <c r="U18" i="52"/>
  <c r="T18" i="52"/>
  <c r="S18" i="52"/>
  <c r="R18" i="52"/>
  <c r="Q18" i="52"/>
  <c r="O18" i="52"/>
  <c r="C18" i="52"/>
  <c r="Z17" i="52"/>
  <c r="Y17" i="52"/>
  <c r="X17" i="52"/>
  <c r="W17" i="52"/>
  <c r="V17" i="52"/>
  <c r="U17" i="52"/>
  <c r="T17" i="52"/>
  <c r="S17" i="52"/>
  <c r="R17" i="52"/>
  <c r="Q17" i="52"/>
  <c r="O17" i="52"/>
  <c r="D28" i="11" s="1"/>
  <c r="C17" i="52"/>
  <c r="Z16" i="52"/>
  <c r="Y16" i="52"/>
  <c r="X16" i="52"/>
  <c r="W16" i="52"/>
  <c r="V16" i="52"/>
  <c r="U16" i="52"/>
  <c r="T16" i="52"/>
  <c r="S16" i="52"/>
  <c r="R16" i="52"/>
  <c r="Q16" i="52"/>
  <c r="O16" i="52"/>
  <c r="C16" i="52"/>
  <c r="Z15" i="52"/>
  <c r="Y15" i="52"/>
  <c r="X15" i="52"/>
  <c r="W15" i="52"/>
  <c r="V15" i="52"/>
  <c r="U15" i="52"/>
  <c r="T15" i="52"/>
  <c r="S15" i="52"/>
  <c r="R15" i="52"/>
  <c r="Q15" i="52"/>
  <c r="O15" i="52"/>
  <c r="C15" i="52"/>
  <c r="Z14" i="52"/>
  <c r="Y14" i="52"/>
  <c r="X14" i="52"/>
  <c r="W14" i="52"/>
  <c r="V14" i="52"/>
  <c r="U14" i="52"/>
  <c r="T14" i="52"/>
  <c r="S14" i="52"/>
  <c r="R14" i="52"/>
  <c r="Q14" i="52"/>
  <c r="O14" i="52"/>
  <c r="C14" i="52"/>
  <c r="Z13" i="52"/>
  <c r="Y13" i="52"/>
  <c r="X13" i="52"/>
  <c r="W13" i="52"/>
  <c r="V13" i="52"/>
  <c r="U13" i="52"/>
  <c r="T13" i="52"/>
  <c r="S13" i="52"/>
  <c r="R13" i="52"/>
  <c r="Q13" i="52"/>
  <c r="O13" i="52"/>
  <c r="D19" i="11" s="1"/>
  <c r="C13" i="52"/>
  <c r="Z12" i="52"/>
  <c r="Y12" i="52"/>
  <c r="X12" i="52"/>
  <c r="W12" i="52"/>
  <c r="V12" i="52"/>
  <c r="U12" i="52"/>
  <c r="T12" i="52"/>
  <c r="S12" i="52"/>
  <c r="R12" i="52"/>
  <c r="Q12" i="52"/>
  <c r="O12" i="52"/>
  <c r="C12" i="52"/>
  <c r="Z11" i="52"/>
  <c r="Y11" i="52"/>
  <c r="X11" i="52"/>
  <c r="W11" i="52"/>
  <c r="V11" i="52"/>
  <c r="U11" i="52"/>
  <c r="T11" i="52"/>
  <c r="S11" i="52"/>
  <c r="R11" i="52"/>
  <c r="Q11" i="52"/>
  <c r="O11" i="52"/>
  <c r="D27" i="11" s="1"/>
  <c r="C11" i="52"/>
  <c r="Z10" i="52"/>
  <c r="Y10" i="52"/>
  <c r="X10" i="52"/>
  <c r="W10" i="52"/>
  <c r="V10" i="52"/>
  <c r="U10" i="52"/>
  <c r="T10" i="52"/>
  <c r="S10" i="52"/>
  <c r="R10" i="52"/>
  <c r="Q10" i="52"/>
  <c r="O10" i="52"/>
  <c r="C10" i="52"/>
  <c r="Z9" i="52"/>
  <c r="Y9" i="52"/>
  <c r="X9" i="52"/>
  <c r="W9" i="52"/>
  <c r="V9" i="52"/>
  <c r="U9" i="52"/>
  <c r="T9" i="52"/>
  <c r="S9" i="52"/>
  <c r="R9" i="52"/>
  <c r="Q9" i="52"/>
  <c r="O9" i="52"/>
  <c r="C9" i="52"/>
  <c r="Z8" i="52"/>
  <c r="Y8" i="52"/>
  <c r="X8" i="52"/>
  <c r="W8" i="52"/>
  <c r="V8" i="52"/>
  <c r="U8" i="52"/>
  <c r="T8" i="52"/>
  <c r="S8" i="52"/>
  <c r="R8" i="52"/>
  <c r="Q8" i="52"/>
  <c r="O8" i="52"/>
  <c r="C8" i="52"/>
  <c r="Z7" i="52"/>
  <c r="Y7" i="52"/>
  <c r="X7" i="52"/>
  <c r="W7" i="52"/>
  <c r="V7" i="52"/>
  <c r="U7" i="52"/>
  <c r="T7" i="52"/>
  <c r="S7" i="52"/>
  <c r="R7" i="52"/>
  <c r="Q7" i="52"/>
  <c r="O7" i="52"/>
  <c r="C7" i="52"/>
  <c r="Z6" i="52"/>
  <c r="Y6" i="52"/>
  <c r="X6" i="52"/>
  <c r="W6" i="52"/>
  <c r="V6" i="52"/>
  <c r="U6" i="52"/>
  <c r="T6" i="52"/>
  <c r="S6" i="52"/>
  <c r="R6" i="52"/>
  <c r="Q6" i="52"/>
  <c r="O6" i="52"/>
  <c r="C6" i="52"/>
  <c r="Z5" i="52"/>
  <c r="Y5" i="52"/>
  <c r="X5" i="52"/>
  <c r="W5" i="52"/>
  <c r="V5" i="52"/>
  <c r="U5" i="52"/>
  <c r="T5" i="52"/>
  <c r="S5" i="52"/>
  <c r="R5" i="52"/>
  <c r="Q5" i="52"/>
  <c r="O5" i="52"/>
  <c r="C5" i="52"/>
  <c r="Z4" i="52"/>
  <c r="Y4" i="52"/>
  <c r="X4" i="52"/>
  <c r="W4" i="52"/>
  <c r="V4" i="52"/>
  <c r="U4" i="52"/>
  <c r="T4" i="52"/>
  <c r="S4" i="52"/>
  <c r="R4" i="52"/>
  <c r="Q4" i="52"/>
  <c r="O4" i="52"/>
  <c r="C4" i="52"/>
  <c r="N2" i="52"/>
  <c r="M2" i="52"/>
  <c r="L2" i="52"/>
  <c r="K2" i="52"/>
  <c r="J2" i="52"/>
  <c r="I2" i="52"/>
  <c r="H2" i="52"/>
  <c r="G2" i="52"/>
  <c r="F2" i="52"/>
  <c r="E2" i="52"/>
  <c r="N125" i="51"/>
  <c r="M125" i="51"/>
  <c r="L125" i="51"/>
  <c r="K125" i="51"/>
  <c r="J125" i="51"/>
  <c r="I125" i="51"/>
  <c r="H125" i="51"/>
  <c r="G125" i="51"/>
  <c r="F125" i="51"/>
  <c r="E125" i="51"/>
  <c r="Z124" i="51"/>
  <c r="Y124" i="51"/>
  <c r="X124" i="51"/>
  <c r="W124" i="51"/>
  <c r="V124" i="51"/>
  <c r="U124" i="51"/>
  <c r="T124" i="51"/>
  <c r="S124" i="51"/>
  <c r="R124" i="51"/>
  <c r="Q124" i="51"/>
  <c r="O124" i="51"/>
  <c r="C124" i="51"/>
  <c r="Z123" i="51"/>
  <c r="Y123" i="51"/>
  <c r="X123" i="51"/>
  <c r="W123" i="51"/>
  <c r="V123" i="51"/>
  <c r="U123" i="51"/>
  <c r="T123" i="51"/>
  <c r="S123" i="51"/>
  <c r="R123" i="51"/>
  <c r="Q123" i="51"/>
  <c r="O123" i="51"/>
  <c r="C123" i="51"/>
  <c r="Z122" i="51"/>
  <c r="Y122" i="51"/>
  <c r="X122" i="51"/>
  <c r="W122" i="51"/>
  <c r="V122" i="51"/>
  <c r="U122" i="51"/>
  <c r="T122" i="51"/>
  <c r="S122" i="51"/>
  <c r="R122" i="51"/>
  <c r="Q122" i="51"/>
  <c r="O122" i="51"/>
  <c r="C122" i="51"/>
  <c r="Z121" i="51"/>
  <c r="Y121" i="51"/>
  <c r="X121" i="51"/>
  <c r="W121" i="51"/>
  <c r="V121" i="51"/>
  <c r="U121" i="51"/>
  <c r="T121" i="51"/>
  <c r="S121" i="51"/>
  <c r="R121" i="51"/>
  <c r="Q121" i="51"/>
  <c r="O121" i="51"/>
  <c r="C121" i="51"/>
  <c r="Z120" i="51"/>
  <c r="Y120" i="51"/>
  <c r="X120" i="51"/>
  <c r="W120" i="51"/>
  <c r="V120" i="51"/>
  <c r="U120" i="51"/>
  <c r="T120" i="51"/>
  <c r="S120" i="51"/>
  <c r="R120" i="51"/>
  <c r="Q120" i="51"/>
  <c r="O120" i="51"/>
  <c r="C120" i="51"/>
  <c r="Z119" i="51"/>
  <c r="Y119" i="51"/>
  <c r="X119" i="51"/>
  <c r="W119" i="51"/>
  <c r="V119" i="51"/>
  <c r="U119" i="51"/>
  <c r="T119" i="51"/>
  <c r="S119" i="51"/>
  <c r="R119" i="51"/>
  <c r="Q119" i="51"/>
  <c r="O119" i="51"/>
  <c r="C119" i="51"/>
  <c r="Z118" i="51"/>
  <c r="Y118" i="51"/>
  <c r="X118" i="51"/>
  <c r="W118" i="51"/>
  <c r="V118" i="51"/>
  <c r="U118" i="51"/>
  <c r="T118" i="51"/>
  <c r="S118" i="51"/>
  <c r="R118" i="51"/>
  <c r="Q118" i="51"/>
  <c r="O118" i="51"/>
  <c r="C118" i="51"/>
  <c r="Z117" i="51"/>
  <c r="Y117" i="51"/>
  <c r="X117" i="51"/>
  <c r="W117" i="51"/>
  <c r="V117" i="51"/>
  <c r="U117" i="51"/>
  <c r="T117" i="51"/>
  <c r="S117" i="51"/>
  <c r="R117" i="51"/>
  <c r="Q117" i="51"/>
  <c r="O117" i="51"/>
  <c r="C117" i="51"/>
  <c r="Z116" i="51"/>
  <c r="Y116" i="51"/>
  <c r="X116" i="51"/>
  <c r="W116" i="51"/>
  <c r="V116" i="51"/>
  <c r="U116" i="51"/>
  <c r="T116" i="51"/>
  <c r="S116" i="51"/>
  <c r="R116" i="51"/>
  <c r="Q116" i="51"/>
  <c r="O116" i="51"/>
  <c r="C116" i="51"/>
  <c r="Z115" i="51"/>
  <c r="Y115" i="51"/>
  <c r="X115" i="51"/>
  <c r="W115" i="51"/>
  <c r="V115" i="51"/>
  <c r="U115" i="51"/>
  <c r="T115" i="51"/>
  <c r="S115" i="51"/>
  <c r="R115" i="51"/>
  <c r="Q115" i="51"/>
  <c r="O115" i="51"/>
  <c r="C115" i="51"/>
  <c r="Z114" i="51"/>
  <c r="Y114" i="51"/>
  <c r="X114" i="51"/>
  <c r="W114" i="51"/>
  <c r="V114" i="51"/>
  <c r="U114" i="51"/>
  <c r="T114" i="51"/>
  <c r="S114" i="51"/>
  <c r="R114" i="51"/>
  <c r="Q114" i="51"/>
  <c r="O114" i="51"/>
  <c r="C114" i="51"/>
  <c r="Z113" i="51"/>
  <c r="Y113" i="51"/>
  <c r="X113" i="51"/>
  <c r="W113" i="51"/>
  <c r="V113" i="51"/>
  <c r="U113" i="51"/>
  <c r="T113" i="51"/>
  <c r="S113" i="51"/>
  <c r="R113" i="51"/>
  <c r="Q113" i="51"/>
  <c r="O113" i="51"/>
  <c r="C113" i="51"/>
  <c r="Z112" i="51"/>
  <c r="Y112" i="51"/>
  <c r="X112" i="51"/>
  <c r="W112" i="51"/>
  <c r="V112" i="51"/>
  <c r="U112" i="51"/>
  <c r="T112" i="51"/>
  <c r="S112" i="51"/>
  <c r="R112" i="51"/>
  <c r="Q112" i="51"/>
  <c r="O112" i="51"/>
  <c r="C112" i="51"/>
  <c r="Z111" i="51"/>
  <c r="Y111" i="51"/>
  <c r="X111" i="51"/>
  <c r="W111" i="51"/>
  <c r="V111" i="51"/>
  <c r="U111" i="51"/>
  <c r="T111" i="51"/>
  <c r="S111" i="51"/>
  <c r="R111" i="51"/>
  <c r="Q111" i="51"/>
  <c r="O111" i="51"/>
  <c r="C111" i="51"/>
  <c r="Z110" i="51"/>
  <c r="Y110" i="51"/>
  <c r="X110" i="51"/>
  <c r="W110" i="51"/>
  <c r="V110" i="51"/>
  <c r="U110" i="51"/>
  <c r="T110" i="51"/>
  <c r="S110" i="51"/>
  <c r="R110" i="51"/>
  <c r="Q110" i="51"/>
  <c r="O110" i="51"/>
  <c r="C110" i="51"/>
  <c r="Z109" i="51"/>
  <c r="Y109" i="51"/>
  <c r="X109" i="51"/>
  <c r="W109" i="51"/>
  <c r="V109" i="51"/>
  <c r="U109" i="51"/>
  <c r="T109" i="51"/>
  <c r="S109" i="51"/>
  <c r="R109" i="51"/>
  <c r="Q109" i="51"/>
  <c r="O109" i="51"/>
  <c r="C109" i="51"/>
  <c r="Z108" i="51"/>
  <c r="Y108" i="51"/>
  <c r="X108" i="51"/>
  <c r="W108" i="51"/>
  <c r="V108" i="51"/>
  <c r="U108" i="51"/>
  <c r="T108" i="51"/>
  <c r="S108" i="51"/>
  <c r="R108" i="51"/>
  <c r="Q108" i="51"/>
  <c r="O108" i="51"/>
  <c r="C108" i="51"/>
  <c r="Z107" i="51"/>
  <c r="Y107" i="51"/>
  <c r="X107" i="51"/>
  <c r="W107" i="51"/>
  <c r="V107" i="51"/>
  <c r="U107" i="51"/>
  <c r="T107" i="51"/>
  <c r="S107" i="51"/>
  <c r="R107" i="51"/>
  <c r="Q107" i="51"/>
  <c r="O107" i="51"/>
  <c r="C107" i="51"/>
  <c r="Z106" i="51"/>
  <c r="Y106" i="51"/>
  <c r="X106" i="51"/>
  <c r="W106" i="51"/>
  <c r="V106" i="51"/>
  <c r="U106" i="51"/>
  <c r="T106" i="51"/>
  <c r="S106" i="51"/>
  <c r="R106" i="51"/>
  <c r="Q106" i="51"/>
  <c r="O106" i="51"/>
  <c r="C106" i="51"/>
  <c r="Z105" i="51"/>
  <c r="Y105" i="51"/>
  <c r="X105" i="51"/>
  <c r="W105" i="51"/>
  <c r="V105" i="51"/>
  <c r="U105" i="51"/>
  <c r="T105" i="51"/>
  <c r="S105" i="51"/>
  <c r="R105" i="51"/>
  <c r="Q105" i="51"/>
  <c r="O105" i="51"/>
  <c r="C105" i="51"/>
  <c r="Z104" i="51"/>
  <c r="Y104" i="51"/>
  <c r="X104" i="51"/>
  <c r="W104" i="51"/>
  <c r="V104" i="51"/>
  <c r="U104" i="51"/>
  <c r="T104" i="51"/>
  <c r="S104" i="51"/>
  <c r="R104" i="51"/>
  <c r="Q104" i="51"/>
  <c r="O104" i="51"/>
  <c r="C104" i="51"/>
  <c r="Z103" i="51"/>
  <c r="Y103" i="51"/>
  <c r="X103" i="51"/>
  <c r="W103" i="51"/>
  <c r="V103" i="51"/>
  <c r="U103" i="51"/>
  <c r="T103" i="51"/>
  <c r="S103" i="51"/>
  <c r="R103" i="51"/>
  <c r="Q103" i="51"/>
  <c r="O103" i="51"/>
  <c r="C103" i="51"/>
  <c r="Z102" i="51"/>
  <c r="Y102" i="51"/>
  <c r="X102" i="51"/>
  <c r="W102" i="51"/>
  <c r="V102" i="51"/>
  <c r="U102" i="51"/>
  <c r="T102" i="51"/>
  <c r="S102" i="51"/>
  <c r="R102" i="51"/>
  <c r="Q102" i="51"/>
  <c r="O102" i="51"/>
  <c r="C102" i="51"/>
  <c r="Z101" i="51"/>
  <c r="Y101" i="51"/>
  <c r="X101" i="51"/>
  <c r="W101" i="51"/>
  <c r="V101" i="51"/>
  <c r="U101" i="51"/>
  <c r="T101" i="51"/>
  <c r="S101" i="51"/>
  <c r="R101" i="51"/>
  <c r="Q101" i="51"/>
  <c r="O101" i="51"/>
  <c r="C101" i="51"/>
  <c r="Z100" i="51"/>
  <c r="Y100" i="51"/>
  <c r="X100" i="51"/>
  <c r="W100" i="51"/>
  <c r="V100" i="51"/>
  <c r="U100" i="51"/>
  <c r="T100" i="51"/>
  <c r="S100" i="51"/>
  <c r="R100" i="51"/>
  <c r="Q100" i="51"/>
  <c r="O100" i="51"/>
  <c r="C100" i="51"/>
  <c r="Z99" i="51"/>
  <c r="Y99" i="51"/>
  <c r="X99" i="51"/>
  <c r="W99" i="51"/>
  <c r="V99" i="51"/>
  <c r="U99" i="51"/>
  <c r="T99" i="51"/>
  <c r="S99" i="51"/>
  <c r="R99" i="51"/>
  <c r="Q99" i="51"/>
  <c r="O99" i="51"/>
  <c r="C99" i="51"/>
  <c r="Z98" i="51"/>
  <c r="Y98" i="51"/>
  <c r="X98" i="51"/>
  <c r="W98" i="51"/>
  <c r="V98" i="51"/>
  <c r="U98" i="51"/>
  <c r="T98" i="51"/>
  <c r="S98" i="51"/>
  <c r="R98" i="51"/>
  <c r="Q98" i="51"/>
  <c r="O98" i="51"/>
  <c r="C98" i="51"/>
  <c r="Z97" i="51"/>
  <c r="Y97" i="51"/>
  <c r="X97" i="51"/>
  <c r="W97" i="51"/>
  <c r="V97" i="51"/>
  <c r="U97" i="51"/>
  <c r="T97" i="51"/>
  <c r="S97" i="51"/>
  <c r="R97" i="51"/>
  <c r="Q97" i="51"/>
  <c r="O97" i="51"/>
  <c r="C97" i="51"/>
  <c r="Z96" i="51"/>
  <c r="Y96" i="51"/>
  <c r="X96" i="51"/>
  <c r="W96" i="51"/>
  <c r="V96" i="51"/>
  <c r="U96" i="51"/>
  <c r="T96" i="51"/>
  <c r="S96" i="51"/>
  <c r="R96" i="51"/>
  <c r="Q96" i="51"/>
  <c r="O96" i="51"/>
  <c r="C96" i="51"/>
  <c r="Z95" i="51"/>
  <c r="Y95" i="51"/>
  <c r="X95" i="51"/>
  <c r="W95" i="51"/>
  <c r="V95" i="51"/>
  <c r="U95" i="51"/>
  <c r="T95" i="51"/>
  <c r="S95" i="51"/>
  <c r="R95" i="51"/>
  <c r="Q95" i="51"/>
  <c r="O95" i="51"/>
  <c r="C95" i="51"/>
  <c r="Z94" i="51"/>
  <c r="Y94" i="51"/>
  <c r="X94" i="51"/>
  <c r="W94" i="51"/>
  <c r="V94" i="51"/>
  <c r="U94" i="51"/>
  <c r="T94" i="51"/>
  <c r="S94" i="51"/>
  <c r="R94" i="51"/>
  <c r="Q94" i="51"/>
  <c r="O94" i="51"/>
  <c r="C94" i="51"/>
  <c r="Z93" i="51"/>
  <c r="Y93" i="51"/>
  <c r="X93" i="51"/>
  <c r="W93" i="51"/>
  <c r="V93" i="51"/>
  <c r="U93" i="51"/>
  <c r="T93" i="51"/>
  <c r="S93" i="51"/>
  <c r="R93" i="51"/>
  <c r="Q93" i="51"/>
  <c r="O93" i="51"/>
  <c r="C93" i="51"/>
  <c r="Z92" i="51"/>
  <c r="Y92" i="51"/>
  <c r="X92" i="51"/>
  <c r="W92" i="51"/>
  <c r="V92" i="51"/>
  <c r="U92" i="51"/>
  <c r="T92" i="51"/>
  <c r="S92" i="51"/>
  <c r="R92" i="51"/>
  <c r="Q92" i="51"/>
  <c r="O92" i="51"/>
  <c r="C92" i="51"/>
  <c r="Z91" i="51"/>
  <c r="Y91" i="51"/>
  <c r="X91" i="51"/>
  <c r="W91" i="51"/>
  <c r="V91" i="51"/>
  <c r="U91" i="51"/>
  <c r="T91" i="51"/>
  <c r="S91" i="51"/>
  <c r="R91" i="51"/>
  <c r="Q91" i="51"/>
  <c r="O91" i="51"/>
  <c r="C91" i="51"/>
  <c r="Z90" i="51"/>
  <c r="Y90" i="51"/>
  <c r="X90" i="51"/>
  <c r="W90" i="51"/>
  <c r="V90" i="51"/>
  <c r="U90" i="51"/>
  <c r="T90" i="51"/>
  <c r="S90" i="51"/>
  <c r="R90" i="51"/>
  <c r="Q90" i="51"/>
  <c r="O90" i="51"/>
  <c r="C90" i="51"/>
  <c r="Z89" i="51"/>
  <c r="Y89" i="51"/>
  <c r="X89" i="51"/>
  <c r="W89" i="51"/>
  <c r="V89" i="51"/>
  <c r="U89" i="51"/>
  <c r="T89" i="51"/>
  <c r="S89" i="51"/>
  <c r="R89" i="51"/>
  <c r="Q89" i="51"/>
  <c r="O89" i="51"/>
  <c r="C89" i="51"/>
  <c r="Z88" i="51"/>
  <c r="Y88" i="51"/>
  <c r="X88" i="51"/>
  <c r="W88" i="51"/>
  <c r="V88" i="51"/>
  <c r="U88" i="51"/>
  <c r="T88" i="51"/>
  <c r="S88" i="51"/>
  <c r="R88" i="51"/>
  <c r="Q88" i="51"/>
  <c r="O88" i="51"/>
  <c r="C88" i="51"/>
  <c r="Z87" i="51"/>
  <c r="Y87" i="51"/>
  <c r="X87" i="51"/>
  <c r="W87" i="51"/>
  <c r="V87" i="51"/>
  <c r="U87" i="51"/>
  <c r="T87" i="51"/>
  <c r="S87" i="51"/>
  <c r="R87" i="51"/>
  <c r="Q87" i="51"/>
  <c r="O87" i="51"/>
  <c r="D38" i="11" s="1"/>
  <c r="C87" i="51"/>
  <c r="Z86" i="51"/>
  <c r="Y86" i="51"/>
  <c r="X86" i="51"/>
  <c r="W86" i="51"/>
  <c r="V86" i="51"/>
  <c r="U86" i="51"/>
  <c r="T86" i="51"/>
  <c r="S86" i="51"/>
  <c r="R86" i="51"/>
  <c r="Q86" i="51"/>
  <c r="O86" i="51"/>
  <c r="C86" i="51"/>
  <c r="Z85" i="51"/>
  <c r="Y85" i="51"/>
  <c r="X85" i="51"/>
  <c r="W85" i="51"/>
  <c r="V85" i="51"/>
  <c r="U85" i="51"/>
  <c r="T85" i="51"/>
  <c r="S85" i="51"/>
  <c r="R85" i="51"/>
  <c r="Q85" i="51"/>
  <c r="O85" i="51"/>
  <c r="C85" i="51"/>
  <c r="Z84" i="51"/>
  <c r="Y84" i="51"/>
  <c r="X84" i="51"/>
  <c r="W84" i="51"/>
  <c r="V84" i="51"/>
  <c r="U84" i="51"/>
  <c r="T84" i="51"/>
  <c r="S84" i="51"/>
  <c r="R84" i="51"/>
  <c r="Q84" i="51"/>
  <c r="O84" i="51"/>
  <c r="C84" i="51"/>
  <c r="Z83" i="51"/>
  <c r="Y83" i="51"/>
  <c r="X83" i="51"/>
  <c r="W83" i="51"/>
  <c r="V83" i="51"/>
  <c r="U83" i="51"/>
  <c r="T83" i="51"/>
  <c r="S83" i="51"/>
  <c r="R83" i="51"/>
  <c r="Q83" i="51"/>
  <c r="O83" i="51"/>
  <c r="C83" i="51"/>
  <c r="Z82" i="51"/>
  <c r="Y82" i="51"/>
  <c r="X82" i="51"/>
  <c r="W82" i="51"/>
  <c r="V82" i="51"/>
  <c r="U82" i="51"/>
  <c r="T82" i="51"/>
  <c r="S82" i="51"/>
  <c r="R82" i="51"/>
  <c r="Q82" i="51"/>
  <c r="O82" i="51"/>
  <c r="C82" i="51"/>
  <c r="Z81" i="51"/>
  <c r="Y81" i="51"/>
  <c r="X81" i="51"/>
  <c r="W81" i="51"/>
  <c r="V81" i="51"/>
  <c r="U81" i="51"/>
  <c r="T81" i="51"/>
  <c r="S81" i="51"/>
  <c r="R81" i="51"/>
  <c r="Q81" i="51"/>
  <c r="O81" i="51"/>
  <c r="C81" i="51"/>
  <c r="Z80" i="51"/>
  <c r="Y80" i="51"/>
  <c r="X80" i="51"/>
  <c r="W80" i="51"/>
  <c r="V80" i="51"/>
  <c r="U80" i="51"/>
  <c r="T80" i="51"/>
  <c r="S80" i="51"/>
  <c r="R80" i="51"/>
  <c r="Q80" i="51"/>
  <c r="O80" i="51"/>
  <c r="C80" i="51"/>
  <c r="Z79" i="51"/>
  <c r="Y79" i="51"/>
  <c r="X79" i="51"/>
  <c r="W79" i="51"/>
  <c r="V79" i="51"/>
  <c r="U79" i="51"/>
  <c r="T79" i="51"/>
  <c r="S79" i="51"/>
  <c r="R79" i="51"/>
  <c r="Q79" i="51"/>
  <c r="O79" i="51"/>
  <c r="C79" i="51"/>
  <c r="Z78" i="51"/>
  <c r="Y78" i="51"/>
  <c r="X78" i="51"/>
  <c r="W78" i="51"/>
  <c r="V78" i="51"/>
  <c r="U78" i="51"/>
  <c r="T78" i="51"/>
  <c r="S78" i="51"/>
  <c r="R78" i="51"/>
  <c r="Q78" i="51"/>
  <c r="O78" i="51"/>
  <c r="C78" i="51"/>
  <c r="Z77" i="51"/>
  <c r="Y77" i="51"/>
  <c r="X77" i="51"/>
  <c r="W77" i="51"/>
  <c r="V77" i="51"/>
  <c r="U77" i="51"/>
  <c r="T77" i="51"/>
  <c r="S77" i="51"/>
  <c r="R77" i="51"/>
  <c r="Q77" i="51"/>
  <c r="O77" i="51"/>
  <c r="C77" i="51"/>
  <c r="Z76" i="51"/>
  <c r="Y76" i="51"/>
  <c r="X76" i="51"/>
  <c r="W76" i="51"/>
  <c r="V76" i="51"/>
  <c r="U76" i="51"/>
  <c r="T76" i="51"/>
  <c r="S76" i="51"/>
  <c r="R76" i="51"/>
  <c r="Q76" i="51"/>
  <c r="O76" i="51"/>
  <c r="C76" i="51"/>
  <c r="Z75" i="51"/>
  <c r="Y75" i="51"/>
  <c r="X75" i="51"/>
  <c r="W75" i="51"/>
  <c r="V75" i="51"/>
  <c r="U75" i="51"/>
  <c r="T75" i="51"/>
  <c r="S75" i="51"/>
  <c r="R75" i="51"/>
  <c r="Q75" i="51"/>
  <c r="O75" i="51"/>
  <c r="C75" i="51"/>
  <c r="Z74" i="51"/>
  <c r="Y74" i="51"/>
  <c r="X74" i="51"/>
  <c r="W74" i="51"/>
  <c r="V74" i="51"/>
  <c r="U74" i="51"/>
  <c r="T74" i="51"/>
  <c r="S74" i="51"/>
  <c r="R74" i="51"/>
  <c r="Q74" i="51"/>
  <c r="O74" i="51"/>
  <c r="C74" i="51"/>
  <c r="Z73" i="51"/>
  <c r="Y73" i="51"/>
  <c r="X73" i="51"/>
  <c r="W73" i="51"/>
  <c r="V73" i="51"/>
  <c r="U73" i="51"/>
  <c r="T73" i="51"/>
  <c r="S73" i="51"/>
  <c r="R73" i="51"/>
  <c r="Q73" i="51"/>
  <c r="O73" i="51"/>
  <c r="C73" i="51"/>
  <c r="Z72" i="51"/>
  <c r="Y72" i="51"/>
  <c r="X72" i="51"/>
  <c r="W72" i="51"/>
  <c r="V72" i="51"/>
  <c r="U72" i="51"/>
  <c r="T72" i="51"/>
  <c r="S72" i="51"/>
  <c r="R72" i="51"/>
  <c r="Q72" i="51"/>
  <c r="O72" i="51"/>
  <c r="C72" i="51"/>
  <c r="Z71" i="51"/>
  <c r="Y71" i="51"/>
  <c r="X71" i="51"/>
  <c r="W71" i="51"/>
  <c r="V71" i="51"/>
  <c r="U71" i="51"/>
  <c r="T71" i="51"/>
  <c r="S71" i="51"/>
  <c r="R71" i="51"/>
  <c r="Q71" i="51"/>
  <c r="O71" i="51"/>
  <c r="C71" i="51"/>
  <c r="Z70" i="51"/>
  <c r="Y70" i="51"/>
  <c r="X70" i="51"/>
  <c r="W70" i="51"/>
  <c r="V70" i="51"/>
  <c r="U70" i="51"/>
  <c r="T70" i="51"/>
  <c r="S70" i="51"/>
  <c r="R70" i="51"/>
  <c r="Q70" i="51"/>
  <c r="O70" i="51"/>
  <c r="C70" i="51"/>
  <c r="Z69" i="51"/>
  <c r="Y69" i="51"/>
  <c r="X69" i="51"/>
  <c r="W69" i="51"/>
  <c r="V69" i="51"/>
  <c r="U69" i="51"/>
  <c r="T69" i="51"/>
  <c r="S69" i="51"/>
  <c r="R69" i="51"/>
  <c r="Q69" i="51"/>
  <c r="O69" i="51"/>
  <c r="C69" i="51"/>
  <c r="Z68" i="51"/>
  <c r="Y68" i="51"/>
  <c r="X68" i="51"/>
  <c r="W68" i="51"/>
  <c r="V68" i="51"/>
  <c r="U68" i="51"/>
  <c r="T68" i="51"/>
  <c r="S68" i="51"/>
  <c r="R68" i="51"/>
  <c r="Q68" i="51"/>
  <c r="O68" i="51"/>
  <c r="C68" i="51"/>
  <c r="Z67" i="51"/>
  <c r="Y67" i="51"/>
  <c r="X67" i="51"/>
  <c r="W67" i="51"/>
  <c r="V67" i="51"/>
  <c r="U67" i="51"/>
  <c r="T67" i="51"/>
  <c r="S67" i="51"/>
  <c r="R67" i="51"/>
  <c r="Q67" i="51"/>
  <c r="O67" i="51"/>
  <c r="C67" i="51"/>
  <c r="Z66" i="51"/>
  <c r="Y66" i="51"/>
  <c r="X66" i="51"/>
  <c r="W66" i="51"/>
  <c r="V66" i="51"/>
  <c r="U66" i="51"/>
  <c r="T66" i="51"/>
  <c r="S66" i="51"/>
  <c r="R66" i="51"/>
  <c r="Q66" i="51"/>
  <c r="O66" i="51"/>
  <c r="C66" i="51"/>
  <c r="Z65" i="51"/>
  <c r="Y65" i="51"/>
  <c r="X65" i="51"/>
  <c r="W65" i="51"/>
  <c r="V65" i="51"/>
  <c r="U65" i="51"/>
  <c r="T65" i="51"/>
  <c r="S65" i="51"/>
  <c r="R65" i="51"/>
  <c r="Q65" i="51"/>
  <c r="O65" i="51"/>
  <c r="C65" i="51"/>
  <c r="Z64" i="51"/>
  <c r="Y64" i="51"/>
  <c r="X64" i="51"/>
  <c r="W64" i="51"/>
  <c r="V64" i="51"/>
  <c r="U64" i="51"/>
  <c r="T64" i="51"/>
  <c r="S64" i="51"/>
  <c r="R64" i="51"/>
  <c r="Q64" i="51"/>
  <c r="O64" i="51"/>
  <c r="C64" i="51"/>
  <c r="Z63" i="51"/>
  <c r="Y63" i="51"/>
  <c r="X63" i="51"/>
  <c r="W63" i="51"/>
  <c r="V63" i="51"/>
  <c r="U63" i="51"/>
  <c r="T63" i="51"/>
  <c r="S63" i="51"/>
  <c r="R63" i="51"/>
  <c r="Q63" i="51"/>
  <c r="O63" i="51"/>
  <c r="C63" i="51"/>
  <c r="Z62" i="51"/>
  <c r="Y62" i="51"/>
  <c r="X62" i="51"/>
  <c r="W62" i="51"/>
  <c r="V62" i="51"/>
  <c r="U62" i="51"/>
  <c r="T62" i="51"/>
  <c r="S62" i="51"/>
  <c r="R62" i="51"/>
  <c r="Q62" i="51"/>
  <c r="O62" i="51"/>
  <c r="C62" i="51"/>
  <c r="Z61" i="51"/>
  <c r="Y61" i="51"/>
  <c r="X61" i="51"/>
  <c r="W61" i="51"/>
  <c r="V61" i="51"/>
  <c r="U61" i="51"/>
  <c r="T61" i="51"/>
  <c r="S61" i="51"/>
  <c r="R61" i="51"/>
  <c r="Q61" i="51"/>
  <c r="O61" i="51"/>
  <c r="C61" i="51"/>
  <c r="Z60" i="51"/>
  <c r="Y60" i="51"/>
  <c r="X60" i="51"/>
  <c r="W60" i="51"/>
  <c r="V60" i="51"/>
  <c r="U60" i="51"/>
  <c r="T60" i="51"/>
  <c r="S60" i="51"/>
  <c r="R60" i="51"/>
  <c r="Q60" i="51"/>
  <c r="O60" i="51"/>
  <c r="D34" i="11" s="1"/>
  <c r="D29" i="59" s="1"/>
  <c r="C60" i="51"/>
  <c r="Z59" i="51"/>
  <c r="Y59" i="51"/>
  <c r="X59" i="51"/>
  <c r="W59" i="51"/>
  <c r="V59" i="51"/>
  <c r="U59" i="51"/>
  <c r="T59" i="51"/>
  <c r="S59" i="51"/>
  <c r="R59" i="51"/>
  <c r="Q59" i="51"/>
  <c r="O59" i="51"/>
  <c r="C59" i="51"/>
  <c r="Z58" i="51"/>
  <c r="Y58" i="51"/>
  <c r="X58" i="51"/>
  <c r="W58" i="51"/>
  <c r="V58" i="51"/>
  <c r="U58" i="51"/>
  <c r="T58" i="51"/>
  <c r="S58" i="51"/>
  <c r="R58" i="51"/>
  <c r="Q58" i="51"/>
  <c r="O58" i="51"/>
  <c r="C58" i="51"/>
  <c r="Z57" i="51"/>
  <c r="Y57" i="51"/>
  <c r="X57" i="51"/>
  <c r="W57" i="51"/>
  <c r="V57" i="51"/>
  <c r="U57" i="51"/>
  <c r="T57" i="51"/>
  <c r="S57" i="51"/>
  <c r="R57" i="51"/>
  <c r="Q57" i="51"/>
  <c r="O57" i="51"/>
  <c r="C57" i="51"/>
  <c r="Z56" i="51"/>
  <c r="Y56" i="51"/>
  <c r="X56" i="51"/>
  <c r="W56" i="51"/>
  <c r="V56" i="51"/>
  <c r="U56" i="51"/>
  <c r="T56" i="51"/>
  <c r="S56" i="51"/>
  <c r="R56" i="51"/>
  <c r="Q56" i="51"/>
  <c r="O56" i="51"/>
  <c r="C56" i="51"/>
  <c r="Z55" i="51"/>
  <c r="Y55" i="51"/>
  <c r="X55" i="51"/>
  <c r="W55" i="51"/>
  <c r="V55" i="51"/>
  <c r="U55" i="51"/>
  <c r="T55" i="51"/>
  <c r="S55" i="51"/>
  <c r="R55" i="51"/>
  <c r="Q55" i="51"/>
  <c r="O55" i="51"/>
  <c r="D37" i="11" s="1"/>
  <c r="D21" i="59" s="1"/>
  <c r="C55" i="51"/>
  <c r="Z54" i="51"/>
  <c r="Y54" i="51"/>
  <c r="X54" i="51"/>
  <c r="W54" i="51"/>
  <c r="V54" i="51"/>
  <c r="U54" i="51"/>
  <c r="T54" i="51"/>
  <c r="S54" i="51"/>
  <c r="R54" i="51"/>
  <c r="Q54" i="51"/>
  <c r="O54" i="51"/>
  <c r="C54" i="51"/>
  <c r="Z53" i="51"/>
  <c r="Y53" i="51"/>
  <c r="X53" i="51"/>
  <c r="W53" i="51"/>
  <c r="V53" i="51"/>
  <c r="U53" i="51"/>
  <c r="T53" i="51"/>
  <c r="S53" i="51"/>
  <c r="R53" i="51"/>
  <c r="Q53" i="51"/>
  <c r="O53" i="51"/>
  <c r="C53" i="51"/>
  <c r="Z52" i="51"/>
  <c r="Y52" i="51"/>
  <c r="X52" i="51"/>
  <c r="W52" i="51"/>
  <c r="V52" i="51"/>
  <c r="U52" i="51"/>
  <c r="T52" i="51"/>
  <c r="S52" i="51"/>
  <c r="R52" i="51"/>
  <c r="Q52" i="51"/>
  <c r="O52" i="51"/>
  <c r="C52" i="51"/>
  <c r="Z51" i="51"/>
  <c r="Y51" i="51"/>
  <c r="X51" i="51"/>
  <c r="W51" i="51"/>
  <c r="V51" i="51"/>
  <c r="U51" i="51"/>
  <c r="T51" i="51"/>
  <c r="S51" i="51"/>
  <c r="R51" i="51"/>
  <c r="Q51" i="51"/>
  <c r="O51" i="51"/>
  <c r="C51" i="51"/>
  <c r="Z50" i="51"/>
  <c r="Y50" i="51"/>
  <c r="X50" i="51"/>
  <c r="W50" i="51"/>
  <c r="V50" i="51"/>
  <c r="U50" i="51"/>
  <c r="T50" i="51"/>
  <c r="S50" i="51"/>
  <c r="R50" i="51"/>
  <c r="Q50" i="51"/>
  <c r="O50" i="51"/>
  <c r="C50" i="51"/>
  <c r="Z49" i="51"/>
  <c r="Y49" i="51"/>
  <c r="X49" i="51"/>
  <c r="W49" i="51"/>
  <c r="V49" i="51"/>
  <c r="U49" i="51"/>
  <c r="T49" i="51"/>
  <c r="S49" i="51"/>
  <c r="R49" i="51"/>
  <c r="Q49" i="51"/>
  <c r="O49" i="51"/>
  <c r="C49" i="51"/>
  <c r="Z48" i="51"/>
  <c r="Y48" i="51"/>
  <c r="X48" i="51"/>
  <c r="W48" i="51"/>
  <c r="V48" i="51"/>
  <c r="U48" i="51"/>
  <c r="T48" i="51"/>
  <c r="S48" i="51"/>
  <c r="R48" i="51"/>
  <c r="Q48" i="51"/>
  <c r="O48" i="51"/>
  <c r="C48" i="51"/>
  <c r="Z47" i="51"/>
  <c r="Y47" i="51"/>
  <c r="X47" i="51"/>
  <c r="W47" i="51"/>
  <c r="V47" i="51"/>
  <c r="U47" i="51"/>
  <c r="T47" i="51"/>
  <c r="S47" i="51"/>
  <c r="R47" i="51"/>
  <c r="Q47" i="51"/>
  <c r="O47" i="51"/>
  <c r="C47" i="51"/>
  <c r="Z46" i="51"/>
  <c r="Y46" i="51"/>
  <c r="X46" i="51"/>
  <c r="W46" i="51"/>
  <c r="V46" i="51"/>
  <c r="U46" i="51"/>
  <c r="T46" i="51"/>
  <c r="S46" i="51"/>
  <c r="R46" i="51"/>
  <c r="Q46" i="51"/>
  <c r="O46" i="51"/>
  <c r="C46" i="51"/>
  <c r="Z45" i="51"/>
  <c r="Y45" i="51"/>
  <c r="X45" i="51"/>
  <c r="W45" i="51"/>
  <c r="V45" i="51"/>
  <c r="U45" i="51"/>
  <c r="T45" i="51"/>
  <c r="S45" i="51"/>
  <c r="R45" i="51"/>
  <c r="Q45" i="51"/>
  <c r="O45" i="51"/>
  <c r="C45" i="51"/>
  <c r="Z44" i="51"/>
  <c r="Y44" i="51"/>
  <c r="X44" i="51"/>
  <c r="W44" i="51"/>
  <c r="V44" i="51"/>
  <c r="U44" i="51"/>
  <c r="T44" i="51"/>
  <c r="S44" i="51"/>
  <c r="R44" i="51"/>
  <c r="Q44" i="51"/>
  <c r="O44" i="51"/>
  <c r="C44" i="51"/>
  <c r="Z43" i="51"/>
  <c r="Y43" i="51"/>
  <c r="X43" i="51"/>
  <c r="W43" i="51"/>
  <c r="V43" i="51"/>
  <c r="U43" i="51"/>
  <c r="T43" i="51"/>
  <c r="S43" i="51"/>
  <c r="R43" i="51"/>
  <c r="Q43" i="51"/>
  <c r="O43" i="51"/>
  <c r="C43" i="51"/>
  <c r="Z42" i="51"/>
  <c r="Y42" i="51"/>
  <c r="X42" i="51"/>
  <c r="W42" i="51"/>
  <c r="V42" i="51"/>
  <c r="U42" i="51"/>
  <c r="T42" i="51"/>
  <c r="S42" i="51"/>
  <c r="R42" i="51"/>
  <c r="Q42" i="51"/>
  <c r="O42" i="51"/>
  <c r="C42" i="51"/>
  <c r="Z41" i="51"/>
  <c r="Y41" i="51"/>
  <c r="X41" i="51"/>
  <c r="W41" i="51"/>
  <c r="V41" i="51"/>
  <c r="U41" i="51"/>
  <c r="T41" i="51"/>
  <c r="S41" i="51"/>
  <c r="R41" i="51"/>
  <c r="Q41" i="51"/>
  <c r="O41" i="51"/>
  <c r="C41" i="51"/>
  <c r="Z40" i="51"/>
  <c r="Y40" i="51"/>
  <c r="X40" i="51"/>
  <c r="W40" i="51"/>
  <c r="V40" i="51"/>
  <c r="U40" i="51"/>
  <c r="T40" i="51"/>
  <c r="S40" i="51"/>
  <c r="R40" i="51"/>
  <c r="Q40" i="51"/>
  <c r="O40" i="51"/>
  <c r="C40" i="51"/>
  <c r="Z39" i="51"/>
  <c r="Y39" i="51"/>
  <c r="X39" i="51"/>
  <c r="W39" i="51"/>
  <c r="V39" i="51"/>
  <c r="U39" i="51"/>
  <c r="T39" i="51"/>
  <c r="S39" i="51"/>
  <c r="R39" i="51"/>
  <c r="Q39" i="51"/>
  <c r="O39" i="51"/>
  <c r="C39" i="51"/>
  <c r="Z38" i="51"/>
  <c r="Y38" i="51"/>
  <c r="X38" i="51"/>
  <c r="W38" i="51"/>
  <c r="V38" i="51"/>
  <c r="U38" i="51"/>
  <c r="T38" i="51"/>
  <c r="S38" i="51"/>
  <c r="R38" i="51"/>
  <c r="Q38" i="51"/>
  <c r="O38" i="51"/>
  <c r="C38" i="51"/>
  <c r="Z37" i="51"/>
  <c r="Y37" i="51"/>
  <c r="X37" i="51"/>
  <c r="W37" i="51"/>
  <c r="V37" i="51"/>
  <c r="U37" i="51"/>
  <c r="T37" i="51"/>
  <c r="S37" i="51"/>
  <c r="R37" i="51"/>
  <c r="Q37" i="51"/>
  <c r="O37" i="51"/>
  <c r="C37" i="51"/>
  <c r="Z36" i="51"/>
  <c r="Y36" i="51"/>
  <c r="X36" i="51"/>
  <c r="W36" i="51"/>
  <c r="V36" i="51"/>
  <c r="U36" i="51"/>
  <c r="T36" i="51"/>
  <c r="S36" i="51"/>
  <c r="R36" i="51"/>
  <c r="Q36" i="51"/>
  <c r="O36" i="51"/>
  <c r="C36" i="51"/>
  <c r="Z35" i="51"/>
  <c r="Y35" i="51"/>
  <c r="X35" i="51"/>
  <c r="W35" i="51"/>
  <c r="V35" i="51"/>
  <c r="U35" i="51"/>
  <c r="T35" i="51"/>
  <c r="S35" i="51"/>
  <c r="R35" i="51"/>
  <c r="Q35" i="51"/>
  <c r="O35" i="51"/>
  <c r="C35" i="51"/>
  <c r="Z34" i="51"/>
  <c r="Y34" i="51"/>
  <c r="X34" i="51"/>
  <c r="W34" i="51"/>
  <c r="V34" i="51"/>
  <c r="U34" i="51"/>
  <c r="T34" i="51"/>
  <c r="S34" i="51"/>
  <c r="R34" i="51"/>
  <c r="Q34" i="51"/>
  <c r="O34" i="51"/>
  <c r="C34" i="51"/>
  <c r="Z33" i="51"/>
  <c r="Y33" i="51"/>
  <c r="X33" i="51"/>
  <c r="W33" i="51"/>
  <c r="V33" i="51"/>
  <c r="U33" i="51"/>
  <c r="T33" i="51"/>
  <c r="S33" i="51"/>
  <c r="R33" i="51"/>
  <c r="Q33" i="51"/>
  <c r="O33" i="51"/>
  <c r="C33" i="51"/>
  <c r="Z32" i="51"/>
  <c r="Y32" i="51"/>
  <c r="X32" i="51"/>
  <c r="W32" i="51"/>
  <c r="V32" i="51"/>
  <c r="U32" i="51"/>
  <c r="T32" i="51"/>
  <c r="S32" i="51"/>
  <c r="R32" i="51"/>
  <c r="Q32" i="51"/>
  <c r="O32" i="51"/>
  <c r="C32" i="51"/>
  <c r="Z31" i="51"/>
  <c r="Y31" i="51"/>
  <c r="X31" i="51"/>
  <c r="W31" i="51"/>
  <c r="V31" i="51"/>
  <c r="U31" i="51"/>
  <c r="T31" i="51"/>
  <c r="S31" i="51"/>
  <c r="R31" i="51"/>
  <c r="Q31" i="51"/>
  <c r="O31" i="51"/>
  <c r="C31" i="51"/>
  <c r="Z30" i="51"/>
  <c r="Y30" i="51"/>
  <c r="X30" i="51"/>
  <c r="W30" i="51"/>
  <c r="V30" i="51"/>
  <c r="U30" i="51"/>
  <c r="T30" i="51"/>
  <c r="S30" i="51"/>
  <c r="R30" i="51"/>
  <c r="Q30" i="51"/>
  <c r="O30" i="51"/>
  <c r="C30" i="51"/>
  <c r="Z29" i="51"/>
  <c r="Y29" i="51"/>
  <c r="X29" i="51"/>
  <c r="W29" i="51"/>
  <c r="V29" i="51"/>
  <c r="U29" i="51"/>
  <c r="T29" i="51"/>
  <c r="S29" i="51"/>
  <c r="R29" i="51"/>
  <c r="Q29" i="51"/>
  <c r="O29" i="51"/>
  <c r="C29" i="51"/>
  <c r="Z28" i="51"/>
  <c r="Y28" i="51"/>
  <c r="X28" i="51"/>
  <c r="W28" i="51"/>
  <c r="V28" i="51"/>
  <c r="U28" i="51"/>
  <c r="T28" i="51"/>
  <c r="S28" i="51"/>
  <c r="R28" i="51"/>
  <c r="Q28" i="51"/>
  <c r="O28" i="51"/>
  <c r="C28" i="51"/>
  <c r="Z27" i="51"/>
  <c r="Y27" i="51"/>
  <c r="X27" i="51"/>
  <c r="W27" i="51"/>
  <c r="V27" i="51"/>
  <c r="U27" i="51"/>
  <c r="T27" i="51"/>
  <c r="S27" i="51"/>
  <c r="R27" i="51"/>
  <c r="Q27" i="51"/>
  <c r="O27" i="51"/>
  <c r="D36" i="11" s="1"/>
  <c r="D20" i="59" s="1"/>
  <c r="C27" i="51"/>
  <c r="Z26" i="51"/>
  <c r="Y26" i="51"/>
  <c r="X26" i="51"/>
  <c r="W26" i="51"/>
  <c r="V26" i="51"/>
  <c r="U26" i="51"/>
  <c r="T26" i="51"/>
  <c r="S26" i="51"/>
  <c r="R26" i="51"/>
  <c r="Q26" i="51"/>
  <c r="O26" i="51"/>
  <c r="D33" i="11" s="1"/>
  <c r="D28" i="59" s="1"/>
  <c r="C26" i="51"/>
  <c r="Z25" i="51"/>
  <c r="Y25" i="51"/>
  <c r="X25" i="51"/>
  <c r="W25" i="51"/>
  <c r="V25" i="51"/>
  <c r="U25" i="51"/>
  <c r="T25" i="51"/>
  <c r="S25" i="51"/>
  <c r="R25" i="51"/>
  <c r="Q25" i="51"/>
  <c r="O25" i="51"/>
  <c r="C25" i="51"/>
  <c r="Z24" i="51"/>
  <c r="Y24" i="51"/>
  <c r="X24" i="51"/>
  <c r="W24" i="51"/>
  <c r="V24" i="51"/>
  <c r="U24" i="51"/>
  <c r="T24" i="51"/>
  <c r="S24" i="51"/>
  <c r="R24" i="51"/>
  <c r="Q24" i="51"/>
  <c r="O24" i="51"/>
  <c r="C24" i="51"/>
  <c r="Z23" i="51"/>
  <c r="Y23" i="51"/>
  <c r="X23" i="51"/>
  <c r="W23" i="51"/>
  <c r="V23" i="51"/>
  <c r="U23" i="51"/>
  <c r="T23" i="51"/>
  <c r="S23" i="51"/>
  <c r="R23" i="51"/>
  <c r="Q23" i="51"/>
  <c r="O23" i="51"/>
  <c r="C23" i="51"/>
  <c r="Z22" i="51"/>
  <c r="Y22" i="51"/>
  <c r="X22" i="51"/>
  <c r="W22" i="51"/>
  <c r="V22" i="51"/>
  <c r="U22" i="51"/>
  <c r="T22" i="51"/>
  <c r="S22" i="51"/>
  <c r="R22" i="51"/>
  <c r="Q22" i="51"/>
  <c r="O22" i="51"/>
  <c r="C22" i="51"/>
  <c r="Z21" i="51"/>
  <c r="Y21" i="51"/>
  <c r="X21" i="51"/>
  <c r="W21" i="51"/>
  <c r="V21" i="51"/>
  <c r="U21" i="51"/>
  <c r="T21" i="51"/>
  <c r="S21" i="51"/>
  <c r="R21" i="51"/>
  <c r="Q21" i="51"/>
  <c r="O21" i="51"/>
  <c r="D32" i="11" s="1"/>
  <c r="D27" i="59" s="1"/>
  <c r="C21" i="51"/>
  <c r="Z20" i="51"/>
  <c r="Y20" i="51"/>
  <c r="X20" i="51"/>
  <c r="W20" i="51"/>
  <c r="V20" i="51"/>
  <c r="U20" i="51"/>
  <c r="T20" i="51"/>
  <c r="S20" i="51"/>
  <c r="R20" i="51"/>
  <c r="Q20" i="51"/>
  <c r="O20" i="51"/>
  <c r="C20" i="51"/>
  <c r="Z19" i="51"/>
  <c r="Y19" i="51"/>
  <c r="X19" i="51"/>
  <c r="W19" i="51"/>
  <c r="V19" i="51"/>
  <c r="U19" i="51"/>
  <c r="T19" i="51"/>
  <c r="S19" i="51"/>
  <c r="R19" i="51"/>
  <c r="Q19" i="51"/>
  <c r="O19" i="51"/>
  <c r="C19" i="51"/>
  <c r="Z18" i="51"/>
  <c r="Y18" i="51"/>
  <c r="X18" i="51"/>
  <c r="W18" i="51"/>
  <c r="V18" i="51"/>
  <c r="U18" i="51"/>
  <c r="T18" i="51"/>
  <c r="S18" i="51"/>
  <c r="R18" i="51"/>
  <c r="Q18" i="51"/>
  <c r="O18" i="51"/>
  <c r="D35" i="11" s="1"/>
  <c r="D19" i="59" s="1"/>
  <c r="D24" i="59" s="1"/>
  <c r="C18" i="51"/>
  <c r="Z17" i="51"/>
  <c r="Y17" i="51"/>
  <c r="X17" i="51"/>
  <c r="W17" i="51"/>
  <c r="V17" i="51"/>
  <c r="U17" i="51"/>
  <c r="T17" i="51"/>
  <c r="S17" i="51"/>
  <c r="R17" i="51"/>
  <c r="Q17" i="51"/>
  <c r="O17" i="51"/>
  <c r="C17" i="51"/>
  <c r="Z16" i="51"/>
  <c r="Y16" i="51"/>
  <c r="X16" i="51"/>
  <c r="W16" i="51"/>
  <c r="V16" i="51"/>
  <c r="U16" i="51"/>
  <c r="T16" i="51"/>
  <c r="S16" i="51"/>
  <c r="R16" i="51"/>
  <c r="Q16" i="51"/>
  <c r="O16" i="51"/>
  <c r="D31" i="11" s="1"/>
  <c r="C16" i="51"/>
  <c r="Z15" i="51"/>
  <c r="Y15" i="51"/>
  <c r="X15" i="51"/>
  <c r="W15" i="51"/>
  <c r="V15" i="51"/>
  <c r="U15" i="51"/>
  <c r="T15" i="51"/>
  <c r="S15" i="51"/>
  <c r="R15" i="51"/>
  <c r="Q15" i="51"/>
  <c r="O15" i="51"/>
  <c r="C15" i="51"/>
  <c r="Z14" i="51"/>
  <c r="Y14" i="51"/>
  <c r="X14" i="51"/>
  <c r="W14" i="51"/>
  <c r="V14" i="51"/>
  <c r="U14" i="51"/>
  <c r="T14" i="51"/>
  <c r="S14" i="51"/>
  <c r="R14" i="51"/>
  <c r="Q14" i="51"/>
  <c r="O14" i="51"/>
  <c r="C14" i="51"/>
  <c r="Z13" i="51"/>
  <c r="Y13" i="51"/>
  <c r="X13" i="51"/>
  <c r="W13" i="51"/>
  <c r="V13" i="51"/>
  <c r="U13" i="51"/>
  <c r="T13" i="51"/>
  <c r="S13" i="51"/>
  <c r="R13" i="51"/>
  <c r="Q13" i="51"/>
  <c r="O13" i="51"/>
  <c r="C13" i="51"/>
  <c r="Z12" i="51"/>
  <c r="Y12" i="51"/>
  <c r="X12" i="51"/>
  <c r="W12" i="51"/>
  <c r="V12" i="51"/>
  <c r="U12" i="51"/>
  <c r="T12" i="51"/>
  <c r="S12" i="51"/>
  <c r="R12" i="51"/>
  <c r="Q12" i="51"/>
  <c r="O12" i="51"/>
  <c r="C12" i="51"/>
  <c r="Z11" i="51"/>
  <c r="Y11" i="51"/>
  <c r="X11" i="51"/>
  <c r="W11" i="51"/>
  <c r="V11" i="51"/>
  <c r="U11" i="51"/>
  <c r="T11" i="51"/>
  <c r="S11" i="51"/>
  <c r="R11" i="51"/>
  <c r="Q11" i="51"/>
  <c r="O11" i="51"/>
  <c r="C11" i="51"/>
  <c r="Z10" i="51"/>
  <c r="Y10" i="51"/>
  <c r="X10" i="51"/>
  <c r="W10" i="51"/>
  <c r="V10" i="51"/>
  <c r="U10" i="51"/>
  <c r="T10" i="51"/>
  <c r="S10" i="51"/>
  <c r="R10" i="51"/>
  <c r="Q10" i="51"/>
  <c r="O10" i="51"/>
  <c r="C10" i="51"/>
  <c r="Z9" i="51"/>
  <c r="Y9" i="51"/>
  <c r="X9" i="51"/>
  <c r="W9" i="51"/>
  <c r="V9" i="51"/>
  <c r="U9" i="51"/>
  <c r="T9" i="51"/>
  <c r="S9" i="51"/>
  <c r="R9" i="51"/>
  <c r="Q9" i="51"/>
  <c r="O9" i="51"/>
  <c r="C9" i="51"/>
  <c r="Z8" i="51"/>
  <c r="Y8" i="51"/>
  <c r="X8" i="51"/>
  <c r="W8" i="51"/>
  <c r="V8" i="51"/>
  <c r="U8" i="51"/>
  <c r="T8" i="51"/>
  <c r="S8" i="51"/>
  <c r="R8" i="51"/>
  <c r="Q8" i="51"/>
  <c r="O8" i="51"/>
  <c r="C8" i="51"/>
  <c r="Z7" i="51"/>
  <c r="Y7" i="51"/>
  <c r="X7" i="51"/>
  <c r="W7" i="51"/>
  <c r="V7" i="51"/>
  <c r="U7" i="51"/>
  <c r="T7" i="51"/>
  <c r="S7" i="51"/>
  <c r="R7" i="51"/>
  <c r="Q7" i="51"/>
  <c r="O7" i="51"/>
  <c r="C7" i="51"/>
  <c r="Z6" i="51"/>
  <c r="Y6" i="51"/>
  <c r="X6" i="51"/>
  <c r="W6" i="51"/>
  <c r="V6" i="51"/>
  <c r="U6" i="51"/>
  <c r="T6" i="51"/>
  <c r="S6" i="51"/>
  <c r="R6" i="51"/>
  <c r="Q6" i="51"/>
  <c r="O6" i="51"/>
  <c r="C6" i="51"/>
  <c r="Z5" i="51"/>
  <c r="Y5" i="51"/>
  <c r="X5" i="51"/>
  <c r="W5" i="51"/>
  <c r="V5" i="51"/>
  <c r="U5" i="51"/>
  <c r="T5" i="51"/>
  <c r="S5" i="51"/>
  <c r="R5" i="51"/>
  <c r="Q5" i="51"/>
  <c r="O5" i="51"/>
  <c r="C5" i="51"/>
  <c r="Z4" i="51"/>
  <c r="Y4" i="51"/>
  <c r="X4" i="51"/>
  <c r="W4" i="51"/>
  <c r="V4" i="51"/>
  <c r="U4" i="51"/>
  <c r="T4" i="51"/>
  <c r="S4" i="51"/>
  <c r="R4" i="51"/>
  <c r="Q4" i="51"/>
  <c r="O4" i="51"/>
  <c r="C4" i="51"/>
  <c r="N2" i="51"/>
  <c r="M2" i="51"/>
  <c r="L2" i="51"/>
  <c r="K2" i="51"/>
  <c r="J2" i="51"/>
  <c r="I2" i="51"/>
  <c r="H2" i="51"/>
  <c r="G2" i="51"/>
  <c r="F2" i="51"/>
  <c r="E2" i="51"/>
  <c r="N132" i="50"/>
  <c r="M132" i="50"/>
  <c r="L132" i="50"/>
  <c r="K132" i="50"/>
  <c r="J132" i="50"/>
  <c r="I132" i="50"/>
  <c r="H132" i="50"/>
  <c r="G132" i="50"/>
  <c r="F132" i="50"/>
  <c r="E132" i="50"/>
  <c r="Z131" i="50"/>
  <c r="Y131" i="50"/>
  <c r="X131" i="50"/>
  <c r="W131" i="50"/>
  <c r="V131" i="50"/>
  <c r="U131" i="50"/>
  <c r="T131" i="50"/>
  <c r="S131" i="50"/>
  <c r="R131" i="50"/>
  <c r="Q131" i="50"/>
  <c r="O131" i="50"/>
  <c r="C131" i="50"/>
  <c r="Z130" i="50"/>
  <c r="Y130" i="50"/>
  <c r="X130" i="50"/>
  <c r="W130" i="50"/>
  <c r="V130" i="50"/>
  <c r="U130" i="50"/>
  <c r="T130" i="50"/>
  <c r="S130" i="50"/>
  <c r="R130" i="50"/>
  <c r="Q130" i="50"/>
  <c r="O130" i="50"/>
  <c r="C130" i="50"/>
  <c r="Z129" i="50"/>
  <c r="Y129" i="50"/>
  <c r="X129" i="50"/>
  <c r="W129" i="50"/>
  <c r="V129" i="50"/>
  <c r="U129" i="50"/>
  <c r="T129" i="50"/>
  <c r="S129" i="50"/>
  <c r="R129" i="50"/>
  <c r="Q129" i="50"/>
  <c r="O129" i="50"/>
  <c r="C129" i="50"/>
  <c r="Z128" i="50"/>
  <c r="Y128" i="50"/>
  <c r="X128" i="50"/>
  <c r="W128" i="50"/>
  <c r="V128" i="50"/>
  <c r="U128" i="50"/>
  <c r="T128" i="50"/>
  <c r="S128" i="50"/>
  <c r="R128" i="50"/>
  <c r="Q128" i="50"/>
  <c r="O128" i="50"/>
  <c r="C128" i="50"/>
  <c r="Z127" i="50"/>
  <c r="Y127" i="50"/>
  <c r="X127" i="50"/>
  <c r="W127" i="50"/>
  <c r="V127" i="50"/>
  <c r="U127" i="50"/>
  <c r="T127" i="50"/>
  <c r="S127" i="50"/>
  <c r="R127" i="50"/>
  <c r="Q127" i="50"/>
  <c r="O127" i="50"/>
  <c r="C127" i="50"/>
  <c r="Z126" i="50"/>
  <c r="Y126" i="50"/>
  <c r="X126" i="50"/>
  <c r="W126" i="50"/>
  <c r="V126" i="50"/>
  <c r="U126" i="50"/>
  <c r="T126" i="50"/>
  <c r="S126" i="50"/>
  <c r="R126" i="50"/>
  <c r="Q126" i="50"/>
  <c r="O126" i="50"/>
  <c r="C126" i="50"/>
  <c r="Z125" i="50"/>
  <c r="Y125" i="50"/>
  <c r="X125" i="50"/>
  <c r="W125" i="50"/>
  <c r="V125" i="50"/>
  <c r="U125" i="50"/>
  <c r="T125" i="50"/>
  <c r="S125" i="50"/>
  <c r="R125" i="50"/>
  <c r="Q125" i="50"/>
  <c r="O125" i="50"/>
  <c r="C125" i="50"/>
  <c r="Z124" i="50"/>
  <c r="Y124" i="50"/>
  <c r="X124" i="50"/>
  <c r="W124" i="50"/>
  <c r="V124" i="50"/>
  <c r="U124" i="50"/>
  <c r="T124" i="50"/>
  <c r="S124" i="50"/>
  <c r="R124" i="50"/>
  <c r="Q124" i="50"/>
  <c r="O124" i="50"/>
  <c r="C124" i="50"/>
  <c r="Z123" i="50"/>
  <c r="Y123" i="50"/>
  <c r="X123" i="50"/>
  <c r="W123" i="50"/>
  <c r="V123" i="50"/>
  <c r="U123" i="50"/>
  <c r="T123" i="50"/>
  <c r="S123" i="50"/>
  <c r="R123" i="50"/>
  <c r="Q123" i="50"/>
  <c r="O123" i="50"/>
  <c r="C123" i="50"/>
  <c r="Z122" i="50"/>
  <c r="Y122" i="50"/>
  <c r="X122" i="50"/>
  <c r="W122" i="50"/>
  <c r="V122" i="50"/>
  <c r="U122" i="50"/>
  <c r="T122" i="50"/>
  <c r="S122" i="50"/>
  <c r="R122" i="50"/>
  <c r="Q122" i="50"/>
  <c r="O122" i="50"/>
  <c r="C122" i="50"/>
  <c r="Z121" i="50"/>
  <c r="Y121" i="50"/>
  <c r="X121" i="50"/>
  <c r="W121" i="50"/>
  <c r="V121" i="50"/>
  <c r="U121" i="50"/>
  <c r="T121" i="50"/>
  <c r="S121" i="50"/>
  <c r="R121" i="50"/>
  <c r="Q121" i="50"/>
  <c r="O121" i="50"/>
  <c r="C121" i="50"/>
  <c r="Z120" i="50"/>
  <c r="Y120" i="50"/>
  <c r="X120" i="50"/>
  <c r="W120" i="50"/>
  <c r="V120" i="50"/>
  <c r="U120" i="50"/>
  <c r="T120" i="50"/>
  <c r="S120" i="50"/>
  <c r="R120" i="50"/>
  <c r="Q120" i="50"/>
  <c r="O120" i="50"/>
  <c r="D68" i="11" s="1"/>
  <c r="C120" i="50"/>
  <c r="Z119" i="50"/>
  <c r="Y119" i="50"/>
  <c r="X119" i="50"/>
  <c r="W119" i="50"/>
  <c r="V119" i="50"/>
  <c r="U119" i="50"/>
  <c r="T119" i="50"/>
  <c r="S119" i="50"/>
  <c r="R119" i="50"/>
  <c r="Q119" i="50"/>
  <c r="O119" i="50"/>
  <c r="C119" i="50"/>
  <c r="Z118" i="50"/>
  <c r="Y118" i="50"/>
  <c r="X118" i="50"/>
  <c r="W118" i="50"/>
  <c r="V118" i="50"/>
  <c r="U118" i="50"/>
  <c r="T118" i="50"/>
  <c r="S118" i="50"/>
  <c r="R118" i="50"/>
  <c r="Q118" i="50"/>
  <c r="O118" i="50"/>
  <c r="C118" i="50"/>
  <c r="Z117" i="50"/>
  <c r="Y117" i="50"/>
  <c r="X117" i="50"/>
  <c r="W117" i="50"/>
  <c r="V117" i="50"/>
  <c r="U117" i="50"/>
  <c r="T117" i="50"/>
  <c r="S117" i="50"/>
  <c r="R117" i="50"/>
  <c r="Q117" i="50"/>
  <c r="O117" i="50"/>
  <c r="C117" i="50"/>
  <c r="Z116" i="50"/>
  <c r="Y116" i="50"/>
  <c r="X116" i="50"/>
  <c r="W116" i="50"/>
  <c r="V116" i="50"/>
  <c r="U116" i="50"/>
  <c r="T116" i="50"/>
  <c r="S116" i="50"/>
  <c r="R116" i="50"/>
  <c r="Q116" i="50"/>
  <c r="O116" i="50"/>
  <c r="C116" i="50"/>
  <c r="Z115" i="50"/>
  <c r="Y115" i="50"/>
  <c r="X115" i="50"/>
  <c r="W115" i="50"/>
  <c r="V115" i="50"/>
  <c r="U115" i="50"/>
  <c r="T115" i="50"/>
  <c r="S115" i="50"/>
  <c r="R115" i="50"/>
  <c r="Q115" i="50"/>
  <c r="O115" i="50"/>
  <c r="D67" i="11" s="1"/>
  <c r="C115" i="50"/>
  <c r="Z114" i="50"/>
  <c r="Y114" i="50"/>
  <c r="X114" i="50"/>
  <c r="W114" i="50"/>
  <c r="V114" i="50"/>
  <c r="U114" i="50"/>
  <c r="T114" i="50"/>
  <c r="S114" i="50"/>
  <c r="R114" i="50"/>
  <c r="Q114" i="50"/>
  <c r="O114" i="50"/>
  <c r="C114" i="50"/>
  <c r="Z113" i="50"/>
  <c r="Y113" i="50"/>
  <c r="X113" i="50"/>
  <c r="W113" i="50"/>
  <c r="V113" i="50"/>
  <c r="U113" i="50"/>
  <c r="T113" i="50"/>
  <c r="S113" i="50"/>
  <c r="R113" i="50"/>
  <c r="Q113" i="50"/>
  <c r="O113" i="50"/>
  <c r="C113" i="50"/>
  <c r="Z112" i="50"/>
  <c r="Y112" i="50"/>
  <c r="X112" i="50"/>
  <c r="W112" i="50"/>
  <c r="V112" i="50"/>
  <c r="U112" i="50"/>
  <c r="T112" i="50"/>
  <c r="S112" i="50"/>
  <c r="R112" i="50"/>
  <c r="Q112" i="50"/>
  <c r="O112" i="50"/>
  <c r="C112" i="50"/>
  <c r="Z111" i="50"/>
  <c r="Y111" i="50"/>
  <c r="X111" i="50"/>
  <c r="W111" i="50"/>
  <c r="V111" i="50"/>
  <c r="U111" i="50"/>
  <c r="T111" i="50"/>
  <c r="S111" i="50"/>
  <c r="R111" i="50"/>
  <c r="Q111" i="50"/>
  <c r="O111" i="50"/>
  <c r="D66" i="11" s="1"/>
  <c r="C111" i="50"/>
  <c r="Z110" i="50"/>
  <c r="Y110" i="50"/>
  <c r="X110" i="50"/>
  <c r="W110" i="50"/>
  <c r="V110" i="50"/>
  <c r="U110" i="50"/>
  <c r="T110" i="50"/>
  <c r="S110" i="50"/>
  <c r="R110" i="50"/>
  <c r="Q110" i="50"/>
  <c r="O110" i="50"/>
  <c r="C110" i="50"/>
  <c r="Z109" i="50"/>
  <c r="Y109" i="50"/>
  <c r="X109" i="50"/>
  <c r="W109" i="50"/>
  <c r="V109" i="50"/>
  <c r="U109" i="50"/>
  <c r="T109" i="50"/>
  <c r="S109" i="50"/>
  <c r="R109" i="50"/>
  <c r="Q109" i="50"/>
  <c r="O109" i="50"/>
  <c r="C109" i="50"/>
  <c r="Z108" i="50"/>
  <c r="Y108" i="50"/>
  <c r="X108" i="50"/>
  <c r="W108" i="50"/>
  <c r="V108" i="50"/>
  <c r="U108" i="50"/>
  <c r="T108" i="50"/>
  <c r="S108" i="50"/>
  <c r="R108" i="50"/>
  <c r="Q108" i="50"/>
  <c r="O108" i="50"/>
  <c r="C108" i="50"/>
  <c r="Z107" i="50"/>
  <c r="Y107" i="50"/>
  <c r="X107" i="50"/>
  <c r="W107" i="50"/>
  <c r="V107" i="50"/>
  <c r="U107" i="50"/>
  <c r="T107" i="50"/>
  <c r="S107" i="50"/>
  <c r="R107" i="50"/>
  <c r="Q107" i="50"/>
  <c r="O107" i="50"/>
  <c r="C107" i="50"/>
  <c r="Z106" i="50"/>
  <c r="Y106" i="50"/>
  <c r="X106" i="50"/>
  <c r="W106" i="50"/>
  <c r="V106" i="50"/>
  <c r="U106" i="50"/>
  <c r="T106" i="50"/>
  <c r="S106" i="50"/>
  <c r="R106" i="50"/>
  <c r="Q106" i="50"/>
  <c r="O106" i="50"/>
  <c r="C106" i="50"/>
  <c r="Z105" i="50"/>
  <c r="Y105" i="50"/>
  <c r="X105" i="50"/>
  <c r="W105" i="50"/>
  <c r="V105" i="50"/>
  <c r="U105" i="50"/>
  <c r="T105" i="50"/>
  <c r="S105" i="50"/>
  <c r="R105" i="50"/>
  <c r="Q105" i="50"/>
  <c r="O105" i="50"/>
  <c r="C105" i="50"/>
  <c r="Z104" i="50"/>
  <c r="Y104" i="50"/>
  <c r="X104" i="50"/>
  <c r="W104" i="50"/>
  <c r="V104" i="50"/>
  <c r="U104" i="50"/>
  <c r="T104" i="50"/>
  <c r="S104" i="50"/>
  <c r="R104" i="50"/>
  <c r="Q104" i="50"/>
  <c r="O104" i="50"/>
  <c r="C104" i="50"/>
  <c r="Z103" i="50"/>
  <c r="Y103" i="50"/>
  <c r="X103" i="50"/>
  <c r="W103" i="50"/>
  <c r="V103" i="50"/>
  <c r="U103" i="50"/>
  <c r="T103" i="50"/>
  <c r="S103" i="50"/>
  <c r="R103" i="50"/>
  <c r="Q103" i="50"/>
  <c r="O103" i="50"/>
  <c r="D65" i="11" s="1"/>
  <c r="C103" i="50"/>
  <c r="Z102" i="50"/>
  <c r="Y102" i="50"/>
  <c r="X102" i="50"/>
  <c r="W102" i="50"/>
  <c r="V102" i="50"/>
  <c r="U102" i="50"/>
  <c r="T102" i="50"/>
  <c r="S102" i="50"/>
  <c r="R102" i="50"/>
  <c r="Q102" i="50"/>
  <c r="O102" i="50"/>
  <c r="C102" i="50"/>
  <c r="Z101" i="50"/>
  <c r="Y101" i="50"/>
  <c r="X101" i="50"/>
  <c r="W101" i="50"/>
  <c r="V101" i="50"/>
  <c r="U101" i="50"/>
  <c r="T101" i="50"/>
  <c r="S101" i="50"/>
  <c r="R101" i="50"/>
  <c r="Q101" i="50"/>
  <c r="O101" i="50"/>
  <c r="C101" i="50"/>
  <c r="Z100" i="50"/>
  <c r="Y100" i="50"/>
  <c r="X100" i="50"/>
  <c r="W100" i="50"/>
  <c r="V100" i="50"/>
  <c r="U100" i="50"/>
  <c r="T100" i="50"/>
  <c r="S100" i="50"/>
  <c r="R100" i="50"/>
  <c r="Q100" i="50"/>
  <c r="O100" i="50"/>
  <c r="C100" i="50"/>
  <c r="Z99" i="50"/>
  <c r="Y99" i="50"/>
  <c r="X99" i="50"/>
  <c r="W99" i="50"/>
  <c r="V99" i="50"/>
  <c r="U99" i="50"/>
  <c r="T99" i="50"/>
  <c r="S99" i="50"/>
  <c r="R99" i="50"/>
  <c r="Q99" i="50"/>
  <c r="O99" i="50"/>
  <c r="D64" i="11" s="1"/>
  <c r="C99" i="50"/>
  <c r="Z98" i="50"/>
  <c r="Y98" i="50"/>
  <c r="X98" i="50"/>
  <c r="W98" i="50"/>
  <c r="V98" i="50"/>
  <c r="U98" i="50"/>
  <c r="T98" i="50"/>
  <c r="S98" i="50"/>
  <c r="R98" i="50"/>
  <c r="Q98" i="50"/>
  <c r="O98" i="50"/>
  <c r="D63" i="11" s="1"/>
  <c r="C98" i="50"/>
  <c r="Z97" i="50"/>
  <c r="Y97" i="50"/>
  <c r="X97" i="50"/>
  <c r="W97" i="50"/>
  <c r="V97" i="50"/>
  <c r="U97" i="50"/>
  <c r="T97" i="50"/>
  <c r="S97" i="50"/>
  <c r="R97" i="50"/>
  <c r="Q97" i="50"/>
  <c r="O97" i="50"/>
  <c r="C97" i="50"/>
  <c r="Z96" i="50"/>
  <c r="Y96" i="50"/>
  <c r="X96" i="50"/>
  <c r="W96" i="50"/>
  <c r="V96" i="50"/>
  <c r="U96" i="50"/>
  <c r="T96" i="50"/>
  <c r="S96" i="50"/>
  <c r="R96" i="50"/>
  <c r="Q96" i="50"/>
  <c r="O96" i="50"/>
  <c r="C96" i="50"/>
  <c r="Z95" i="50"/>
  <c r="Y95" i="50"/>
  <c r="X95" i="50"/>
  <c r="W95" i="50"/>
  <c r="V95" i="50"/>
  <c r="U95" i="50"/>
  <c r="T95" i="50"/>
  <c r="S95" i="50"/>
  <c r="R95" i="50"/>
  <c r="Q95" i="50"/>
  <c r="O95" i="50"/>
  <c r="C95" i="50"/>
  <c r="Z94" i="50"/>
  <c r="Y94" i="50"/>
  <c r="X94" i="50"/>
  <c r="W94" i="50"/>
  <c r="V94" i="50"/>
  <c r="U94" i="50"/>
  <c r="T94" i="50"/>
  <c r="S94" i="50"/>
  <c r="R94" i="50"/>
  <c r="Q94" i="50"/>
  <c r="O94" i="50"/>
  <c r="C94" i="50"/>
  <c r="Z93" i="50"/>
  <c r="Y93" i="50"/>
  <c r="X93" i="50"/>
  <c r="W93" i="50"/>
  <c r="V93" i="50"/>
  <c r="U93" i="50"/>
  <c r="T93" i="50"/>
  <c r="S93" i="50"/>
  <c r="R93" i="50"/>
  <c r="Q93" i="50"/>
  <c r="O93" i="50"/>
  <c r="C93" i="50"/>
  <c r="Z92" i="50"/>
  <c r="Y92" i="50"/>
  <c r="X92" i="50"/>
  <c r="W92" i="50"/>
  <c r="V92" i="50"/>
  <c r="U92" i="50"/>
  <c r="T92" i="50"/>
  <c r="S92" i="50"/>
  <c r="R92" i="50"/>
  <c r="Q92" i="50"/>
  <c r="O92" i="50"/>
  <c r="C92" i="50"/>
  <c r="Z91" i="50"/>
  <c r="Y91" i="50"/>
  <c r="X91" i="50"/>
  <c r="W91" i="50"/>
  <c r="V91" i="50"/>
  <c r="U91" i="50"/>
  <c r="T91" i="50"/>
  <c r="S91" i="50"/>
  <c r="R91" i="50"/>
  <c r="Q91" i="50"/>
  <c r="O91" i="50"/>
  <c r="C91" i="50"/>
  <c r="Z90" i="50"/>
  <c r="Y90" i="50"/>
  <c r="X90" i="50"/>
  <c r="W90" i="50"/>
  <c r="V90" i="50"/>
  <c r="U90" i="50"/>
  <c r="T90" i="50"/>
  <c r="S90" i="50"/>
  <c r="R90" i="50"/>
  <c r="Q90" i="50"/>
  <c r="O90" i="50"/>
  <c r="C90" i="50"/>
  <c r="Z89" i="50"/>
  <c r="Y89" i="50"/>
  <c r="X89" i="50"/>
  <c r="W89" i="50"/>
  <c r="V89" i="50"/>
  <c r="U89" i="50"/>
  <c r="T89" i="50"/>
  <c r="S89" i="50"/>
  <c r="R89" i="50"/>
  <c r="Q89" i="50"/>
  <c r="O89" i="50"/>
  <c r="D62" i="11" s="1"/>
  <c r="C89" i="50"/>
  <c r="Z88" i="50"/>
  <c r="Y88" i="50"/>
  <c r="X88" i="50"/>
  <c r="W88" i="50"/>
  <c r="V88" i="50"/>
  <c r="U88" i="50"/>
  <c r="T88" i="50"/>
  <c r="S88" i="50"/>
  <c r="R88" i="50"/>
  <c r="Q88" i="50"/>
  <c r="O88" i="50"/>
  <c r="C88" i="50"/>
  <c r="Z87" i="50"/>
  <c r="Y87" i="50"/>
  <c r="X87" i="50"/>
  <c r="W87" i="50"/>
  <c r="V87" i="50"/>
  <c r="U87" i="50"/>
  <c r="T87" i="50"/>
  <c r="S87" i="50"/>
  <c r="R87" i="50"/>
  <c r="Q87" i="50"/>
  <c r="O87" i="50"/>
  <c r="C87" i="50"/>
  <c r="Z86" i="50"/>
  <c r="Y86" i="50"/>
  <c r="X86" i="50"/>
  <c r="W86" i="50"/>
  <c r="V86" i="50"/>
  <c r="U86" i="50"/>
  <c r="T86" i="50"/>
  <c r="S86" i="50"/>
  <c r="R86" i="50"/>
  <c r="Q86" i="50"/>
  <c r="O86" i="50"/>
  <c r="C86" i="50"/>
  <c r="Z85" i="50"/>
  <c r="Y85" i="50"/>
  <c r="X85" i="50"/>
  <c r="W85" i="50"/>
  <c r="V85" i="50"/>
  <c r="U85" i="50"/>
  <c r="T85" i="50"/>
  <c r="S85" i="50"/>
  <c r="R85" i="50"/>
  <c r="Q85" i="50"/>
  <c r="O85" i="50"/>
  <c r="D61" i="11" s="1"/>
  <c r="C85" i="50"/>
  <c r="Z84" i="50"/>
  <c r="Y84" i="50"/>
  <c r="X84" i="50"/>
  <c r="W84" i="50"/>
  <c r="V84" i="50"/>
  <c r="U84" i="50"/>
  <c r="T84" i="50"/>
  <c r="S84" i="50"/>
  <c r="R84" i="50"/>
  <c r="Q84" i="50"/>
  <c r="O84" i="50"/>
  <c r="D60" i="11" s="1"/>
  <c r="C84" i="50"/>
  <c r="Z83" i="50"/>
  <c r="Y83" i="50"/>
  <c r="X83" i="50"/>
  <c r="W83" i="50"/>
  <c r="V83" i="50"/>
  <c r="U83" i="50"/>
  <c r="T83" i="50"/>
  <c r="S83" i="50"/>
  <c r="R83" i="50"/>
  <c r="Q83" i="50"/>
  <c r="O83" i="50"/>
  <c r="C83" i="50"/>
  <c r="Z82" i="50"/>
  <c r="Y82" i="50"/>
  <c r="X82" i="50"/>
  <c r="W82" i="50"/>
  <c r="V82" i="50"/>
  <c r="U82" i="50"/>
  <c r="T82" i="50"/>
  <c r="S82" i="50"/>
  <c r="R82" i="50"/>
  <c r="Q82" i="50"/>
  <c r="O82" i="50"/>
  <c r="C82" i="50"/>
  <c r="Z81" i="50"/>
  <c r="Y81" i="50"/>
  <c r="X81" i="50"/>
  <c r="W81" i="50"/>
  <c r="V81" i="50"/>
  <c r="U81" i="50"/>
  <c r="T81" i="50"/>
  <c r="S81" i="50"/>
  <c r="R81" i="50"/>
  <c r="Q81" i="50"/>
  <c r="O81" i="50"/>
  <c r="C81" i="50"/>
  <c r="Z80" i="50"/>
  <c r="Y80" i="50"/>
  <c r="X80" i="50"/>
  <c r="W80" i="50"/>
  <c r="V80" i="50"/>
  <c r="U80" i="50"/>
  <c r="T80" i="50"/>
  <c r="S80" i="50"/>
  <c r="R80" i="50"/>
  <c r="Q80" i="50"/>
  <c r="O80" i="50"/>
  <c r="D59" i="11" s="1"/>
  <c r="C80" i="50"/>
  <c r="Z79" i="50"/>
  <c r="Y79" i="50"/>
  <c r="X79" i="50"/>
  <c r="W79" i="50"/>
  <c r="V79" i="50"/>
  <c r="U79" i="50"/>
  <c r="T79" i="50"/>
  <c r="S79" i="50"/>
  <c r="R79" i="50"/>
  <c r="Q79" i="50"/>
  <c r="O79" i="50"/>
  <c r="D58" i="11" s="1"/>
  <c r="C79" i="50"/>
  <c r="Z78" i="50"/>
  <c r="Y78" i="50"/>
  <c r="X78" i="50"/>
  <c r="W78" i="50"/>
  <c r="V78" i="50"/>
  <c r="U78" i="50"/>
  <c r="T78" i="50"/>
  <c r="S78" i="50"/>
  <c r="R78" i="50"/>
  <c r="Q78" i="50"/>
  <c r="O78" i="50"/>
  <c r="C78" i="50"/>
  <c r="Z77" i="50"/>
  <c r="Y77" i="50"/>
  <c r="X77" i="50"/>
  <c r="W77" i="50"/>
  <c r="V77" i="50"/>
  <c r="U77" i="50"/>
  <c r="T77" i="50"/>
  <c r="S77" i="50"/>
  <c r="R77" i="50"/>
  <c r="Q77" i="50"/>
  <c r="O77" i="50"/>
  <c r="C77" i="50"/>
  <c r="Z76" i="50"/>
  <c r="Y76" i="50"/>
  <c r="X76" i="50"/>
  <c r="W76" i="50"/>
  <c r="V76" i="50"/>
  <c r="U76" i="50"/>
  <c r="T76" i="50"/>
  <c r="S76" i="50"/>
  <c r="R76" i="50"/>
  <c r="Q76" i="50"/>
  <c r="O76" i="50"/>
  <c r="C76" i="50"/>
  <c r="Z75" i="50"/>
  <c r="Y75" i="50"/>
  <c r="X75" i="50"/>
  <c r="W75" i="50"/>
  <c r="V75" i="50"/>
  <c r="U75" i="50"/>
  <c r="T75" i="50"/>
  <c r="S75" i="50"/>
  <c r="R75" i="50"/>
  <c r="Q75" i="50"/>
  <c r="O75" i="50"/>
  <c r="C75" i="50"/>
  <c r="Z74" i="50"/>
  <c r="Y74" i="50"/>
  <c r="X74" i="50"/>
  <c r="W74" i="50"/>
  <c r="V74" i="50"/>
  <c r="U74" i="50"/>
  <c r="T74" i="50"/>
  <c r="S74" i="50"/>
  <c r="R74" i="50"/>
  <c r="Q74" i="50"/>
  <c r="O74" i="50"/>
  <c r="D57" i="11" s="1"/>
  <c r="C74" i="50"/>
  <c r="Z73" i="50"/>
  <c r="Y73" i="50"/>
  <c r="X73" i="50"/>
  <c r="W73" i="50"/>
  <c r="V73" i="50"/>
  <c r="U73" i="50"/>
  <c r="T73" i="50"/>
  <c r="S73" i="50"/>
  <c r="R73" i="50"/>
  <c r="Q73" i="50"/>
  <c r="O73" i="50"/>
  <c r="C73" i="50"/>
  <c r="Z72" i="50"/>
  <c r="Y72" i="50"/>
  <c r="X72" i="50"/>
  <c r="W72" i="50"/>
  <c r="V72" i="50"/>
  <c r="U72" i="50"/>
  <c r="T72" i="50"/>
  <c r="S72" i="50"/>
  <c r="R72" i="50"/>
  <c r="Q72" i="50"/>
  <c r="O72" i="50"/>
  <c r="C72" i="50"/>
  <c r="Z71" i="50"/>
  <c r="Y71" i="50"/>
  <c r="X71" i="50"/>
  <c r="W71" i="50"/>
  <c r="V71" i="50"/>
  <c r="U71" i="50"/>
  <c r="T71" i="50"/>
  <c r="S71" i="50"/>
  <c r="R71" i="50"/>
  <c r="Q71" i="50"/>
  <c r="O71" i="50"/>
  <c r="C71" i="50"/>
  <c r="Z70" i="50"/>
  <c r="Y70" i="50"/>
  <c r="X70" i="50"/>
  <c r="W70" i="50"/>
  <c r="V70" i="50"/>
  <c r="U70" i="50"/>
  <c r="T70" i="50"/>
  <c r="S70" i="50"/>
  <c r="R70" i="50"/>
  <c r="Q70" i="50"/>
  <c r="O70" i="50"/>
  <c r="C70" i="50"/>
  <c r="Z69" i="50"/>
  <c r="Y69" i="50"/>
  <c r="X69" i="50"/>
  <c r="W69" i="50"/>
  <c r="V69" i="50"/>
  <c r="U69" i="50"/>
  <c r="T69" i="50"/>
  <c r="S69" i="50"/>
  <c r="R69" i="50"/>
  <c r="Q69" i="50"/>
  <c r="O69" i="50"/>
  <c r="D56" i="11" s="1"/>
  <c r="C69" i="50"/>
  <c r="Z68" i="50"/>
  <c r="Y68" i="50"/>
  <c r="X68" i="50"/>
  <c r="W68" i="50"/>
  <c r="V68" i="50"/>
  <c r="U68" i="50"/>
  <c r="T68" i="50"/>
  <c r="S68" i="50"/>
  <c r="R68" i="50"/>
  <c r="Q68" i="50"/>
  <c r="O68" i="50"/>
  <c r="D55" i="11" s="1"/>
  <c r="C68" i="50"/>
  <c r="Z67" i="50"/>
  <c r="Y67" i="50"/>
  <c r="X67" i="50"/>
  <c r="W67" i="50"/>
  <c r="V67" i="50"/>
  <c r="U67" i="50"/>
  <c r="T67" i="50"/>
  <c r="S67" i="50"/>
  <c r="R67" i="50"/>
  <c r="Q67" i="50"/>
  <c r="O67" i="50"/>
  <c r="C67" i="50"/>
  <c r="Z66" i="50"/>
  <c r="Y66" i="50"/>
  <c r="X66" i="50"/>
  <c r="W66" i="50"/>
  <c r="V66" i="50"/>
  <c r="U66" i="50"/>
  <c r="T66" i="50"/>
  <c r="S66" i="50"/>
  <c r="R66" i="50"/>
  <c r="Q66" i="50"/>
  <c r="O66" i="50"/>
  <c r="C66" i="50"/>
  <c r="Z65" i="50"/>
  <c r="Y65" i="50"/>
  <c r="X65" i="50"/>
  <c r="W65" i="50"/>
  <c r="V65" i="50"/>
  <c r="U65" i="50"/>
  <c r="T65" i="50"/>
  <c r="S65" i="50"/>
  <c r="R65" i="50"/>
  <c r="Q65" i="50"/>
  <c r="O65" i="50"/>
  <c r="D54" i="11" s="1"/>
  <c r="C65" i="50"/>
  <c r="Z64" i="50"/>
  <c r="Y64" i="50"/>
  <c r="X64" i="50"/>
  <c r="W64" i="50"/>
  <c r="V64" i="50"/>
  <c r="U64" i="50"/>
  <c r="T64" i="50"/>
  <c r="S64" i="50"/>
  <c r="R64" i="50"/>
  <c r="Q64" i="50"/>
  <c r="O64" i="50"/>
  <c r="D53" i="11" s="1"/>
  <c r="C64" i="50"/>
  <c r="Z63" i="50"/>
  <c r="Y63" i="50"/>
  <c r="X63" i="50"/>
  <c r="W63" i="50"/>
  <c r="V63" i="50"/>
  <c r="U63" i="50"/>
  <c r="T63" i="50"/>
  <c r="S63" i="50"/>
  <c r="R63" i="50"/>
  <c r="Q63" i="50"/>
  <c r="O63" i="50"/>
  <c r="D52" i="11" s="1"/>
  <c r="C63" i="50"/>
  <c r="Z62" i="50"/>
  <c r="Y62" i="50"/>
  <c r="X62" i="50"/>
  <c r="W62" i="50"/>
  <c r="V62" i="50"/>
  <c r="U62" i="50"/>
  <c r="T62" i="50"/>
  <c r="S62" i="50"/>
  <c r="R62" i="50"/>
  <c r="Q62" i="50"/>
  <c r="O62" i="50"/>
  <c r="D51" i="11" s="1"/>
  <c r="C62" i="50"/>
  <c r="Z61" i="50"/>
  <c r="Y61" i="50"/>
  <c r="X61" i="50"/>
  <c r="W61" i="50"/>
  <c r="V61" i="50"/>
  <c r="U61" i="50"/>
  <c r="T61" i="50"/>
  <c r="S61" i="50"/>
  <c r="R61" i="50"/>
  <c r="Q61" i="50"/>
  <c r="O61" i="50"/>
  <c r="C61" i="50"/>
  <c r="Z60" i="50"/>
  <c r="Y60" i="50"/>
  <c r="X60" i="50"/>
  <c r="W60" i="50"/>
  <c r="V60" i="50"/>
  <c r="U60" i="50"/>
  <c r="T60" i="50"/>
  <c r="S60" i="50"/>
  <c r="R60" i="50"/>
  <c r="Q60" i="50"/>
  <c r="O60" i="50"/>
  <c r="D47" i="11" s="1"/>
  <c r="C60" i="50"/>
  <c r="Z59" i="50"/>
  <c r="Y59" i="50"/>
  <c r="X59" i="50"/>
  <c r="W59" i="50"/>
  <c r="V59" i="50"/>
  <c r="U59" i="50"/>
  <c r="T59" i="50"/>
  <c r="S59" i="50"/>
  <c r="R59" i="50"/>
  <c r="Q59" i="50"/>
  <c r="O59" i="50"/>
  <c r="C59" i="50"/>
  <c r="Z58" i="50"/>
  <c r="Y58" i="50"/>
  <c r="X58" i="50"/>
  <c r="W58" i="50"/>
  <c r="V58" i="50"/>
  <c r="U58" i="50"/>
  <c r="T58" i="50"/>
  <c r="S58" i="50"/>
  <c r="R58" i="50"/>
  <c r="Q58" i="50"/>
  <c r="O58" i="50"/>
  <c r="D46" i="11" s="1"/>
  <c r="C58" i="50"/>
  <c r="Z57" i="50"/>
  <c r="Y57" i="50"/>
  <c r="X57" i="50"/>
  <c r="W57" i="50"/>
  <c r="V57" i="50"/>
  <c r="U57" i="50"/>
  <c r="T57" i="50"/>
  <c r="S57" i="50"/>
  <c r="R57" i="50"/>
  <c r="Q57" i="50"/>
  <c r="O57" i="50"/>
  <c r="C57" i="50"/>
  <c r="Z56" i="50"/>
  <c r="Y56" i="50"/>
  <c r="X56" i="50"/>
  <c r="W56" i="50"/>
  <c r="V56" i="50"/>
  <c r="U56" i="50"/>
  <c r="T56" i="50"/>
  <c r="S56" i="50"/>
  <c r="R56" i="50"/>
  <c r="Q56" i="50"/>
  <c r="O56" i="50"/>
  <c r="D45" i="11" s="1"/>
  <c r="C56" i="50"/>
  <c r="Z55" i="50"/>
  <c r="Y55" i="50"/>
  <c r="X55" i="50"/>
  <c r="W55" i="50"/>
  <c r="V55" i="50"/>
  <c r="U55" i="50"/>
  <c r="T55" i="50"/>
  <c r="S55" i="50"/>
  <c r="R55" i="50"/>
  <c r="Q55" i="50"/>
  <c r="O55" i="50"/>
  <c r="D44" i="11" s="1"/>
  <c r="C55" i="50"/>
  <c r="Z54" i="50"/>
  <c r="Y54" i="50"/>
  <c r="X54" i="50"/>
  <c r="W54" i="50"/>
  <c r="V54" i="50"/>
  <c r="U54" i="50"/>
  <c r="T54" i="50"/>
  <c r="S54" i="50"/>
  <c r="R54" i="50"/>
  <c r="Q54" i="50"/>
  <c r="O54" i="50"/>
  <c r="C54" i="50"/>
  <c r="Z53" i="50"/>
  <c r="Y53" i="50"/>
  <c r="X53" i="50"/>
  <c r="W53" i="50"/>
  <c r="V53" i="50"/>
  <c r="U53" i="50"/>
  <c r="T53" i="50"/>
  <c r="S53" i="50"/>
  <c r="R53" i="50"/>
  <c r="Q53" i="50"/>
  <c r="O53" i="50"/>
  <c r="C53" i="50"/>
  <c r="Z52" i="50"/>
  <c r="Y52" i="50"/>
  <c r="X52" i="50"/>
  <c r="W52" i="50"/>
  <c r="V52" i="50"/>
  <c r="U52" i="50"/>
  <c r="T52" i="50"/>
  <c r="S52" i="50"/>
  <c r="R52" i="50"/>
  <c r="Q52" i="50"/>
  <c r="O52" i="50"/>
  <c r="C52" i="50"/>
  <c r="Z51" i="50"/>
  <c r="Y51" i="50"/>
  <c r="X51" i="50"/>
  <c r="W51" i="50"/>
  <c r="V51" i="50"/>
  <c r="U51" i="50"/>
  <c r="T51" i="50"/>
  <c r="S51" i="50"/>
  <c r="R51" i="50"/>
  <c r="Q51" i="50"/>
  <c r="O51" i="50"/>
  <c r="D43" i="11" s="1"/>
  <c r="C51" i="50"/>
  <c r="Z50" i="50"/>
  <c r="Y50" i="50"/>
  <c r="X50" i="50"/>
  <c r="W50" i="50"/>
  <c r="V50" i="50"/>
  <c r="U50" i="50"/>
  <c r="T50" i="50"/>
  <c r="S50" i="50"/>
  <c r="R50" i="50"/>
  <c r="Q50" i="50"/>
  <c r="O50" i="50"/>
  <c r="C50" i="50"/>
  <c r="Z49" i="50"/>
  <c r="Y49" i="50"/>
  <c r="X49" i="50"/>
  <c r="W49" i="50"/>
  <c r="V49" i="50"/>
  <c r="U49" i="50"/>
  <c r="T49" i="50"/>
  <c r="S49" i="50"/>
  <c r="R49" i="50"/>
  <c r="Q49" i="50"/>
  <c r="O49" i="50"/>
  <c r="C49" i="50"/>
  <c r="Z48" i="50"/>
  <c r="Y48" i="50"/>
  <c r="X48" i="50"/>
  <c r="W48" i="50"/>
  <c r="V48" i="50"/>
  <c r="U48" i="50"/>
  <c r="T48" i="50"/>
  <c r="S48" i="50"/>
  <c r="R48" i="50"/>
  <c r="Q48" i="50"/>
  <c r="O48" i="50"/>
  <c r="C48" i="50"/>
  <c r="Z47" i="50"/>
  <c r="Y47" i="50"/>
  <c r="X47" i="50"/>
  <c r="W47" i="50"/>
  <c r="V47" i="50"/>
  <c r="U47" i="50"/>
  <c r="T47" i="50"/>
  <c r="S47" i="50"/>
  <c r="R47" i="50"/>
  <c r="Q47" i="50"/>
  <c r="O47" i="50"/>
  <c r="C47" i="50"/>
  <c r="Z46" i="50"/>
  <c r="Y46" i="50"/>
  <c r="X46" i="50"/>
  <c r="W46" i="50"/>
  <c r="V46" i="50"/>
  <c r="U46" i="50"/>
  <c r="T46" i="50"/>
  <c r="S46" i="50"/>
  <c r="R46" i="50"/>
  <c r="Q46" i="50"/>
  <c r="O46" i="50"/>
  <c r="C46" i="50"/>
  <c r="Z45" i="50"/>
  <c r="Y45" i="50"/>
  <c r="X45" i="50"/>
  <c r="W45" i="50"/>
  <c r="V45" i="50"/>
  <c r="U45" i="50"/>
  <c r="T45" i="50"/>
  <c r="S45" i="50"/>
  <c r="R45" i="50"/>
  <c r="Q45" i="50"/>
  <c r="O45" i="50"/>
  <c r="C45" i="50"/>
  <c r="Z44" i="50"/>
  <c r="Y44" i="50"/>
  <c r="X44" i="50"/>
  <c r="W44" i="50"/>
  <c r="V44" i="50"/>
  <c r="U44" i="50"/>
  <c r="T44" i="50"/>
  <c r="S44" i="50"/>
  <c r="R44" i="50"/>
  <c r="Q44" i="50"/>
  <c r="O44" i="50"/>
  <c r="C44" i="50"/>
  <c r="Z43" i="50"/>
  <c r="Y43" i="50"/>
  <c r="X43" i="50"/>
  <c r="W43" i="50"/>
  <c r="V43" i="50"/>
  <c r="U43" i="50"/>
  <c r="T43" i="50"/>
  <c r="S43" i="50"/>
  <c r="R43" i="50"/>
  <c r="Q43" i="50"/>
  <c r="O43" i="50"/>
  <c r="C43" i="50"/>
  <c r="Z42" i="50"/>
  <c r="Y42" i="50"/>
  <c r="X42" i="50"/>
  <c r="W42" i="50"/>
  <c r="V42" i="50"/>
  <c r="U42" i="50"/>
  <c r="T42" i="50"/>
  <c r="S42" i="50"/>
  <c r="R42" i="50"/>
  <c r="Q42" i="50"/>
  <c r="O42" i="50"/>
  <c r="C42" i="50"/>
  <c r="Z41" i="50"/>
  <c r="Y41" i="50"/>
  <c r="X41" i="50"/>
  <c r="W41" i="50"/>
  <c r="V41" i="50"/>
  <c r="U41" i="50"/>
  <c r="T41" i="50"/>
  <c r="S41" i="50"/>
  <c r="R41" i="50"/>
  <c r="Q41" i="50"/>
  <c r="O41" i="50"/>
  <c r="C41" i="50"/>
  <c r="Z40" i="50"/>
  <c r="Y40" i="50"/>
  <c r="X40" i="50"/>
  <c r="W40" i="50"/>
  <c r="V40" i="50"/>
  <c r="U40" i="50"/>
  <c r="T40" i="50"/>
  <c r="S40" i="50"/>
  <c r="R40" i="50"/>
  <c r="Q40" i="50"/>
  <c r="O40" i="50"/>
  <c r="C40" i="50"/>
  <c r="Z39" i="50"/>
  <c r="Y39" i="50"/>
  <c r="X39" i="50"/>
  <c r="W39" i="50"/>
  <c r="V39" i="50"/>
  <c r="U39" i="50"/>
  <c r="T39" i="50"/>
  <c r="S39" i="50"/>
  <c r="R39" i="50"/>
  <c r="Q39" i="50"/>
  <c r="O39" i="50"/>
  <c r="C39" i="50"/>
  <c r="Z38" i="50"/>
  <c r="Y38" i="50"/>
  <c r="X38" i="50"/>
  <c r="W38" i="50"/>
  <c r="V38" i="50"/>
  <c r="U38" i="50"/>
  <c r="T38" i="50"/>
  <c r="S38" i="50"/>
  <c r="R38" i="50"/>
  <c r="Q38" i="50"/>
  <c r="O38" i="50"/>
  <c r="C38" i="50"/>
  <c r="Z37" i="50"/>
  <c r="Y37" i="50"/>
  <c r="X37" i="50"/>
  <c r="W37" i="50"/>
  <c r="V37" i="50"/>
  <c r="U37" i="50"/>
  <c r="T37" i="50"/>
  <c r="S37" i="50"/>
  <c r="R37" i="50"/>
  <c r="Q37" i="50"/>
  <c r="O37" i="50"/>
  <c r="C37" i="50"/>
  <c r="Z36" i="50"/>
  <c r="Y36" i="50"/>
  <c r="X36" i="50"/>
  <c r="W36" i="50"/>
  <c r="V36" i="50"/>
  <c r="U36" i="50"/>
  <c r="T36" i="50"/>
  <c r="S36" i="50"/>
  <c r="R36" i="50"/>
  <c r="Q36" i="50"/>
  <c r="O36" i="50"/>
  <c r="C36" i="50"/>
  <c r="Z35" i="50"/>
  <c r="Y35" i="50"/>
  <c r="X35" i="50"/>
  <c r="W35" i="50"/>
  <c r="V35" i="50"/>
  <c r="U35" i="50"/>
  <c r="T35" i="50"/>
  <c r="S35" i="50"/>
  <c r="R35" i="50"/>
  <c r="Q35" i="50"/>
  <c r="O35" i="50"/>
  <c r="C35" i="50"/>
  <c r="Z34" i="50"/>
  <c r="Y34" i="50"/>
  <c r="X34" i="50"/>
  <c r="W34" i="50"/>
  <c r="V34" i="50"/>
  <c r="U34" i="50"/>
  <c r="T34" i="50"/>
  <c r="S34" i="50"/>
  <c r="R34" i="50"/>
  <c r="Q34" i="50"/>
  <c r="O34" i="50"/>
  <c r="C34" i="50"/>
  <c r="Z33" i="50"/>
  <c r="Y33" i="50"/>
  <c r="X33" i="50"/>
  <c r="W33" i="50"/>
  <c r="V33" i="50"/>
  <c r="U33" i="50"/>
  <c r="T33" i="50"/>
  <c r="S33" i="50"/>
  <c r="R33" i="50"/>
  <c r="Q33" i="50"/>
  <c r="O33" i="50"/>
  <c r="C33" i="50"/>
  <c r="Z32" i="50"/>
  <c r="Y32" i="50"/>
  <c r="X32" i="50"/>
  <c r="W32" i="50"/>
  <c r="V32" i="50"/>
  <c r="U32" i="50"/>
  <c r="T32" i="50"/>
  <c r="S32" i="50"/>
  <c r="R32" i="50"/>
  <c r="Q32" i="50"/>
  <c r="O32" i="50"/>
  <c r="C32" i="50"/>
  <c r="Z31" i="50"/>
  <c r="Y31" i="50"/>
  <c r="X31" i="50"/>
  <c r="W31" i="50"/>
  <c r="V31" i="50"/>
  <c r="U31" i="50"/>
  <c r="T31" i="50"/>
  <c r="S31" i="50"/>
  <c r="R31" i="50"/>
  <c r="Q31" i="50"/>
  <c r="O31" i="50"/>
  <c r="D50" i="11" s="1"/>
  <c r="C31" i="50"/>
  <c r="Z30" i="50"/>
  <c r="Y30" i="50"/>
  <c r="X30" i="50"/>
  <c r="W30" i="50"/>
  <c r="V30" i="50"/>
  <c r="U30" i="50"/>
  <c r="T30" i="50"/>
  <c r="S30" i="50"/>
  <c r="R30" i="50"/>
  <c r="Q30" i="50"/>
  <c r="O30" i="50"/>
  <c r="C30" i="50"/>
  <c r="Z29" i="50"/>
  <c r="Y29" i="50"/>
  <c r="X29" i="50"/>
  <c r="W29" i="50"/>
  <c r="V29" i="50"/>
  <c r="U29" i="50"/>
  <c r="T29" i="50"/>
  <c r="S29" i="50"/>
  <c r="R29" i="50"/>
  <c r="Q29" i="50"/>
  <c r="O29" i="50"/>
  <c r="C29" i="50"/>
  <c r="Z28" i="50"/>
  <c r="Y28" i="50"/>
  <c r="X28" i="50"/>
  <c r="W28" i="50"/>
  <c r="V28" i="50"/>
  <c r="U28" i="50"/>
  <c r="T28" i="50"/>
  <c r="S28" i="50"/>
  <c r="R28" i="50"/>
  <c r="Q28" i="50"/>
  <c r="O28" i="50"/>
  <c r="C28" i="50"/>
  <c r="Z27" i="50"/>
  <c r="Y27" i="50"/>
  <c r="X27" i="50"/>
  <c r="W27" i="50"/>
  <c r="V27" i="50"/>
  <c r="U27" i="50"/>
  <c r="T27" i="50"/>
  <c r="S27" i="50"/>
  <c r="R27" i="50"/>
  <c r="Q27" i="50"/>
  <c r="O27" i="50"/>
  <c r="C27" i="50"/>
  <c r="Z26" i="50"/>
  <c r="Y26" i="50"/>
  <c r="X26" i="50"/>
  <c r="W26" i="50"/>
  <c r="V26" i="50"/>
  <c r="U26" i="50"/>
  <c r="T26" i="50"/>
  <c r="S26" i="50"/>
  <c r="R26" i="50"/>
  <c r="Q26" i="50"/>
  <c r="O26" i="50"/>
  <c r="C26" i="50"/>
  <c r="Z25" i="50"/>
  <c r="Y25" i="50"/>
  <c r="X25" i="50"/>
  <c r="W25" i="50"/>
  <c r="V25" i="50"/>
  <c r="U25" i="50"/>
  <c r="T25" i="50"/>
  <c r="S25" i="50"/>
  <c r="R25" i="50"/>
  <c r="Q25" i="50"/>
  <c r="O25" i="50"/>
  <c r="C25" i="50"/>
  <c r="Z24" i="50"/>
  <c r="Y24" i="50"/>
  <c r="X24" i="50"/>
  <c r="W24" i="50"/>
  <c r="V24" i="50"/>
  <c r="U24" i="50"/>
  <c r="T24" i="50"/>
  <c r="S24" i="50"/>
  <c r="R24" i="50"/>
  <c r="Q24" i="50"/>
  <c r="O24" i="50"/>
  <c r="C24" i="50"/>
  <c r="Z23" i="50"/>
  <c r="Y23" i="50"/>
  <c r="X23" i="50"/>
  <c r="W23" i="50"/>
  <c r="V23" i="50"/>
  <c r="U23" i="50"/>
  <c r="T23" i="50"/>
  <c r="S23" i="50"/>
  <c r="R23" i="50"/>
  <c r="Q23" i="50"/>
  <c r="O23" i="50"/>
  <c r="C23" i="50"/>
  <c r="Z22" i="50"/>
  <c r="Y22" i="50"/>
  <c r="X22" i="50"/>
  <c r="W22" i="50"/>
  <c r="V22" i="50"/>
  <c r="U22" i="50"/>
  <c r="T22" i="50"/>
  <c r="S22" i="50"/>
  <c r="R22" i="50"/>
  <c r="Q22" i="50"/>
  <c r="O22" i="50"/>
  <c r="C22" i="50"/>
  <c r="Z21" i="50"/>
  <c r="Y21" i="50"/>
  <c r="X21" i="50"/>
  <c r="W21" i="50"/>
  <c r="V21" i="50"/>
  <c r="U21" i="50"/>
  <c r="T21" i="50"/>
  <c r="S21" i="50"/>
  <c r="R21" i="50"/>
  <c r="Q21" i="50"/>
  <c r="O21" i="50"/>
  <c r="C21" i="50"/>
  <c r="Z20" i="50"/>
  <c r="Y20" i="50"/>
  <c r="X20" i="50"/>
  <c r="W20" i="50"/>
  <c r="V20" i="50"/>
  <c r="U20" i="50"/>
  <c r="T20" i="50"/>
  <c r="S20" i="50"/>
  <c r="R20" i="50"/>
  <c r="Q20" i="50"/>
  <c r="O20" i="50"/>
  <c r="C20" i="50"/>
  <c r="Z19" i="50"/>
  <c r="Y19" i="50"/>
  <c r="X19" i="50"/>
  <c r="W19" i="50"/>
  <c r="V19" i="50"/>
  <c r="U19" i="50"/>
  <c r="T19" i="50"/>
  <c r="S19" i="50"/>
  <c r="R19" i="50"/>
  <c r="Q19" i="50"/>
  <c r="O19" i="50"/>
  <c r="C19" i="50"/>
  <c r="Z18" i="50"/>
  <c r="Y18" i="50"/>
  <c r="X18" i="50"/>
  <c r="W18" i="50"/>
  <c r="V18" i="50"/>
  <c r="U18" i="50"/>
  <c r="T18" i="50"/>
  <c r="S18" i="50"/>
  <c r="R18" i="50"/>
  <c r="Q18" i="50"/>
  <c r="O18" i="50"/>
  <c r="C18" i="50"/>
  <c r="Z17" i="50"/>
  <c r="Y17" i="50"/>
  <c r="X17" i="50"/>
  <c r="W17" i="50"/>
  <c r="V17" i="50"/>
  <c r="U17" i="50"/>
  <c r="T17" i="50"/>
  <c r="S17" i="50"/>
  <c r="R17" i="50"/>
  <c r="Q17" i="50"/>
  <c r="O17" i="50"/>
  <c r="C17" i="50"/>
  <c r="Z16" i="50"/>
  <c r="Y16" i="50"/>
  <c r="X16" i="50"/>
  <c r="W16" i="50"/>
  <c r="V16" i="50"/>
  <c r="U16" i="50"/>
  <c r="T16" i="50"/>
  <c r="S16" i="50"/>
  <c r="R16" i="50"/>
  <c r="Q16" i="50"/>
  <c r="O16" i="50"/>
  <c r="C16" i="50"/>
  <c r="Z15" i="50"/>
  <c r="Y15" i="50"/>
  <c r="X15" i="50"/>
  <c r="W15" i="50"/>
  <c r="V15" i="50"/>
  <c r="U15" i="50"/>
  <c r="T15" i="50"/>
  <c r="S15" i="50"/>
  <c r="R15" i="50"/>
  <c r="Q15" i="50"/>
  <c r="O15" i="50"/>
  <c r="C15" i="50"/>
  <c r="Z14" i="50"/>
  <c r="Y14" i="50"/>
  <c r="X14" i="50"/>
  <c r="W14" i="50"/>
  <c r="V14" i="50"/>
  <c r="U14" i="50"/>
  <c r="T14" i="50"/>
  <c r="S14" i="50"/>
  <c r="R14" i="50"/>
  <c r="Q14" i="50"/>
  <c r="O14" i="50"/>
  <c r="C14" i="50"/>
  <c r="Z13" i="50"/>
  <c r="Y13" i="50"/>
  <c r="X13" i="50"/>
  <c r="W13" i="50"/>
  <c r="V13" i="50"/>
  <c r="U13" i="50"/>
  <c r="T13" i="50"/>
  <c r="S13" i="50"/>
  <c r="R13" i="50"/>
  <c r="Q13" i="50"/>
  <c r="O13" i="50"/>
  <c r="C13" i="50"/>
  <c r="Z12" i="50"/>
  <c r="Y12" i="50"/>
  <c r="X12" i="50"/>
  <c r="W12" i="50"/>
  <c r="V12" i="50"/>
  <c r="U12" i="50"/>
  <c r="T12" i="50"/>
  <c r="S12" i="50"/>
  <c r="R12" i="50"/>
  <c r="Q12" i="50"/>
  <c r="O12" i="50"/>
  <c r="D49" i="11" s="1"/>
  <c r="C12" i="50"/>
  <c r="Z11" i="50"/>
  <c r="Y11" i="50"/>
  <c r="X11" i="50"/>
  <c r="W11" i="50"/>
  <c r="V11" i="50"/>
  <c r="U11" i="50"/>
  <c r="T11" i="50"/>
  <c r="S11" i="50"/>
  <c r="R11" i="50"/>
  <c r="Q11" i="50"/>
  <c r="O11" i="50"/>
  <c r="C11" i="50"/>
  <c r="Z10" i="50"/>
  <c r="Y10" i="50"/>
  <c r="X10" i="50"/>
  <c r="W10" i="50"/>
  <c r="V10" i="50"/>
  <c r="U10" i="50"/>
  <c r="T10" i="50"/>
  <c r="S10" i="50"/>
  <c r="R10" i="50"/>
  <c r="Q10" i="50"/>
  <c r="O10" i="50"/>
  <c r="C10" i="50"/>
  <c r="Z9" i="50"/>
  <c r="Y9" i="50"/>
  <c r="X9" i="50"/>
  <c r="W9" i="50"/>
  <c r="V9" i="50"/>
  <c r="U9" i="50"/>
  <c r="T9" i="50"/>
  <c r="S9" i="50"/>
  <c r="R9" i="50"/>
  <c r="Q9" i="50"/>
  <c r="O9" i="50"/>
  <c r="C9" i="50"/>
  <c r="Z8" i="50"/>
  <c r="Y8" i="50"/>
  <c r="X8" i="50"/>
  <c r="W8" i="50"/>
  <c r="V8" i="50"/>
  <c r="U8" i="50"/>
  <c r="T8" i="50"/>
  <c r="S8" i="50"/>
  <c r="R8" i="50"/>
  <c r="Q8" i="50"/>
  <c r="O8" i="50"/>
  <c r="C8" i="50"/>
  <c r="Z7" i="50"/>
  <c r="Y7" i="50"/>
  <c r="X7" i="50"/>
  <c r="W7" i="50"/>
  <c r="V7" i="50"/>
  <c r="U7" i="50"/>
  <c r="T7" i="50"/>
  <c r="S7" i="50"/>
  <c r="R7" i="50"/>
  <c r="Q7" i="50"/>
  <c r="O7" i="50"/>
  <c r="C7" i="50"/>
  <c r="Z6" i="50"/>
  <c r="Y6" i="50"/>
  <c r="X6" i="50"/>
  <c r="W6" i="50"/>
  <c r="V6" i="50"/>
  <c r="U6" i="50"/>
  <c r="T6" i="50"/>
  <c r="S6" i="50"/>
  <c r="R6" i="50"/>
  <c r="Q6" i="50"/>
  <c r="O6" i="50"/>
  <c r="C6" i="50"/>
  <c r="Z5" i="50"/>
  <c r="Y5" i="50"/>
  <c r="X5" i="50"/>
  <c r="W5" i="50"/>
  <c r="V5" i="50"/>
  <c r="U5" i="50"/>
  <c r="T5" i="50"/>
  <c r="S5" i="50"/>
  <c r="R5" i="50"/>
  <c r="Q5" i="50"/>
  <c r="O5" i="50"/>
  <c r="C5" i="50"/>
  <c r="Z4" i="50"/>
  <c r="Y4" i="50"/>
  <c r="X4" i="50"/>
  <c r="W4" i="50"/>
  <c r="V4" i="50"/>
  <c r="U4" i="50"/>
  <c r="T4" i="50"/>
  <c r="S4" i="50"/>
  <c r="R4" i="50"/>
  <c r="Q4" i="50"/>
  <c r="O4" i="50"/>
  <c r="C4" i="50"/>
  <c r="N2" i="50"/>
  <c r="M2" i="50"/>
  <c r="L2" i="50"/>
  <c r="K2" i="50"/>
  <c r="J2" i="50"/>
  <c r="I2" i="50"/>
  <c r="H2" i="50"/>
  <c r="G2" i="50"/>
  <c r="F2" i="50"/>
  <c r="E2" i="50"/>
  <c r="O4" i="48"/>
  <c r="P5" i="49"/>
  <c r="C4" i="49"/>
  <c r="N2" i="49"/>
  <c r="M2" i="49"/>
  <c r="L2" i="49"/>
  <c r="K2" i="49"/>
  <c r="J2" i="49"/>
  <c r="I2" i="49"/>
  <c r="H2" i="49"/>
  <c r="G2" i="49"/>
  <c r="F2" i="49"/>
  <c r="E2" i="49"/>
  <c r="C438" i="48"/>
  <c r="C437" i="48"/>
  <c r="C436" i="48"/>
  <c r="C435" i="48"/>
  <c r="C434" i="48"/>
  <c r="C433" i="48"/>
  <c r="C432" i="48"/>
  <c r="C431" i="48"/>
  <c r="C430" i="48"/>
  <c r="C429" i="48"/>
  <c r="C428" i="48"/>
  <c r="C427" i="48"/>
  <c r="C426" i="48"/>
  <c r="C425" i="48"/>
  <c r="C424" i="48"/>
  <c r="C423" i="48"/>
  <c r="C422" i="48"/>
  <c r="C421" i="48"/>
  <c r="C420" i="48"/>
  <c r="C342" i="48"/>
  <c r="C418" i="48"/>
  <c r="C417" i="48"/>
  <c r="C416" i="48"/>
  <c r="C415" i="48"/>
  <c r="C51" i="48"/>
  <c r="C292" i="48"/>
  <c r="C339" i="48"/>
  <c r="C411" i="48"/>
  <c r="C410" i="48"/>
  <c r="C409" i="48"/>
  <c r="C408" i="48"/>
  <c r="C338" i="48"/>
  <c r="C406" i="48"/>
  <c r="C405" i="48"/>
  <c r="C404" i="48"/>
  <c r="C403" i="48"/>
  <c r="C402" i="48"/>
  <c r="C401" i="48"/>
  <c r="C400" i="48"/>
  <c r="C399" i="48"/>
  <c r="C398" i="48"/>
  <c r="C397" i="48"/>
  <c r="C396" i="48"/>
  <c r="C395" i="48"/>
  <c r="C337" i="48"/>
  <c r="C393" i="48"/>
  <c r="C392" i="48"/>
  <c r="C391" i="48"/>
  <c r="C50" i="48"/>
  <c r="C336" i="48"/>
  <c r="C419" i="48"/>
  <c r="C387" i="48"/>
  <c r="C386" i="48"/>
  <c r="C385" i="48"/>
  <c r="C384" i="48"/>
  <c r="C383" i="48"/>
  <c r="C382" i="48"/>
  <c r="C381" i="48"/>
  <c r="C380" i="48"/>
  <c r="C379" i="48"/>
  <c r="C378" i="48"/>
  <c r="C377" i="48"/>
  <c r="C376" i="48"/>
  <c r="C375" i="48"/>
  <c r="C374" i="48"/>
  <c r="C373" i="48"/>
  <c r="C372" i="48"/>
  <c r="C371" i="48"/>
  <c r="C370" i="48"/>
  <c r="C369" i="48"/>
  <c r="C390" i="48"/>
  <c r="C367" i="48"/>
  <c r="C366" i="48"/>
  <c r="C365" i="48"/>
  <c r="C335" i="48"/>
  <c r="C389" i="48"/>
  <c r="C362" i="48"/>
  <c r="C361" i="48"/>
  <c r="C360" i="48"/>
  <c r="C334" i="48"/>
  <c r="C388" i="48"/>
  <c r="C357" i="48"/>
  <c r="C356" i="48"/>
  <c r="C355" i="48"/>
  <c r="C354" i="48"/>
  <c r="C353" i="48"/>
  <c r="C291" i="48"/>
  <c r="C332" i="48"/>
  <c r="C350" i="48"/>
  <c r="C349" i="48"/>
  <c r="C348" i="48"/>
  <c r="C347" i="48"/>
  <c r="C49" i="48"/>
  <c r="C290" i="48"/>
  <c r="C344" i="48"/>
  <c r="C368" i="48"/>
  <c r="C323" i="48"/>
  <c r="C341" i="48"/>
  <c r="C340" i="48"/>
  <c r="C287" i="48"/>
  <c r="C364" i="48"/>
  <c r="C322" i="48"/>
  <c r="C352" i="48"/>
  <c r="C321" i="48"/>
  <c r="C363" i="48"/>
  <c r="C333" i="48"/>
  <c r="C413" i="48"/>
  <c r="C331" i="48"/>
  <c r="C330" i="48"/>
  <c r="C329" i="48"/>
  <c r="C328" i="48"/>
  <c r="C327" i="48"/>
  <c r="C326" i="48"/>
  <c r="C325" i="48"/>
  <c r="C324" i="48"/>
  <c r="C412" i="48"/>
  <c r="C310" i="48"/>
  <c r="C351" i="48"/>
  <c r="C320" i="48"/>
  <c r="C319" i="48"/>
  <c r="C318" i="48"/>
  <c r="C317" i="48"/>
  <c r="C316" i="48"/>
  <c r="C315" i="48"/>
  <c r="C314" i="48"/>
  <c r="C313" i="48"/>
  <c r="C312" i="48"/>
  <c r="C311" i="48"/>
  <c r="C309" i="48"/>
  <c r="C346" i="48"/>
  <c r="C308" i="48"/>
  <c r="C307" i="48"/>
  <c r="C306" i="48"/>
  <c r="C359" i="48"/>
  <c r="C305" i="48"/>
  <c r="C407" i="48"/>
  <c r="C358" i="48"/>
  <c r="C301" i="48"/>
  <c r="C300" i="48"/>
  <c r="C345" i="48"/>
  <c r="C298" i="48"/>
  <c r="C297" i="48"/>
  <c r="C296" i="48"/>
  <c r="C295" i="48"/>
  <c r="C294" i="48"/>
  <c r="C293" i="48"/>
  <c r="C304" i="48"/>
  <c r="C286" i="48"/>
  <c r="C343" i="48"/>
  <c r="C289" i="48"/>
  <c r="C288" i="48"/>
  <c r="C414" i="48"/>
  <c r="C394" i="48"/>
  <c r="C285" i="48"/>
  <c r="C284" i="48"/>
  <c r="C283" i="48"/>
  <c r="C282" i="48"/>
  <c r="C281" i="48"/>
  <c r="C280" i="48"/>
  <c r="C279" i="48"/>
  <c r="C278" i="48"/>
  <c r="C277" i="48"/>
  <c r="C276" i="48"/>
  <c r="C275" i="48"/>
  <c r="C274" i="48"/>
  <c r="C273" i="48"/>
  <c r="C272" i="48"/>
  <c r="C271" i="48"/>
  <c r="C270" i="48"/>
  <c r="C269" i="48"/>
  <c r="C268" i="48"/>
  <c r="C267" i="48"/>
  <c r="C266" i="48"/>
  <c r="C265" i="48"/>
  <c r="C264" i="48"/>
  <c r="C263" i="48"/>
  <c r="C262" i="48"/>
  <c r="C261" i="48"/>
  <c r="C260" i="48"/>
  <c r="C259" i="48"/>
  <c r="C258" i="48"/>
  <c r="C257" i="48"/>
  <c r="C256" i="48"/>
  <c r="C255" i="48"/>
  <c r="C254" i="48"/>
  <c r="C253" i="48"/>
  <c r="C252" i="48"/>
  <c r="C251" i="48"/>
  <c r="C250" i="48"/>
  <c r="C249" i="48"/>
  <c r="C248" i="48"/>
  <c r="C247" i="48"/>
  <c r="C246" i="48"/>
  <c r="C245" i="48"/>
  <c r="C244" i="48"/>
  <c r="C243" i="48"/>
  <c r="C242" i="48"/>
  <c r="C241" i="48"/>
  <c r="C240" i="48"/>
  <c r="C239" i="48"/>
  <c r="C238" i="48"/>
  <c r="C237" i="48"/>
  <c r="C236" i="48"/>
  <c r="C235" i="48"/>
  <c r="C234" i="48"/>
  <c r="C233" i="48"/>
  <c r="C232" i="48"/>
  <c r="C231" i="48"/>
  <c r="C230" i="48"/>
  <c r="C229" i="48"/>
  <c r="C228" i="48"/>
  <c r="C227" i="48"/>
  <c r="C226" i="48"/>
  <c r="C225" i="48"/>
  <c r="C224" i="48"/>
  <c r="C223" i="48"/>
  <c r="C222" i="48"/>
  <c r="C221" i="48"/>
  <c r="C220" i="48"/>
  <c r="C219" i="48"/>
  <c r="C218" i="48"/>
  <c r="C217" i="48"/>
  <c r="C216" i="48"/>
  <c r="C215" i="48"/>
  <c r="C214" i="48"/>
  <c r="C213" i="48"/>
  <c r="C212" i="48"/>
  <c r="C211" i="48"/>
  <c r="C210" i="48"/>
  <c r="C209" i="48"/>
  <c r="C208" i="48"/>
  <c r="C207" i="48"/>
  <c r="C206" i="48"/>
  <c r="C205" i="48"/>
  <c r="C204" i="48"/>
  <c r="C203" i="48"/>
  <c r="C202" i="48"/>
  <c r="C201" i="48"/>
  <c r="C200" i="48"/>
  <c r="C199" i="48"/>
  <c r="C198" i="48"/>
  <c r="C197" i="48"/>
  <c r="C196" i="48"/>
  <c r="C195" i="48"/>
  <c r="C194" i="48"/>
  <c r="C193" i="48"/>
  <c r="C192" i="48"/>
  <c r="C191" i="48"/>
  <c r="C190" i="48"/>
  <c r="C189" i="48"/>
  <c r="C188" i="48"/>
  <c r="C187" i="48"/>
  <c r="C186" i="48"/>
  <c r="C185" i="48"/>
  <c r="C184" i="48"/>
  <c r="C183" i="48"/>
  <c r="C182" i="48"/>
  <c r="C181" i="48"/>
  <c r="C180" i="48"/>
  <c r="C179" i="48"/>
  <c r="C178" i="48"/>
  <c r="C177" i="48"/>
  <c r="C176" i="48"/>
  <c r="C175" i="48"/>
  <c r="C174" i="48"/>
  <c r="C173" i="48"/>
  <c r="C172" i="48"/>
  <c r="C171" i="48"/>
  <c r="C170" i="48"/>
  <c r="C169" i="48"/>
  <c r="C168" i="48"/>
  <c r="C167" i="48"/>
  <c r="C166" i="48"/>
  <c r="C165" i="48"/>
  <c r="C164" i="48"/>
  <c r="C163" i="48"/>
  <c r="C162" i="48"/>
  <c r="C161" i="48"/>
  <c r="C160" i="48"/>
  <c r="C159" i="48"/>
  <c r="C158" i="48"/>
  <c r="C157" i="48"/>
  <c r="C156" i="48"/>
  <c r="C155" i="48"/>
  <c r="C154" i="48"/>
  <c r="C153" i="48"/>
  <c r="C152" i="48"/>
  <c r="C151" i="48"/>
  <c r="C150" i="48"/>
  <c r="C149" i="48"/>
  <c r="C148" i="48"/>
  <c r="C147" i="48"/>
  <c r="C146" i="48"/>
  <c r="C145" i="48"/>
  <c r="C144" i="48"/>
  <c r="C143" i="48"/>
  <c r="C142" i="48"/>
  <c r="C141" i="48"/>
  <c r="C140" i="48"/>
  <c r="C139" i="48"/>
  <c r="C138" i="48"/>
  <c r="C137" i="48"/>
  <c r="C136" i="48"/>
  <c r="C303" i="48"/>
  <c r="C38" i="48"/>
  <c r="C135" i="48"/>
  <c r="C132" i="48"/>
  <c r="C131" i="48"/>
  <c r="C130" i="48"/>
  <c r="C129" i="48"/>
  <c r="C128" i="48"/>
  <c r="C127" i="48"/>
  <c r="C126" i="48"/>
  <c r="C125" i="48"/>
  <c r="C124" i="48"/>
  <c r="C134" i="48"/>
  <c r="C122" i="48"/>
  <c r="C121" i="48"/>
  <c r="C120" i="48"/>
  <c r="C119" i="48"/>
  <c r="C118" i="48"/>
  <c r="C117" i="48"/>
  <c r="C116" i="48"/>
  <c r="C115" i="48"/>
  <c r="C114" i="48"/>
  <c r="C113" i="48"/>
  <c r="C112" i="48"/>
  <c r="C111" i="48"/>
  <c r="C110" i="48"/>
  <c r="C109" i="48"/>
  <c r="C108" i="48"/>
  <c r="C107" i="48"/>
  <c r="C106" i="48"/>
  <c r="C105" i="48"/>
  <c r="C104" i="48"/>
  <c r="C103" i="48"/>
  <c r="C102" i="48"/>
  <c r="C101" i="48"/>
  <c r="C100" i="48"/>
  <c r="C99" i="48"/>
  <c r="C98" i="48"/>
  <c r="C97" i="48"/>
  <c r="C96" i="48"/>
  <c r="C95" i="48"/>
  <c r="C94" i="48"/>
  <c r="C93" i="48"/>
  <c r="C92" i="48"/>
  <c r="C91" i="48"/>
  <c r="C90" i="48"/>
  <c r="C89" i="48"/>
  <c r="C88" i="48"/>
  <c r="C87" i="48"/>
  <c r="C86" i="48"/>
  <c r="C85" i="48"/>
  <c r="C84" i="48"/>
  <c r="C83" i="48"/>
  <c r="C82" i="48"/>
  <c r="C81" i="48"/>
  <c r="C80" i="48"/>
  <c r="C79" i="48"/>
  <c r="C78" i="48"/>
  <c r="C77" i="48"/>
  <c r="C76" i="48"/>
  <c r="C75" i="48"/>
  <c r="C74" i="48"/>
  <c r="C73" i="48"/>
  <c r="C72" i="48"/>
  <c r="C71" i="48"/>
  <c r="C70" i="48"/>
  <c r="C69" i="48"/>
  <c r="C68" i="48"/>
  <c r="C67" i="48"/>
  <c r="C66" i="48"/>
  <c r="C65" i="48"/>
  <c r="C64" i="48"/>
  <c r="C63" i="48"/>
  <c r="C62" i="48"/>
  <c r="C61" i="48"/>
  <c r="C60" i="48"/>
  <c r="C59" i="48"/>
  <c r="C58" i="48"/>
  <c r="C57" i="48"/>
  <c r="C302" i="48"/>
  <c r="C34" i="48"/>
  <c r="C133" i="48"/>
  <c r="C53" i="48"/>
  <c r="C52" i="48"/>
  <c r="C123" i="48"/>
  <c r="C299" i="48"/>
  <c r="C33" i="48"/>
  <c r="C48" i="48"/>
  <c r="C47" i="48"/>
  <c r="C46" i="48"/>
  <c r="C45" i="48"/>
  <c r="C44" i="48"/>
  <c r="C43" i="48"/>
  <c r="C42" i="48"/>
  <c r="C41" i="48"/>
  <c r="C40" i="48"/>
  <c r="C39" i="48"/>
  <c r="C30" i="48"/>
  <c r="C37" i="48"/>
  <c r="C36" i="48"/>
  <c r="C35" i="48"/>
  <c r="C29" i="48"/>
  <c r="C56" i="48"/>
  <c r="C32" i="48"/>
  <c r="C31" i="48"/>
  <c r="C55" i="48"/>
  <c r="C27" i="48"/>
  <c r="C28" i="48"/>
  <c r="C54" i="48"/>
  <c r="C26" i="48"/>
  <c r="C25" i="48"/>
  <c r="C24" i="48"/>
  <c r="C23" i="48"/>
  <c r="C22" i="48"/>
  <c r="C21" i="48"/>
  <c r="C20" i="48"/>
  <c r="C19" i="48"/>
  <c r="C18" i="48"/>
  <c r="C17" i="48"/>
  <c r="C16" i="48"/>
  <c r="C15" i="48"/>
  <c r="C14" i="48"/>
  <c r="C13" i="48"/>
  <c r="C12" i="48"/>
  <c r="C11" i="48"/>
  <c r="C10" i="48"/>
  <c r="C9" i="48"/>
  <c r="C8" i="48"/>
  <c r="C7" i="48"/>
  <c r="C6" i="48"/>
  <c r="C5" i="48"/>
  <c r="C4" i="48"/>
  <c r="N2" i="48"/>
  <c r="M2" i="48"/>
  <c r="L2" i="48"/>
  <c r="K2" i="48"/>
  <c r="J2" i="48"/>
  <c r="I2" i="48"/>
  <c r="H2" i="48"/>
  <c r="G2" i="48"/>
  <c r="F2" i="48"/>
  <c r="E2" i="48"/>
  <c r="D39" i="11" l="1"/>
  <c r="D71" i="11" s="1"/>
  <c r="D26" i="59"/>
  <c r="D30" i="59" s="1"/>
  <c r="D11" i="59"/>
  <c r="D48" i="11"/>
  <c r="O134" i="50"/>
  <c r="D18" i="11"/>
  <c r="O102" i="52"/>
  <c r="O17" i="53"/>
  <c r="F7" i="11"/>
  <c r="AA32" i="54"/>
  <c r="F6" i="11"/>
  <c r="AA16" i="55"/>
  <c r="D42" i="11"/>
  <c r="Q125" i="51"/>
  <c r="U125" i="51"/>
  <c r="Y125" i="51"/>
  <c r="R125" i="51"/>
  <c r="V125" i="51"/>
  <c r="Z125" i="51"/>
  <c r="S125" i="51"/>
  <c r="W125" i="51"/>
  <c r="T125" i="51"/>
  <c r="X125" i="51"/>
  <c r="AA14" i="53"/>
  <c r="AA30" i="54"/>
  <c r="AA13" i="55"/>
  <c r="Q132" i="50"/>
  <c r="U132" i="50"/>
  <c r="Y132" i="50"/>
  <c r="R132" i="50"/>
  <c r="V132" i="50"/>
  <c r="Z132" i="50"/>
  <c r="S132" i="50"/>
  <c r="W132" i="50"/>
  <c r="T132" i="50"/>
  <c r="X132" i="50"/>
  <c r="T100" i="52"/>
  <c r="X100" i="52"/>
  <c r="Q100" i="52"/>
  <c r="U100" i="52"/>
  <c r="Y100" i="52"/>
  <c r="R100" i="52"/>
  <c r="V100" i="52"/>
  <c r="Z100" i="52"/>
  <c r="S100" i="52"/>
  <c r="W100" i="52"/>
  <c r="AA111" i="50"/>
  <c r="F66" i="11" s="1"/>
  <c r="AA57" i="52"/>
  <c r="AA56" i="50"/>
  <c r="F45" i="11" s="1"/>
  <c r="AA59" i="50"/>
  <c r="AA22" i="50"/>
  <c r="AA30" i="50"/>
  <c r="AA66" i="50"/>
  <c r="AA26" i="50"/>
  <c r="AA29" i="50"/>
  <c r="AA24" i="50"/>
  <c r="AA58" i="50"/>
  <c r="F46" i="11" s="1"/>
  <c r="AA33" i="50"/>
  <c r="AA79" i="50"/>
  <c r="F58" i="11" s="1"/>
  <c r="AA117" i="50"/>
  <c r="AA119" i="50"/>
  <c r="AA113" i="50"/>
  <c r="AA4" i="50"/>
  <c r="AA6" i="50"/>
  <c r="AA7" i="50"/>
  <c r="AA18" i="50"/>
  <c r="AA21" i="50"/>
  <c r="AA41" i="50"/>
  <c r="AA45" i="50"/>
  <c r="AA8" i="50"/>
  <c r="AA9" i="50"/>
  <c r="AA10" i="50"/>
  <c r="AA11" i="50"/>
  <c r="AA12" i="50"/>
  <c r="F49" i="11" s="1"/>
  <c r="AA13" i="50"/>
  <c r="AA14" i="50"/>
  <c r="AA15" i="50"/>
  <c r="AA16" i="50"/>
  <c r="AA17" i="50"/>
  <c r="AA27" i="50"/>
  <c r="AA5" i="50"/>
  <c r="AA20" i="50"/>
  <c r="AA23" i="50"/>
  <c r="AA25" i="50"/>
  <c r="AA28" i="50"/>
  <c r="AA32" i="50"/>
  <c r="AA36" i="50"/>
  <c r="AA71" i="50"/>
  <c r="AA46" i="50"/>
  <c r="AA87" i="50"/>
  <c r="AA54" i="50"/>
  <c r="AA60" i="50"/>
  <c r="F47" i="11" s="1"/>
  <c r="AA73" i="50"/>
  <c r="AA101" i="50"/>
  <c r="AA115" i="50"/>
  <c r="F67" i="11" s="1"/>
  <c r="AA57" i="50"/>
  <c r="AA78" i="50"/>
  <c r="AA130" i="50"/>
  <c r="AA61" i="50"/>
  <c r="AA76" i="50"/>
  <c r="AA81" i="50"/>
  <c r="AA83" i="50"/>
  <c r="AA90" i="50"/>
  <c r="AA98" i="50"/>
  <c r="F63" i="11" s="1"/>
  <c r="AA109" i="50"/>
  <c r="AA116" i="50"/>
  <c r="AA129" i="50"/>
  <c r="AA103" i="50"/>
  <c r="F65" i="11" s="1"/>
  <c r="AA99" i="50"/>
  <c r="F64" i="11" s="1"/>
  <c r="AA100" i="50"/>
  <c r="AA105" i="50"/>
  <c r="AA107" i="50"/>
  <c r="AA110" i="50"/>
  <c r="AA114" i="50"/>
  <c r="AA118" i="50"/>
  <c r="AA121" i="50"/>
  <c r="AA122" i="50"/>
  <c r="AA112" i="50"/>
  <c r="AA120" i="50"/>
  <c r="F68" i="11" s="1"/>
  <c r="AA123" i="50"/>
  <c r="AA125" i="50"/>
  <c r="AA127" i="50"/>
  <c r="AA41" i="51"/>
  <c r="AA103" i="51"/>
  <c r="AA64" i="51"/>
  <c r="AA89" i="51"/>
  <c r="AA38" i="51"/>
  <c r="AA31" i="51"/>
  <c r="AA22" i="51"/>
  <c r="AA42" i="51"/>
  <c r="AA39" i="51"/>
  <c r="AA9" i="51"/>
  <c r="AA47" i="51"/>
  <c r="AA51" i="51"/>
  <c r="AA68" i="51"/>
  <c r="AA78" i="51"/>
  <c r="AA108" i="51"/>
  <c r="AA71" i="51"/>
  <c r="AA86" i="51"/>
  <c r="AA94" i="51"/>
  <c r="AA17" i="51"/>
  <c r="AA55" i="51"/>
  <c r="F37" i="11" s="1"/>
  <c r="O125" i="51"/>
  <c r="AA25" i="51"/>
  <c r="AA5" i="51"/>
  <c r="AA12" i="51"/>
  <c r="AA19" i="51"/>
  <c r="AA53" i="51"/>
  <c r="AA56" i="51"/>
  <c r="AA60" i="51"/>
  <c r="F34" i="11" s="1"/>
  <c r="AA80" i="51"/>
  <c r="AA95" i="51"/>
  <c r="AA27" i="51"/>
  <c r="F36" i="11" s="1"/>
  <c r="AA32" i="51"/>
  <c r="AA33" i="51"/>
  <c r="AA35" i="51"/>
  <c r="AA40" i="51"/>
  <c r="AA45" i="51"/>
  <c r="AA57" i="51"/>
  <c r="AA59" i="51"/>
  <c r="AA63" i="51"/>
  <c r="AA74" i="51"/>
  <c r="AA76" i="51"/>
  <c r="AA69" i="51"/>
  <c r="AA73" i="51"/>
  <c r="AA79" i="51"/>
  <c r="AA81" i="51"/>
  <c r="AA83" i="51"/>
  <c r="AA87" i="51"/>
  <c r="F38" i="11" s="1"/>
  <c r="AA92" i="51"/>
  <c r="AA100" i="51"/>
  <c r="AA75" i="51"/>
  <c r="AA98" i="51"/>
  <c r="AA110" i="51"/>
  <c r="AA77" i="51"/>
  <c r="AA82" i="51"/>
  <c r="AA84" i="51"/>
  <c r="AA85" i="51"/>
  <c r="AA88" i="51"/>
  <c r="AA90" i="51"/>
  <c r="AA91" i="51"/>
  <c r="AA93" i="51"/>
  <c r="AA96" i="51"/>
  <c r="AA101" i="51"/>
  <c r="AA105" i="51"/>
  <c r="AA109" i="51"/>
  <c r="AA111" i="51"/>
  <c r="AA120" i="51"/>
  <c r="AA119" i="51"/>
  <c r="AA121" i="51"/>
  <c r="AA122" i="51"/>
  <c r="AA123" i="51"/>
  <c r="AA124" i="51"/>
  <c r="AA60" i="52"/>
  <c r="AA61" i="52"/>
  <c r="F23" i="11" s="1"/>
  <c r="AA76" i="52"/>
  <c r="AA51" i="52"/>
  <c r="AA56" i="52"/>
  <c r="AA7" i="52"/>
  <c r="AA8" i="52"/>
  <c r="AA9" i="52"/>
  <c r="AA29" i="52"/>
  <c r="AA14" i="52"/>
  <c r="AA58" i="52"/>
  <c r="AA71" i="52"/>
  <c r="AA81" i="52"/>
  <c r="AA82" i="52"/>
  <c r="AA84" i="52"/>
  <c r="AA88" i="52"/>
  <c r="AA10" i="52"/>
  <c r="AA11" i="52"/>
  <c r="F27" i="11" s="1"/>
  <c r="AA33" i="52"/>
  <c r="AA41" i="52"/>
  <c r="F21" i="11" s="1"/>
  <c r="AA65" i="52"/>
  <c r="AA15" i="52"/>
  <c r="AA53" i="52"/>
  <c r="AA5" i="52"/>
  <c r="AA12" i="52"/>
  <c r="AA13" i="52"/>
  <c r="F19" i="11" s="1"/>
  <c r="AA16" i="52"/>
  <c r="AA50" i="52"/>
  <c r="AA73" i="52"/>
  <c r="AA77" i="52"/>
  <c r="F26" i="11" s="1"/>
  <c r="AA4" i="52"/>
  <c r="AA6" i="52"/>
  <c r="AA17" i="52"/>
  <c r="F28" i="11" s="1"/>
  <c r="AA18" i="52"/>
  <c r="AA48" i="52"/>
  <c r="AA54" i="52"/>
  <c r="AA66" i="52"/>
  <c r="AA67" i="52"/>
  <c r="AA68" i="52"/>
  <c r="AA72" i="52"/>
  <c r="AA75" i="52"/>
  <c r="AA89" i="52"/>
  <c r="AA31" i="52"/>
  <c r="AA47" i="52"/>
  <c r="AA49" i="52"/>
  <c r="AA52" i="52"/>
  <c r="AA59" i="52"/>
  <c r="AA78" i="52"/>
  <c r="AA79" i="52"/>
  <c r="AA91" i="52"/>
  <c r="AA45" i="52"/>
  <c r="AA46" i="52"/>
  <c r="F22" i="11" s="1"/>
  <c r="AA55" i="52"/>
  <c r="AA62" i="52"/>
  <c r="AA63" i="52"/>
  <c r="AA64" i="52"/>
  <c r="F24" i="11" s="1"/>
  <c r="AA69" i="52"/>
  <c r="F25" i="11" s="1"/>
  <c r="AA70" i="52"/>
  <c r="AA74" i="52"/>
  <c r="AA80" i="52"/>
  <c r="AA93" i="52"/>
  <c r="AA94" i="52"/>
  <c r="AA86" i="52"/>
  <c r="AA98" i="52"/>
  <c r="AA96" i="52"/>
  <c r="AA97" i="52"/>
  <c r="AA99" i="52"/>
  <c r="AA28" i="52"/>
  <c r="AA19" i="52"/>
  <c r="F20" i="11" s="1"/>
  <c r="AA20" i="52"/>
  <c r="AA22" i="52"/>
  <c r="AA24" i="52"/>
  <c r="AA27" i="52"/>
  <c r="AA21" i="52"/>
  <c r="AA23" i="52"/>
  <c r="AA25" i="52"/>
  <c r="AA26" i="52"/>
  <c r="AA30" i="52"/>
  <c r="AA32" i="52"/>
  <c r="AA35" i="52"/>
  <c r="AA38" i="52"/>
  <c r="AA44" i="52"/>
  <c r="O100" i="52"/>
  <c r="AA43" i="52"/>
  <c r="AA34" i="52"/>
  <c r="AA36" i="52"/>
  <c r="AA37" i="52"/>
  <c r="AA39" i="52"/>
  <c r="AA40" i="52"/>
  <c r="AA42" i="52"/>
  <c r="AA83" i="52"/>
  <c r="AA87" i="52"/>
  <c r="AA85" i="52"/>
  <c r="AA92" i="52"/>
  <c r="AA90" i="52"/>
  <c r="AA95" i="52"/>
  <c r="AA7" i="51"/>
  <c r="AA14" i="51"/>
  <c r="AA16" i="51"/>
  <c r="F31" i="11" s="1"/>
  <c r="AA20" i="51"/>
  <c r="AA23" i="51"/>
  <c r="AA26" i="51"/>
  <c r="F33" i="11" s="1"/>
  <c r="AA30" i="51"/>
  <c r="AA4" i="51"/>
  <c r="AA6" i="51"/>
  <c r="AA10" i="51"/>
  <c r="AA11" i="51"/>
  <c r="AA15" i="51"/>
  <c r="AA29" i="51"/>
  <c r="AA37" i="51"/>
  <c r="AA43" i="51"/>
  <c r="AA48" i="51"/>
  <c r="AA52" i="51"/>
  <c r="AA54" i="51"/>
  <c r="AA58" i="51"/>
  <c r="AA61" i="51"/>
  <c r="AA66" i="51"/>
  <c r="AA72" i="51"/>
  <c r="AA8" i="51"/>
  <c r="AA13" i="51"/>
  <c r="AA18" i="51"/>
  <c r="F35" i="11" s="1"/>
  <c r="AA21" i="51"/>
  <c r="F32" i="11" s="1"/>
  <c r="AA24" i="51"/>
  <c r="AA28" i="51"/>
  <c r="AA34" i="51"/>
  <c r="AA36" i="51"/>
  <c r="AA44" i="51"/>
  <c r="AA46" i="51"/>
  <c r="AA49" i="51"/>
  <c r="AA50" i="51"/>
  <c r="AA62" i="51"/>
  <c r="AA65" i="51"/>
  <c r="AA67" i="51"/>
  <c r="AA70" i="51"/>
  <c r="AA97" i="51"/>
  <c r="AA102" i="51"/>
  <c r="AA106" i="51"/>
  <c r="AA99" i="51"/>
  <c r="AA104" i="51"/>
  <c r="AA107" i="51"/>
  <c r="AA117" i="51"/>
  <c r="AA112" i="51"/>
  <c r="AA113" i="51"/>
  <c r="AA114" i="51"/>
  <c r="AA115" i="51"/>
  <c r="AA116" i="51"/>
  <c r="AA118" i="51"/>
  <c r="O132" i="50"/>
  <c r="AA19" i="50"/>
  <c r="AA31" i="50"/>
  <c r="F50" i="11" s="1"/>
  <c r="AA34" i="50"/>
  <c r="AA35" i="50"/>
  <c r="AA38" i="50"/>
  <c r="AA43" i="50"/>
  <c r="AA44" i="50"/>
  <c r="AA37" i="50"/>
  <c r="AA39" i="50"/>
  <c r="AA42" i="50"/>
  <c r="AA40" i="50"/>
  <c r="AA53" i="50"/>
  <c r="AA55" i="50"/>
  <c r="F44" i="11" s="1"/>
  <c r="AA50" i="50"/>
  <c r="AA51" i="50"/>
  <c r="F43" i="11" s="1"/>
  <c r="AA52" i="50"/>
  <c r="AA47" i="50"/>
  <c r="AA48" i="50"/>
  <c r="AA49" i="50"/>
  <c r="F42" i="11" s="1"/>
  <c r="AA62" i="50"/>
  <c r="F51" i="11" s="1"/>
  <c r="AA64" i="50"/>
  <c r="F53" i="11" s="1"/>
  <c r="AA65" i="50"/>
  <c r="F54" i="11" s="1"/>
  <c r="AA67" i="50"/>
  <c r="AA68" i="50"/>
  <c r="F55" i="11" s="1"/>
  <c r="AA63" i="50"/>
  <c r="F52" i="11" s="1"/>
  <c r="AA72" i="50"/>
  <c r="AA75" i="50"/>
  <c r="AA69" i="50"/>
  <c r="F56" i="11" s="1"/>
  <c r="AA70" i="50"/>
  <c r="AA74" i="50"/>
  <c r="F57" i="11" s="1"/>
  <c r="AA77" i="50"/>
  <c r="AA80" i="50"/>
  <c r="F59" i="11" s="1"/>
  <c r="AA82" i="50"/>
  <c r="AA86" i="50"/>
  <c r="AA93" i="50"/>
  <c r="AA95" i="50"/>
  <c r="AA97" i="50"/>
  <c r="AA102" i="50"/>
  <c r="AA85" i="50"/>
  <c r="F61" i="11" s="1"/>
  <c r="AA89" i="50"/>
  <c r="F62" i="11" s="1"/>
  <c r="AA91" i="50"/>
  <c r="AA92" i="50"/>
  <c r="AA104" i="50"/>
  <c r="AA84" i="50"/>
  <c r="F60" i="11" s="1"/>
  <c r="AA88" i="50"/>
  <c r="AA94" i="50"/>
  <c r="AA96" i="50"/>
  <c r="AA106" i="50"/>
  <c r="AA108" i="50"/>
  <c r="AA124" i="50"/>
  <c r="AA128" i="50"/>
  <c r="AA126" i="50"/>
  <c r="AA131" i="50"/>
  <c r="Y124" i="48"/>
  <c r="U124" i="48"/>
  <c r="Q124" i="48"/>
  <c r="Z124" i="48"/>
  <c r="T124" i="48"/>
  <c r="X124" i="48"/>
  <c r="W124" i="48"/>
  <c r="R124" i="48"/>
  <c r="V124" i="48"/>
  <c r="S124" i="48"/>
  <c r="O124" i="48"/>
  <c r="I439" i="48"/>
  <c r="W5" i="48"/>
  <c r="Y13" i="48"/>
  <c r="U13" i="48"/>
  <c r="Q13" i="48"/>
  <c r="X13" i="48"/>
  <c r="S13" i="48"/>
  <c r="O13" i="48"/>
  <c r="W17" i="48"/>
  <c r="Y27" i="48"/>
  <c r="U27" i="48"/>
  <c r="Q27" i="48"/>
  <c r="X27" i="48"/>
  <c r="S27" i="48"/>
  <c r="O27" i="48"/>
  <c r="Y37" i="48"/>
  <c r="U37" i="48"/>
  <c r="Q37" i="48"/>
  <c r="X37" i="48"/>
  <c r="S37" i="48"/>
  <c r="O37" i="48"/>
  <c r="Y57" i="48"/>
  <c r="U57" i="48"/>
  <c r="Q57" i="48"/>
  <c r="X57" i="48"/>
  <c r="S57" i="48"/>
  <c r="O57" i="48"/>
  <c r="Y65" i="48"/>
  <c r="U65" i="48"/>
  <c r="Q65" i="48"/>
  <c r="X65" i="48"/>
  <c r="S65" i="48"/>
  <c r="O65" i="48"/>
  <c r="Y85" i="48"/>
  <c r="U85" i="48"/>
  <c r="Q85" i="48"/>
  <c r="X85" i="48"/>
  <c r="S85" i="48"/>
  <c r="O85" i="48"/>
  <c r="Y105" i="48"/>
  <c r="U105" i="48"/>
  <c r="Q105" i="48"/>
  <c r="X105" i="48"/>
  <c r="S105" i="48"/>
  <c r="O105" i="48"/>
  <c r="W109" i="48"/>
  <c r="W117" i="48"/>
  <c r="G439" i="48"/>
  <c r="Z13" i="48"/>
  <c r="R17" i="48"/>
  <c r="Z37" i="48"/>
  <c r="R41" i="48"/>
  <c r="Z57" i="48"/>
  <c r="R113" i="48"/>
  <c r="Z113" i="48"/>
  <c r="E439" i="48"/>
  <c r="Y4" i="48"/>
  <c r="U4" i="48"/>
  <c r="Q4" i="48"/>
  <c r="Z4" i="48"/>
  <c r="T4" i="48"/>
  <c r="K439" i="48"/>
  <c r="V4" i="48"/>
  <c r="T9" i="48"/>
  <c r="T13" i="48"/>
  <c r="T17" i="48"/>
  <c r="T21" i="48"/>
  <c r="T25" i="48"/>
  <c r="T27" i="48"/>
  <c r="T56" i="48"/>
  <c r="T37" i="48"/>
  <c r="T41" i="48"/>
  <c r="T45" i="48"/>
  <c r="T33" i="48"/>
  <c r="T53" i="48"/>
  <c r="T57" i="48"/>
  <c r="T61" i="48"/>
  <c r="T65" i="48"/>
  <c r="T69" i="48"/>
  <c r="T73" i="48"/>
  <c r="T77" i="48"/>
  <c r="T81" i="48"/>
  <c r="T85" i="48"/>
  <c r="T89" i="48"/>
  <c r="T93" i="48"/>
  <c r="T97" i="48"/>
  <c r="T101" i="48"/>
  <c r="T105" i="48"/>
  <c r="T109" i="48"/>
  <c r="T113" i="48"/>
  <c r="T117" i="48"/>
  <c r="T121" i="48"/>
  <c r="W13" i="48"/>
  <c r="Y25" i="48"/>
  <c r="U25" i="48"/>
  <c r="Q25" i="48"/>
  <c r="X25" i="48"/>
  <c r="S25" i="48"/>
  <c r="O25" i="48"/>
  <c r="W27" i="48"/>
  <c r="Y56" i="48"/>
  <c r="U56" i="48"/>
  <c r="Q56" i="48"/>
  <c r="X56" i="48"/>
  <c r="S56" i="48"/>
  <c r="O56" i="48"/>
  <c r="W37" i="48"/>
  <c r="Y41" i="48"/>
  <c r="U41" i="48"/>
  <c r="Q41" i="48"/>
  <c r="X41" i="48"/>
  <c r="S41" i="48"/>
  <c r="O41" i="48"/>
  <c r="W33" i="48"/>
  <c r="Y53" i="48"/>
  <c r="U53" i="48"/>
  <c r="Q53" i="48"/>
  <c r="X53" i="48"/>
  <c r="S53" i="48"/>
  <c r="O53" i="48"/>
  <c r="Y61" i="48"/>
  <c r="U61" i="48"/>
  <c r="Q61" i="48"/>
  <c r="X61" i="48"/>
  <c r="S61" i="48"/>
  <c r="O61" i="48"/>
  <c r="Y69" i="48"/>
  <c r="U69" i="48"/>
  <c r="Q69" i="48"/>
  <c r="X69" i="48"/>
  <c r="S69" i="48"/>
  <c r="O69" i="48"/>
  <c r="W69" i="48"/>
  <c r="W73" i="48"/>
  <c r="Y81" i="48"/>
  <c r="U81" i="48"/>
  <c r="Q81" i="48"/>
  <c r="X81" i="48"/>
  <c r="S81" i="48"/>
  <c r="O81" i="48"/>
  <c r="W85" i="48"/>
  <c r="W89" i="48"/>
  <c r="W97" i="48"/>
  <c r="Y101" i="48"/>
  <c r="U101" i="48"/>
  <c r="Q101" i="48"/>
  <c r="X101" i="48"/>
  <c r="S101" i="48"/>
  <c r="O101" i="48"/>
  <c r="Y121" i="48"/>
  <c r="U121" i="48"/>
  <c r="Q121" i="48"/>
  <c r="X121" i="48"/>
  <c r="S121" i="48"/>
  <c r="O121" i="48"/>
  <c r="R5" i="48"/>
  <c r="Z9" i="48"/>
  <c r="Z17" i="48"/>
  <c r="R21" i="48"/>
  <c r="Z25" i="48"/>
  <c r="R27" i="48"/>
  <c r="R56" i="48"/>
  <c r="Z56" i="48"/>
  <c r="Z45" i="48"/>
  <c r="R33" i="48"/>
  <c r="R53" i="48"/>
  <c r="Z61" i="48"/>
  <c r="R65" i="48"/>
  <c r="R69" i="48"/>
  <c r="R77" i="48"/>
  <c r="Z81" i="48"/>
  <c r="Z85" i="48"/>
  <c r="R93" i="48"/>
  <c r="R97" i="48"/>
  <c r="R101" i="48"/>
  <c r="Z101" i="48"/>
  <c r="R105" i="48"/>
  <c r="Z109" i="48"/>
  <c r="R117" i="48"/>
  <c r="Z117" i="48"/>
  <c r="Z121" i="48"/>
  <c r="T5" i="48"/>
  <c r="Y8" i="48"/>
  <c r="U8" i="48"/>
  <c r="Q8" i="48"/>
  <c r="Z8" i="48"/>
  <c r="T8" i="48"/>
  <c r="V8" i="48"/>
  <c r="M439" i="48"/>
  <c r="N439" i="48"/>
  <c r="W4" i="48"/>
  <c r="V5" i="48"/>
  <c r="W8" i="48"/>
  <c r="V9" i="48"/>
  <c r="V13" i="48"/>
  <c r="V17" i="48"/>
  <c r="V21" i="48"/>
  <c r="V25" i="48"/>
  <c r="V27" i="48"/>
  <c r="V56" i="48"/>
  <c r="V37" i="48"/>
  <c r="V41" i="48"/>
  <c r="V45" i="48"/>
  <c r="V33" i="48"/>
  <c r="V53" i="48"/>
  <c r="V57" i="48"/>
  <c r="V61" i="48"/>
  <c r="V65" i="48"/>
  <c r="V69" i="48"/>
  <c r="V73" i="48"/>
  <c r="V77" i="48"/>
  <c r="V81" i="48"/>
  <c r="V85" i="48"/>
  <c r="V89" i="48"/>
  <c r="V93" i="48"/>
  <c r="V97" i="48"/>
  <c r="V101" i="48"/>
  <c r="V105" i="48"/>
  <c r="V109" i="48"/>
  <c r="V113" i="48"/>
  <c r="V117" i="48"/>
  <c r="V121" i="48"/>
  <c r="Y5" i="48"/>
  <c r="U5" i="48"/>
  <c r="Q5" i="48"/>
  <c r="X5" i="48"/>
  <c r="S5" i="48"/>
  <c r="O5" i="48"/>
  <c r="Y9" i="48"/>
  <c r="U9" i="48"/>
  <c r="Q9" i="48"/>
  <c r="X9" i="48"/>
  <c r="S9" i="48"/>
  <c r="O9" i="48"/>
  <c r="W9" i="48"/>
  <c r="Y21" i="48"/>
  <c r="U21" i="48"/>
  <c r="Q21" i="48"/>
  <c r="X21" i="48"/>
  <c r="S21" i="48"/>
  <c r="O21" i="48"/>
  <c r="W25" i="48"/>
  <c r="Y45" i="48"/>
  <c r="U45" i="48"/>
  <c r="Q45" i="48"/>
  <c r="X45" i="48"/>
  <c r="S45" i="48"/>
  <c r="O45" i="48"/>
  <c r="Y33" i="48"/>
  <c r="U33" i="48"/>
  <c r="Q33" i="48"/>
  <c r="X33" i="48"/>
  <c r="S33" i="48"/>
  <c r="O33" i="48"/>
  <c r="Y77" i="48"/>
  <c r="U77" i="48"/>
  <c r="Q77" i="48"/>
  <c r="X77" i="48"/>
  <c r="S77" i="48"/>
  <c r="O77" i="48"/>
  <c r="W81" i="48"/>
  <c r="Y93" i="48"/>
  <c r="U93" i="48"/>
  <c r="Q93" i="48"/>
  <c r="X93" i="48"/>
  <c r="S93" i="48"/>
  <c r="O93" i="48"/>
  <c r="Y97" i="48"/>
  <c r="U97" i="48"/>
  <c r="Q97" i="48"/>
  <c r="X97" i="48"/>
  <c r="S97" i="48"/>
  <c r="O97" i="48"/>
  <c r="Y109" i="48"/>
  <c r="U109" i="48"/>
  <c r="Q109" i="48"/>
  <c r="X109" i="48"/>
  <c r="S109" i="48"/>
  <c r="O109" i="48"/>
  <c r="Y113" i="48"/>
  <c r="U113" i="48"/>
  <c r="Q113" i="48"/>
  <c r="X113" i="48"/>
  <c r="S113" i="48"/>
  <c r="O113" i="48"/>
  <c r="W121" i="48"/>
  <c r="Y17" i="48"/>
  <c r="U17" i="48"/>
  <c r="Q17" i="48"/>
  <c r="X17" i="48"/>
  <c r="S17" i="48"/>
  <c r="O17" i="48"/>
  <c r="W21" i="48"/>
  <c r="W56" i="48"/>
  <c r="W41" i="48"/>
  <c r="W45" i="48"/>
  <c r="W53" i="48"/>
  <c r="W57" i="48"/>
  <c r="W61" i="48"/>
  <c r="W65" i="48"/>
  <c r="Y73" i="48"/>
  <c r="U73" i="48"/>
  <c r="Q73" i="48"/>
  <c r="X73" i="48"/>
  <c r="S73" i="48"/>
  <c r="O73" i="48"/>
  <c r="W77" i="48"/>
  <c r="Y89" i="48"/>
  <c r="U89" i="48"/>
  <c r="Q89" i="48"/>
  <c r="X89" i="48"/>
  <c r="S89" i="48"/>
  <c r="O89" i="48"/>
  <c r="W93" i="48"/>
  <c r="W101" i="48"/>
  <c r="W105" i="48"/>
  <c r="W113" i="48"/>
  <c r="Y117" i="48"/>
  <c r="U117" i="48"/>
  <c r="Q117" i="48"/>
  <c r="X117" i="48"/>
  <c r="S117" i="48"/>
  <c r="O117" i="48"/>
  <c r="J439" i="48"/>
  <c r="Z5" i="48"/>
  <c r="R9" i="48"/>
  <c r="R13" i="48"/>
  <c r="Z21" i="48"/>
  <c r="R25" i="48"/>
  <c r="Z27" i="48"/>
  <c r="R37" i="48"/>
  <c r="Z41" i="48"/>
  <c r="R45" i="48"/>
  <c r="Z33" i="48"/>
  <c r="Z53" i="48"/>
  <c r="R57" i="48"/>
  <c r="R61" i="48"/>
  <c r="Z65" i="48"/>
  <c r="Z69" i="48"/>
  <c r="R73" i="48"/>
  <c r="Z73" i="48"/>
  <c r="Z77" i="48"/>
  <c r="R81" i="48"/>
  <c r="R85" i="48"/>
  <c r="R89" i="48"/>
  <c r="Z89" i="48"/>
  <c r="Z93" i="48"/>
  <c r="Z97" i="48"/>
  <c r="Z105" i="48"/>
  <c r="R109" i="48"/>
  <c r="R121" i="48"/>
  <c r="H5" i="49"/>
  <c r="L5" i="49"/>
  <c r="G5" i="49"/>
  <c r="H439" i="48"/>
  <c r="L439" i="48"/>
  <c r="K5" i="49"/>
  <c r="N5" i="49"/>
  <c r="J5" i="49"/>
  <c r="F5" i="49"/>
  <c r="I5" i="49"/>
  <c r="M5" i="49"/>
  <c r="Q439" i="48" l="1"/>
  <c r="F48" i="11"/>
  <c r="AA134" i="50"/>
  <c r="F39" i="11"/>
  <c r="F18" i="11"/>
  <c r="F29" i="11" s="1"/>
  <c r="AA102" i="52"/>
  <c r="AA17" i="53"/>
  <c r="O135" i="50"/>
  <c r="AA125" i="51"/>
  <c r="AA132" i="50"/>
  <c r="AA100" i="52"/>
  <c r="AA93" i="48"/>
  <c r="AA117" i="48"/>
  <c r="AA53" i="48"/>
  <c r="AA41" i="48"/>
  <c r="AA69" i="48"/>
  <c r="AA25" i="48"/>
  <c r="AA73" i="48"/>
  <c r="AA97" i="48"/>
  <c r="AA13" i="48"/>
  <c r="AA89" i="48"/>
  <c r="AA17" i="48"/>
  <c r="AA109" i="48"/>
  <c r="AA45" i="48"/>
  <c r="AA5" i="48"/>
  <c r="AA121" i="48"/>
  <c r="AA85" i="48"/>
  <c r="AA113" i="48"/>
  <c r="AA77" i="48"/>
  <c r="AA33" i="48"/>
  <c r="AA21" i="48"/>
  <c r="AA9" i="48"/>
  <c r="AA105" i="48"/>
  <c r="AA65" i="48"/>
  <c r="AA101" i="48"/>
  <c r="AA56" i="48"/>
  <c r="AA124" i="48"/>
  <c r="AA81" i="48"/>
  <c r="AA61" i="48"/>
  <c r="AA57" i="48"/>
  <c r="AA37" i="48"/>
  <c r="AA27" i="48"/>
  <c r="E5" i="49"/>
  <c r="Y4" i="49"/>
  <c r="U4" i="49"/>
  <c r="Q4" i="49"/>
  <c r="X4" i="49"/>
  <c r="S4" i="49"/>
  <c r="O4" i="49"/>
  <c r="W4" i="49"/>
  <c r="Z4" i="49"/>
  <c r="T4" i="49"/>
  <c r="R4" i="49"/>
  <c r="V4" i="49"/>
  <c r="Y134" i="48"/>
  <c r="U134" i="48"/>
  <c r="Q134" i="48"/>
  <c r="V134" i="48"/>
  <c r="S134" i="48"/>
  <c r="R134" i="48"/>
  <c r="W134" i="48"/>
  <c r="Z134" i="48"/>
  <c r="X134" i="48"/>
  <c r="T134" i="48"/>
  <c r="O134" i="48"/>
  <c r="Y119" i="48"/>
  <c r="U119" i="48"/>
  <c r="Q119" i="48"/>
  <c r="V119" i="48"/>
  <c r="W119" i="48"/>
  <c r="X119" i="48"/>
  <c r="R119" i="48"/>
  <c r="T119" i="48"/>
  <c r="O119" i="48"/>
  <c r="Z119" i="48"/>
  <c r="S119" i="48"/>
  <c r="Y115" i="48"/>
  <c r="U115" i="48"/>
  <c r="Q115" i="48"/>
  <c r="V115" i="48"/>
  <c r="Z115" i="48"/>
  <c r="X115" i="48"/>
  <c r="R115" i="48"/>
  <c r="W115" i="48"/>
  <c r="S115" i="48"/>
  <c r="T115" i="48"/>
  <c r="O115" i="48"/>
  <c r="Y111" i="48"/>
  <c r="U111" i="48"/>
  <c r="Q111" i="48"/>
  <c r="V111" i="48"/>
  <c r="S111" i="48"/>
  <c r="X111" i="48"/>
  <c r="R111" i="48"/>
  <c r="W111" i="48"/>
  <c r="Z111" i="48"/>
  <c r="T111" i="48"/>
  <c r="O111" i="48"/>
  <c r="Y107" i="48"/>
  <c r="U107" i="48"/>
  <c r="Q107" i="48"/>
  <c r="V107" i="48"/>
  <c r="Z107" i="48"/>
  <c r="R107" i="48"/>
  <c r="W107" i="48"/>
  <c r="S107" i="48"/>
  <c r="T107" i="48"/>
  <c r="O107" i="48"/>
  <c r="X107" i="48"/>
  <c r="Y103" i="48"/>
  <c r="U103" i="48"/>
  <c r="Q103" i="48"/>
  <c r="V103" i="48"/>
  <c r="S103" i="48"/>
  <c r="X103" i="48"/>
  <c r="R103" i="48"/>
  <c r="W103" i="48"/>
  <c r="Z103" i="48"/>
  <c r="T103" i="48"/>
  <c r="O103" i="48"/>
  <c r="Y99" i="48"/>
  <c r="U99" i="48"/>
  <c r="Q99" i="48"/>
  <c r="V99" i="48"/>
  <c r="Z99" i="48"/>
  <c r="R99" i="48"/>
  <c r="W99" i="48"/>
  <c r="S99" i="48"/>
  <c r="X99" i="48"/>
  <c r="T99" i="48"/>
  <c r="O99" i="48"/>
  <c r="Y95" i="48"/>
  <c r="U95" i="48"/>
  <c r="Q95" i="48"/>
  <c r="V95" i="48"/>
  <c r="S95" i="48"/>
  <c r="X95" i="48"/>
  <c r="W95" i="48"/>
  <c r="Z95" i="48"/>
  <c r="R95" i="48"/>
  <c r="T95" i="48"/>
  <c r="O95" i="48"/>
  <c r="Y91" i="48"/>
  <c r="U91" i="48"/>
  <c r="Q91" i="48"/>
  <c r="V91" i="48"/>
  <c r="W91" i="48"/>
  <c r="Z91" i="48"/>
  <c r="X91" i="48"/>
  <c r="R91" i="48"/>
  <c r="T91" i="48"/>
  <c r="O91" i="48"/>
  <c r="S91" i="48"/>
  <c r="Y87" i="48"/>
  <c r="U87" i="48"/>
  <c r="Q87" i="48"/>
  <c r="V87" i="48"/>
  <c r="S87" i="48"/>
  <c r="R87" i="48"/>
  <c r="W87" i="48"/>
  <c r="Z87" i="48"/>
  <c r="X87" i="48"/>
  <c r="T87" i="48"/>
  <c r="O87" i="48"/>
  <c r="Y83" i="48"/>
  <c r="U83" i="48"/>
  <c r="Q83" i="48"/>
  <c r="V83" i="48"/>
  <c r="S83" i="48"/>
  <c r="W83" i="48"/>
  <c r="Z83" i="48"/>
  <c r="X83" i="48"/>
  <c r="R83" i="48"/>
  <c r="T83" i="48"/>
  <c r="O83" i="48"/>
  <c r="Y79" i="48"/>
  <c r="U79" i="48"/>
  <c r="Q79" i="48"/>
  <c r="V79" i="48"/>
  <c r="Z79" i="48"/>
  <c r="X79" i="48"/>
  <c r="R79" i="48"/>
  <c r="W79" i="48"/>
  <c r="T79" i="48"/>
  <c r="O79" i="48"/>
  <c r="S79" i="48"/>
  <c r="Y75" i="48"/>
  <c r="U75" i="48"/>
  <c r="Q75" i="48"/>
  <c r="V75" i="48"/>
  <c r="Z75" i="48"/>
  <c r="X75" i="48"/>
  <c r="R75" i="48"/>
  <c r="W75" i="48"/>
  <c r="S75" i="48"/>
  <c r="T75" i="48"/>
  <c r="O75" i="48"/>
  <c r="Y71" i="48"/>
  <c r="U71" i="48"/>
  <c r="Q71" i="48"/>
  <c r="V71" i="48"/>
  <c r="R71" i="48"/>
  <c r="W71" i="48"/>
  <c r="Z71" i="48"/>
  <c r="X71" i="48"/>
  <c r="T71" i="48"/>
  <c r="O71" i="48"/>
  <c r="S71" i="48"/>
  <c r="Y67" i="48"/>
  <c r="U67" i="48"/>
  <c r="Q67" i="48"/>
  <c r="V67" i="48"/>
  <c r="S67" i="48"/>
  <c r="W67" i="48"/>
  <c r="Z67" i="48"/>
  <c r="X67" i="48"/>
  <c r="R67" i="48"/>
  <c r="T67" i="48"/>
  <c r="O67" i="48"/>
  <c r="Y63" i="48"/>
  <c r="U63" i="48"/>
  <c r="Q63" i="48"/>
  <c r="V63" i="48"/>
  <c r="Z63" i="48"/>
  <c r="W63" i="48"/>
  <c r="S63" i="48"/>
  <c r="X63" i="48"/>
  <c r="R63" i="48"/>
  <c r="T63" i="48"/>
  <c r="O63" i="48"/>
  <c r="Y59" i="48"/>
  <c r="U59" i="48"/>
  <c r="Q59" i="48"/>
  <c r="V59" i="48"/>
  <c r="Z59" i="48"/>
  <c r="W59" i="48"/>
  <c r="S59" i="48"/>
  <c r="T59" i="48"/>
  <c r="O59" i="48"/>
  <c r="X59" i="48"/>
  <c r="R59" i="48"/>
  <c r="Y34" i="48"/>
  <c r="U34" i="48"/>
  <c r="Q34" i="48"/>
  <c r="V34" i="48"/>
  <c r="X34" i="48"/>
  <c r="R34" i="48"/>
  <c r="W34" i="48"/>
  <c r="Z34" i="48"/>
  <c r="T34" i="48"/>
  <c r="O34" i="48"/>
  <c r="S34" i="48"/>
  <c r="Y123" i="48"/>
  <c r="U123" i="48"/>
  <c r="Q123" i="48"/>
  <c r="V123" i="48"/>
  <c r="Z123" i="48"/>
  <c r="R123" i="48"/>
  <c r="W123" i="48"/>
  <c r="S123" i="48"/>
  <c r="X123" i="48"/>
  <c r="T123" i="48"/>
  <c r="O123" i="48"/>
  <c r="Y47" i="48"/>
  <c r="U47" i="48"/>
  <c r="Q47" i="48"/>
  <c r="V47" i="48"/>
  <c r="Z47" i="48"/>
  <c r="W47" i="48"/>
  <c r="S47" i="48"/>
  <c r="X47" i="48"/>
  <c r="R47" i="48"/>
  <c r="T47" i="48"/>
  <c r="O47" i="48"/>
  <c r="Y43" i="48"/>
  <c r="U43" i="48"/>
  <c r="Q43" i="48"/>
  <c r="V43" i="48"/>
  <c r="W43" i="48"/>
  <c r="S43" i="48"/>
  <c r="X43" i="48"/>
  <c r="R43" i="48"/>
  <c r="T43" i="48"/>
  <c r="O43" i="48"/>
  <c r="Z43" i="48"/>
  <c r="Y39" i="48"/>
  <c r="U39" i="48"/>
  <c r="Q39" i="48"/>
  <c r="V39" i="48"/>
  <c r="S39" i="48"/>
  <c r="R39" i="48"/>
  <c r="W39" i="48"/>
  <c r="Z39" i="48"/>
  <c r="X39" i="48"/>
  <c r="T39" i="48"/>
  <c r="O39" i="48"/>
  <c r="Y35" i="48"/>
  <c r="U35" i="48"/>
  <c r="Q35" i="48"/>
  <c r="V35" i="48"/>
  <c r="W35" i="48"/>
  <c r="Z35" i="48"/>
  <c r="X35" i="48"/>
  <c r="R35" i="48"/>
  <c r="T35" i="48"/>
  <c r="O35" i="48"/>
  <c r="S35" i="48"/>
  <c r="Y31" i="48"/>
  <c r="U31" i="48"/>
  <c r="Q31" i="48"/>
  <c r="V31" i="48"/>
  <c r="Z31" i="48"/>
  <c r="R31" i="48"/>
  <c r="W31" i="48"/>
  <c r="S31" i="48"/>
  <c r="X31" i="48"/>
  <c r="T31" i="48"/>
  <c r="O31" i="48"/>
  <c r="Y54" i="48"/>
  <c r="U54" i="48"/>
  <c r="Q54" i="48"/>
  <c r="V54" i="48"/>
  <c r="S54" i="48"/>
  <c r="W54" i="48"/>
  <c r="Z54" i="48"/>
  <c r="X54" i="48"/>
  <c r="R54" i="48"/>
  <c r="T54" i="48"/>
  <c r="O54" i="48"/>
  <c r="Y23" i="48"/>
  <c r="U23" i="48"/>
  <c r="Q23" i="48"/>
  <c r="V23" i="48"/>
  <c r="S23" i="48"/>
  <c r="X23" i="48"/>
  <c r="R23" i="48"/>
  <c r="W23" i="48"/>
  <c r="Z23" i="48"/>
  <c r="T23" i="48"/>
  <c r="O23" i="48"/>
  <c r="Y19" i="48"/>
  <c r="U19" i="48"/>
  <c r="Q19" i="48"/>
  <c r="V19" i="48"/>
  <c r="X19" i="48"/>
  <c r="R19" i="48"/>
  <c r="W19" i="48"/>
  <c r="S19" i="48"/>
  <c r="T19" i="48"/>
  <c r="O19" i="48"/>
  <c r="Z19" i="48"/>
  <c r="Y15" i="48"/>
  <c r="U15" i="48"/>
  <c r="Q15" i="48"/>
  <c r="V15" i="48"/>
  <c r="Z15" i="48"/>
  <c r="W15" i="48"/>
  <c r="S15" i="48"/>
  <c r="T15" i="48"/>
  <c r="O15" i="48"/>
  <c r="X15" i="48"/>
  <c r="R15" i="48"/>
  <c r="Y11" i="48"/>
  <c r="U11" i="48"/>
  <c r="Q11" i="48"/>
  <c r="V11" i="48"/>
  <c r="S11" i="48"/>
  <c r="W11" i="48"/>
  <c r="Z11" i="48"/>
  <c r="X11" i="48"/>
  <c r="R11" i="48"/>
  <c r="T11" i="48"/>
  <c r="O11" i="48"/>
  <c r="S8" i="48"/>
  <c r="O8" i="48"/>
  <c r="X8" i="48"/>
  <c r="R8" i="48"/>
  <c r="Y7" i="48"/>
  <c r="U7" i="48"/>
  <c r="Q7" i="48"/>
  <c r="V7" i="48"/>
  <c r="Z7" i="48"/>
  <c r="X7" i="48"/>
  <c r="R7" i="48"/>
  <c r="W7" i="48"/>
  <c r="T7" i="48"/>
  <c r="O7" i="48"/>
  <c r="S7" i="48"/>
  <c r="F439" i="48"/>
  <c r="W439" i="48" s="1"/>
  <c r="S4" i="48"/>
  <c r="X4" i="48"/>
  <c r="R4" i="48"/>
  <c r="Y6" i="48"/>
  <c r="U6" i="48"/>
  <c r="Q6" i="48"/>
  <c r="W6" i="48"/>
  <c r="R6" i="48"/>
  <c r="V6" i="48"/>
  <c r="Z6" i="48"/>
  <c r="S6" i="48"/>
  <c r="T6" i="48"/>
  <c r="O6" i="48"/>
  <c r="X6" i="48"/>
  <c r="Y10" i="48"/>
  <c r="U10" i="48"/>
  <c r="Q10" i="48"/>
  <c r="W10" i="48"/>
  <c r="R10" i="48"/>
  <c r="Z10" i="48"/>
  <c r="S10" i="48"/>
  <c r="X10" i="48"/>
  <c r="V10" i="48"/>
  <c r="T10" i="48"/>
  <c r="O10" i="48"/>
  <c r="Y14" i="48"/>
  <c r="U14" i="48"/>
  <c r="Q14" i="48"/>
  <c r="W14" i="48"/>
  <c r="R14" i="48"/>
  <c r="T14" i="48"/>
  <c r="O14" i="48"/>
  <c r="Z14" i="48"/>
  <c r="S14" i="48"/>
  <c r="V14" i="48"/>
  <c r="X14" i="48"/>
  <c r="Y18" i="48"/>
  <c r="U18" i="48"/>
  <c r="Q18" i="48"/>
  <c r="W18" i="48"/>
  <c r="R18" i="48"/>
  <c r="T18" i="48"/>
  <c r="O18" i="48"/>
  <c r="Z18" i="48"/>
  <c r="S18" i="48"/>
  <c r="V18" i="48"/>
  <c r="X18" i="48"/>
  <c r="Y22" i="48"/>
  <c r="U22" i="48"/>
  <c r="Q22" i="48"/>
  <c r="W22" i="48"/>
  <c r="R22" i="48"/>
  <c r="Z22" i="48"/>
  <c r="S22" i="48"/>
  <c r="T22" i="48"/>
  <c r="O22" i="48"/>
  <c r="X22" i="48"/>
  <c r="V22" i="48"/>
  <c r="Y26" i="48"/>
  <c r="U26" i="48"/>
  <c r="Q26" i="48"/>
  <c r="W26" i="48"/>
  <c r="R26" i="48"/>
  <c r="Z26" i="48"/>
  <c r="S26" i="48"/>
  <c r="V26" i="48"/>
  <c r="X26" i="48"/>
  <c r="T26" i="48"/>
  <c r="O26" i="48"/>
  <c r="Y55" i="48"/>
  <c r="U55" i="48"/>
  <c r="Q55" i="48"/>
  <c r="W55" i="48"/>
  <c r="R55" i="48"/>
  <c r="V55" i="48"/>
  <c r="T55" i="48"/>
  <c r="O55" i="48"/>
  <c r="Z55" i="48"/>
  <c r="S55" i="48"/>
  <c r="X55" i="48"/>
  <c r="Y29" i="48"/>
  <c r="U29" i="48"/>
  <c r="Q29" i="48"/>
  <c r="W29" i="48"/>
  <c r="R29" i="48"/>
  <c r="Z29" i="48"/>
  <c r="S29" i="48"/>
  <c r="V29" i="48"/>
  <c r="X29" i="48"/>
  <c r="T29" i="48"/>
  <c r="O29" i="48"/>
  <c r="Y30" i="48"/>
  <c r="U30" i="48"/>
  <c r="Q30" i="48"/>
  <c r="W30" i="48"/>
  <c r="R30" i="48"/>
  <c r="T30" i="48"/>
  <c r="O30" i="48"/>
  <c r="Z30" i="48"/>
  <c r="S30" i="48"/>
  <c r="V30" i="48"/>
  <c r="X30" i="48"/>
  <c r="Y42" i="48"/>
  <c r="U42" i="48"/>
  <c r="Q42" i="48"/>
  <c r="W42" i="48"/>
  <c r="R42" i="48"/>
  <c r="V42" i="48"/>
  <c r="T42" i="48"/>
  <c r="O42" i="48"/>
  <c r="Z42" i="48"/>
  <c r="S42" i="48"/>
  <c r="X42" i="48"/>
  <c r="Y46" i="48"/>
  <c r="U46" i="48"/>
  <c r="Q46" i="48"/>
  <c r="W46" i="48"/>
  <c r="R46" i="48"/>
  <c r="Z46" i="48"/>
  <c r="S46" i="48"/>
  <c r="T46" i="48"/>
  <c r="O46" i="48"/>
  <c r="X46" i="48"/>
  <c r="V46" i="48"/>
  <c r="Y299" i="48"/>
  <c r="U299" i="48"/>
  <c r="Q299" i="48"/>
  <c r="W299" i="48"/>
  <c r="R299" i="48"/>
  <c r="V299" i="48"/>
  <c r="T299" i="48"/>
  <c r="O299" i="48"/>
  <c r="Z299" i="48"/>
  <c r="S299" i="48"/>
  <c r="X299" i="48"/>
  <c r="Y133" i="48"/>
  <c r="U133" i="48"/>
  <c r="Q133" i="48"/>
  <c r="W133" i="48"/>
  <c r="R133" i="48"/>
  <c r="V133" i="48"/>
  <c r="Z133" i="48"/>
  <c r="S133" i="48"/>
  <c r="X133" i="48"/>
  <c r="T133" i="48"/>
  <c r="O133" i="48"/>
  <c r="Y58" i="48"/>
  <c r="U58" i="48"/>
  <c r="Q58" i="48"/>
  <c r="W58" i="48"/>
  <c r="R58" i="48"/>
  <c r="T58" i="48"/>
  <c r="O58" i="48"/>
  <c r="Z58" i="48"/>
  <c r="S58" i="48"/>
  <c r="X58" i="48"/>
  <c r="V58" i="48"/>
  <c r="Y62" i="48"/>
  <c r="U62" i="48"/>
  <c r="Q62" i="48"/>
  <c r="W62" i="48"/>
  <c r="R62" i="48"/>
  <c r="Z62" i="48"/>
  <c r="S62" i="48"/>
  <c r="X62" i="48"/>
  <c r="V62" i="48"/>
  <c r="T62" i="48"/>
  <c r="O62" i="48"/>
  <c r="Y66" i="48"/>
  <c r="U66" i="48"/>
  <c r="Q66" i="48"/>
  <c r="W66" i="48"/>
  <c r="R66" i="48"/>
  <c r="V66" i="48"/>
  <c r="Z66" i="48"/>
  <c r="S66" i="48"/>
  <c r="T66" i="48"/>
  <c r="O66" i="48"/>
  <c r="X66" i="48"/>
  <c r="Y70" i="48"/>
  <c r="U70" i="48"/>
  <c r="Q70" i="48"/>
  <c r="W70" i="48"/>
  <c r="R70" i="48"/>
  <c r="T70" i="48"/>
  <c r="O70" i="48"/>
  <c r="Z70" i="48"/>
  <c r="S70" i="48"/>
  <c r="X70" i="48"/>
  <c r="V70" i="48"/>
  <c r="Y74" i="48"/>
  <c r="U74" i="48"/>
  <c r="Q74" i="48"/>
  <c r="W74" i="48"/>
  <c r="R74" i="48"/>
  <c r="V74" i="48"/>
  <c r="T74" i="48"/>
  <c r="O74" i="48"/>
  <c r="Z74" i="48"/>
  <c r="S74" i="48"/>
  <c r="X74" i="48"/>
  <c r="Y78" i="48"/>
  <c r="U78" i="48"/>
  <c r="Q78" i="48"/>
  <c r="W78" i="48"/>
  <c r="R78" i="48"/>
  <c r="Z78" i="48"/>
  <c r="S78" i="48"/>
  <c r="T78" i="48"/>
  <c r="O78" i="48"/>
  <c r="X78" i="48"/>
  <c r="V78" i="48"/>
  <c r="Y82" i="48"/>
  <c r="U82" i="48"/>
  <c r="Q82" i="48"/>
  <c r="W82" i="48"/>
  <c r="R82" i="48"/>
  <c r="Z82" i="48"/>
  <c r="S82" i="48"/>
  <c r="V82" i="48"/>
  <c r="X82" i="48"/>
  <c r="T82" i="48"/>
  <c r="O82" i="48"/>
  <c r="Y86" i="48"/>
  <c r="U86" i="48"/>
  <c r="Q86" i="48"/>
  <c r="W86" i="48"/>
  <c r="R86" i="48"/>
  <c r="T86" i="48"/>
  <c r="O86" i="48"/>
  <c r="Z86" i="48"/>
  <c r="S86" i="48"/>
  <c r="V86" i="48"/>
  <c r="X86" i="48"/>
  <c r="Y90" i="48"/>
  <c r="U90" i="48"/>
  <c r="Q90" i="48"/>
  <c r="W90" i="48"/>
  <c r="R90" i="48"/>
  <c r="V90" i="48"/>
  <c r="T90" i="48"/>
  <c r="O90" i="48"/>
  <c r="Z90" i="48"/>
  <c r="S90" i="48"/>
  <c r="X90" i="48"/>
  <c r="Y94" i="48"/>
  <c r="U94" i="48"/>
  <c r="Q94" i="48"/>
  <c r="W94" i="48"/>
  <c r="R94" i="48"/>
  <c r="V94" i="48"/>
  <c r="Z94" i="48"/>
  <c r="S94" i="48"/>
  <c r="T94" i="48"/>
  <c r="O94" i="48"/>
  <c r="X94" i="48"/>
  <c r="Y98" i="48"/>
  <c r="U98" i="48"/>
  <c r="Q98" i="48"/>
  <c r="W98" i="48"/>
  <c r="R98" i="48"/>
  <c r="V98" i="48"/>
  <c r="T98" i="48"/>
  <c r="O98" i="48"/>
  <c r="Z98" i="48"/>
  <c r="S98" i="48"/>
  <c r="X98" i="48"/>
  <c r="Y102" i="48"/>
  <c r="U102" i="48"/>
  <c r="Q102" i="48"/>
  <c r="W102" i="48"/>
  <c r="R102" i="48"/>
  <c r="Z102" i="48"/>
  <c r="S102" i="48"/>
  <c r="V102" i="48"/>
  <c r="X102" i="48"/>
  <c r="T102" i="48"/>
  <c r="O102" i="48"/>
  <c r="Y106" i="48"/>
  <c r="U106" i="48"/>
  <c r="Q106" i="48"/>
  <c r="W106" i="48"/>
  <c r="R106" i="48"/>
  <c r="V106" i="48"/>
  <c r="T106" i="48"/>
  <c r="O106" i="48"/>
  <c r="Z106" i="48"/>
  <c r="S106" i="48"/>
  <c r="X106" i="48"/>
  <c r="Y110" i="48"/>
  <c r="U110" i="48"/>
  <c r="Q110" i="48"/>
  <c r="W110" i="48"/>
  <c r="R110" i="48"/>
  <c r="T110" i="48"/>
  <c r="O110" i="48"/>
  <c r="Z110" i="48"/>
  <c r="S110" i="48"/>
  <c r="V110" i="48"/>
  <c r="X110" i="48"/>
  <c r="Y114" i="48"/>
  <c r="U114" i="48"/>
  <c r="Q114" i="48"/>
  <c r="W114" i="48"/>
  <c r="R114" i="48"/>
  <c r="V114" i="48"/>
  <c r="Z114" i="48"/>
  <c r="S114" i="48"/>
  <c r="X114" i="48"/>
  <c r="T114" i="48"/>
  <c r="O114" i="48"/>
  <c r="Y118" i="48"/>
  <c r="U118" i="48"/>
  <c r="Q118" i="48"/>
  <c r="W118" i="48"/>
  <c r="R118" i="48"/>
  <c r="Z118" i="48"/>
  <c r="S118" i="48"/>
  <c r="V118" i="48"/>
  <c r="T118" i="48"/>
  <c r="O118" i="48"/>
  <c r="X118" i="48"/>
  <c r="Y122" i="48"/>
  <c r="U122" i="48"/>
  <c r="Q122" i="48"/>
  <c r="W122" i="48"/>
  <c r="R122" i="48"/>
  <c r="T122" i="48"/>
  <c r="O122" i="48"/>
  <c r="Z122" i="48"/>
  <c r="S122" i="48"/>
  <c r="V122" i="48"/>
  <c r="X122" i="48"/>
  <c r="W125" i="48"/>
  <c r="S125" i="48"/>
  <c r="X125" i="48"/>
  <c r="R125" i="48"/>
  <c r="Y125" i="48"/>
  <c r="Q125" i="48"/>
  <c r="Z125" i="48"/>
  <c r="V125" i="48"/>
  <c r="O125" i="48"/>
  <c r="U125" i="48"/>
  <c r="T125" i="48"/>
  <c r="W126" i="48"/>
  <c r="S126" i="48"/>
  <c r="X126" i="48"/>
  <c r="R126" i="48"/>
  <c r="U126" i="48"/>
  <c r="O126" i="48"/>
  <c r="Z126" i="48"/>
  <c r="Q126" i="48"/>
  <c r="Y126" i="48"/>
  <c r="V126" i="48"/>
  <c r="T126" i="48"/>
  <c r="W127" i="48"/>
  <c r="S127" i="48"/>
  <c r="X127" i="48"/>
  <c r="R127" i="48"/>
  <c r="Y127" i="48"/>
  <c r="Q127" i="48"/>
  <c r="Z127" i="48"/>
  <c r="V127" i="48"/>
  <c r="O127" i="48"/>
  <c r="U127" i="48"/>
  <c r="T127" i="48"/>
  <c r="W128" i="48"/>
  <c r="S128" i="48"/>
  <c r="X128" i="48"/>
  <c r="R128" i="48"/>
  <c r="U128" i="48"/>
  <c r="O128" i="48"/>
  <c r="Y128" i="48"/>
  <c r="V128" i="48"/>
  <c r="T128" i="48"/>
  <c r="Z128" i="48"/>
  <c r="Q128" i="48"/>
  <c r="W129" i="48"/>
  <c r="S129" i="48"/>
  <c r="X129" i="48"/>
  <c r="R129" i="48"/>
  <c r="Y129" i="48"/>
  <c r="Q129" i="48"/>
  <c r="V129" i="48"/>
  <c r="O129" i="48"/>
  <c r="U129" i="48"/>
  <c r="T129" i="48"/>
  <c r="Z129" i="48"/>
  <c r="W130" i="48"/>
  <c r="S130" i="48"/>
  <c r="X130" i="48"/>
  <c r="R130" i="48"/>
  <c r="Y130" i="48"/>
  <c r="Q130" i="48"/>
  <c r="U130" i="48"/>
  <c r="O130" i="48"/>
  <c r="T130" i="48"/>
  <c r="Z130" i="48"/>
  <c r="V130" i="48"/>
  <c r="W131" i="48"/>
  <c r="S131" i="48"/>
  <c r="X131" i="48"/>
  <c r="R131" i="48"/>
  <c r="U131" i="48"/>
  <c r="O131" i="48"/>
  <c r="Y131" i="48"/>
  <c r="Q131" i="48"/>
  <c r="V131" i="48"/>
  <c r="T131" i="48"/>
  <c r="Z131" i="48"/>
  <c r="W132" i="48"/>
  <c r="S132" i="48"/>
  <c r="X132" i="48"/>
  <c r="R132" i="48"/>
  <c r="Y132" i="48"/>
  <c r="Q132" i="48"/>
  <c r="U132" i="48"/>
  <c r="O132" i="48"/>
  <c r="Z132" i="48"/>
  <c r="V132" i="48"/>
  <c r="T132" i="48"/>
  <c r="W135" i="48"/>
  <c r="S135" i="48"/>
  <c r="X135" i="48"/>
  <c r="R135" i="48"/>
  <c r="U135" i="48"/>
  <c r="O135" i="48"/>
  <c r="Y135" i="48"/>
  <c r="Q135" i="48"/>
  <c r="Z135" i="48"/>
  <c r="V135" i="48"/>
  <c r="T135" i="48"/>
  <c r="W38" i="48"/>
  <c r="S38" i="48"/>
  <c r="X38" i="48"/>
  <c r="R38" i="48"/>
  <c r="Y38" i="48"/>
  <c r="Q38" i="48"/>
  <c r="U38" i="48"/>
  <c r="O38" i="48"/>
  <c r="T38" i="48"/>
  <c r="Z38" i="48"/>
  <c r="V38" i="48"/>
  <c r="W303" i="48"/>
  <c r="S303" i="48"/>
  <c r="X303" i="48"/>
  <c r="R303" i="48"/>
  <c r="U303" i="48"/>
  <c r="O303" i="48"/>
  <c r="Y303" i="48"/>
  <c r="Q303" i="48"/>
  <c r="V303" i="48"/>
  <c r="T303" i="48"/>
  <c r="Z303" i="48"/>
  <c r="W136" i="48"/>
  <c r="S136" i="48"/>
  <c r="X136" i="48"/>
  <c r="R136" i="48"/>
  <c r="Y136" i="48"/>
  <c r="Q136" i="48"/>
  <c r="U136" i="48"/>
  <c r="O136" i="48"/>
  <c r="Z136" i="48"/>
  <c r="V136" i="48"/>
  <c r="T136" i="48"/>
  <c r="W137" i="48"/>
  <c r="S137" i="48"/>
  <c r="X137" i="48"/>
  <c r="R137" i="48"/>
  <c r="U137" i="48"/>
  <c r="O137" i="48"/>
  <c r="Y137" i="48"/>
  <c r="Q137" i="48"/>
  <c r="Z137" i="48"/>
  <c r="V137" i="48"/>
  <c r="T137" i="48"/>
  <c r="W138" i="48"/>
  <c r="S138" i="48"/>
  <c r="X138" i="48"/>
  <c r="R138" i="48"/>
  <c r="Y138" i="48"/>
  <c r="Q138" i="48"/>
  <c r="U138" i="48"/>
  <c r="O138" i="48"/>
  <c r="T138" i="48"/>
  <c r="Z138" i="48"/>
  <c r="V138" i="48"/>
  <c r="W139" i="48"/>
  <c r="S139" i="48"/>
  <c r="X139" i="48"/>
  <c r="R139" i="48"/>
  <c r="U139" i="48"/>
  <c r="O139" i="48"/>
  <c r="Y139" i="48"/>
  <c r="Q139" i="48"/>
  <c r="V139" i="48"/>
  <c r="T139" i="48"/>
  <c r="Z139" i="48"/>
  <c r="W140" i="48"/>
  <c r="S140" i="48"/>
  <c r="X140" i="48"/>
  <c r="R140" i="48"/>
  <c r="Y140" i="48"/>
  <c r="Q140" i="48"/>
  <c r="U140" i="48"/>
  <c r="O140" i="48"/>
  <c r="Z140" i="48"/>
  <c r="V140" i="48"/>
  <c r="T140" i="48"/>
  <c r="W141" i="48"/>
  <c r="S141" i="48"/>
  <c r="X141" i="48"/>
  <c r="R141" i="48"/>
  <c r="U141" i="48"/>
  <c r="O141" i="48"/>
  <c r="Y141" i="48"/>
  <c r="Q141" i="48"/>
  <c r="Z141" i="48"/>
  <c r="V141" i="48"/>
  <c r="T141" i="48"/>
  <c r="W142" i="48"/>
  <c r="S142" i="48"/>
  <c r="X142" i="48"/>
  <c r="R142" i="48"/>
  <c r="Y142" i="48"/>
  <c r="Q142" i="48"/>
  <c r="U142" i="48"/>
  <c r="O142" i="48"/>
  <c r="T142" i="48"/>
  <c r="Z142" i="48"/>
  <c r="V142" i="48"/>
  <c r="W143" i="48"/>
  <c r="S143" i="48"/>
  <c r="X143" i="48"/>
  <c r="R143" i="48"/>
  <c r="U143" i="48"/>
  <c r="O143" i="48"/>
  <c r="Y143" i="48"/>
  <c r="Q143" i="48"/>
  <c r="V143" i="48"/>
  <c r="T143" i="48"/>
  <c r="Z143" i="48"/>
  <c r="W144" i="48"/>
  <c r="S144" i="48"/>
  <c r="X144" i="48"/>
  <c r="R144" i="48"/>
  <c r="Y144" i="48"/>
  <c r="Q144" i="48"/>
  <c r="U144" i="48"/>
  <c r="O144" i="48"/>
  <c r="Z144" i="48"/>
  <c r="V144" i="48"/>
  <c r="T144" i="48"/>
  <c r="W145" i="48"/>
  <c r="S145" i="48"/>
  <c r="X145" i="48"/>
  <c r="R145" i="48"/>
  <c r="U145" i="48"/>
  <c r="O145" i="48"/>
  <c r="Y145" i="48"/>
  <c r="Q145" i="48"/>
  <c r="Z145" i="48"/>
  <c r="V145" i="48"/>
  <c r="T145" i="48"/>
  <c r="W146" i="48"/>
  <c r="S146" i="48"/>
  <c r="X146" i="48"/>
  <c r="R146" i="48"/>
  <c r="Y146" i="48"/>
  <c r="Q146" i="48"/>
  <c r="U146" i="48"/>
  <c r="O146" i="48"/>
  <c r="T146" i="48"/>
  <c r="Z146" i="48"/>
  <c r="V146" i="48"/>
  <c r="W147" i="48"/>
  <c r="S147" i="48"/>
  <c r="X147" i="48"/>
  <c r="R147" i="48"/>
  <c r="U147" i="48"/>
  <c r="O147" i="48"/>
  <c r="Y147" i="48"/>
  <c r="Q147" i="48"/>
  <c r="V147" i="48"/>
  <c r="T147" i="48"/>
  <c r="Z147" i="48"/>
  <c r="W148" i="48"/>
  <c r="S148" i="48"/>
  <c r="X148" i="48"/>
  <c r="R148" i="48"/>
  <c r="Y148" i="48"/>
  <c r="Q148" i="48"/>
  <c r="U148" i="48"/>
  <c r="O148" i="48"/>
  <c r="Z148" i="48"/>
  <c r="V148" i="48"/>
  <c r="T148" i="48"/>
  <c r="W149" i="48"/>
  <c r="S149" i="48"/>
  <c r="X149" i="48"/>
  <c r="R149" i="48"/>
  <c r="U149" i="48"/>
  <c r="O149" i="48"/>
  <c r="Y149" i="48"/>
  <c r="Q149" i="48"/>
  <c r="Z149" i="48"/>
  <c r="V149" i="48"/>
  <c r="T149" i="48"/>
  <c r="W150" i="48"/>
  <c r="S150" i="48"/>
  <c r="X150" i="48"/>
  <c r="R150" i="48"/>
  <c r="Y150" i="48"/>
  <c r="Q150" i="48"/>
  <c r="U150" i="48"/>
  <c r="O150" i="48"/>
  <c r="T150" i="48"/>
  <c r="Z150" i="48"/>
  <c r="V150" i="48"/>
  <c r="W151" i="48"/>
  <c r="S151" i="48"/>
  <c r="X151" i="48"/>
  <c r="R151" i="48"/>
  <c r="U151" i="48"/>
  <c r="O151" i="48"/>
  <c r="Y151" i="48"/>
  <c r="Q151" i="48"/>
  <c r="V151" i="48"/>
  <c r="T151" i="48"/>
  <c r="Z151" i="48"/>
  <c r="W152" i="48"/>
  <c r="S152" i="48"/>
  <c r="X152" i="48"/>
  <c r="R152" i="48"/>
  <c r="Y152" i="48"/>
  <c r="Q152" i="48"/>
  <c r="U152" i="48"/>
  <c r="O152" i="48"/>
  <c r="Z152" i="48"/>
  <c r="V152" i="48"/>
  <c r="T152" i="48"/>
  <c r="W153" i="48"/>
  <c r="S153" i="48"/>
  <c r="X153" i="48"/>
  <c r="R153" i="48"/>
  <c r="U153" i="48"/>
  <c r="O153" i="48"/>
  <c r="Y153" i="48"/>
  <c r="Q153" i="48"/>
  <c r="Z153" i="48"/>
  <c r="V153" i="48"/>
  <c r="T153" i="48"/>
  <c r="W154" i="48"/>
  <c r="S154" i="48"/>
  <c r="X154" i="48"/>
  <c r="R154" i="48"/>
  <c r="Y154" i="48"/>
  <c r="Q154" i="48"/>
  <c r="U154" i="48"/>
  <c r="O154" i="48"/>
  <c r="T154" i="48"/>
  <c r="Z154" i="48"/>
  <c r="V154" i="48"/>
  <c r="W155" i="48"/>
  <c r="S155" i="48"/>
  <c r="X155" i="48"/>
  <c r="R155" i="48"/>
  <c r="U155" i="48"/>
  <c r="O155" i="48"/>
  <c r="Y155" i="48"/>
  <c r="Q155" i="48"/>
  <c r="V155" i="48"/>
  <c r="T155" i="48"/>
  <c r="Z155" i="48"/>
  <c r="W156" i="48"/>
  <c r="S156" i="48"/>
  <c r="X156" i="48"/>
  <c r="R156" i="48"/>
  <c r="Y156" i="48"/>
  <c r="Q156" i="48"/>
  <c r="U156" i="48"/>
  <c r="O156" i="48"/>
  <c r="Z156" i="48"/>
  <c r="V156" i="48"/>
  <c r="T156" i="48"/>
  <c r="W157" i="48"/>
  <c r="S157" i="48"/>
  <c r="X157" i="48"/>
  <c r="R157" i="48"/>
  <c r="U157" i="48"/>
  <c r="O157" i="48"/>
  <c r="Y157" i="48"/>
  <c r="Q157" i="48"/>
  <c r="Z157" i="48"/>
  <c r="V157" i="48"/>
  <c r="T157" i="48"/>
  <c r="W158" i="48"/>
  <c r="S158" i="48"/>
  <c r="X158" i="48"/>
  <c r="R158" i="48"/>
  <c r="Y158" i="48"/>
  <c r="Q158" i="48"/>
  <c r="U158" i="48"/>
  <c r="O158" i="48"/>
  <c r="T158" i="48"/>
  <c r="Z158" i="48"/>
  <c r="V158" i="48"/>
  <c r="W159" i="48"/>
  <c r="S159" i="48"/>
  <c r="X159" i="48"/>
  <c r="R159" i="48"/>
  <c r="V159" i="48"/>
  <c r="Q159" i="48"/>
  <c r="U159" i="48"/>
  <c r="Z159" i="48"/>
  <c r="Y159" i="48"/>
  <c r="T159" i="48"/>
  <c r="O159" i="48"/>
  <c r="W160" i="48"/>
  <c r="S160" i="48"/>
  <c r="X160" i="48"/>
  <c r="R160" i="48"/>
  <c r="V160" i="48"/>
  <c r="Q160" i="48"/>
  <c r="T160" i="48"/>
  <c r="Y160" i="48"/>
  <c r="O160" i="48"/>
  <c r="Z160" i="48"/>
  <c r="U160" i="48"/>
  <c r="W161" i="48"/>
  <c r="S161" i="48"/>
  <c r="X161" i="48"/>
  <c r="R161" i="48"/>
  <c r="V161" i="48"/>
  <c r="Q161" i="48"/>
  <c r="Z161" i="48"/>
  <c r="U161" i="48"/>
  <c r="Y161" i="48"/>
  <c r="T161" i="48"/>
  <c r="O161" i="48"/>
  <c r="W162" i="48"/>
  <c r="S162" i="48"/>
  <c r="X162" i="48"/>
  <c r="R162" i="48"/>
  <c r="Q162" i="48"/>
  <c r="V162" i="48"/>
  <c r="Y162" i="48"/>
  <c r="O162" i="48"/>
  <c r="T162" i="48"/>
  <c r="Z162" i="48"/>
  <c r="U162" i="48"/>
  <c r="W163" i="48"/>
  <c r="S163" i="48"/>
  <c r="X163" i="48"/>
  <c r="R163" i="48"/>
  <c r="V163" i="48"/>
  <c r="Q163" i="48"/>
  <c r="U163" i="48"/>
  <c r="Z163" i="48"/>
  <c r="O163" i="48"/>
  <c r="Y163" i="48"/>
  <c r="T163" i="48"/>
  <c r="W164" i="48"/>
  <c r="S164" i="48"/>
  <c r="X164" i="48"/>
  <c r="R164" i="48"/>
  <c r="Q164" i="48"/>
  <c r="V164" i="48"/>
  <c r="T164" i="48"/>
  <c r="Y164" i="48"/>
  <c r="O164" i="48"/>
  <c r="Z164" i="48"/>
  <c r="U164" i="48"/>
  <c r="W165" i="48"/>
  <c r="S165" i="48"/>
  <c r="X165" i="48"/>
  <c r="R165" i="48"/>
  <c r="Q165" i="48"/>
  <c r="V165" i="48"/>
  <c r="Z165" i="48"/>
  <c r="U165" i="48"/>
  <c r="T165" i="48"/>
  <c r="O165" i="48"/>
  <c r="Y165" i="48"/>
  <c r="W166" i="48"/>
  <c r="S166" i="48"/>
  <c r="X166" i="48"/>
  <c r="R166" i="48"/>
  <c r="V166" i="48"/>
  <c r="Q166" i="48"/>
  <c r="Y166" i="48"/>
  <c r="O166" i="48"/>
  <c r="T166" i="48"/>
  <c r="U166" i="48"/>
  <c r="Z166" i="48"/>
  <c r="W167" i="48"/>
  <c r="S167" i="48"/>
  <c r="X167" i="48"/>
  <c r="R167" i="48"/>
  <c r="V167" i="48"/>
  <c r="Q167" i="48"/>
  <c r="U167" i="48"/>
  <c r="Z167" i="48"/>
  <c r="Y167" i="48"/>
  <c r="T167" i="48"/>
  <c r="O167" i="48"/>
  <c r="W168" i="48"/>
  <c r="S168" i="48"/>
  <c r="X168" i="48"/>
  <c r="R168" i="48"/>
  <c r="V168" i="48"/>
  <c r="Q168" i="48"/>
  <c r="T168" i="48"/>
  <c r="Y168" i="48"/>
  <c r="O168" i="48"/>
  <c r="Z168" i="48"/>
  <c r="U168" i="48"/>
  <c r="W169" i="48"/>
  <c r="S169" i="48"/>
  <c r="X169" i="48"/>
  <c r="R169" i="48"/>
  <c r="V169" i="48"/>
  <c r="Q169" i="48"/>
  <c r="Z169" i="48"/>
  <c r="U169" i="48"/>
  <c r="Y169" i="48"/>
  <c r="T169" i="48"/>
  <c r="O169" i="48"/>
  <c r="W170" i="48"/>
  <c r="S170" i="48"/>
  <c r="X170" i="48"/>
  <c r="R170" i="48"/>
  <c r="V170" i="48"/>
  <c r="Q170" i="48"/>
  <c r="Y170" i="48"/>
  <c r="O170" i="48"/>
  <c r="T170" i="48"/>
  <c r="Z170" i="48"/>
  <c r="U170" i="48"/>
  <c r="W171" i="48"/>
  <c r="S171" i="48"/>
  <c r="X171" i="48"/>
  <c r="R171" i="48"/>
  <c r="V171" i="48"/>
  <c r="Q171" i="48"/>
  <c r="U171" i="48"/>
  <c r="Z171" i="48"/>
  <c r="O171" i="48"/>
  <c r="Y171" i="48"/>
  <c r="T171" i="48"/>
  <c r="W172" i="48"/>
  <c r="S172" i="48"/>
  <c r="X172" i="48"/>
  <c r="R172" i="48"/>
  <c r="V172" i="48"/>
  <c r="Q172" i="48"/>
  <c r="T172" i="48"/>
  <c r="Y172" i="48"/>
  <c r="O172" i="48"/>
  <c r="Z172" i="48"/>
  <c r="U172" i="48"/>
  <c r="W173" i="48"/>
  <c r="S173" i="48"/>
  <c r="X173" i="48"/>
  <c r="R173" i="48"/>
  <c r="V173" i="48"/>
  <c r="Q173" i="48"/>
  <c r="Z173" i="48"/>
  <c r="U173" i="48"/>
  <c r="T173" i="48"/>
  <c r="O173" i="48"/>
  <c r="Y173" i="48"/>
  <c r="W174" i="48"/>
  <c r="S174" i="48"/>
  <c r="X174" i="48"/>
  <c r="R174" i="48"/>
  <c r="V174" i="48"/>
  <c r="Q174" i="48"/>
  <c r="Y174" i="48"/>
  <c r="O174" i="48"/>
  <c r="T174" i="48"/>
  <c r="U174" i="48"/>
  <c r="Z174" i="48"/>
  <c r="W175" i="48"/>
  <c r="S175" i="48"/>
  <c r="X175" i="48"/>
  <c r="R175" i="48"/>
  <c r="Q175" i="48"/>
  <c r="V175" i="48"/>
  <c r="U175" i="48"/>
  <c r="Z175" i="48"/>
  <c r="Y175" i="48"/>
  <c r="T175" i="48"/>
  <c r="O175" i="48"/>
  <c r="W176" i="48"/>
  <c r="S176" i="48"/>
  <c r="X176" i="48"/>
  <c r="R176" i="48"/>
  <c r="V176" i="48"/>
  <c r="Q176" i="48"/>
  <c r="T176" i="48"/>
  <c r="Y176" i="48"/>
  <c r="O176" i="48"/>
  <c r="Z176" i="48"/>
  <c r="U176" i="48"/>
  <c r="W177" i="48"/>
  <c r="S177" i="48"/>
  <c r="X177" i="48"/>
  <c r="R177" i="48"/>
  <c r="V177" i="48"/>
  <c r="Q177" i="48"/>
  <c r="Z177" i="48"/>
  <c r="U177" i="48"/>
  <c r="Y177" i="48"/>
  <c r="T177" i="48"/>
  <c r="O177" i="48"/>
  <c r="W178" i="48"/>
  <c r="S178" i="48"/>
  <c r="X178" i="48"/>
  <c r="R178" i="48"/>
  <c r="Q178" i="48"/>
  <c r="V178" i="48"/>
  <c r="Y178" i="48"/>
  <c r="O178" i="48"/>
  <c r="T178" i="48"/>
  <c r="Z178" i="48"/>
  <c r="U178" i="48"/>
  <c r="W179" i="48"/>
  <c r="S179" i="48"/>
  <c r="X179" i="48"/>
  <c r="R179" i="48"/>
  <c r="V179" i="48"/>
  <c r="Q179" i="48"/>
  <c r="U179" i="48"/>
  <c r="Z179" i="48"/>
  <c r="O179" i="48"/>
  <c r="Y179" i="48"/>
  <c r="T179" i="48"/>
  <c r="W180" i="48"/>
  <c r="S180" i="48"/>
  <c r="X180" i="48"/>
  <c r="R180" i="48"/>
  <c r="V180" i="48"/>
  <c r="Q180" i="48"/>
  <c r="T180" i="48"/>
  <c r="Y180" i="48"/>
  <c r="O180" i="48"/>
  <c r="Z180" i="48"/>
  <c r="U180" i="48"/>
  <c r="W181" i="48"/>
  <c r="S181" i="48"/>
  <c r="X181" i="48"/>
  <c r="R181" i="48"/>
  <c r="Q181" i="48"/>
  <c r="V181" i="48"/>
  <c r="Z181" i="48"/>
  <c r="U181" i="48"/>
  <c r="T181" i="48"/>
  <c r="O181" i="48"/>
  <c r="Y181" i="48"/>
  <c r="W182" i="48"/>
  <c r="S182" i="48"/>
  <c r="X182" i="48"/>
  <c r="R182" i="48"/>
  <c r="V182" i="48"/>
  <c r="Q182" i="48"/>
  <c r="Y182" i="48"/>
  <c r="O182" i="48"/>
  <c r="T182" i="48"/>
  <c r="U182" i="48"/>
  <c r="Z182" i="48"/>
  <c r="W183" i="48"/>
  <c r="S183" i="48"/>
  <c r="X183" i="48"/>
  <c r="R183" i="48"/>
  <c r="V183" i="48"/>
  <c r="Q183" i="48"/>
  <c r="U183" i="48"/>
  <c r="Z183" i="48"/>
  <c r="Y183" i="48"/>
  <c r="T183" i="48"/>
  <c r="O183" i="48"/>
  <c r="W184" i="48"/>
  <c r="S184" i="48"/>
  <c r="X184" i="48"/>
  <c r="R184" i="48"/>
  <c r="V184" i="48"/>
  <c r="Q184" i="48"/>
  <c r="T184" i="48"/>
  <c r="Y184" i="48"/>
  <c r="O184" i="48"/>
  <c r="Z184" i="48"/>
  <c r="U184" i="48"/>
  <c r="W185" i="48"/>
  <c r="S185" i="48"/>
  <c r="X185" i="48"/>
  <c r="R185" i="48"/>
  <c r="V185" i="48"/>
  <c r="Q185" i="48"/>
  <c r="Z185" i="48"/>
  <c r="U185" i="48"/>
  <c r="Y185" i="48"/>
  <c r="T185" i="48"/>
  <c r="O185" i="48"/>
  <c r="W186" i="48"/>
  <c r="S186" i="48"/>
  <c r="X186" i="48"/>
  <c r="R186" i="48"/>
  <c r="V186" i="48"/>
  <c r="Q186" i="48"/>
  <c r="Y186" i="48"/>
  <c r="O186" i="48"/>
  <c r="T186" i="48"/>
  <c r="Z186" i="48"/>
  <c r="U186" i="48"/>
  <c r="W187" i="48"/>
  <c r="S187" i="48"/>
  <c r="X187" i="48"/>
  <c r="R187" i="48"/>
  <c r="Q187" i="48"/>
  <c r="V187" i="48"/>
  <c r="U187" i="48"/>
  <c r="Z187" i="48"/>
  <c r="O187" i="48"/>
  <c r="Y187" i="48"/>
  <c r="T187" i="48"/>
  <c r="W188" i="48"/>
  <c r="S188" i="48"/>
  <c r="X188" i="48"/>
  <c r="R188" i="48"/>
  <c r="V188" i="48"/>
  <c r="Q188" i="48"/>
  <c r="T188" i="48"/>
  <c r="Y188" i="48"/>
  <c r="O188" i="48"/>
  <c r="Z188" i="48"/>
  <c r="U188" i="48"/>
  <c r="W189" i="48"/>
  <c r="S189" i="48"/>
  <c r="X189" i="48"/>
  <c r="R189" i="48"/>
  <c r="V189" i="48"/>
  <c r="Q189" i="48"/>
  <c r="Z189" i="48"/>
  <c r="U189" i="48"/>
  <c r="T189" i="48"/>
  <c r="O189" i="48"/>
  <c r="Y189" i="48"/>
  <c r="W190" i="48"/>
  <c r="S190" i="48"/>
  <c r="X190" i="48"/>
  <c r="R190" i="48"/>
  <c r="V190" i="48"/>
  <c r="Q190" i="48"/>
  <c r="Y190" i="48"/>
  <c r="O190" i="48"/>
  <c r="T190" i="48"/>
  <c r="U190" i="48"/>
  <c r="Z190" i="48"/>
  <c r="W191" i="48"/>
  <c r="S191" i="48"/>
  <c r="X191" i="48"/>
  <c r="R191" i="48"/>
  <c r="V191" i="48"/>
  <c r="Q191" i="48"/>
  <c r="U191" i="48"/>
  <c r="Z191" i="48"/>
  <c r="Y191" i="48"/>
  <c r="T191" i="48"/>
  <c r="O191" i="48"/>
  <c r="W192" i="48"/>
  <c r="S192" i="48"/>
  <c r="X192" i="48"/>
  <c r="R192" i="48"/>
  <c r="V192" i="48"/>
  <c r="Q192" i="48"/>
  <c r="T192" i="48"/>
  <c r="Y192" i="48"/>
  <c r="O192" i="48"/>
  <c r="Z192" i="48"/>
  <c r="U192" i="48"/>
  <c r="W193" i="48"/>
  <c r="S193" i="48"/>
  <c r="X193" i="48"/>
  <c r="R193" i="48"/>
  <c r="V193" i="48"/>
  <c r="Q193" i="48"/>
  <c r="Z193" i="48"/>
  <c r="U193" i="48"/>
  <c r="Y193" i="48"/>
  <c r="T193" i="48"/>
  <c r="O193" i="48"/>
  <c r="W194" i="48"/>
  <c r="S194" i="48"/>
  <c r="X194" i="48"/>
  <c r="R194" i="48"/>
  <c r="V194" i="48"/>
  <c r="Q194" i="48"/>
  <c r="Y194" i="48"/>
  <c r="O194" i="48"/>
  <c r="T194" i="48"/>
  <c r="Z194" i="48"/>
  <c r="U194" i="48"/>
  <c r="W195" i="48"/>
  <c r="S195" i="48"/>
  <c r="X195" i="48"/>
  <c r="R195" i="48"/>
  <c r="V195" i="48"/>
  <c r="Q195" i="48"/>
  <c r="U195" i="48"/>
  <c r="Z195" i="48"/>
  <c r="O195" i="48"/>
  <c r="Y195" i="48"/>
  <c r="T195" i="48"/>
  <c r="W196" i="48"/>
  <c r="S196" i="48"/>
  <c r="X196" i="48"/>
  <c r="R196" i="48"/>
  <c r="V196" i="48"/>
  <c r="Q196" i="48"/>
  <c r="T196" i="48"/>
  <c r="Y196" i="48"/>
  <c r="O196" i="48"/>
  <c r="Z196" i="48"/>
  <c r="U196" i="48"/>
  <c r="W197" i="48"/>
  <c r="S197" i="48"/>
  <c r="X197" i="48"/>
  <c r="R197" i="48"/>
  <c r="V197" i="48"/>
  <c r="Q197" i="48"/>
  <c r="Z197" i="48"/>
  <c r="U197" i="48"/>
  <c r="T197" i="48"/>
  <c r="O197" i="48"/>
  <c r="Y197" i="48"/>
  <c r="W198" i="48"/>
  <c r="S198" i="48"/>
  <c r="X198" i="48"/>
  <c r="R198" i="48"/>
  <c r="V198" i="48"/>
  <c r="Q198" i="48"/>
  <c r="Y198" i="48"/>
  <c r="O198" i="48"/>
  <c r="T198" i="48"/>
  <c r="U198" i="48"/>
  <c r="Z198" i="48"/>
  <c r="W199" i="48"/>
  <c r="S199" i="48"/>
  <c r="X199" i="48"/>
  <c r="R199" i="48"/>
  <c r="Q199" i="48"/>
  <c r="V199" i="48"/>
  <c r="U199" i="48"/>
  <c r="Z199" i="48"/>
  <c r="Y199" i="48"/>
  <c r="T199" i="48"/>
  <c r="O199" i="48"/>
  <c r="W200" i="48"/>
  <c r="S200" i="48"/>
  <c r="X200" i="48"/>
  <c r="R200" i="48"/>
  <c r="Q200" i="48"/>
  <c r="V200" i="48"/>
  <c r="T200" i="48"/>
  <c r="Y200" i="48"/>
  <c r="O200" i="48"/>
  <c r="Z200" i="48"/>
  <c r="U200" i="48"/>
  <c r="W201" i="48"/>
  <c r="S201" i="48"/>
  <c r="X201" i="48"/>
  <c r="R201" i="48"/>
  <c r="V201" i="48"/>
  <c r="Q201" i="48"/>
  <c r="Z201" i="48"/>
  <c r="U201" i="48"/>
  <c r="Y201" i="48"/>
  <c r="T201" i="48"/>
  <c r="O201" i="48"/>
  <c r="W202" i="48"/>
  <c r="S202" i="48"/>
  <c r="X202" i="48"/>
  <c r="R202" i="48"/>
  <c r="V202" i="48"/>
  <c r="Q202" i="48"/>
  <c r="Y202" i="48"/>
  <c r="O202" i="48"/>
  <c r="T202" i="48"/>
  <c r="Z202" i="48"/>
  <c r="U202" i="48"/>
  <c r="W203" i="48"/>
  <c r="S203" i="48"/>
  <c r="X203" i="48"/>
  <c r="R203" i="48"/>
  <c r="V203" i="48"/>
  <c r="Q203" i="48"/>
  <c r="U203" i="48"/>
  <c r="Z203" i="48"/>
  <c r="O203" i="48"/>
  <c r="Y203" i="48"/>
  <c r="T203" i="48"/>
  <c r="W204" i="48"/>
  <c r="S204" i="48"/>
  <c r="X204" i="48"/>
  <c r="R204" i="48"/>
  <c r="Q204" i="48"/>
  <c r="V204" i="48"/>
  <c r="T204" i="48"/>
  <c r="Y204" i="48"/>
  <c r="O204" i="48"/>
  <c r="Z204" i="48"/>
  <c r="U204" i="48"/>
  <c r="W205" i="48"/>
  <c r="S205" i="48"/>
  <c r="X205" i="48"/>
  <c r="R205" i="48"/>
  <c r="Q205" i="48"/>
  <c r="V205" i="48"/>
  <c r="Z205" i="48"/>
  <c r="U205" i="48"/>
  <c r="T205" i="48"/>
  <c r="O205" i="48"/>
  <c r="Y205" i="48"/>
  <c r="W206" i="48"/>
  <c r="S206" i="48"/>
  <c r="X206" i="48"/>
  <c r="R206" i="48"/>
  <c r="V206" i="48"/>
  <c r="Q206" i="48"/>
  <c r="Y206" i="48"/>
  <c r="O206" i="48"/>
  <c r="T206" i="48"/>
  <c r="U206" i="48"/>
  <c r="Z206" i="48"/>
  <c r="W207" i="48"/>
  <c r="S207" i="48"/>
  <c r="X207" i="48"/>
  <c r="R207" i="48"/>
  <c r="V207" i="48"/>
  <c r="Q207" i="48"/>
  <c r="U207" i="48"/>
  <c r="Z207" i="48"/>
  <c r="Y207" i="48"/>
  <c r="T207" i="48"/>
  <c r="O207" i="48"/>
  <c r="W208" i="48"/>
  <c r="S208" i="48"/>
  <c r="X208" i="48"/>
  <c r="R208" i="48"/>
  <c r="V208" i="48"/>
  <c r="Q208" i="48"/>
  <c r="T208" i="48"/>
  <c r="Y208" i="48"/>
  <c r="O208" i="48"/>
  <c r="Z208" i="48"/>
  <c r="U208" i="48"/>
  <c r="W209" i="48"/>
  <c r="S209" i="48"/>
  <c r="X209" i="48"/>
  <c r="R209" i="48"/>
  <c r="Q209" i="48"/>
  <c r="V209" i="48"/>
  <c r="Z209" i="48"/>
  <c r="U209" i="48"/>
  <c r="Y209" i="48"/>
  <c r="T209" i="48"/>
  <c r="O209" i="48"/>
  <c r="W210" i="48"/>
  <c r="S210" i="48"/>
  <c r="X210" i="48"/>
  <c r="R210" i="48"/>
  <c r="V210" i="48"/>
  <c r="Q210" i="48"/>
  <c r="Y210" i="48"/>
  <c r="O210" i="48"/>
  <c r="T210" i="48"/>
  <c r="Z210" i="48"/>
  <c r="U210" i="48"/>
  <c r="W211" i="48"/>
  <c r="S211" i="48"/>
  <c r="X211" i="48"/>
  <c r="R211" i="48"/>
  <c r="V211" i="48"/>
  <c r="Q211" i="48"/>
  <c r="U211" i="48"/>
  <c r="Z211" i="48"/>
  <c r="O211" i="48"/>
  <c r="Y211" i="48"/>
  <c r="T211" i="48"/>
  <c r="W212" i="48"/>
  <c r="S212" i="48"/>
  <c r="X212" i="48"/>
  <c r="R212" i="48"/>
  <c r="V212" i="48"/>
  <c r="Q212" i="48"/>
  <c r="T212" i="48"/>
  <c r="Y212" i="48"/>
  <c r="O212" i="48"/>
  <c r="Z212" i="48"/>
  <c r="U212" i="48"/>
  <c r="W213" i="48"/>
  <c r="S213" i="48"/>
  <c r="X213" i="48"/>
  <c r="R213" i="48"/>
  <c r="Q213" i="48"/>
  <c r="V213" i="48"/>
  <c r="Z213" i="48"/>
  <c r="U213" i="48"/>
  <c r="T213" i="48"/>
  <c r="O213" i="48"/>
  <c r="Y213" i="48"/>
  <c r="W214" i="48"/>
  <c r="S214" i="48"/>
  <c r="X214" i="48"/>
  <c r="R214" i="48"/>
  <c r="V214" i="48"/>
  <c r="Q214" i="48"/>
  <c r="Y214" i="48"/>
  <c r="O214" i="48"/>
  <c r="T214" i="48"/>
  <c r="U214" i="48"/>
  <c r="Z214" i="48"/>
  <c r="W215" i="48"/>
  <c r="S215" i="48"/>
  <c r="X215" i="48"/>
  <c r="R215" i="48"/>
  <c r="V215" i="48"/>
  <c r="Q215" i="48"/>
  <c r="U215" i="48"/>
  <c r="Z215" i="48"/>
  <c r="Y215" i="48"/>
  <c r="T215" i="48"/>
  <c r="O215" i="48"/>
  <c r="W216" i="48"/>
  <c r="S216" i="48"/>
  <c r="X216" i="48"/>
  <c r="R216" i="48"/>
  <c r="V216" i="48"/>
  <c r="Q216" i="48"/>
  <c r="T216" i="48"/>
  <c r="Y216" i="48"/>
  <c r="O216" i="48"/>
  <c r="Z216" i="48"/>
  <c r="U216" i="48"/>
  <c r="W217" i="48"/>
  <c r="S217" i="48"/>
  <c r="X217" i="48"/>
  <c r="R217" i="48"/>
  <c r="V217" i="48"/>
  <c r="Q217" i="48"/>
  <c r="Z217" i="48"/>
  <c r="U217" i="48"/>
  <c r="Y217" i="48"/>
  <c r="T217" i="48"/>
  <c r="O217" i="48"/>
  <c r="W218" i="48"/>
  <c r="S218" i="48"/>
  <c r="X218" i="48"/>
  <c r="R218" i="48"/>
  <c r="V218" i="48"/>
  <c r="Q218" i="48"/>
  <c r="Y218" i="48"/>
  <c r="O218" i="48"/>
  <c r="T218" i="48"/>
  <c r="Z218" i="48"/>
  <c r="U218" i="48"/>
  <c r="W219" i="48"/>
  <c r="S219" i="48"/>
  <c r="X219" i="48"/>
  <c r="R219" i="48"/>
  <c r="V219" i="48"/>
  <c r="Q219" i="48"/>
  <c r="U219" i="48"/>
  <c r="Z219" i="48"/>
  <c r="O219" i="48"/>
  <c r="Y219" i="48"/>
  <c r="T219" i="48"/>
  <c r="W220" i="48"/>
  <c r="S220" i="48"/>
  <c r="X220" i="48"/>
  <c r="R220" i="48"/>
  <c r="V220" i="48"/>
  <c r="Q220" i="48"/>
  <c r="T220" i="48"/>
  <c r="Y220" i="48"/>
  <c r="O220" i="48"/>
  <c r="Z220" i="48"/>
  <c r="U220" i="48"/>
  <c r="W221" i="48"/>
  <c r="S221" i="48"/>
  <c r="X221" i="48"/>
  <c r="R221" i="48"/>
  <c r="V221" i="48"/>
  <c r="Q221" i="48"/>
  <c r="Z221" i="48"/>
  <c r="U221" i="48"/>
  <c r="T221" i="48"/>
  <c r="O221" i="48"/>
  <c r="Y221" i="48"/>
  <c r="W222" i="48"/>
  <c r="S222" i="48"/>
  <c r="X222" i="48"/>
  <c r="R222" i="48"/>
  <c r="V222" i="48"/>
  <c r="Q222" i="48"/>
  <c r="Z222" i="48"/>
  <c r="U222" i="48"/>
  <c r="Y222" i="48"/>
  <c r="T222" i="48"/>
  <c r="O222" i="48"/>
  <c r="W223" i="48"/>
  <c r="S223" i="48"/>
  <c r="X223" i="48"/>
  <c r="R223" i="48"/>
  <c r="Q223" i="48"/>
  <c r="V223" i="48"/>
  <c r="Y223" i="48"/>
  <c r="O223" i="48"/>
  <c r="T223" i="48"/>
  <c r="Z223" i="48"/>
  <c r="U223" i="48"/>
  <c r="W224" i="48"/>
  <c r="S224" i="48"/>
  <c r="X224" i="48"/>
  <c r="R224" i="48"/>
  <c r="V224" i="48"/>
  <c r="Q224" i="48"/>
  <c r="U224" i="48"/>
  <c r="Z224" i="48"/>
  <c r="O224" i="48"/>
  <c r="Y224" i="48"/>
  <c r="T224" i="48"/>
  <c r="W225" i="48"/>
  <c r="S225" i="48"/>
  <c r="X225" i="48"/>
  <c r="R225" i="48"/>
  <c r="Q225" i="48"/>
  <c r="V225" i="48"/>
  <c r="T225" i="48"/>
  <c r="Y225" i="48"/>
  <c r="O225" i="48"/>
  <c r="Z225" i="48"/>
  <c r="U225" i="48"/>
  <c r="W226" i="48"/>
  <c r="S226" i="48"/>
  <c r="X226" i="48"/>
  <c r="R226" i="48"/>
  <c r="V226" i="48"/>
  <c r="Q226" i="48"/>
  <c r="Z226" i="48"/>
  <c r="U226" i="48"/>
  <c r="T226" i="48"/>
  <c r="O226" i="48"/>
  <c r="Y226" i="48"/>
  <c r="W227" i="48"/>
  <c r="S227" i="48"/>
  <c r="X227" i="48"/>
  <c r="R227" i="48"/>
  <c r="V227" i="48"/>
  <c r="Q227" i="48"/>
  <c r="Y227" i="48"/>
  <c r="O227" i="48"/>
  <c r="T227" i="48"/>
  <c r="U227" i="48"/>
  <c r="Z227" i="48"/>
  <c r="W228" i="48"/>
  <c r="S228" i="48"/>
  <c r="X228" i="48"/>
  <c r="R228" i="48"/>
  <c r="V228" i="48"/>
  <c r="Q228" i="48"/>
  <c r="U228" i="48"/>
  <c r="Z228" i="48"/>
  <c r="Y228" i="48"/>
  <c r="T228" i="48"/>
  <c r="O228" i="48"/>
  <c r="W229" i="48"/>
  <c r="S229" i="48"/>
  <c r="X229" i="48"/>
  <c r="R229" i="48"/>
  <c r="Q229" i="48"/>
  <c r="V229" i="48"/>
  <c r="T229" i="48"/>
  <c r="Y229" i="48"/>
  <c r="O229" i="48"/>
  <c r="Z229" i="48"/>
  <c r="U229" i="48"/>
  <c r="W230" i="48"/>
  <c r="S230" i="48"/>
  <c r="X230" i="48"/>
  <c r="R230" i="48"/>
  <c r="Q230" i="48"/>
  <c r="V230" i="48"/>
  <c r="Z230" i="48"/>
  <c r="U230" i="48"/>
  <c r="Y230" i="48"/>
  <c r="T230" i="48"/>
  <c r="O230" i="48"/>
  <c r="W231" i="48"/>
  <c r="S231" i="48"/>
  <c r="X231" i="48"/>
  <c r="R231" i="48"/>
  <c r="V231" i="48"/>
  <c r="Q231" i="48"/>
  <c r="Y231" i="48"/>
  <c r="O231" i="48"/>
  <c r="T231" i="48"/>
  <c r="Z231" i="48"/>
  <c r="U231" i="48"/>
  <c r="W232" i="48"/>
  <c r="S232" i="48"/>
  <c r="X232" i="48"/>
  <c r="R232" i="48"/>
  <c r="Q232" i="48"/>
  <c r="V232" i="48"/>
  <c r="U232" i="48"/>
  <c r="Z232" i="48"/>
  <c r="O232" i="48"/>
  <c r="Y232" i="48"/>
  <c r="T232" i="48"/>
  <c r="W233" i="48"/>
  <c r="S233" i="48"/>
  <c r="X233" i="48"/>
  <c r="R233" i="48"/>
  <c r="Q233" i="48"/>
  <c r="V233" i="48"/>
  <c r="T233" i="48"/>
  <c r="Y233" i="48"/>
  <c r="O233" i="48"/>
  <c r="Z233" i="48"/>
  <c r="U233" i="48"/>
  <c r="W234" i="48"/>
  <c r="S234" i="48"/>
  <c r="X234" i="48"/>
  <c r="R234" i="48"/>
  <c r="V234" i="48"/>
  <c r="Q234" i="48"/>
  <c r="Z234" i="48"/>
  <c r="U234" i="48"/>
  <c r="T234" i="48"/>
  <c r="O234" i="48"/>
  <c r="Y234" i="48"/>
  <c r="W235" i="48"/>
  <c r="S235" i="48"/>
  <c r="X235" i="48"/>
  <c r="R235" i="48"/>
  <c r="V235" i="48"/>
  <c r="Q235" i="48"/>
  <c r="Y235" i="48"/>
  <c r="O235" i="48"/>
  <c r="T235" i="48"/>
  <c r="U235" i="48"/>
  <c r="Z235" i="48"/>
  <c r="W236" i="48"/>
  <c r="S236" i="48"/>
  <c r="X236" i="48"/>
  <c r="R236" i="48"/>
  <c r="Q236" i="48"/>
  <c r="V236" i="48"/>
  <c r="U236" i="48"/>
  <c r="Z236" i="48"/>
  <c r="Y236" i="48"/>
  <c r="T236" i="48"/>
  <c r="O236" i="48"/>
  <c r="W237" i="48"/>
  <c r="S237" i="48"/>
  <c r="X237" i="48"/>
  <c r="R237" i="48"/>
  <c r="Q237" i="48"/>
  <c r="V237" i="48"/>
  <c r="T237" i="48"/>
  <c r="Y237" i="48"/>
  <c r="O237" i="48"/>
  <c r="Z237" i="48"/>
  <c r="U237" i="48"/>
  <c r="W238" i="48"/>
  <c r="S238" i="48"/>
  <c r="X238" i="48"/>
  <c r="R238" i="48"/>
  <c r="V238" i="48"/>
  <c r="Q238" i="48"/>
  <c r="Z238" i="48"/>
  <c r="U238" i="48"/>
  <c r="Y238" i="48"/>
  <c r="T238" i="48"/>
  <c r="O238" i="48"/>
  <c r="W239" i="48"/>
  <c r="S239" i="48"/>
  <c r="X239" i="48"/>
  <c r="R239" i="48"/>
  <c r="V239" i="48"/>
  <c r="Q239" i="48"/>
  <c r="Y239" i="48"/>
  <c r="O239" i="48"/>
  <c r="T239" i="48"/>
  <c r="Z239" i="48"/>
  <c r="U239" i="48"/>
  <c r="W240" i="48"/>
  <c r="S240" i="48"/>
  <c r="X240" i="48"/>
  <c r="R240" i="48"/>
  <c r="V240" i="48"/>
  <c r="Q240" i="48"/>
  <c r="U240" i="48"/>
  <c r="Z240" i="48"/>
  <c r="O240" i="48"/>
  <c r="Y240" i="48"/>
  <c r="T240" i="48"/>
  <c r="W241" i="48"/>
  <c r="S241" i="48"/>
  <c r="X241" i="48"/>
  <c r="R241" i="48"/>
  <c r="V241" i="48"/>
  <c r="Q241" i="48"/>
  <c r="T241" i="48"/>
  <c r="Y241" i="48"/>
  <c r="O241" i="48"/>
  <c r="Z241" i="48"/>
  <c r="U241" i="48"/>
  <c r="W242" i="48"/>
  <c r="S242" i="48"/>
  <c r="X242" i="48"/>
  <c r="R242" i="48"/>
  <c r="V242" i="48"/>
  <c r="Q242" i="48"/>
  <c r="Z242" i="48"/>
  <c r="U242" i="48"/>
  <c r="T242" i="48"/>
  <c r="O242" i="48"/>
  <c r="Y242" i="48"/>
  <c r="W243" i="48"/>
  <c r="S243" i="48"/>
  <c r="X243" i="48"/>
  <c r="R243" i="48"/>
  <c r="Q243" i="48"/>
  <c r="V243" i="48"/>
  <c r="Y243" i="48"/>
  <c r="O243" i="48"/>
  <c r="T243" i="48"/>
  <c r="U243" i="48"/>
  <c r="Z243" i="48"/>
  <c r="W244" i="48"/>
  <c r="S244" i="48"/>
  <c r="X244" i="48"/>
  <c r="R244" i="48"/>
  <c r="V244" i="48"/>
  <c r="Q244" i="48"/>
  <c r="U244" i="48"/>
  <c r="Z244" i="48"/>
  <c r="Y244" i="48"/>
  <c r="T244" i="48"/>
  <c r="O244" i="48"/>
  <c r="W245" i="48"/>
  <c r="S245" i="48"/>
  <c r="X245" i="48"/>
  <c r="R245" i="48"/>
  <c r="V245" i="48"/>
  <c r="Q245" i="48"/>
  <c r="T245" i="48"/>
  <c r="Y245" i="48"/>
  <c r="O245" i="48"/>
  <c r="Z245" i="48"/>
  <c r="U245" i="48"/>
  <c r="W246" i="48"/>
  <c r="S246" i="48"/>
  <c r="X246" i="48"/>
  <c r="R246" i="48"/>
  <c r="V246" i="48"/>
  <c r="Q246" i="48"/>
  <c r="Z246" i="48"/>
  <c r="U246" i="48"/>
  <c r="Y246" i="48"/>
  <c r="T246" i="48"/>
  <c r="O246" i="48"/>
  <c r="W247" i="48"/>
  <c r="S247" i="48"/>
  <c r="X247" i="48"/>
  <c r="R247" i="48"/>
  <c r="Q247" i="48"/>
  <c r="V247" i="48"/>
  <c r="Y247" i="48"/>
  <c r="O247" i="48"/>
  <c r="T247" i="48"/>
  <c r="Z247" i="48"/>
  <c r="U247" i="48"/>
  <c r="W248" i="48"/>
  <c r="S248" i="48"/>
  <c r="X248" i="48"/>
  <c r="R248" i="48"/>
  <c r="V248" i="48"/>
  <c r="Q248" i="48"/>
  <c r="U248" i="48"/>
  <c r="Z248" i="48"/>
  <c r="O248" i="48"/>
  <c r="Y248" i="48"/>
  <c r="T248" i="48"/>
  <c r="W249" i="48"/>
  <c r="S249" i="48"/>
  <c r="X249" i="48"/>
  <c r="R249" i="48"/>
  <c r="V249" i="48"/>
  <c r="Q249" i="48"/>
  <c r="T249" i="48"/>
  <c r="Y249" i="48"/>
  <c r="O249" i="48"/>
  <c r="Z249" i="48"/>
  <c r="U249" i="48"/>
  <c r="W250" i="48"/>
  <c r="S250" i="48"/>
  <c r="X250" i="48"/>
  <c r="R250" i="48"/>
  <c r="V250" i="48"/>
  <c r="Q250" i="48"/>
  <c r="Z250" i="48"/>
  <c r="U250" i="48"/>
  <c r="T250" i="48"/>
  <c r="O250" i="48"/>
  <c r="Y250" i="48"/>
  <c r="W251" i="48"/>
  <c r="S251" i="48"/>
  <c r="X251" i="48"/>
  <c r="R251" i="48"/>
  <c r="V251" i="48"/>
  <c r="Q251" i="48"/>
  <c r="Y251" i="48"/>
  <c r="O251" i="48"/>
  <c r="T251" i="48"/>
  <c r="U251" i="48"/>
  <c r="Z251" i="48"/>
  <c r="W252" i="48"/>
  <c r="S252" i="48"/>
  <c r="X252" i="48"/>
  <c r="R252" i="48"/>
  <c r="V252" i="48"/>
  <c r="Q252" i="48"/>
  <c r="U252" i="48"/>
  <c r="Z252" i="48"/>
  <c r="Y252" i="48"/>
  <c r="T252" i="48"/>
  <c r="O252" i="48"/>
  <c r="W253" i="48"/>
  <c r="S253" i="48"/>
  <c r="X253" i="48"/>
  <c r="R253" i="48"/>
  <c r="V253" i="48"/>
  <c r="Q253" i="48"/>
  <c r="T253" i="48"/>
  <c r="Y253" i="48"/>
  <c r="O253" i="48"/>
  <c r="Z253" i="48"/>
  <c r="U253" i="48"/>
  <c r="W254" i="48"/>
  <c r="S254" i="48"/>
  <c r="X254" i="48"/>
  <c r="R254" i="48"/>
  <c r="V254" i="48"/>
  <c r="Q254" i="48"/>
  <c r="Z254" i="48"/>
  <c r="U254" i="48"/>
  <c r="Y254" i="48"/>
  <c r="T254" i="48"/>
  <c r="O254" i="48"/>
  <c r="W255" i="48"/>
  <c r="S255" i="48"/>
  <c r="X255" i="48"/>
  <c r="R255" i="48"/>
  <c r="V255" i="48"/>
  <c r="Q255" i="48"/>
  <c r="Y255" i="48"/>
  <c r="O255" i="48"/>
  <c r="T255" i="48"/>
  <c r="Z255" i="48"/>
  <c r="U255" i="48"/>
  <c r="W256" i="48"/>
  <c r="S256" i="48"/>
  <c r="X256" i="48"/>
  <c r="R256" i="48"/>
  <c r="V256" i="48"/>
  <c r="Q256" i="48"/>
  <c r="U256" i="48"/>
  <c r="Z256" i="48"/>
  <c r="O256" i="48"/>
  <c r="Y256" i="48"/>
  <c r="T256" i="48"/>
  <c r="W257" i="48"/>
  <c r="S257" i="48"/>
  <c r="X257" i="48"/>
  <c r="R257" i="48"/>
  <c r="V257" i="48"/>
  <c r="Q257" i="48"/>
  <c r="T257" i="48"/>
  <c r="Y257" i="48"/>
  <c r="O257" i="48"/>
  <c r="Z257" i="48"/>
  <c r="U257" i="48"/>
  <c r="W258" i="48"/>
  <c r="S258" i="48"/>
  <c r="X258" i="48"/>
  <c r="R258" i="48"/>
  <c r="Q258" i="48"/>
  <c r="V258" i="48"/>
  <c r="Z258" i="48"/>
  <c r="U258" i="48"/>
  <c r="T258" i="48"/>
  <c r="O258" i="48"/>
  <c r="Y258" i="48"/>
  <c r="W259" i="48"/>
  <c r="S259" i="48"/>
  <c r="X259" i="48"/>
  <c r="R259" i="48"/>
  <c r="V259" i="48"/>
  <c r="Q259" i="48"/>
  <c r="Y259" i="48"/>
  <c r="O259" i="48"/>
  <c r="T259" i="48"/>
  <c r="U259" i="48"/>
  <c r="Z259" i="48"/>
  <c r="W260" i="48"/>
  <c r="S260" i="48"/>
  <c r="X260" i="48"/>
  <c r="R260" i="48"/>
  <c r="V260" i="48"/>
  <c r="Q260" i="48"/>
  <c r="U260" i="48"/>
  <c r="Z260" i="48"/>
  <c r="Y260" i="48"/>
  <c r="T260" i="48"/>
  <c r="O260" i="48"/>
  <c r="W261" i="48"/>
  <c r="S261" i="48"/>
  <c r="X261" i="48"/>
  <c r="R261" i="48"/>
  <c r="V261" i="48"/>
  <c r="Q261" i="48"/>
  <c r="T261" i="48"/>
  <c r="Y261" i="48"/>
  <c r="O261" i="48"/>
  <c r="Z261" i="48"/>
  <c r="U261" i="48"/>
  <c r="W262" i="48"/>
  <c r="S262" i="48"/>
  <c r="X262" i="48"/>
  <c r="R262" i="48"/>
  <c r="V262" i="48"/>
  <c r="Q262" i="48"/>
  <c r="Z262" i="48"/>
  <c r="U262" i="48"/>
  <c r="Y262" i="48"/>
  <c r="T262" i="48"/>
  <c r="O262" i="48"/>
  <c r="W263" i="48"/>
  <c r="S263" i="48"/>
  <c r="X263" i="48"/>
  <c r="R263" i="48"/>
  <c r="V263" i="48"/>
  <c r="Q263" i="48"/>
  <c r="Y263" i="48"/>
  <c r="O263" i="48"/>
  <c r="T263" i="48"/>
  <c r="Z263" i="48"/>
  <c r="U263" i="48"/>
  <c r="W264" i="48"/>
  <c r="S264" i="48"/>
  <c r="X264" i="48"/>
  <c r="R264" i="48"/>
  <c r="V264" i="48"/>
  <c r="Q264" i="48"/>
  <c r="U264" i="48"/>
  <c r="Z264" i="48"/>
  <c r="O264" i="48"/>
  <c r="Y264" i="48"/>
  <c r="T264" i="48"/>
  <c r="W265" i="48"/>
  <c r="S265" i="48"/>
  <c r="X265" i="48"/>
  <c r="R265" i="48"/>
  <c r="V265" i="48"/>
  <c r="Q265" i="48"/>
  <c r="T265" i="48"/>
  <c r="Y265" i="48"/>
  <c r="O265" i="48"/>
  <c r="Z265" i="48"/>
  <c r="U265" i="48"/>
  <c r="W266" i="48"/>
  <c r="S266" i="48"/>
  <c r="X266" i="48"/>
  <c r="R266" i="48"/>
  <c r="Q266" i="48"/>
  <c r="V266" i="48"/>
  <c r="Z266" i="48"/>
  <c r="U266" i="48"/>
  <c r="T266" i="48"/>
  <c r="O266" i="48"/>
  <c r="Y266" i="48"/>
  <c r="W267" i="48"/>
  <c r="S267" i="48"/>
  <c r="X267" i="48"/>
  <c r="R267" i="48"/>
  <c r="V267" i="48"/>
  <c r="Q267" i="48"/>
  <c r="Y267" i="48"/>
  <c r="O267" i="48"/>
  <c r="T267" i="48"/>
  <c r="U267" i="48"/>
  <c r="Z267" i="48"/>
  <c r="W268" i="48"/>
  <c r="S268" i="48"/>
  <c r="X268" i="48"/>
  <c r="R268" i="48"/>
  <c r="V268" i="48"/>
  <c r="Q268" i="48"/>
  <c r="U268" i="48"/>
  <c r="Z268" i="48"/>
  <c r="Y268" i="48"/>
  <c r="T268" i="48"/>
  <c r="O268" i="48"/>
  <c r="W269" i="48"/>
  <c r="S269" i="48"/>
  <c r="X269" i="48"/>
  <c r="R269" i="48"/>
  <c r="V269" i="48"/>
  <c r="Q269" i="48"/>
  <c r="T269" i="48"/>
  <c r="Y269" i="48"/>
  <c r="O269" i="48"/>
  <c r="Z269" i="48"/>
  <c r="U269" i="48"/>
  <c r="W270" i="48"/>
  <c r="S270" i="48"/>
  <c r="X270" i="48"/>
  <c r="R270" i="48"/>
  <c r="V270" i="48"/>
  <c r="Q270" i="48"/>
  <c r="Z270" i="48"/>
  <c r="U270" i="48"/>
  <c r="Y270" i="48"/>
  <c r="T270" i="48"/>
  <c r="O270" i="48"/>
  <c r="W271" i="48"/>
  <c r="S271" i="48"/>
  <c r="X271" i="48"/>
  <c r="R271" i="48"/>
  <c r="V271" i="48"/>
  <c r="Q271" i="48"/>
  <c r="Y271" i="48"/>
  <c r="O271" i="48"/>
  <c r="T271" i="48"/>
  <c r="Z271" i="48"/>
  <c r="U271" i="48"/>
  <c r="W272" i="48"/>
  <c r="S272" i="48"/>
  <c r="X272" i="48"/>
  <c r="R272" i="48"/>
  <c r="V272" i="48"/>
  <c r="Q272" i="48"/>
  <c r="U272" i="48"/>
  <c r="Z272" i="48"/>
  <c r="O272" i="48"/>
  <c r="Y272" i="48"/>
  <c r="T272" i="48"/>
  <c r="W273" i="48"/>
  <c r="S273" i="48"/>
  <c r="X273" i="48"/>
  <c r="R273" i="48"/>
  <c r="Q273" i="48"/>
  <c r="V273" i="48"/>
  <c r="T273" i="48"/>
  <c r="Y273" i="48"/>
  <c r="O273" i="48"/>
  <c r="Z273" i="48"/>
  <c r="U273" i="48"/>
  <c r="W274" i="48"/>
  <c r="S274" i="48"/>
  <c r="X274" i="48"/>
  <c r="R274" i="48"/>
  <c r="V274" i="48"/>
  <c r="Q274" i="48"/>
  <c r="Z274" i="48"/>
  <c r="U274" i="48"/>
  <c r="T274" i="48"/>
  <c r="O274" i="48"/>
  <c r="Y274" i="48"/>
  <c r="W275" i="48"/>
  <c r="S275" i="48"/>
  <c r="X275" i="48"/>
  <c r="R275" i="48"/>
  <c r="V275" i="48"/>
  <c r="Q275" i="48"/>
  <c r="Y275" i="48"/>
  <c r="O275" i="48"/>
  <c r="T275" i="48"/>
  <c r="U275" i="48"/>
  <c r="Z275" i="48"/>
  <c r="W276" i="48"/>
  <c r="S276" i="48"/>
  <c r="X276" i="48"/>
  <c r="R276" i="48"/>
  <c r="Q276" i="48"/>
  <c r="V276" i="48"/>
  <c r="U276" i="48"/>
  <c r="Z276" i="48"/>
  <c r="Y276" i="48"/>
  <c r="T276" i="48"/>
  <c r="O276" i="48"/>
  <c r="W277" i="48"/>
  <c r="S277" i="48"/>
  <c r="X277" i="48"/>
  <c r="R277" i="48"/>
  <c r="Q277" i="48"/>
  <c r="V277" i="48"/>
  <c r="T277" i="48"/>
  <c r="Y277" i="48"/>
  <c r="O277" i="48"/>
  <c r="Z277" i="48"/>
  <c r="U277" i="48"/>
  <c r="W278" i="48"/>
  <c r="S278" i="48"/>
  <c r="X278" i="48"/>
  <c r="R278" i="48"/>
  <c r="V278" i="48"/>
  <c r="Q278" i="48"/>
  <c r="Z278" i="48"/>
  <c r="U278" i="48"/>
  <c r="Y278" i="48"/>
  <c r="T278" i="48"/>
  <c r="O278" i="48"/>
  <c r="W279" i="48"/>
  <c r="S279" i="48"/>
  <c r="X279" i="48"/>
  <c r="R279" i="48"/>
  <c r="V279" i="48"/>
  <c r="Q279" i="48"/>
  <c r="Y279" i="48"/>
  <c r="O279" i="48"/>
  <c r="T279" i="48"/>
  <c r="Z279" i="48"/>
  <c r="U279" i="48"/>
  <c r="W280" i="48"/>
  <c r="S280" i="48"/>
  <c r="X280" i="48"/>
  <c r="R280" i="48"/>
  <c r="Q280" i="48"/>
  <c r="V280" i="48"/>
  <c r="U280" i="48"/>
  <c r="Z280" i="48"/>
  <c r="O280" i="48"/>
  <c r="Y280" i="48"/>
  <c r="T280" i="48"/>
  <c r="W281" i="48"/>
  <c r="S281" i="48"/>
  <c r="X281" i="48"/>
  <c r="R281" i="48"/>
  <c r="V281" i="48"/>
  <c r="Q281" i="48"/>
  <c r="T281" i="48"/>
  <c r="Y281" i="48"/>
  <c r="O281" i="48"/>
  <c r="Z281" i="48"/>
  <c r="U281" i="48"/>
  <c r="W282" i="48"/>
  <c r="S282" i="48"/>
  <c r="X282" i="48"/>
  <c r="R282" i="48"/>
  <c r="V282" i="48"/>
  <c r="Q282" i="48"/>
  <c r="Z282" i="48"/>
  <c r="U282" i="48"/>
  <c r="T282" i="48"/>
  <c r="O282" i="48"/>
  <c r="Y282" i="48"/>
  <c r="W283" i="48"/>
  <c r="S283" i="48"/>
  <c r="X283" i="48"/>
  <c r="R283" i="48"/>
  <c r="V283" i="48"/>
  <c r="Q283" i="48"/>
  <c r="Y283" i="48"/>
  <c r="O283" i="48"/>
  <c r="T283" i="48"/>
  <c r="U283" i="48"/>
  <c r="Z283" i="48"/>
  <c r="W284" i="48"/>
  <c r="S284" i="48"/>
  <c r="X284" i="48"/>
  <c r="R284" i="48"/>
  <c r="V284" i="48"/>
  <c r="Q284" i="48"/>
  <c r="U284" i="48"/>
  <c r="Z284" i="48"/>
  <c r="Y284" i="48"/>
  <c r="T284" i="48"/>
  <c r="O284" i="48"/>
  <c r="W285" i="48"/>
  <c r="S285" i="48"/>
  <c r="X285" i="48"/>
  <c r="R285" i="48"/>
  <c r="V285" i="48"/>
  <c r="Q285" i="48"/>
  <c r="T285" i="48"/>
  <c r="Y285" i="48"/>
  <c r="O285" i="48"/>
  <c r="Z285" i="48"/>
  <c r="U285" i="48"/>
  <c r="W394" i="48"/>
  <c r="S394" i="48"/>
  <c r="X394" i="48"/>
  <c r="R394" i="48"/>
  <c r="V394" i="48"/>
  <c r="Q394" i="48"/>
  <c r="Z394" i="48"/>
  <c r="U394" i="48"/>
  <c r="Y394" i="48"/>
  <c r="T394" i="48"/>
  <c r="O394" i="48"/>
  <c r="W414" i="48"/>
  <c r="S414" i="48"/>
  <c r="X414" i="48"/>
  <c r="R414" i="48"/>
  <c r="V414" i="48"/>
  <c r="Q414" i="48"/>
  <c r="Y414" i="48"/>
  <c r="O414" i="48"/>
  <c r="T414" i="48"/>
  <c r="Z414" i="48"/>
  <c r="U414" i="48"/>
  <c r="W288" i="48"/>
  <c r="S288" i="48"/>
  <c r="X288" i="48"/>
  <c r="R288" i="48"/>
  <c r="Q288" i="48"/>
  <c r="V288" i="48"/>
  <c r="U288" i="48"/>
  <c r="Z288" i="48"/>
  <c r="O288" i="48"/>
  <c r="Y288" i="48"/>
  <c r="T288" i="48"/>
  <c r="W289" i="48"/>
  <c r="S289" i="48"/>
  <c r="X289" i="48"/>
  <c r="R289" i="48"/>
  <c r="Q289" i="48"/>
  <c r="V289" i="48"/>
  <c r="T289" i="48"/>
  <c r="Y289" i="48"/>
  <c r="O289" i="48"/>
  <c r="Z289" i="48"/>
  <c r="U289" i="48"/>
  <c r="W343" i="48"/>
  <c r="S343" i="48"/>
  <c r="X343" i="48"/>
  <c r="R343" i="48"/>
  <c r="V343" i="48"/>
  <c r="Q343" i="48"/>
  <c r="Z343" i="48"/>
  <c r="U343" i="48"/>
  <c r="T343" i="48"/>
  <c r="O343" i="48"/>
  <c r="Y343" i="48"/>
  <c r="W286" i="48"/>
  <c r="S286" i="48"/>
  <c r="X286" i="48"/>
  <c r="R286" i="48"/>
  <c r="V286" i="48"/>
  <c r="Q286" i="48"/>
  <c r="Y286" i="48"/>
  <c r="O286" i="48"/>
  <c r="T286" i="48"/>
  <c r="U286" i="48"/>
  <c r="Z286" i="48"/>
  <c r="W304" i="48"/>
  <c r="S304" i="48"/>
  <c r="X304" i="48"/>
  <c r="R304" i="48"/>
  <c r="V304" i="48"/>
  <c r="Q304" i="48"/>
  <c r="U304" i="48"/>
  <c r="Z304" i="48"/>
  <c r="Y304" i="48"/>
  <c r="T304" i="48"/>
  <c r="O304" i="48"/>
  <c r="W293" i="48"/>
  <c r="S293" i="48"/>
  <c r="X293" i="48"/>
  <c r="R293" i="48"/>
  <c r="V293" i="48"/>
  <c r="Q293" i="48"/>
  <c r="T293" i="48"/>
  <c r="Y293" i="48"/>
  <c r="O293" i="48"/>
  <c r="Z293" i="48"/>
  <c r="U293" i="48"/>
  <c r="W294" i="48"/>
  <c r="S294" i="48"/>
  <c r="X294" i="48"/>
  <c r="R294" i="48"/>
  <c r="V294" i="48"/>
  <c r="Q294" i="48"/>
  <c r="Z294" i="48"/>
  <c r="U294" i="48"/>
  <c r="Y294" i="48"/>
  <c r="T294" i="48"/>
  <c r="O294" i="48"/>
  <c r="W295" i="48"/>
  <c r="S295" i="48"/>
  <c r="X295" i="48"/>
  <c r="R295" i="48"/>
  <c r="V295" i="48"/>
  <c r="Q295" i="48"/>
  <c r="Y295" i="48"/>
  <c r="O295" i="48"/>
  <c r="T295" i="48"/>
  <c r="Z295" i="48"/>
  <c r="U295" i="48"/>
  <c r="W296" i="48"/>
  <c r="S296" i="48"/>
  <c r="X296" i="48"/>
  <c r="R296" i="48"/>
  <c r="V296" i="48"/>
  <c r="Q296" i="48"/>
  <c r="U296" i="48"/>
  <c r="Z296" i="48"/>
  <c r="O296" i="48"/>
  <c r="Y296" i="48"/>
  <c r="T296" i="48"/>
  <c r="W297" i="48"/>
  <c r="S297" i="48"/>
  <c r="X297" i="48"/>
  <c r="R297" i="48"/>
  <c r="Q297" i="48"/>
  <c r="V297" i="48"/>
  <c r="T297" i="48"/>
  <c r="Y297" i="48"/>
  <c r="O297" i="48"/>
  <c r="Z297" i="48"/>
  <c r="U297" i="48"/>
  <c r="W298" i="48"/>
  <c r="S298" i="48"/>
  <c r="X298" i="48"/>
  <c r="R298" i="48"/>
  <c r="V298" i="48"/>
  <c r="Q298" i="48"/>
  <c r="Z298" i="48"/>
  <c r="U298" i="48"/>
  <c r="T298" i="48"/>
  <c r="O298" i="48"/>
  <c r="Y298" i="48"/>
  <c r="W345" i="48"/>
  <c r="S345" i="48"/>
  <c r="X345" i="48"/>
  <c r="R345" i="48"/>
  <c r="V345" i="48"/>
  <c r="Q345" i="48"/>
  <c r="Y345" i="48"/>
  <c r="O345" i="48"/>
  <c r="T345" i="48"/>
  <c r="U345" i="48"/>
  <c r="Z345" i="48"/>
  <c r="W300" i="48"/>
  <c r="S300" i="48"/>
  <c r="X300" i="48"/>
  <c r="R300" i="48"/>
  <c r="V300" i="48"/>
  <c r="Q300" i="48"/>
  <c r="U300" i="48"/>
  <c r="Z300" i="48"/>
  <c r="Y300" i="48"/>
  <c r="T300" i="48"/>
  <c r="O300" i="48"/>
  <c r="W301" i="48"/>
  <c r="S301" i="48"/>
  <c r="X301" i="48"/>
  <c r="R301" i="48"/>
  <c r="V301" i="48"/>
  <c r="Q301" i="48"/>
  <c r="T301" i="48"/>
  <c r="Y301" i="48"/>
  <c r="O301" i="48"/>
  <c r="Z301" i="48"/>
  <c r="U301" i="48"/>
  <c r="W358" i="48"/>
  <c r="S358" i="48"/>
  <c r="X358" i="48"/>
  <c r="R358" i="48"/>
  <c r="Q358" i="48"/>
  <c r="V358" i="48"/>
  <c r="Z358" i="48"/>
  <c r="U358" i="48"/>
  <c r="Y358" i="48"/>
  <c r="T358" i="48"/>
  <c r="O358" i="48"/>
  <c r="W407" i="48"/>
  <c r="S407" i="48"/>
  <c r="X407" i="48"/>
  <c r="R407" i="48"/>
  <c r="V407" i="48"/>
  <c r="Q407" i="48"/>
  <c r="Y407" i="48"/>
  <c r="O407" i="48"/>
  <c r="T407" i="48"/>
  <c r="Z407" i="48"/>
  <c r="U407" i="48"/>
  <c r="W305" i="48"/>
  <c r="S305" i="48"/>
  <c r="X305" i="48"/>
  <c r="R305" i="48"/>
  <c r="V305" i="48"/>
  <c r="Q305" i="48"/>
  <c r="U305" i="48"/>
  <c r="Z305" i="48"/>
  <c r="O305" i="48"/>
  <c r="Y305" i="48"/>
  <c r="T305" i="48"/>
  <c r="W359" i="48"/>
  <c r="S359" i="48"/>
  <c r="X359" i="48"/>
  <c r="R359" i="48"/>
  <c r="Q359" i="48"/>
  <c r="V359" i="48"/>
  <c r="T359" i="48"/>
  <c r="Y359" i="48"/>
  <c r="O359" i="48"/>
  <c r="Z359" i="48"/>
  <c r="U359" i="48"/>
  <c r="W306" i="48"/>
  <c r="S306" i="48"/>
  <c r="X306" i="48"/>
  <c r="R306" i="48"/>
  <c r="V306" i="48"/>
  <c r="Q306" i="48"/>
  <c r="Z306" i="48"/>
  <c r="U306" i="48"/>
  <c r="T306" i="48"/>
  <c r="O306" i="48"/>
  <c r="Y306" i="48"/>
  <c r="W307" i="48"/>
  <c r="S307" i="48"/>
  <c r="X307" i="48"/>
  <c r="R307" i="48"/>
  <c r="Q307" i="48"/>
  <c r="V307" i="48"/>
  <c r="Y307" i="48"/>
  <c r="O307" i="48"/>
  <c r="T307" i="48"/>
  <c r="U307" i="48"/>
  <c r="Z307" i="48"/>
  <c r="W308" i="48"/>
  <c r="S308" i="48"/>
  <c r="X308" i="48"/>
  <c r="R308" i="48"/>
  <c r="V308" i="48"/>
  <c r="Q308" i="48"/>
  <c r="U308" i="48"/>
  <c r="Z308" i="48"/>
  <c r="Y308" i="48"/>
  <c r="T308" i="48"/>
  <c r="O308" i="48"/>
  <c r="W346" i="48"/>
  <c r="S346" i="48"/>
  <c r="X346" i="48"/>
  <c r="R346" i="48"/>
  <c r="V346" i="48"/>
  <c r="Q346" i="48"/>
  <c r="T346" i="48"/>
  <c r="Y346" i="48"/>
  <c r="O346" i="48"/>
  <c r="Z346" i="48"/>
  <c r="U346" i="48"/>
  <c r="W309" i="48"/>
  <c r="S309" i="48"/>
  <c r="X309" i="48"/>
  <c r="R309" i="48"/>
  <c r="V309" i="48"/>
  <c r="Q309" i="48"/>
  <c r="Z309" i="48"/>
  <c r="U309" i="48"/>
  <c r="Y309" i="48"/>
  <c r="T309" i="48"/>
  <c r="O309" i="48"/>
  <c r="W311" i="48"/>
  <c r="S311" i="48"/>
  <c r="X311" i="48"/>
  <c r="R311" i="48"/>
  <c r="Q311" i="48"/>
  <c r="V311" i="48"/>
  <c r="Y311" i="48"/>
  <c r="O311" i="48"/>
  <c r="T311" i="48"/>
  <c r="Z311" i="48"/>
  <c r="U311" i="48"/>
  <c r="W312" i="48"/>
  <c r="S312" i="48"/>
  <c r="X312" i="48"/>
  <c r="R312" i="48"/>
  <c r="V312" i="48"/>
  <c r="Q312" i="48"/>
  <c r="U312" i="48"/>
  <c r="Z312" i="48"/>
  <c r="Y312" i="48"/>
  <c r="O312" i="48"/>
  <c r="T312" i="48"/>
  <c r="W313" i="48"/>
  <c r="S313" i="48"/>
  <c r="X313" i="48"/>
  <c r="R313" i="48"/>
  <c r="Q313" i="48"/>
  <c r="V313" i="48"/>
  <c r="T313" i="48"/>
  <c r="Y313" i="48"/>
  <c r="O313" i="48"/>
  <c r="U313" i="48"/>
  <c r="Z313" i="48"/>
  <c r="W314" i="48"/>
  <c r="S314" i="48"/>
  <c r="X314" i="48"/>
  <c r="R314" i="48"/>
  <c r="Q314" i="48"/>
  <c r="V314" i="48"/>
  <c r="Z314" i="48"/>
  <c r="U314" i="48"/>
  <c r="T314" i="48"/>
  <c r="O314" i="48"/>
  <c r="Y314" i="48"/>
  <c r="W315" i="48"/>
  <c r="S315" i="48"/>
  <c r="X315" i="48"/>
  <c r="R315" i="48"/>
  <c r="V315" i="48"/>
  <c r="Q315" i="48"/>
  <c r="Y315" i="48"/>
  <c r="O315" i="48"/>
  <c r="T315" i="48"/>
  <c r="Z315" i="48"/>
  <c r="U315" i="48"/>
  <c r="W316" i="48"/>
  <c r="S316" i="48"/>
  <c r="X316" i="48"/>
  <c r="R316" i="48"/>
  <c r="V316" i="48"/>
  <c r="Q316" i="48"/>
  <c r="U316" i="48"/>
  <c r="Z316" i="48"/>
  <c r="Y316" i="48"/>
  <c r="O316" i="48"/>
  <c r="T316" i="48"/>
  <c r="W317" i="48"/>
  <c r="S317" i="48"/>
  <c r="X317" i="48"/>
  <c r="R317" i="48"/>
  <c r="Q317" i="48"/>
  <c r="V317" i="48"/>
  <c r="T317" i="48"/>
  <c r="Y317" i="48"/>
  <c r="O317" i="48"/>
  <c r="U317" i="48"/>
  <c r="Z317" i="48"/>
  <c r="W318" i="48"/>
  <c r="S318" i="48"/>
  <c r="X318" i="48"/>
  <c r="R318" i="48"/>
  <c r="V318" i="48"/>
  <c r="Q318" i="48"/>
  <c r="Z318" i="48"/>
  <c r="U318" i="48"/>
  <c r="T318" i="48"/>
  <c r="Y318" i="48"/>
  <c r="O318" i="48"/>
  <c r="W319" i="48"/>
  <c r="S319" i="48"/>
  <c r="X319" i="48"/>
  <c r="R319" i="48"/>
  <c r="V319" i="48"/>
  <c r="Q319" i="48"/>
  <c r="Y319" i="48"/>
  <c r="O319" i="48"/>
  <c r="T319" i="48"/>
  <c r="Z319" i="48"/>
  <c r="U319" i="48"/>
  <c r="W320" i="48"/>
  <c r="S320" i="48"/>
  <c r="X320" i="48"/>
  <c r="R320" i="48"/>
  <c r="V320" i="48"/>
  <c r="Q320" i="48"/>
  <c r="U320" i="48"/>
  <c r="Z320" i="48"/>
  <c r="Y320" i="48"/>
  <c r="O320" i="48"/>
  <c r="T320" i="48"/>
  <c r="W351" i="48"/>
  <c r="S351" i="48"/>
  <c r="X351" i="48"/>
  <c r="R351" i="48"/>
  <c r="Q351" i="48"/>
  <c r="V351" i="48"/>
  <c r="T351" i="48"/>
  <c r="Y351" i="48"/>
  <c r="O351" i="48"/>
  <c r="U351" i="48"/>
  <c r="Z351" i="48"/>
  <c r="W310" i="48"/>
  <c r="S310" i="48"/>
  <c r="X310" i="48"/>
  <c r="R310" i="48"/>
  <c r="Q310" i="48"/>
  <c r="V310" i="48"/>
  <c r="Z310" i="48"/>
  <c r="U310" i="48"/>
  <c r="T310" i="48"/>
  <c r="Y310" i="48"/>
  <c r="O310" i="48"/>
  <c r="W412" i="48"/>
  <c r="S412" i="48"/>
  <c r="X412" i="48"/>
  <c r="R412" i="48"/>
  <c r="V412" i="48"/>
  <c r="Q412" i="48"/>
  <c r="Y412" i="48"/>
  <c r="O412" i="48"/>
  <c r="T412" i="48"/>
  <c r="Z412" i="48"/>
  <c r="U412" i="48"/>
  <c r="W324" i="48"/>
  <c r="S324" i="48"/>
  <c r="X324" i="48"/>
  <c r="R324" i="48"/>
  <c r="V324" i="48"/>
  <c r="Q324" i="48"/>
  <c r="U324" i="48"/>
  <c r="Z324" i="48"/>
  <c r="Y324" i="48"/>
  <c r="O324" i="48"/>
  <c r="T324" i="48"/>
  <c r="W325" i="48"/>
  <c r="S325" i="48"/>
  <c r="X325" i="48"/>
  <c r="R325" i="48"/>
  <c r="V325" i="48"/>
  <c r="Q325" i="48"/>
  <c r="T325" i="48"/>
  <c r="Y325" i="48"/>
  <c r="O325" i="48"/>
  <c r="U325" i="48"/>
  <c r="Z325" i="48"/>
  <c r="W326" i="48"/>
  <c r="S326" i="48"/>
  <c r="X326" i="48"/>
  <c r="R326" i="48"/>
  <c r="V326" i="48"/>
  <c r="Q326" i="48"/>
  <c r="Z326" i="48"/>
  <c r="U326" i="48"/>
  <c r="T326" i="48"/>
  <c r="Y326" i="48"/>
  <c r="O326" i="48"/>
  <c r="W327" i="48"/>
  <c r="S327" i="48"/>
  <c r="X327" i="48"/>
  <c r="R327" i="48"/>
  <c r="V327" i="48"/>
  <c r="Q327" i="48"/>
  <c r="Y327" i="48"/>
  <c r="O327" i="48"/>
  <c r="T327" i="48"/>
  <c r="Z327" i="48"/>
  <c r="U327" i="48"/>
  <c r="W328" i="48"/>
  <c r="S328" i="48"/>
  <c r="X328" i="48"/>
  <c r="R328" i="48"/>
  <c r="Q328" i="48"/>
  <c r="V328" i="48"/>
  <c r="U328" i="48"/>
  <c r="Z328" i="48"/>
  <c r="Y328" i="48"/>
  <c r="O328" i="48"/>
  <c r="T328" i="48"/>
  <c r="W329" i="48"/>
  <c r="S329" i="48"/>
  <c r="X329" i="48"/>
  <c r="R329" i="48"/>
  <c r="V329" i="48"/>
  <c r="Q329" i="48"/>
  <c r="T329" i="48"/>
  <c r="Y329" i="48"/>
  <c r="O329" i="48"/>
  <c r="U329" i="48"/>
  <c r="Z329" i="48"/>
  <c r="W330" i="48"/>
  <c r="S330" i="48"/>
  <c r="X330" i="48"/>
  <c r="R330" i="48"/>
  <c r="Q330" i="48"/>
  <c r="V330" i="48"/>
  <c r="Z330" i="48"/>
  <c r="U330" i="48"/>
  <c r="T330" i="48"/>
  <c r="O330" i="48"/>
  <c r="Y330" i="48"/>
  <c r="W331" i="48"/>
  <c r="S331" i="48"/>
  <c r="X331" i="48"/>
  <c r="R331" i="48"/>
  <c r="Q331" i="48"/>
  <c r="V331" i="48"/>
  <c r="Y331" i="48"/>
  <c r="O331" i="48"/>
  <c r="T331" i="48"/>
  <c r="Z331" i="48"/>
  <c r="U331" i="48"/>
  <c r="W413" i="48"/>
  <c r="S413" i="48"/>
  <c r="X413" i="48"/>
  <c r="R413" i="48"/>
  <c r="V413" i="48"/>
  <c r="Q413" i="48"/>
  <c r="U413" i="48"/>
  <c r="Z413" i="48"/>
  <c r="Y413" i="48"/>
  <c r="O413" i="48"/>
  <c r="T413" i="48"/>
  <c r="W333" i="48"/>
  <c r="S333" i="48"/>
  <c r="X333" i="48"/>
  <c r="R333" i="48"/>
  <c r="V333" i="48"/>
  <c r="Q333" i="48"/>
  <c r="T333" i="48"/>
  <c r="Y333" i="48"/>
  <c r="O333" i="48"/>
  <c r="U333" i="48"/>
  <c r="Z333" i="48"/>
  <c r="W363" i="48"/>
  <c r="S363" i="48"/>
  <c r="X363" i="48"/>
  <c r="R363" i="48"/>
  <c r="Q363" i="48"/>
  <c r="V363" i="48"/>
  <c r="Z363" i="48"/>
  <c r="U363" i="48"/>
  <c r="T363" i="48"/>
  <c r="Y363" i="48"/>
  <c r="O363" i="48"/>
  <c r="W321" i="48"/>
  <c r="S321" i="48"/>
  <c r="X321" i="48"/>
  <c r="R321" i="48"/>
  <c r="V321" i="48"/>
  <c r="Q321" i="48"/>
  <c r="Y321" i="48"/>
  <c r="O321" i="48"/>
  <c r="T321" i="48"/>
  <c r="Z321" i="48"/>
  <c r="U321" i="48"/>
  <c r="W352" i="48"/>
  <c r="S352" i="48"/>
  <c r="X352" i="48"/>
  <c r="R352" i="48"/>
  <c r="V352" i="48"/>
  <c r="Q352" i="48"/>
  <c r="U352" i="48"/>
  <c r="Z352" i="48"/>
  <c r="Y352" i="48"/>
  <c r="O352" i="48"/>
  <c r="T352" i="48"/>
  <c r="W322" i="48"/>
  <c r="S322" i="48"/>
  <c r="X322" i="48"/>
  <c r="R322" i="48"/>
  <c r="V322" i="48"/>
  <c r="Q322" i="48"/>
  <c r="T322" i="48"/>
  <c r="Y322" i="48"/>
  <c r="O322" i="48"/>
  <c r="U322" i="48"/>
  <c r="Z322" i="48"/>
  <c r="W364" i="48"/>
  <c r="S364" i="48"/>
  <c r="X364" i="48"/>
  <c r="R364" i="48"/>
  <c r="Q364" i="48"/>
  <c r="V364" i="48"/>
  <c r="Z364" i="48"/>
  <c r="U364" i="48"/>
  <c r="T364" i="48"/>
  <c r="Y364" i="48"/>
  <c r="O364" i="48"/>
  <c r="W287" i="48"/>
  <c r="S287" i="48"/>
  <c r="X287" i="48"/>
  <c r="R287" i="48"/>
  <c r="Q287" i="48"/>
  <c r="V287" i="48"/>
  <c r="Y287" i="48"/>
  <c r="O287" i="48"/>
  <c r="T287" i="48"/>
  <c r="Z287" i="48"/>
  <c r="U287" i="48"/>
  <c r="W340" i="48"/>
  <c r="S340" i="48"/>
  <c r="X340" i="48"/>
  <c r="R340" i="48"/>
  <c r="Q340" i="48"/>
  <c r="V340" i="48"/>
  <c r="U340" i="48"/>
  <c r="Z340" i="48"/>
  <c r="Y340" i="48"/>
  <c r="O340" i="48"/>
  <c r="T340" i="48"/>
  <c r="W341" i="48"/>
  <c r="S341" i="48"/>
  <c r="X341" i="48"/>
  <c r="R341" i="48"/>
  <c r="Q341" i="48"/>
  <c r="V341" i="48"/>
  <c r="T341" i="48"/>
  <c r="Y341" i="48"/>
  <c r="O341" i="48"/>
  <c r="U341" i="48"/>
  <c r="Z341" i="48"/>
  <c r="W323" i="48"/>
  <c r="S323" i="48"/>
  <c r="X323" i="48"/>
  <c r="R323" i="48"/>
  <c r="V323" i="48"/>
  <c r="Q323" i="48"/>
  <c r="Z323" i="48"/>
  <c r="U323" i="48"/>
  <c r="T323" i="48"/>
  <c r="Y323" i="48"/>
  <c r="O323" i="48"/>
  <c r="W368" i="48"/>
  <c r="S368" i="48"/>
  <c r="X368" i="48"/>
  <c r="R368" i="48"/>
  <c r="V368" i="48"/>
  <c r="Q368" i="48"/>
  <c r="Y368" i="48"/>
  <c r="O368" i="48"/>
  <c r="T368" i="48"/>
  <c r="Z368" i="48"/>
  <c r="U368" i="48"/>
  <c r="W344" i="48"/>
  <c r="S344" i="48"/>
  <c r="X344" i="48"/>
  <c r="R344" i="48"/>
  <c r="V344" i="48"/>
  <c r="Q344" i="48"/>
  <c r="U344" i="48"/>
  <c r="Z344" i="48"/>
  <c r="Y344" i="48"/>
  <c r="O344" i="48"/>
  <c r="T344" i="48"/>
  <c r="W290" i="48"/>
  <c r="S290" i="48"/>
  <c r="X290" i="48"/>
  <c r="R290" i="48"/>
  <c r="V290" i="48"/>
  <c r="Q290" i="48"/>
  <c r="T290" i="48"/>
  <c r="Y290" i="48"/>
  <c r="O290" i="48"/>
  <c r="U290" i="48"/>
  <c r="Z290" i="48"/>
  <c r="W49" i="48"/>
  <c r="S49" i="48"/>
  <c r="X49" i="48"/>
  <c r="R49" i="48"/>
  <c r="V49" i="48"/>
  <c r="Q49" i="48"/>
  <c r="Z49" i="48"/>
  <c r="U49" i="48"/>
  <c r="T49" i="48"/>
  <c r="O49" i="48"/>
  <c r="Y49" i="48"/>
  <c r="W347" i="48"/>
  <c r="S347" i="48"/>
  <c r="X347" i="48"/>
  <c r="R347" i="48"/>
  <c r="Q347" i="48"/>
  <c r="V347" i="48"/>
  <c r="Y347" i="48"/>
  <c r="O347" i="48"/>
  <c r="T347" i="48"/>
  <c r="Z347" i="48"/>
  <c r="U347" i="48"/>
  <c r="W348" i="48"/>
  <c r="S348" i="48"/>
  <c r="X348" i="48"/>
  <c r="R348" i="48"/>
  <c r="Q348" i="48"/>
  <c r="V348" i="48"/>
  <c r="U348" i="48"/>
  <c r="Z348" i="48"/>
  <c r="Y348" i="48"/>
  <c r="O348" i="48"/>
  <c r="T348" i="48"/>
  <c r="W349" i="48"/>
  <c r="S349" i="48"/>
  <c r="X349" i="48"/>
  <c r="R349" i="48"/>
  <c r="Q349" i="48"/>
  <c r="V349" i="48"/>
  <c r="T349" i="48"/>
  <c r="Y349" i="48"/>
  <c r="O349" i="48"/>
  <c r="U349" i="48"/>
  <c r="Z349" i="48"/>
  <c r="W350" i="48"/>
  <c r="S350" i="48"/>
  <c r="X350" i="48"/>
  <c r="R350" i="48"/>
  <c r="V350" i="48"/>
  <c r="Q350" i="48"/>
  <c r="Z350" i="48"/>
  <c r="U350" i="48"/>
  <c r="T350" i="48"/>
  <c r="Y350" i="48"/>
  <c r="O350" i="48"/>
  <c r="W332" i="48"/>
  <c r="S332" i="48"/>
  <c r="X332" i="48"/>
  <c r="R332" i="48"/>
  <c r="V332" i="48"/>
  <c r="Q332" i="48"/>
  <c r="Y332" i="48"/>
  <c r="O332" i="48"/>
  <c r="T332" i="48"/>
  <c r="Z332" i="48"/>
  <c r="U332" i="48"/>
  <c r="W291" i="48"/>
  <c r="S291" i="48"/>
  <c r="X291" i="48"/>
  <c r="R291" i="48"/>
  <c r="Q291" i="48"/>
  <c r="V291" i="48"/>
  <c r="U291" i="48"/>
  <c r="Z291" i="48"/>
  <c r="Y291" i="48"/>
  <c r="O291" i="48"/>
  <c r="T291" i="48"/>
  <c r="W353" i="48"/>
  <c r="S353" i="48"/>
  <c r="X353" i="48"/>
  <c r="R353" i="48"/>
  <c r="V353" i="48"/>
  <c r="Q353" i="48"/>
  <c r="T353" i="48"/>
  <c r="Y353" i="48"/>
  <c r="O353" i="48"/>
  <c r="U353" i="48"/>
  <c r="Z353" i="48"/>
  <c r="W354" i="48"/>
  <c r="S354" i="48"/>
  <c r="X354" i="48"/>
  <c r="R354" i="48"/>
  <c r="Q354" i="48"/>
  <c r="V354" i="48"/>
  <c r="Z354" i="48"/>
  <c r="U354" i="48"/>
  <c r="T354" i="48"/>
  <c r="Y354" i="48"/>
  <c r="O354" i="48"/>
  <c r="W355" i="48"/>
  <c r="S355" i="48"/>
  <c r="X355" i="48"/>
  <c r="R355" i="48"/>
  <c r="V355" i="48"/>
  <c r="Q355" i="48"/>
  <c r="Y355" i="48"/>
  <c r="O355" i="48"/>
  <c r="T355" i="48"/>
  <c r="Z355" i="48"/>
  <c r="U355" i="48"/>
  <c r="W356" i="48"/>
  <c r="S356" i="48"/>
  <c r="X356" i="48"/>
  <c r="R356" i="48"/>
  <c r="V356" i="48"/>
  <c r="Q356" i="48"/>
  <c r="U356" i="48"/>
  <c r="Z356" i="48"/>
  <c r="Y356" i="48"/>
  <c r="O356" i="48"/>
  <c r="T356" i="48"/>
  <c r="W357" i="48"/>
  <c r="S357" i="48"/>
  <c r="X357" i="48"/>
  <c r="R357" i="48"/>
  <c r="V357" i="48"/>
  <c r="Q357" i="48"/>
  <c r="T357" i="48"/>
  <c r="Y357" i="48"/>
  <c r="O357" i="48"/>
  <c r="U357" i="48"/>
  <c r="Z357" i="48"/>
  <c r="W388" i="48"/>
  <c r="S388" i="48"/>
  <c r="X388" i="48"/>
  <c r="R388" i="48"/>
  <c r="V388" i="48"/>
  <c r="Q388" i="48"/>
  <c r="Z388" i="48"/>
  <c r="U388" i="48"/>
  <c r="T388" i="48"/>
  <c r="Y388" i="48"/>
  <c r="O388" i="48"/>
  <c r="W334" i="48"/>
  <c r="S334" i="48"/>
  <c r="X334" i="48"/>
  <c r="R334" i="48"/>
  <c r="V334" i="48"/>
  <c r="Q334" i="48"/>
  <c r="Y334" i="48"/>
  <c r="O334" i="48"/>
  <c r="T334" i="48"/>
  <c r="Z334" i="48"/>
  <c r="U334" i="48"/>
  <c r="W360" i="48"/>
  <c r="S360" i="48"/>
  <c r="X360" i="48"/>
  <c r="R360" i="48"/>
  <c r="Q360" i="48"/>
  <c r="V360" i="48"/>
  <c r="U360" i="48"/>
  <c r="Z360" i="48"/>
  <c r="Y360" i="48"/>
  <c r="O360" i="48"/>
  <c r="T360" i="48"/>
  <c r="W361" i="48"/>
  <c r="S361" i="48"/>
  <c r="X361" i="48"/>
  <c r="R361" i="48"/>
  <c r="V361" i="48"/>
  <c r="Q361" i="48"/>
  <c r="T361" i="48"/>
  <c r="Y361" i="48"/>
  <c r="O361" i="48"/>
  <c r="U361" i="48"/>
  <c r="Z361" i="48"/>
  <c r="W362" i="48"/>
  <c r="S362" i="48"/>
  <c r="X362" i="48"/>
  <c r="R362" i="48"/>
  <c r="V362" i="48"/>
  <c r="Q362" i="48"/>
  <c r="Z362" i="48"/>
  <c r="U362" i="48"/>
  <c r="T362" i="48"/>
  <c r="O362" i="48"/>
  <c r="Y362" i="48"/>
  <c r="W389" i="48"/>
  <c r="S389" i="48"/>
  <c r="X389" i="48"/>
  <c r="R389" i="48"/>
  <c r="V389" i="48"/>
  <c r="Q389" i="48"/>
  <c r="Y389" i="48"/>
  <c r="O389" i="48"/>
  <c r="T389" i="48"/>
  <c r="Z389" i="48"/>
  <c r="U389" i="48"/>
  <c r="W335" i="48"/>
  <c r="S335" i="48"/>
  <c r="X335" i="48"/>
  <c r="R335" i="48"/>
  <c r="V335" i="48"/>
  <c r="Q335" i="48"/>
  <c r="U335" i="48"/>
  <c r="Z335" i="48"/>
  <c r="Y335" i="48"/>
  <c r="O335" i="48"/>
  <c r="T335" i="48"/>
  <c r="W365" i="48"/>
  <c r="S365" i="48"/>
  <c r="X365" i="48"/>
  <c r="R365" i="48"/>
  <c r="V365" i="48"/>
  <c r="Q365" i="48"/>
  <c r="T365" i="48"/>
  <c r="Y365" i="48"/>
  <c r="O365" i="48"/>
  <c r="U365" i="48"/>
  <c r="Z365" i="48"/>
  <c r="W366" i="48"/>
  <c r="S366" i="48"/>
  <c r="X366" i="48"/>
  <c r="R366" i="48"/>
  <c r="V366" i="48"/>
  <c r="Q366" i="48"/>
  <c r="Z366" i="48"/>
  <c r="U366" i="48"/>
  <c r="T366" i="48"/>
  <c r="Y366" i="48"/>
  <c r="O366" i="48"/>
  <c r="W367" i="48"/>
  <c r="S367" i="48"/>
  <c r="X367" i="48"/>
  <c r="R367" i="48"/>
  <c r="V367" i="48"/>
  <c r="Q367" i="48"/>
  <c r="Y367" i="48"/>
  <c r="O367" i="48"/>
  <c r="T367" i="48"/>
  <c r="Z367" i="48"/>
  <c r="U367" i="48"/>
  <c r="W390" i="48"/>
  <c r="S390" i="48"/>
  <c r="X390" i="48"/>
  <c r="R390" i="48"/>
  <c r="V390" i="48"/>
  <c r="Q390" i="48"/>
  <c r="U390" i="48"/>
  <c r="Z390" i="48"/>
  <c r="Y390" i="48"/>
  <c r="O390" i="48"/>
  <c r="T390" i="48"/>
  <c r="W369" i="48"/>
  <c r="S369" i="48"/>
  <c r="X369" i="48"/>
  <c r="R369" i="48"/>
  <c r="V369" i="48"/>
  <c r="Q369" i="48"/>
  <c r="T369" i="48"/>
  <c r="Y369" i="48"/>
  <c r="O369" i="48"/>
  <c r="U369" i="48"/>
  <c r="Z369" i="48"/>
  <c r="W370" i="48"/>
  <c r="S370" i="48"/>
  <c r="X370" i="48"/>
  <c r="R370" i="48"/>
  <c r="V370" i="48"/>
  <c r="Q370" i="48"/>
  <c r="Z370" i="48"/>
  <c r="U370" i="48"/>
  <c r="T370" i="48"/>
  <c r="Y370" i="48"/>
  <c r="O370" i="48"/>
  <c r="W371" i="48"/>
  <c r="S371" i="48"/>
  <c r="X371" i="48"/>
  <c r="R371" i="48"/>
  <c r="V371" i="48"/>
  <c r="Q371" i="48"/>
  <c r="Y371" i="48"/>
  <c r="O371" i="48"/>
  <c r="T371" i="48"/>
  <c r="Z371" i="48"/>
  <c r="U371" i="48"/>
  <c r="W372" i="48"/>
  <c r="S372" i="48"/>
  <c r="X372" i="48"/>
  <c r="R372" i="48"/>
  <c r="V372" i="48"/>
  <c r="Q372" i="48"/>
  <c r="U372" i="48"/>
  <c r="Z372" i="48"/>
  <c r="Y372" i="48"/>
  <c r="O372" i="48"/>
  <c r="T372" i="48"/>
  <c r="W373" i="48"/>
  <c r="S373" i="48"/>
  <c r="X373" i="48"/>
  <c r="R373" i="48"/>
  <c r="V373" i="48"/>
  <c r="Q373" i="48"/>
  <c r="T373" i="48"/>
  <c r="Y373" i="48"/>
  <c r="O373" i="48"/>
  <c r="U373" i="48"/>
  <c r="Z373" i="48"/>
  <c r="W374" i="48"/>
  <c r="S374" i="48"/>
  <c r="X374" i="48"/>
  <c r="R374" i="48"/>
  <c r="V374" i="48"/>
  <c r="Q374" i="48"/>
  <c r="Z374" i="48"/>
  <c r="U374" i="48"/>
  <c r="T374" i="48"/>
  <c r="Y374" i="48"/>
  <c r="O374" i="48"/>
  <c r="W375" i="48"/>
  <c r="S375" i="48"/>
  <c r="X375" i="48"/>
  <c r="R375" i="48"/>
  <c r="Q375" i="48"/>
  <c r="V375" i="48"/>
  <c r="Y375" i="48"/>
  <c r="O375" i="48"/>
  <c r="T375" i="48"/>
  <c r="Z375" i="48"/>
  <c r="U375" i="48"/>
  <c r="W376" i="48"/>
  <c r="S376" i="48"/>
  <c r="X376" i="48"/>
  <c r="R376" i="48"/>
  <c r="V376" i="48"/>
  <c r="Q376" i="48"/>
  <c r="U376" i="48"/>
  <c r="Z376" i="48"/>
  <c r="Y376" i="48"/>
  <c r="O376" i="48"/>
  <c r="T376" i="48"/>
  <c r="W377" i="48"/>
  <c r="S377" i="48"/>
  <c r="X377" i="48"/>
  <c r="R377" i="48"/>
  <c r="V377" i="48"/>
  <c r="Q377" i="48"/>
  <c r="T377" i="48"/>
  <c r="Y377" i="48"/>
  <c r="O377" i="48"/>
  <c r="U377" i="48"/>
  <c r="Z377" i="48"/>
  <c r="W378" i="48"/>
  <c r="S378" i="48"/>
  <c r="X378" i="48"/>
  <c r="R378" i="48"/>
  <c r="V378" i="48"/>
  <c r="Q378" i="48"/>
  <c r="Z378" i="48"/>
  <c r="U378" i="48"/>
  <c r="T378" i="48"/>
  <c r="O378" i="48"/>
  <c r="Y378" i="48"/>
  <c r="W379" i="48"/>
  <c r="S379" i="48"/>
  <c r="X379" i="48"/>
  <c r="R379" i="48"/>
  <c r="V379" i="48"/>
  <c r="Q379" i="48"/>
  <c r="Y379" i="48"/>
  <c r="O379" i="48"/>
  <c r="T379" i="48"/>
  <c r="Z379" i="48"/>
  <c r="U379" i="48"/>
  <c r="W380" i="48"/>
  <c r="S380" i="48"/>
  <c r="X380" i="48"/>
  <c r="R380" i="48"/>
  <c r="V380" i="48"/>
  <c r="Q380" i="48"/>
  <c r="U380" i="48"/>
  <c r="Z380" i="48"/>
  <c r="Y380" i="48"/>
  <c r="O380" i="48"/>
  <c r="T380" i="48"/>
  <c r="W381" i="48"/>
  <c r="S381" i="48"/>
  <c r="X381" i="48"/>
  <c r="R381" i="48"/>
  <c r="V381" i="48"/>
  <c r="Q381" i="48"/>
  <c r="T381" i="48"/>
  <c r="Y381" i="48"/>
  <c r="O381" i="48"/>
  <c r="U381" i="48"/>
  <c r="Z381" i="48"/>
  <c r="W382" i="48"/>
  <c r="S382" i="48"/>
  <c r="X382" i="48"/>
  <c r="R382" i="48"/>
  <c r="V382" i="48"/>
  <c r="Q382" i="48"/>
  <c r="Z382" i="48"/>
  <c r="U382" i="48"/>
  <c r="T382" i="48"/>
  <c r="Y382" i="48"/>
  <c r="O382" i="48"/>
  <c r="W383" i="48"/>
  <c r="S383" i="48"/>
  <c r="X383" i="48"/>
  <c r="R383" i="48"/>
  <c r="Q383" i="48"/>
  <c r="V383" i="48"/>
  <c r="Y383" i="48"/>
  <c r="O383" i="48"/>
  <c r="T383" i="48"/>
  <c r="Z383" i="48"/>
  <c r="U383" i="48"/>
  <c r="W384" i="48"/>
  <c r="S384" i="48"/>
  <c r="X384" i="48"/>
  <c r="R384" i="48"/>
  <c r="V384" i="48"/>
  <c r="Q384" i="48"/>
  <c r="U384" i="48"/>
  <c r="Z384" i="48"/>
  <c r="Y384" i="48"/>
  <c r="O384" i="48"/>
  <c r="T384" i="48"/>
  <c r="W385" i="48"/>
  <c r="S385" i="48"/>
  <c r="X385" i="48"/>
  <c r="R385" i="48"/>
  <c r="V385" i="48"/>
  <c r="Q385" i="48"/>
  <c r="T385" i="48"/>
  <c r="Y385" i="48"/>
  <c r="O385" i="48"/>
  <c r="U385" i="48"/>
  <c r="Z385" i="48"/>
  <c r="W386" i="48"/>
  <c r="S386" i="48"/>
  <c r="X386" i="48"/>
  <c r="R386" i="48"/>
  <c r="V386" i="48"/>
  <c r="Q386" i="48"/>
  <c r="Z386" i="48"/>
  <c r="U386" i="48"/>
  <c r="T386" i="48"/>
  <c r="Y386" i="48"/>
  <c r="O386" i="48"/>
  <c r="W387" i="48"/>
  <c r="S387" i="48"/>
  <c r="X387" i="48"/>
  <c r="R387" i="48"/>
  <c r="V387" i="48"/>
  <c r="Q387" i="48"/>
  <c r="Y387" i="48"/>
  <c r="O387" i="48"/>
  <c r="T387" i="48"/>
  <c r="Z387" i="48"/>
  <c r="U387" i="48"/>
  <c r="W419" i="48"/>
  <c r="S419" i="48"/>
  <c r="X419" i="48"/>
  <c r="R419" i="48"/>
  <c r="V419" i="48"/>
  <c r="Q419" i="48"/>
  <c r="U419" i="48"/>
  <c r="Z419" i="48"/>
  <c r="Y419" i="48"/>
  <c r="O419" i="48"/>
  <c r="T419" i="48"/>
  <c r="W336" i="48"/>
  <c r="S336" i="48"/>
  <c r="X336" i="48"/>
  <c r="R336" i="48"/>
  <c r="V336" i="48"/>
  <c r="Q336" i="48"/>
  <c r="T336" i="48"/>
  <c r="Y336" i="48"/>
  <c r="O336" i="48"/>
  <c r="U336" i="48"/>
  <c r="Z336" i="48"/>
  <c r="W50" i="48"/>
  <c r="S50" i="48"/>
  <c r="X50" i="48"/>
  <c r="R50" i="48"/>
  <c r="Q50" i="48"/>
  <c r="V50" i="48"/>
  <c r="Z50" i="48"/>
  <c r="U50" i="48"/>
  <c r="T50" i="48"/>
  <c r="Y50" i="48"/>
  <c r="O50" i="48"/>
  <c r="W391" i="48"/>
  <c r="S391" i="48"/>
  <c r="X391" i="48"/>
  <c r="R391" i="48"/>
  <c r="V391" i="48"/>
  <c r="Q391" i="48"/>
  <c r="Y391" i="48"/>
  <c r="O391" i="48"/>
  <c r="T391" i="48"/>
  <c r="Z391" i="48"/>
  <c r="U391" i="48"/>
  <c r="W392" i="48"/>
  <c r="S392" i="48"/>
  <c r="X392" i="48"/>
  <c r="R392" i="48"/>
  <c r="V392" i="48"/>
  <c r="Q392" i="48"/>
  <c r="U392" i="48"/>
  <c r="Z392" i="48"/>
  <c r="Y392" i="48"/>
  <c r="O392" i="48"/>
  <c r="T392" i="48"/>
  <c r="W393" i="48"/>
  <c r="S393" i="48"/>
  <c r="X393" i="48"/>
  <c r="R393" i="48"/>
  <c r="Q393" i="48"/>
  <c r="V393" i="48"/>
  <c r="T393" i="48"/>
  <c r="Y393" i="48"/>
  <c r="O393" i="48"/>
  <c r="U393" i="48"/>
  <c r="Z393" i="48"/>
  <c r="W337" i="48"/>
  <c r="S337" i="48"/>
  <c r="X337" i="48"/>
  <c r="R337" i="48"/>
  <c r="V337" i="48"/>
  <c r="Q337" i="48"/>
  <c r="Z337" i="48"/>
  <c r="U337" i="48"/>
  <c r="T337" i="48"/>
  <c r="O337" i="48"/>
  <c r="Y337" i="48"/>
  <c r="W395" i="48"/>
  <c r="S395" i="48"/>
  <c r="X395" i="48"/>
  <c r="R395" i="48"/>
  <c r="V395" i="48"/>
  <c r="Q395" i="48"/>
  <c r="T395" i="48"/>
  <c r="Y395" i="48"/>
  <c r="O395" i="48"/>
  <c r="U395" i="48"/>
  <c r="Z395" i="48"/>
  <c r="W396" i="48"/>
  <c r="S396" i="48"/>
  <c r="X396" i="48"/>
  <c r="R396" i="48"/>
  <c r="V396" i="48"/>
  <c r="Q396" i="48"/>
  <c r="Z396" i="48"/>
  <c r="U396" i="48"/>
  <c r="T396" i="48"/>
  <c r="Y396" i="48"/>
  <c r="O396" i="48"/>
  <c r="W397" i="48"/>
  <c r="S397" i="48"/>
  <c r="X397" i="48"/>
  <c r="R397" i="48"/>
  <c r="V397" i="48"/>
  <c r="Q397" i="48"/>
  <c r="Y397" i="48"/>
  <c r="O397" i="48"/>
  <c r="T397" i="48"/>
  <c r="Z397" i="48"/>
  <c r="U397" i="48"/>
  <c r="W398" i="48"/>
  <c r="S398" i="48"/>
  <c r="X398" i="48"/>
  <c r="R398" i="48"/>
  <c r="V398" i="48"/>
  <c r="Q398" i="48"/>
  <c r="U398" i="48"/>
  <c r="Z398" i="48"/>
  <c r="Y398" i="48"/>
  <c r="O398" i="48"/>
  <c r="T398" i="48"/>
  <c r="W399" i="48"/>
  <c r="S399" i="48"/>
  <c r="X399" i="48"/>
  <c r="R399" i="48"/>
  <c r="V399" i="48"/>
  <c r="Q399" i="48"/>
  <c r="T399" i="48"/>
  <c r="Y399" i="48"/>
  <c r="O399" i="48"/>
  <c r="U399" i="48"/>
  <c r="Z399" i="48"/>
  <c r="W400" i="48"/>
  <c r="S400" i="48"/>
  <c r="X400" i="48"/>
  <c r="R400" i="48"/>
  <c r="V400" i="48"/>
  <c r="Q400" i="48"/>
  <c r="Z400" i="48"/>
  <c r="U400" i="48"/>
  <c r="T400" i="48"/>
  <c r="Y400" i="48"/>
  <c r="O400" i="48"/>
  <c r="W401" i="48"/>
  <c r="S401" i="48"/>
  <c r="X401" i="48"/>
  <c r="R401" i="48"/>
  <c r="V401" i="48"/>
  <c r="Q401" i="48"/>
  <c r="Y401" i="48"/>
  <c r="O401" i="48"/>
  <c r="T401" i="48"/>
  <c r="Z401" i="48"/>
  <c r="U401" i="48"/>
  <c r="W402" i="48"/>
  <c r="S402" i="48"/>
  <c r="X402" i="48"/>
  <c r="R402" i="48"/>
  <c r="V402" i="48"/>
  <c r="Q402" i="48"/>
  <c r="U402" i="48"/>
  <c r="Z402" i="48"/>
  <c r="Y402" i="48"/>
  <c r="O402" i="48"/>
  <c r="T402" i="48"/>
  <c r="W403" i="48"/>
  <c r="S403" i="48"/>
  <c r="X403" i="48"/>
  <c r="R403" i="48"/>
  <c r="V403" i="48"/>
  <c r="Q403" i="48"/>
  <c r="T403" i="48"/>
  <c r="Y403" i="48"/>
  <c r="O403" i="48"/>
  <c r="U403" i="48"/>
  <c r="Z403" i="48"/>
  <c r="W404" i="48"/>
  <c r="S404" i="48"/>
  <c r="X404" i="48"/>
  <c r="R404" i="48"/>
  <c r="V404" i="48"/>
  <c r="Q404" i="48"/>
  <c r="Z404" i="48"/>
  <c r="U404" i="48"/>
  <c r="T404" i="48"/>
  <c r="O404" i="48"/>
  <c r="Y404" i="48"/>
  <c r="W405" i="48"/>
  <c r="S405" i="48"/>
  <c r="X405" i="48"/>
  <c r="R405" i="48"/>
  <c r="V405" i="48"/>
  <c r="Q405" i="48"/>
  <c r="Y405" i="48"/>
  <c r="O405" i="48"/>
  <c r="T405" i="48"/>
  <c r="Z405" i="48"/>
  <c r="U405" i="48"/>
  <c r="W406" i="48"/>
  <c r="S406" i="48"/>
  <c r="X406" i="48"/>
  <c r="R406" i="48"/>
  <c r="V406" i="48"/>
  <c r="Q406" i="48"/>
  <c r="U406" i="48"/>
  <c r="Z406" i="48"/>
  <c r="Y406" i="48"/>
  <c r="O406" i="48"/>
  <c r="T406" i="48"/>
  <c r="W338" i="48"/>
  <c r="S338" i="48"/>
  <c r="Z338" i="48"/>
  <c r="U338" i="48"/>
  <c r="X338" i="48"/>
  <c r="R338" i="48"/>
  <c r="V338" i="48"/>
  <c r="Q338" i="48"/>
  <c r="T338" i="48"/>
  <c r="O338" i="48"/>
  <c r="Y338" i="48"/>
  <c r="W408" i="48"/>
  <c r="S408" i="48"/>
  <c r="Z408" i="48"/>
  <c r="U408" i="48"/>
  <c r="X408" i="48"/>
  <c r="R408" i="48"/>
  <c r="V408" i="48"/>
  <c r="Q408" i="48"/>
  <c r="T408" i="48"/>
  <c r="O408" i="48"/>
  <c r="Y408" i="48"/>
  <c r="Z409" i="48"/>
  <c r="V409" i="48"/>
  <c r="R409" i="48"/>
  <c r="O409" i="48"/>
  <c r="U409" i="48"/>
  <c r="W409" i="48"/>
  <c r="Y409" i="48"/>
  <c r="S409" i="48"/>
  <c r="X409" i="48"/>
  <c r="Q409" i="48"/>
  <c r="T409" i="48"/>
  <c r="Z410" i="48"/>
  <c r="V410" i="48"/>
  <c r="R410" i="48"/>
  <c r="O410" i="48"/>
  <c r="U410" i="48"/>
  <c r="Y410" i="48"/>
  <c r="S410" i="48"/>
  <c r="W410" i="48"/>
  <c r="T410" i="48"/>
  <c r="X410" i="48"/>
  <c r="Q410" i="48"/>
  <c r="Z411" i="48"/>
  <c r="V411" i="48"/>
  <c r="R411" i="48"/>
  <c r="O411" i="48"/>
  <c r="U411" i="48"/>
  <c r="W411" i="48"/>
  <c r="Y411" i="48"/>
  <c r="S411" i="48"/>
  <c r="X411" i="48"/>
  <c r="Q411" i="48"/>
  <c r="T411" i="48"/>
  <c r="Z339" i="48"/>
  <c r="V339" i="48"/>
  <c r="R339" i="48"/>
  <c r="O339" i="48"/>
  <c r="U339" i="48"/>
  <c r="Y339" i="48"/>
  <c r="S339" i="48"/>
  <c r="W339" i="48"/>
  <c r="T339" i="48"/>
  <c r="X339" i="48"/>
  <c r="Q339" i="48"/>
  <c r="Z292" i="48"/>
  <c r="V292" i="48"/>
  <c r="R292" i="48"/>
  <c r="O292" i="48"/>
  <c r="U292" i="48"/>
  <c r="W292" i="48"/>
  <c r="Y292" i="48"/>
  <c r="S292" i="48"/>
  <c r="X292" i="48"/>
  <c r="Q292" i="48"/>
  <c r="T292" i="48"/>
  <c r="Z51" i="48"/>
  <c r="V51" i="48"/>
  <c r="R51" i="48"/>
  <c r="O51" i="48"/>
  <c r="U51" i="48"/>
  <c r="Y51" i="48"/>
  <c r="S51" i="48"/>
  <c r="W51" i="48"/>
  <c r="T51" i="48"/>
  <c r="X51" i="48"/>
  <c r="Q51" i="48"/>
  <c r="Z415" i="48"/>
  <c r="V415" i="48"/>
  <c r="R415" i="48"/>
  <c r="O415" i="48"/>
  <c r="U415" i="48"/>
  <c r="W415" i="48"/>
  <c r="Y415" i="48"/>
  <c r="S415" i="48"/>
  <c r="X415" i="48"/>
  <c r="Q415" i="48"/>
  <c r="T415" i="48"/>
  <c r="Z416" i="48"/>
  <c r="V416" i="48"/>
  <c r="R416" i="48"/>
  <c r="O416" i="48"/>
  <c r="U416" i="48"/>
  <c r="Y416" i="48"/>
  <c r="S416" i="48"/>
  <c r="W416" i="48"/>
  <c r="T416" i="48"/>
  <c r="X416" i="48"/>
  <c r="Q416" i="48"/>
  <c r="Z417" i="48"/>
  <c r="V417" i="48"/>
  <c r="R417" i="48"/>
  <c r="O417" i="48"/>
  <c r="U417" i="48"/>
  <c r="W417" i="48"/>
  <c r="Y417" i="48"/>
  <c r="S417" i="48"/>
  <c r="X417" i="48"/>
  <c r="Q417" i="48"/>
  <c r="T417" i="48"/>
  <c r="Z418" i="48"/>
  <c r="V418" i="48"/>
  <c r="R418" i="48"/>
  <c r="O418" i="48"/>
  <c r="U418" i="48"/>
  <c r="Y418" i="48"/>
  <c r="S418" i="48"/>
  <c r="W418" i="48"/>
  <c r="T418" i="48"/>
  <c r="X418" i="48"/>
  <c r="Q418" i="48"/>
  <c r="Z342" i="48"/>
  <c r="V342" i="48"/>
  <c r="R342" i="48"/>
  <c r="O342" i="48"/>
  <c r="U342" i="48"/>
  <c r="W342" i="48"/>
  <c r="Y342" i="48"/>
  <c r="S342" i="48"/>
  <c r="X342" i="48"/>
  <c r="Q342" i="48"/>
  <c r="T342" i="48"/>
  <c r="Z420" i="48"/>
  <c r="V420" i="48"/>
  <c r="R420" i="48"/>
  <c r="O420" i="48"/>
  <c r="U420" i="48"/>
  <c r="Y420" i="48"/>
  <c r="S420" i="48"/>
  <c r="W420" i="48"/>
  <c r="T420" i="48"/>
  <c r="X420" i="48"/>
  <c r="Q420" i="48"/>
  <c r="Z421" i="48"/>
  <c r="V421" i="48"/>
  <c r="R421" i="48"/>
  <c r="O421" i="48"/>
  <c r="U421" i="48"/>
  <c r="W421" i="48"/>
  <c r="Y421" i="48"/>
  <c r="S421" i="48"/>
  <c r="X421" i="48"/>
  <c r="Q421" i="48"/>
  <c r="T421" i="48"/>
  <c r="Z422" i="48"/>
  <c r="V422" i="48"/>
  <c r="R422" i="48"/>
  <c r="O422" i="48"/>
  <c r="U422" i="48"/>
  <c r="Y422" i="48"/>
  <c r="S422" i="48"/>
  <c r="W422" i="48"/>
  <c r="T422" i="48"/>
  <c r="X422" i="48"/>
  <c r="Q422" i="48"/>
  <c r="Z423" i="48"/>
  <c r="V423" i="48"/>
  <c r="R423" i="48"/>
  <c r="O423" i="48"/>
  <c r="U423" i="48"/>
  <c r="W423" i="48"/>
  <c r="Y423" i="48"/>
  <c r="S423" i="48"/>
  <c r="X423" i="48"/>
  <c r="Q423" i="48"/>
  <c r="T423" i="48"/>
  <c r="Z424" i="48"/>
  <c r="V424" i="48"/>
  <c r="R424" i="48"/>
  <c r="O424" i="48"/>
  <c r="U424" i="48"/>
  <c r="Y424" i="48"/>
  <c r="S424" i="48"/>
  <c r="W424" i="48"/>
  <c r="T424" i="48"/>
  <c r="X424" i="48"/>
  <c r="Q424" i="48"/>
  <c r="Z425" i="48"/>
  <c r="V425" i="48"/>
  <c r="R425" i="48"/>
  <c r="O425" i="48"/>
  <c r="U425" i="48"/>
  <c r="W425" i="48"/>
  <c r="Y425" i="48"/>
  <c r="S425" i="48"/>
  <c r="X425" i="48"/>
  <c r="Q425" i="48"/>
  <c r="T425" i="48"/>
  <c r="Z426" i="48"/>
  <c r="V426" i="48"/>
  <c r="R426" i="48"/>
  <c r="O426" i="48"/>
  <c r="U426" i="48"/>
  <c r="Y426" i="48"/>
  <c r="S426" i="48"/>
  <c r="W426" i="48"/>
  <c r="T426" i="48"/>
  <c r="X426" i="48"/>
  <c r="Q426" i="48"/>
  <c r="Z427" i="48"/>
  <c r="V427" i="48"/>
  <c r="R427" i="48"/>
  <c r="O427" i="48"/>
  <c r="U427" i="48"/>
  <c r="W427" i="48"/>
  <c r="Y427" i="48"/>
  <c r="S427" i="48"/>
  <c r="X427" i="48"/>
  <c r="Q427" i="48"/>
  <c r="T427" i="48"/>
  <c r="Z428" i="48"/>
  <c r="V428" i="48"/>
  <c r="R428" i="48"/>
  <c r="O428" i="48"/>
  <c r="U428" i="48"/>
  <c r="Y428" i="48"/>
  <c r="S428" i="48"/>
  <c r="W428" i="48"/>
  <c r="T428" i="48"/>
  <c r="X428" i="48"/>
  <c r="Q428" i="48"/>
  <c r="Z429" i="48"/>
  <c r="V429" i="48"/>
  <c r="R429" i="48"/>
  <c r="O429" i="48"/>
  <c r="U429" i="48"/>
  <c r="W429" i="48"/>
  <c r="Y429" i="48"/>
  <c r="S429" i="48"/>
  <c r="X429" i="48"/>
  <c r="Q429" i="48"/>
  <c r="T429" i="48"/>
  <c r="Z430" i="48"/>
  <c r="V430" i="48"/>
  <c r="R430" i="48"/>
  <c r="O430" i="48"/>
  <c r="U430" i="48"/>
  <c r="Y430" i="48"/>
  <c r="S430" i="48"/>
  <c r="W430" i="48"/>
  <c r="T430" i="48"/>
  <c r="X430" i="48"/>
  <c r="Q430" i="48"/>
  <c r="Z431" i="48"/>
  <c r="V431" i="48"/>
  <c r="R431" i="48"/>
  <c r="O431" i="48"/>
  <c r="U431" i="48"/>
  <c r="W431" i="48"/>
  <c r="Y431" i="48"/>
  <c r="S431" i="48"/>
  <c r="X431" i="48"/>
  <c r="Q431" i="48"/>
  <c r="T431" i="48"/>
  <c r="Z432" i="48"/>
  <c r="V432" i="48"/>
  <c r="R432" i="48"/>
  <c r="O432" i="48"/>
  <c r="U432" i="48"/>
  <c r="Y432" i="48"/>
  <c r="S432" i="48"/>
  <c r="W432" i="48"/>
  <c r="T432" i="48"/>
  <c r="X432" i="48"/>
  <c r="Q432" i="48"/>
  <c r="Z433" i="48"/>
  <c r="V433" i="48"/>
  <c r="R433" i="48"/>
  <c r="O433" i="48"/>
  <c r="U433" i="48"/>
  <c r="W433" i="48"/>
  <c r="Y433" i="48"/>
  <c r="S433" i="48"/>
  <c r="X433" i="48"/>
  <c r="Q433" i="48"/>
  <c r="T433" i="48"/>
  <c r="Z434" i="48"/>
  <c r="V434" i="48"/>
  <c r="R434" i="48"/>
  <c r="O434" i="48"/>
  <c r="U434" i="48"/>
  <c r="Y434" i="48"/>
  <c r="S434" i="48"/>
  <c r="W434" i="48"/>
  <c r="T434" i="48"/>
  <c r="X434" i="48"/>
  <c r="Q434" i="48"/>
  <c r="Z435" i="48"/>
  <c r="V435" i="48"/>
  <c r="R435" i="48"/>
  <c r="O435" i="48"/>
  <c r="U435" i="48"/>
  <c r="W435" i="48"/>
  <c r="Y435" i="48"/>
  <c r="S435" i="48"/>
  <c r="X435" i="48"/>
  <c r="Q435" i="48"/>
  <c r="T435" i="48"/>
  <c r="Z436" i="48"/>
  <c r="V436" i="48"/>
  <c r="R436" i="48"/>
  <c r="O436" i="48"/>
  <c r="U436" i="48"/>
  <c r="Y436" i="48"/>
  <c r="S436" i="48"/>
  <c r="W436" i="48"/>
  <c r="T436" i="48"/>
  <c r="X436" i="48"/>
  <c r="Q436" i="48"/>
  <c r="Z437" i="48"/>
  <c r="V437" i="48"/>
  <c r="R437" i="48"/>
  <c r="O437" i="48"/>
  <c r="U437" i="48"/>
  <c r="W437" i="48"/>
  <c r="Y437" i="48"/>
  <c r="S437" i="48"/>
  <c r="X437" i="48"/>
  <c r="Q437" i="48"/>
  <c r="T437" i="48"/>
  <c r="Z438" i="48"/>
  <c r="V438" i="48"/>
  <c r="R438" i="48"/>
  <c r="O438" i="48"/>
  <c r="U438" i="48"/>
  <c r="Y438" i="48"/>
  <c r="S438" i="48"/>
  <c r="W438" i="48"/>
  <c r="T438" i="48"/>
  <c r="X438" i="48"/>
  <c r="Q438" i="48"/>
  <c r="Y120" i="48"/>
  <c r="U120" i="48"/>
  <c r="Q120" i="48"/>
  <c r="Z120" i="48"/>
  <c r="T120" i="48"/>
  <c r="S120" i="48"/>
  <c r="O120" i="48"/>
  <c r="X120" i="48"/>
  <c r="R120" i="48"/>
  <c r="W120" i="48"/>
  <c r="V120" i="48"/>
  <c r="Y116" i="48"/>
  <c r="U116" i="48"/>
  <c r="Q116" i="48"/>
  <c r="Z116" i="48"/>
  <c r="T116" i="48"/>
  <c r="W116" i="48"/>
  <c r="X116" i="48"/>
  <c r="R116" i="48"/>
  <c r="V116" i="48"/>
  <c r="S116" i="48"/>
  <c r="O116" i="48"/>
  <c r="Y112" i="48"/>
  <c r="U112" i="48"/>
  <c r="Q112" i="48"/>
  <c r="Z112" i="48"/>
  <c r="T112" i="48"/>
  <c r="W112" i="48"/>
  <c r="X112" i="48"/>
  <c r="R112" i="48"/>
  <c r="V112" i="48"/>
  <c r="S112" i="48"/>
  <c r="O112" i="48"/>
  <c r="Y108" i="48"/>
  <c r="U108" i="48"/>
  <c r="Q108" i="48"/>
  <c r="Z108" i="48"/>
  <c r="T108" i="48"/>
  <c r="W108" i="48"/>
  <c r="S108" i="48"/>
  <c r="O108" i="48"/>
  <c r="X108" i="48"/>
  <c r="R108" i="48"/>
  <c r="V108" i="48"/>
  <c r="Y104" i="48"/>
  <c r="U104" i="48"/>
  <c r="Q104" i="48"/>
  <c r="Z104" i="48"/>
  <c r="T104" i="48"/>
  <c r="X104" i="48"/>
  <c r="R104" i="48"/>
  <c r="W104" i="48"/>
  <c r="S104" i="48"/>
  <c r="O104" i="48"/>
  <c r="V104" i="48"/>
  <c r="Y100" i="48"/>
  <c r="U100" i="48"/>
  <c r="Q100" i="48"/>
  <c r="Z100" i="48"/>
  <c r="T100" i="48"/>
  <c r="W100" i="48"/>
  <c r="V100" i="48"/>
  <c r="S100" i="48"/>
  <c r="O100" i="48"/>
  <c r="X100" i="48"/>
  <c r="R100" i="48"/>
  <c r="Y96" i="48"/>
  <c r="U96" i="48"/>
  <c r="Q96" i="48"/>
  <c r="Z96" i="48"/>
  <c r="T96" i="48"/>
  <c r="S96" i="48"/>
  <c r="O96" i="48"/>
  <c r="W96" i="48"/>
  <c r="V96" i="48"/>
  <c r="X96" i="48"/>
  <c r="R96" i="48"/>
  <c r="Y92" i="48"/>
  <c r="U92" i="48"/>
  <c r="Q92" i="48"/>
  <c r="Z92" i="48"/>
  <c r="T92" i="48"/>
  <c r="S92" i="48"/>
  <c r="O92" i="48"/>
  <c r="W92" i="48"/>
  <c r="V92" i="48"/>
  <c r="X92" i="48"/>
  <c r="R92" i="48"/>
  <c r="Y88" i="48"/>
  <c r="U88" i="48"/>
  <c r="Q88" i="48"/>
  <c r="Z88" i="48"/>
  <c r="T88" i="48"/>
  <c r="X88" i="48"/>
  <c r="R88" i="48"/>
  <c r="W88" i="48"/>
  <c r="V88" i="48"/>
  <c r="S88" i="48"/>
  <c r="O88" i="48"/>
  <c r="Y84" i="48"/>
  <c r="U84" i="48"/>
  <c r="Q84" i="48"/>
  <c r="Z84" i="48"/>
  <c r="T84" i="48"/>
  <c r="S84" i="48"/>
  <c r="O84" i="48"/>
  <c r="X84" i="48"/>
  <c r="R84" i="48"/>
  <c r="W84" i="48"/>
  <c r="V84" i="48"/>
  <c r="Y80" i="48"/>
  <c r="U80" i="48"/>
  <c r="Q80" i="48"/>
  <c r="Z80" i="48"/>
  <c r="T80" i="48"/>
  <c r="S80" i="48"/>
  <c r="O80" i="48"/>
  <c r="W80" i="48"/>
  <c r="V80" i="48"/>
  <c r="X80" i="48"/>
  <c r="R80" i="48"/>
  <c r="Y76" i="48"/>
  <c r="U76" i="48"/>
  <c r="Q76" i="48"/>
  <c r="Z76" i="48"/>
  <c r="T76" i="48"/>
  <c r="S76" i="48"/>
  <c r="O76" i="48"/>
  <c r="W76" i="48"/>
  <c r="V76" i="48"/>
  <c r="X76" i="48"/>
  <c r="R76" i="48"/>
  <c r="Y72" i="48"/>
  <c r="U72" i="48"/>
  <c r="Q72" i="48"/>
  <c r="Z72" i="48"/>
  <c r="T72" i="48"/>
  <c r="S72" i="48"/>
  <c r="O72" i="48"/>
  <c r="X72" i="48"/>
  <c r="R72" i="48"/>
  <c r="W72" i="48"/>
  <c r="V72" i="48"/>
  <c r="Y68" i="48"/>
  <c r="U68" i="48"/>
  <c r="Q68" i="48"/>
  <c r="Z68" i="48"/>
  <c r="T68" i="48"/>
  <c r="X68" i="48"/>
  <c r="R68" i="48"/>
  <c r="W68" i="48"/>
  <c r="S68" i="48"/>
  <c r="O68" i="48"/>
  <c r="V68" i="48"/>
  <c r="Y64" i="48"/>
  <c r="U64" i="48"/>
  <c r="Q64" i="48"/>
  <c r="Z64" i="48"/>
  <c r="T64" i="48"/>
  <c r="S64" i="48"/>
  <c r="O64" i="48"/>
  <c r="X64" i="48"/>
  <c r="R64" i="48"/>
  <c r="W64" i="48"/>
  <c r="V64" i="48"/>
  <c r="Y60" i="48"/>
  <c r="U60" i="48"/>
  <c r="Q60" i="48"/>
  <c r="Z60" i="48"/>
  <c r="T60" i="48"/>
  <c r="R60" i="48"/>
  <c r="W60" i="48"/>
  <c r="S60" i="48"/>
  <c r="O60" i="48"/>
  <c r="X60" i="48"/>
  <c r="V60" i="48"/>
  <c r="Y302" i="48"/>
  <c r="U302" i="48"/>
  <c r="Q302" i="48"/>
  <c r="Z302" i="48"/>
  <c r="T302" i="48"/>
  <c r="S302" i="48"/>
  <c r="O302" i="48"/>
  <c r="X302" i="48"/>
  <c r="R302" i="48"/>
  <c r="W302" i="48"/>
  <c r="V302" i="48"/>
  <c r="Y52" i="48"/>
  <c r="U52" i="48"/>
  <c r="Q52" i="48"/>
  <c r="Z52" i="48"/>
  <c r="T52" i="48"/>
  <c r="S52" i="48"/>
  <c r="O52" i="48"/>
  <c r="W52" i="48"/>
  <c r="V52" i="48"/>
  <c r="X52" i="48"/>
  <c r="R52" i="48"/>
  <c r="Y48" i="48"/>
  <c r="U48" i="48"/>
  <c r="Q48" i="48"/>
  <c r="Z48" i="48"/>
  <c r="T48" i="48"/>
  <c r="W48" i="48"/>
  <c r="S48" i="48"/>
  <c r="O48" i="48"/>
  <c r="V48" i="48"/>
  <c r="X48" i="48"/>
  <c r="R48" i="48"/>
  <c r="Y44" i="48"/>
  <c r="U44" i="48"/>
  <c r="Q44" i="48"/>
  <c r="Z44" i="48"/>
  <c r="T44" i="48"/>
  <c r="W44" i="48"/>
  <c r="S44" i="48"/>
  <c r="O44" i="48"/>
  <c r="V44" i="48"/>
  <c r="X44" i="48"/>
  <c r="R44" i="48"/>
  <c r="Y40" i="48"/>
  <c r="U40" i="48"/>
  <c r="Q40" i="48"/>
  <c r="Z40" i="48"/>
  <c r="T40" i="48"/>
  <c r="X40" i="48"/>
  <c r="R40" i="48"/>
  <c r="W40" i="48"/>
  <c r="V40" i="48"/>
  <c r="S40" i="48"/>
  <c r="O40" i="48"/>
  <c r="Y36" i="48"/>
  <c r="U36" i="48"/>
  <c r="Q36" i="48"/>
  <c r="Z36" i="48"/>
  <c r="T36" i="48"/>
  <c r="S36" i="48"/>
  <c r="O36" i="48"/>
  <c r="X36" i="48"/>
  <c r="R36" i="48"/>
  <c r="W36" i="48"/>
  <c r="V36" i="48"/>
  <c r="Y32" i="48"/>
  <c r="U32" i="48"/>
  <c r="Q32" i="48"/>
  <c r="Z32" i="48"/>
  <c r="T32" i="48"/>
  <c r="X32" i="48"/>
  <c r="R32" i="48"/>
  <c r="W32" i="48"/>
  <c r="V32" i="48"/>
  <c r="S32" i="48"/>
  <c r="O32" i="48"/>
  <c r="Y28" i="48"/>
  <c r="U28" i="48"/>
  <c r="Q28" i="48"/>
  <c r="Z28" i="48"/>
  <c r="T28" i="48"/>
  <c r="S28" i="48"/>
  <c r="O28" i="48"/>
  <c r="X28" i="48"/>
  <c r="R28" i="48"/>
  <c r="W28" i="48"/>
  <c r="V28" i="48"/>
  <c r="Y24" i="48"/>
  <c r="U24" i="48"/>
  <c r="Q24" i="48"/>
  <c r="Z24" i="48"/>
  <c r="T24" i="48"/>
  <c r="W24" i="48"/>
  <c r="S24" i="48"/>
  <c r="O24" i="48"/>
  <c r="V24" i="48"/>
  <c r="X24" i="48"/>
  <c r="R24" i="48"/>
  <c r="Y20" i="48"/>
  <c r="U20" i="48"/>
  <c r="Q20" i="48"/>
  <c r="Z20" i="48"/>
  <c r="T20" i="48"/>
  <c r="W20" i="48"/>
  <c r="S20" i="48"/>
  <c r="O20" i="48"/>
  <c r="X20" i="48"/>
  <c r="R20" i="48"/>
  <c r="V20" i="48"/>
  <c r="Y16" i="48"/>
  <c r="U16" i="48"/>
  <c r="Q16" i="48"/>
  <c r="Z16" i="48"/>
  <c r="T16" i="48"/>
  <c r="X16" i="48"/>
  <c r="R16" i="48"/>
  <c r="W16" i="48"/>
  <c r="V16" i="48"/>
  <c r="S16" i="48"/>
  <c r="O16" i="48"/>
  <c r="Y12" i="48"/>
  <c r="U12" i="48"/>
  <c r="Q12" i="48"/>
  <c r="Z12" i="48"/>
  <c r="T12" i="48"/>
  <c r="S12" i="48"/>
  <c r="O12" i="48"/>
  <c r="X12" i="48"/>
  <c r="R12" i="48"/>
  <c r="W12" i="48"/>
  <c r="V12" i="48"/>
  <c r="F69" i="11" l="1"/>
  <c r="D5" i="12"/>
  <c r="D43" i="59" s="1"/>
  <c r="Y439" i="48"/>
  <c r="X439" i="48"/>
  <c r="S439" i="48"/>
  <c r="Z439" i="48"/>
  <c r="U439" i="48"/>
  <c r="T439" i="48"/>
  <c r="V439" i="48"/>
  <c r="R439" i="48"/>
  <c r="AA128" i="48"/>
  <c r="AA437" i="48"/>
  <c r="AA433" i="48"/>
  <c r="AA429" i="48"/>
  <c r="AA425" i="48"/>
  <c r="AA421" i="48"/>
  <c r="AA417" i="48"/>
  <c r="AA292" i="48"/>
  <c r="AA409" i="48"/>
  <c r="AA404" i="48"/>
  <c r="AA378" i="48"/>
  <c r="AA306" i="48"/>
  <c r="AA343" i="48"/>
  <c r="AA242" i="48"/>
  <c r="AA234" i="48"/>
  <c r="AA221" i="48"/>
  <c r="AA189" i="48"/>
  <c r="AA173" i="48"/>
  <c r="AA155" i="48"/>
  <c r="AA151" i="48"/>
  <c r="AA147" i="48"/>
  <c r="AA143" i="48"/>
  <c r="AA139" i="48"/>
  <c r="AA303" i="48"/>
  <c r="AA131" i="48"/>
  <c r="AA12" i="48"/>
  <c r="AA28" i="48"/>
  <c r="AA44" i="48"/>
  <c r="AA60" i="48"/>
  <c r="AA76" i="48"/>
  <c r="AA92" i="48"/>
  <c r="AA108" i="48"/>
  <c r="AA16" i="48"/>
  <c r="AA32" i="48"/>
  <c r="AA48" i="48"/>
  <c r="AA64" i="48"/>
  <c r="AA80" i="48"/>
  <c r="AA96" i="48"/>
  <c r="AA112" i="48"/>
  <c r="AA438" i="48"/>
  <c r="AA434" i="48"/>
  <c r="AA430" i="48"/>
  <c r="AA426" i="48"/>
  <c r="AA422" i="48"/>
  <c r="AA418" i="48"/>
  <c r="AA51" i="48"/>
  <c r="AA410" i="48"/>
  <c r="AA403" i="48"/>
  <c r="AA399" i="48"/>
  <c r="AA337" i="48"/>
  <c r="AA50" i="48"/>
  <c r="AA386" i="48"/>
  <c r="AA382" i="48"/>
  <c r="AA381" i="48"/>
  <c r="AA375" i="48"/>
  <c r="AA370" i="48"/>
  <c r="AA369" i="48"/>
  <c r="AA362" i="48"/>
  <c r="AA354" i="48"/>
  <c r="AA49" i="48"/>
  <c r="AA364" i="48"/>
  <c r="AA363" i="48"/>
  <c r="AA330" i="48"/>
  <c r="AA326" i="48"/>
  <c r="AA325" i="48"/>
  <c r="AA310" i="48"/>
  <c r="AA318" i="48"/>
  <c r="AA314" i="48"/>
  <c r="AA309" i="48"/>
  <c r="AA346" i="48"/>
  <c r="AA358" i="48"/>
  <c r="AA298" i="48"/>
  <c r="AA282" i="48"/>
  <c r="AA278" i="48"/>
  <c r="AA274" i="48"/>
  <c r="AA266" i="48"/>
  <c r="AA261" i="48"/>
  <c r="AA258" i="48"/>
  <c r="AA253" i="48"/>
  <c r="AA250" i="48"/>
  <c r="AA245" i="48"/>
  <c r="AA241" i="48"/>
  <c r="AA230" i="48"/>
  <c r="AA226" i="48"/>
  <c r="AA223" i="48"/>
  <c r="AA222" i="48"/>
  <c r="AA217" i="48"/>
  <c r="AA216" i="48"/>
  <c r="AA213" i="48"/>
  <c r="AA209" i="48"/>
  <c r="AA205" i="48"/>
  <c r="AA201" i="48"/>
  <c r="AA197" i="48"/>
  <c r="AA188" i="48"/>
  <c r="AA184" i="48"/>
  <c r="AA181" i="48"/>
  <c r="AA180" i="48"/>
  <c r="AA177" i="48"/>
  <c r="AA172" i="48"/>
  <c r="AA168" i="48"/>
  <c r="AA165" i="48"/>
  <c r="AA160" i="48"/>
  <c r="AA129" i="48"/>
  <c r="AA126" i="48"/>
  <c r="AA125" i="48"/>
  <c r="AA118" i="48"/>
  <c r="AA102" i="48"/>
  <c r="AA86" i="48"/>
  <c r="AA70" i="48"/>
  <c r="AA133" i="48"/>
  <c r="AA30" i="48"/>
  <c r="AA22" i="48"/>
  <c r="AA6" i="48"/>
  <c r="AA8" i="48"/>
  <c r="AA15" i="48"/>
  <c r="AA31" i="48"/>
  <c r="AA47" i="48"/>
  <c r="AA63" i="48"/>
  <c r="AA79" i="48"/>
  <c r="AA95" i="48"/>
  <c r="AA111" i="48"/>
  <c r="AA20" i="48"/>
  <c r="AA36" i="48"/>
  <c r="AA52" i="48"/>
  <c r="AA68" i="48"/>
  <c r="AA84" i="48"/>
  <c r="AA100" i="48"/>
  <c r="AA116" i="48"/>
  <c r="AA435" i="48"/>
  <c r="AA431" i="48"/>
  <c r="AA427" i="48"/>
  <c r="AA423" i="48"/>
  <c r="AA342" i="48"/>
  <c r="AA415" i="48"/>
  <c r="AA411" i="48"/>
  <c r="AA408" i="48"/>
  <c r="AA406" i="48"/>
  <c r="AA402" i="48"/>
  <c r="AA398" i="48"/>
  <c r="AA395" i="48"/>
  <c r="AA393" i="48"/>
  <c r="AA336" i="48"/>
  <c r="AA419" i="48"/>
  <c r="AA385" i="48"/>
  <c r="AA384" i="48"/>
  <c r="AA380" i="48"/>
  <c r="AA377" i="48"/>
  <c r="AA376" i="48"/>
  <c r="AA373" i="48"/>
  <c r="AA372" i="48"/>
  <c r="AA390" i="48"/>
  <c r="AA365" i="48"/>
  <c r="AA335" i="48"/>
  <c r="AA361" i="48"/>
  <c r="AA357" i="48"/>
  <c r="AA356" i="48"/>
  <c r="AA353" i="48"/>
  <c r="AA349" i="48"/>
  <c r="AA290" i="48"/>
  <c r="AA344" i="48"/>
  <c r="AA341" i="48"/>
  <c r="AA322" i="48"/>
  <c r="AA352" i="48"/>
  <c r="AA333" i="48"/>
  <c r="AA329" i="48"/>
  <c r="AA351" i="48"/>
  <c r="AA320" i="48"/>
  <c r="AA317" i="48"/>
  <c r="AA316" i="48"/>
  <c r="AA313" i="48"/>
  <c r="AA312" i="48"/>
  <c r="AA359" i="48"/>
  <c r="AA305" i="48"/>
  <c r="AA301" i="48"/>
  <c r="AA300" i="48"/>
  <c r="AA297" i="48"/>
  <c r="AA296" i="48"/>
  <c r="AA293" i="48"/>
  <c r="AA304" i="48"/>
  <c r="AA289" i="48"/>
  <c r="AA285" i="48"/>
  <c r="AA284" i="48"/>
  <c r="AA281" i="48"/>
  <c r="AA277" i="48"/>
  <c r="AA273" i="48"/>
  <c r="AA272" i="48"/>
  <c r="AA269" i="48"/>
  <c r="AA268" i="48"/>
  <c r="AA265" i="48"/>
  <c r="AA260" i="48"/>
  <c r="AA257" i="48"/>
  <c r="AA256" i="48"/>
  <c r="AA249" i="48"/>
  <c r="AA248" i="48"/>
  <c r="AA244" i="48"/>
  <c r="AA240" i="48"/>
  <c r="AA237" i="48"/>
  <c r="AA233" i="48"/>
  <c r="AA229" i="48"/>
  <c r="AA228" i="48"/>
  <c r="AA225" i="48"/>
  <c r="AA224" i="48"/>
  <c r="AA220" i="48"/>
  <c r="AA215" i="48"/>
  <c r="AA212" i="48"/>
  <c r="AA208" i="48"/>
  <c r="AA204" i="48"/>
  <c r="AA203" i="48"/>
  <c r="AA200" i="48"/>
  <c r="AA196" i="48"/>
  <c r="AA195" i="48"/>
  <c r="AA192" i="48"/>
  <c r="AA183" i="48"/>
  <c r="AA179" i="48"/>
  <c r="AA176" i="48"/>
  <c r="AA171" i="48"/>
  <c r="AA164" i="48"/>
  <c r="AA163" i="48"/>
  <c r="AA157" i="48"/>
  <c r="AA156" i="48"/>
  <c r="AA153" i="48"/>
  <c r="AA152" i="48"/>
  <c r="AA149" i="48"/>
  <c r="AA148" i="48"/>
  <c r="AA145" i="48"/>
  <c r="AA144" i="48"/>
  <c r="AA141" i="48"/>
  <c r="AA140" i="48"/>
  <c r="AA137" i="48"/>
  <c r="AA136" i="48"/>
  <c r="AA135" i="48"/>
  <c r="AA132" i="48"/>
  <c r="AA114" i="48"/>
  <c r="AA98" i="48"/>
  <c r="AA82" i="48"/>
  <c r="AA66" i="48"/>
  <c r="AA299" i="48"/>
  <c r="AA29" i="48"/>
  <c r="AA18" i="48"/>
  <c r="AA4" i="48"/>
  <c r="AA7" i="48"/>
  <c r="AA19" i="48"/>
  <c r="AA35" i="48"/>
  <c r="AA123" i="48"/>
  <c r="AA67" i="48"/>
  <c r="AA83" i="48"/>
  <c r="AA99" i="48"/>
  <c r="AA115" i="48"/>
  <c r="AA400" i="48"/>
  <c r="AA396" i="48"/>
  <c r="AA383" i="48"/>
  <c r="AA374" i="48"/>
  <c r="AA371" i="48"/>
  <c r="AA366" i="48"/>
  <c r="AA388" i="48"/>
  <c r="AA355" i="48"/>
  <c r="AA350" i="48"/>
  <c r="AA347" i="48"/>
  <c r="AA368" i="48"/>
  <c r="AA323" i="48"/>
  <c r="AA287" i="48"/>
  <c r="AA331" i="48"/>
  <c r="AA412" i="48"/>
  <c r="AA315" i="48"/>
  <c r="AA311" i="48"/>
  <c r="AA307" i="48"/>
  <c r="AA294" i="48"/>
  <c r="AA414" i="48"/>
  <c r="AA394" i="48"/>
  <c r="AA279" i="48"/>
  <c r="AA275" i="48"/>
  <c r="AA270" i="48"/>
  <c r="AA263" i="48"/>
  <c r="AA262" i="48"/>
  <c r="AA255" i="48"/>
  <c r="AA254" i="48"/>
  <c r="AA251" i="48"/>
  <c r="AA247" i="48"/>
  <c r="AA246" i="48"/>
  <c r="AA243" i="48"/>
  <c r="AA238" i="48"/>
  <c r="AA231" i="48"/>
  <c r="AA218" i="48"/>
  <c r="AA214" i="48"/>
  <c r="AA210" i="48"/>
  <c r="AA206" i="48"/>
  <c r="AA202" i="48"/>
  <c r="AA193" i="48"/>
  <c r="AA185" i="48"/>
  <c r="AA178" i="48"/>
  <c r="AA174" i="48"/>
  <c r="AA169" i="48"/>
  <c r="AA162" i="48"/>
  <c r="AA161" i="48"/>
  <c r="AA158" i="48"/>
  <c r="AA154" i="48"/>
  <c r="AA150" i="48"/>
  <c r="AA146" i="48"/>
  <c r="AA142" i="48"/>
  <c r="AA138" i="48"/>
  <c r="AA38" i="48"/>
  <c r="AA130" i="48"/>
  <c r="AA122" i="48"/>
  <c r="AA106" i="48"/>
  <c r="AA90" i="48"/>
  <c r="AA74" i="48"/>
  <c r="AA58" i="48"/>
  <c r="AA42" i="48"/>
  <c r="AA26" i="48"/>
  <c r="AA10" i="48"/>
  <c r="AA11" i="48"/>
  <c r="AA54" i="48"/>
  <c r="AA43" i="48"/>
  <c r="AA59" i="48"/>
  <c r="AA75" i="48"/>
  <c r="AA91" i="48"/>
  <c r="AA107" i="48"/>
  <c r="AA134" i="48"/>
  <c r="AA24" i="48"/>
  <c r="AA40" i="48"/>
  <c r="AA302" i="48"/>
  <c r="AA72" i="48"/>
  <c r="AA88" i="48"/>
  <c r="AA104" i="48"/>
  <c r="AA120" i="48"/>
  <c r="AA436" i="48"/>
  <c r="AA432" i="48"/>
  <c r="AA428" i="48"/>
  <c r="AA424" i="48"/>
  <c r="AA420" i="48"/>
  <c r="AA416" i="48"/>
  <c r="AA339" i="48"/>
  <c r="AA338" i="48"/>
  <c r="AA405" i="48"/>
  <c r="AA401" i="48"/>
  <c r="AA397" i="48"/>
  <c r="AA392" i="48"/>
  <c r="AA391" i="48"/>
  <c r="AA387" i="48"/>
  <c r="AA379" i="48"/>
  <c r="AA367" i="48"/>
  <c r="AA389" i="48"/>
  <c r="AA360" i="48"/>
  <c r="AA334" i="48"/>
  <c r="AA291" i="48"/>
  <c r="AA332" i="48"/>
  <c r="AA348" i="48"/>
  <c r="AA340" i="48"/>
  <c r="AA321" i="48"/>
  <c r="AA413" i="48"/>
  <c r="AA328" i="48"/>
  <c r="AA327" i="48"/>
  <c r="AA324" i="48"/>
  <c r="AA319" i="48"/>
  <c r="AA308" i="48"/>
  <c r="AA407" i="48"/>
  <c r="AA345" i="48"/>
  <c r="AA295" i="48"/>
  <c r="AA286" i="48"/>
  <c r="AA288" i="48"/>
  <c r="AA283" i="48"/>
  <c r="AA280" i="48"/>
  <c r="AA276" i="48"/>
  <c r="AA271" i="48"/>
  <c r="AA267" i="48"/>
  <c r="AA264" i="48"/>
  <c r="AA259" i="48"/>
  <c r="AA252" i="48"/>
  <c r="AA239" i="48"/>
  <c r="AA236" i="48"/>
  <c r="AA235" i="48"/>
  <c r="AA232" i="48"/>
  <c r="AA227" i="48"/>
  <c r="AA219" i="48"/>
  <c r="AA211" i="48"/>
  <c r="AA207" i="48"/>
  <c r="AA199" i="48"/>
  <c r="AA198" i="48"/>
  <c r="AA194" i="48"/>
  <c r="AA191" i="48"/>
  <c r="AA190" i="48"/>
  <c r="AA187" i="48"/>
  <c r="AA186" i="48"/>
  <c r="AA182" i="48"/>
  <c r="AA175" i="48"/>
  <c r="AA170" i="48"/>
  <c r="AA167" i="48"/>
  <c r="AA166" i="48"/>
  <c r="AA159" i="48"/>
  <c r="AA127" i="48"/>
  <c r="AA110" i="48"/>
  <c r="AA94" i="48"/>
  <c r="AA78" i="48"/>
  <c r="AA62" i="48"/>
  <c r="AA46" i="48"/>
  <c r="AA55" i="48"/>
  <c r="AA14" i="48"/>
  <c r="AA23" i="48"/>
  <c r="AA39" i="48"/>
  <c r="AA34" i="48"/>
  <c r="AA71" i="48"/>
  <c r="AA87" i="48"/>
  <c r="AA103" i="48"/>
  <c r="AA119" i="48"/>
  <c r="R5" i="49"/>
  <c r="AA4" i="49"/>
  <c r="O439" i="48"/>
  <c r="O441" i="48" s="1"/>
  <c r="Q5" i="49"/>
  <c r="O5" i="49"/>
  <c r="D92" i="59" l="1"/>
  <c r="F5" i="12"/>
  <c r="AA439" i="48"/>
  <c r="AA441" i="48" s="1"/>
  <c r="F12" i="12"/>
  <c r="F15" i="11" l="1"/>
  <c r="C14" i="11" l="1"/>
  <c r="C13" i="11"/>
  <c r="C9" i="11"/>
  <c r="C6" i="11"/>
  <c r="F6" i="12" l="1"/>
  <c r="C5" i="12"/>
  <c r="F36" i="12" l="1"/>
  <c r="F71" i="11"/>
  <c r="D6" i="12" l="1"/>
  <c r="K13" i="1"/>
  <c r="J13" i="1"/>
  <c r="I13" i="1"/>
  <c r="G13" i="1"/>
  <c r="E13" i="1"/>
  <c r="D13" i="1"/>
  <c r="C13" i="1"/>
  <c r="J12" i="1"/>
  <c r="I9" i="1"/>
  <c r="E21" i="1"/>
  <c r="J21" i="1" s="1"/>
  <c r="E20" i="1"/>
  <c r="J20" i="1" s="1"/>
  <c r="E19" i="1"/>
  <c r="J19" i="1" s="1"/>
  <c r="E18" i="1"/>
  <c r="J18" i="1" s="1"/>
  <c r="E12" i="1"/>
  <c r="E11" i="1"/>
  <c r="J11" i="1" s="1"/>
  <c r="E10" i="1"/>
  <c r="J10" i="1" s="1"/>
  <c r="E7" i="1"/>
  <c r="J7" i="1" s="1"/>
  <c r="E6" i="1"/>
  <c r="J6" i="1" s="1"/>
  <c r="E5" i="1"/>
  <c r="J5" i="1" s="1"/>
  <c r="D96" i="59" l="1"/>
  <c r="J22" i="1"/>
  <c r="E22" i="1"/>
  <c r="J8" i="1"/>
  <c r="E8" i="1"/>
  <c r="D9" i="1" l="1"/>
  <c r="E9" i="1" s="1"/>
  <c r="J9" i="1" l="1"/>
  <c r="D22" i="1" l="1"/>
  <c r="I18" i="1"/>
  <c r="I21" i="1"/>
  <c r="I20" i="1"/>
  <c r="I19" i="1"/>
  <c r="D8" i="1"/>
  <c r="C22" i="1"/>
  <c r="I5" i="1"/>
  <c r="I8" i="1" s="1"/>
  <c r="I6" i="1"/>
  <c r="I7" i="1"/>
  <c r="I10" i="1"/>
  <c r="I11" i="1"/>
  <c r="I12" i="1"/>
  <c r="C8" i="1"/>
  <c r="F19" i="1" l="1"/>
  <c r="G19" i="1" s="1"/>
  <c r="K19" i="1" s="1"/>
  <c r="F18" i="1"/>
  <c r="G18" i="1" s="1"/>
  <c r="F20" i="1"/>
  <c r="G20" i="1" s="1"/>
  <c r="K20" i="1" s="1"/>
  <c r="F21" i="1"/>
  <c r="G21" i="1" s="1"/>
  <c r="K21" i="1" s="1"/>
  <c r="I22" i="1"/>
  <c r="G22" i="1" l="1"/>
  <c r="K18" i="1"/>
  <c r="K22" i="1" s="1"/>
  <c r="F12" i="1"/>
  <c r="G12" i="1" s="1"/>
  <c r="K12" i="1" s="1"/>
  <c r="F6" i="1"/>
  <c r="G6" i="1" s="1"/>
  <c r="K6" i="1" s="1"/>
  <c r="F10" i="1"/>
  <c r="G10" i="1" s="1"/>
  <c r="K10" i="1" s="1"/>
  <c r="F11" i="1"/>
  <c r="G11" i="1" s="1"/>
  <c r="K11" i="1" s="1"/>
  <c r="F7" i="1"/>
  <c r="G7" i="1" s="1"/>
  <c r="K7" i="1" s="1"/>
  <c r="F9" i="1"/>
  <c r="G9" i="1" s="1"/>
  <c r="K9" i="1" s="1"/>
  <c r="F5" i="1"/>
  <c r="F8" i="1" l="1"/>
  <c r="G5" i="1"/>
  <c r="G8" i="1" l="1"/>
  <c r="K5" i="1"/>
  <c r="K8" i="1" s="1"/>
</calcChain>
</file>

<file path=xl/sharedStrings.xml><?xml version="1.0" encoding="utf-8"?>
<sst xmlns="http://schemas.openxmlformats.org/spreadsheetml/2006/main" count="2054" uniqueCount="191">
  <si>
    <t xml:space="preserve">Functional Plant </t>
  </si>
  <si>
    <t xml:space="preserve">Production subtotal </t>
  </si>
  <si>
    <t xml:space="preserve">Total Plant in Service </t>
  </si>
  <si>
    <t>Underground Storage</t>
  </si>
  <si>
    <t xml:space="preserve">Gross Plant </t>
  </si>
  <si>
    <t xml:space="preserve">A/D </t>
  </si>
  <si>
    <t xml:space="preserve">ADFIT </t>
  </si>
  <si>
    <t>Erval</t>
  </si>
  <si>
    <t>Depreciation category</t>
  </si>
  <si>
    <t>Erval + Depr Cat</t>
  </si>
  <si>
    <t>Percent included in Rate Case</t>
  </si>
  <si>
    <t>Jan</t>
  </si>
  <si>
    <t>Feb</t>
  </si>
  <si>
    <t>Mar</t>
  </si>
  <si>
    <t>Apr</t>
  </si>
  <si>
    <t>May</t>
  </si>
  <si>
    <t>Jun</t>
  </si>
  <si>
    <t>Jul</t>
  </si>
  <si>
    <t>Aug</t>
  </si>
  <si>
    <t>Sep</t>
  </si>
  <si>
    <t>Oct</t>
  </si>
  <si>
    <t>Total</t>
  </si>
  <si>
    <t>AMA - Jan</t>
  </si>
  <si>
    <t>AMA - Feb</t>
  </si>
  <si>
    <t>AMA - Mar</t>
  </si>
  <si>
    <t>AMA - Apr</t>
  </si>
  <si>
    <t>AMA - May</t>
  </si>
  <si>
    <t>AMA - Jun</t>
  </si>
  <si>
    <t>AMA - Jul</t>
  </si>
  <si>
    <t>AMA - Aug</t>
  </si>
  <si>
    <t>AMA - Sep</t>
  </si>
  <si>
    <t>AMA - Oct</t>
  </si>
  <si>
    <t>AMA - Full Year</t>
  </si>
  <si>
    <t>Elec Distribution 360-373</t>
  </si>
  <si>
    <t>Elec Transmission 350-359</t>
  </si>
  <si>
    <t>Gas Distribution 374-387</t>
  </si>
  <si>
    <t>General 389-391 / 393-395 / 397-398</t>
  </si>
  <si>
    <t>Software 303</t>
  </si>
  <si>
    <t>Transportation and Tools 392 / 396</t>
  </si>
  <si>
    <t>Hydro 331-336</t>
  </si>
  <si>
    <t>Other Elec Production / Turbines 340-346</t>
  </si>
  <si>
    <t>Thermal 311-316</t>
  </si>
  <si>
    <t>Hydro Relicensing 302</t>
  </si>
  <si>
    <t>Gas Underground Storage 350-357</t>
  </si>
  <si>
    <t>3005 Gas Distribution 374-387</t>
  </si>
  <si>
    <t>3008 Gas Distribution 374-387</t>
  </si>
  <si>
    <t>5005 Software 303</t>
  </si>
  <si>
    <t>5005 General 389-391 / 393-395 / 397-398</t>
  </si>
  <si>
    <t>5006 Software 303</t>
  </si>
  <si>
    <t>5006 General 389-391 / 393-395 / 397-398</t>
  </si>
  <si>
    <t>7131 General 389-391 / 393-395 / 397-398</t>
  </si>
  <si>
    <t>2060 Elec Distribution 360-373</t>
  </si>
  <si>
    <t>2470 Elec Distribution 360-373</t>
  </si>
  <si>
    <t>4152 Hydro 331-336</t>
  </si>
  <si>
    <t>Washington Electric 12E</t>
  </si>
  <si>
    <t>Washington Natural Gas 12E</t>
  </si>
  <si>
    <t xml:space="preserve">Note: </t>
  </si>
  <si>
    <t>Gross Plant</t>
  </si>
  <si>
    <t xml:space="preserve">Net Plant before ADFIT </t>
  </si>
  <si>
    <t xml:space="preserve"> Net Plant After ADFIT</t>
  </si>
  <si>
    <t xml:space="preserve">Net Plant Before ADFIT </t>
  </si>
  <si>
    <t xml:space="preserve">Net Plant After ADFIT </t>
  </si>
  <si>
    <t xml:space="preserve">Threshold Calc </t>
  </si>
  <si>
    <t xml:space="preserve">Production </t>
  </si>
  <si>
    <t xml:space="preserve">Transmission </t>
  </si>
  <si>
    <t xml:space="preserve">Distribution </t>
  </si>
  <si>
    <t>General/Software</t>
  </si>
  <si>
    <t>5143 Software 303</t>
  </si>
  <si>
    <t>7006 General 389-391 / 393-395 / 397-398</t>
  </si>
  <si>
    <t>7126 General 389-391 / 393-395 / 397-398</t>
  </si>
  <si>
    <t>4148 Hydro 331-336</t>
  </si>
  <si>
    <t>2051 Elec Transmission 350-359</t>
  </si>
  <si>
    <t>2057 Elec Transmission 350-359</t>
  </si>
  <si>
    <t>2215 Elec Transmission 350-359</t>
  </si>
  <si>
    <t>2423 Elec Transmission 350-359</t>
  </si>
  <si>
    <t>2457 Elec Transmission 350-359</t>
  </si>
  <si>
    <t>2055 Elec Distribution 360-373</t>
  </si>
  <si>
    <t xml:space="preserve">Threshold Projects </t>
  </si>
  <si>
    <t xml:space="preserve">Underground Storage </t>
  </si>
  <si>
    <t xml:space="preserve">Natural Gas Distribution </t>
  </si>
  <si>
    <t>7000 Transportation and Tools 392 / 396</t>
  </si>
  <si>
    <t>EOP</t>
  </si>
  <si>
    <t xml:space="preserve">AMA </t>
  </si>
  <si>
    <t xml:space="preserve">EOP </t>
  </si>
  <si>
    <t>7132 General 389-391 / 393-395 / 397-398</t>
  </si>
  <si>
    <t>Natural Gas 2017</t>
  </si>
  <si>
    <t>None</t>
  </si>
  <si>
    <t>Washington Electric 2017</t>
  </si>
  <si>
    <t>Threshold Projects</t>
  </si>
  <si>
    <t>4171 Hydro 331-336</t>
  </si>
  <si>
    <t>General/Software/Transportation</t>
  </si>
  <si>
    <t xml:space="preserve">Grand Total </t>
  </si>
  <si>
    <t>4140 Hydro 331-336</t>
  </si>
  <si>
    <t>4149 Other Elec Production / Turbines 340-346</t>
  </si>
  <si>
    <t>2550 Elec Transmission 350-359</t>
  </si>
  <si>
    <t>2556 Elec Transmission 350-359</t>
  </si>
  <si>
    <t>2564 Elec Transmission 350-359</t>
  </si>
  <si>
    <t>2577 Elec Transmission 350-359</t>
  </si>
  <si>
    <t>2204 Elec Distribution 360-373</t>
  </si>
  <si>
    <t>`</t>
  </si>
  <si>
    <t>5014 General 389-391 / 393-395 / 397-398</t>
  </si>
  <si>
    <t>5121 General 389-391 / 393-395 / 397-398</t>
  </si>
  <si>
    <t>5147 Software 303</t>
  </si>
  <si>
    <t>5151 Software 303</t>
  </si>
  <si>
    <t>7001 General 389-391 / 393-395 / 397-398</t>
  </si>
  <si>
    <t>7139 General 389-391 / 393-395 / 397-398</t>
  </si>
  <si>
    <t>3237 Gas Distribution 374-387</t>
  </si>
  <si>
    <t>4116 Transportation and Tools 392 / 396</t>
  </si>
  <si>
    <t>4140 General 389-391 / 393-395 / 397-398</t>
  </si>
  <si>
    <t>4149 General 389-391 / 393-395 / 397-398</t>
  </si>
  <si>
    <t>4149 Software 303</t>
  </si>
  <si>
    <t>4152 General 389-391 / 393-395 / 397-398</t>
  </si>
  <si>
    <t>4171 General 389-391 / 393-395 / 397-398</t>
  </si>
  <si>
    <t>2204 General 389-391 / 393-395 / 397-398</t>
  </si>
  <si>
    <t>2215 General 389-391 / 393-395 / 397-398</t>
  </si>
  <si>
    <t>2470 General 389-391 / 393-395 / 397-398</t>
  </si>
  <si>
    <t>2055 Elec Transmission 350-359</t>
  </si>
  <si>
    <t>2204 Elec Transmission 350-359</t>
  </si>
  <si>
    <t>2057 Elec Distribution 360-373</t>
  </si>
  <si>
    <t>2215 Elec Distribution 360-373</t>
  </si>
  <si>
    <t>2423 Elec Distribution 360-373</t>
  </si>
  <si>
    <t>2556 Elec Distribution 360-373</t>
  </si>
  <si>
    <t>5014 Software 303</t>
  </si>
  <si>
    <t>5143 General 389-391 / 393-395 / 397-398</t>
  </si>
  <si>
    <t>5147 General 389-391 / 393-395 / 397-398</t>
  </si>
  <si>
    <t>7000 General 389-391 / 393-395 / 397-398</t>
  </si>
  <si>
    <t>Colstrip Capital Additions</t>
  </si>
  <si>
    <t>Base Load Thermal</t>
  </si>
  <si>
    <t>Kettle Falls Stator Rewind</t>
  </si>
  <si>
    <t>Purchase Certified Rebuilt Cat D10R Dozer</t>
  </si>
  <si>
    <t>Nine Mile Redevelopment</t>
  </si>
  <si>
    <t>Regulating Hydro</t>
  </si>
  <si>
    <t>Little Falls Powerhouse Redevelopment</t>
  </si>
  <si>
    <t>Noxon Station Service</t>
  </si>
  <si>
    <t xml:space="preserve">WA Electric </t>
  </si>
  <si>
    <t>Information Technology Refresh Program</t>
  </si>
  <si>
    <t>Information Technology Expansion Program</t>
  </si>
  <si>
    <t>Security Systems</t>
  </si>
  <si>
    <t>Microwave Replacement with Fiber</t>
  </si>
  <si>
    <t>AU.com &amp; AVANet Redevelopment</t>
  </si>
  <si>
    <t>Project Atlas</t>
  </si>
  <si>
    <t>Customer Facing Technology</t>
  </si>
  <si>
    <t>WA Natural Gas</t>
  </si>
  <si>
    <t>Total WA</t>
  </si>
  <si>
    <t>Electric Transmission Plant-Storm</t>
  </si>
  <si>
    <t>Transmission Minor Rebuild</t>
  </si>
  <si>
    <t>Substation Asset Mgmt Capital Maintenance</t>
  </si>
  <si>
    <t>System Transmission:Rebuild Condition</t>
  </si>
  <si>
    <t>Benton-Othello 115 Recond</t>
  </si>
  <si>
    <t>Electric Distribution Minor Blanket</t>
  </si>
  <si>
    <t>Wood Pole Mgmt</t>
  </si>
  <si>
    <t>Substation Rebuilds</t>
  </si>
  <si>
    <t>Dist Grid Modernization</t>
  </si>
  <si>
    <t>Transportation Equip</t>
  </si>
  <si>
    <t>Structures &amp; Improv</t>
  </si>
  <si>
    <t>Tools Lab &amp; Shop Equipment</t>
  </si>
  <si>
    <t>Long term Campus Re-Structuring Plan</t>
  </si>
  <si>
    <t>COF Long Term Restructuring Plan Phase 2</t>
  </si>
  <si>
    <t>Downtown Campus</t>
  </si>
  <si>
    <t>Jackson Prairie Storage</t>
  </si>
  <si>
    <t>Gas Distribution Non-Revenue Blanket</t>
  </si>
  <si>
    <t>Aldyl -A Pipe Replacement</t>
  </si>
  <si>
    <t>US2 N Spo Gas HP Reinforce(Kaiser Prop)</t>
  </si>
  <si>
    <t xml:space="preserve">General </t>
  </si>
  <si>
    <t>Dollar Rd Service Center Addition and Remodel</t>
  </si>
  <si>
    <t>Burke-Thompson A&amp;B 115kV Transmission Rebuld Proj</t>
  </si>
  <si>
    <t>Actual Thru Oct</t>
  </si>
  <si>
    <t>Business Case Name - 7 Projects</t>
  </si>
  <si>
    <t>Business Case Name - 8 Projects</t>
  </si>
  <si>
    <t xml:space="preserve">Devils Gap-Lind 115kV Transmission Rebuild </t>
  </si>
  <si>
    <t>Business Case Name - 20 Projects</t>
  </si>
  <si>
    <t xml:space="preserve">This workpaper represents a listing of projects that meet the threshold including transfers at 10/31/2017. </t>
  </si>
  <si>
    <t>Inadvertenily excluded</t>
  </si>
  <si>
    <t xml:space="preserve">Inadvertenly exluded </t>
  </si>
  <si>
    <t xml:space="preserve">Total </t>
  </si>
  <si>
    <t xml:space="preserve">WA E - Total </t>
  </si>
  <si>
    <t xml:space="preserve">After revenue requirement was finalized for Washington Electric Operations, the Company determined that it inadvertenly excluded 7 ER's that were not included in their native categories. For example an ER 5014 that is included in several functional groups such as transmission and distribution. This further understates the need that the Company has included in this rebuttal case, and would increase revenue requirement by approximately $406,000 for Washington Electric Operations. </t>
  </si>
  <si>
    <t xml:space="preserve">Workpaper Ref </t>
  </si>
  <si>
    <t>"WA E Thermal" Tab</t>
  </si>
  <si>
    <t>"WA E Hydro" Tab</t>
  </si>
  <si>
    <t>"WA E Other Production" Tab</t>
  </si>
  <si>
    <t>"WA E Transmission" Tab</t>
  </si>
  <si>
    <t>"WA E Distirbution" Tab</t>
  </si>
  <si>
    <t>"WA E General Software Transp" Tab</t>
  </si>
  <si>
    <t>"WA G General Software Transp" Tab</t>
  </si>
  <si>
    <t>"WA G Underground Storage" Tab</t>
  </si>
  <si>
    <t>"WA G Natural Gas Distribution" Tab</t>
  </si>
  <si>
    <t xml:space="preserve">Workpaper Reference </t>
  </si>
  <si>
    <t xml:space="preserve">Threshold Projects WA E </t>
  </si>
  <si>
    <t>Threshold Projects WA G</t>
  </si>
  <si>
    <t xml:space="preserve">This reconciles to the FERC Form 2 in total. The Company used the Results of Operations reports as these reports allocate common plant where the FERC Form2 State Supplement does not allocate this between electric an natural gas. The Company used the threshold for General Plant on the Software functional group (conservatively), as this group is not outlined in the FERC Forms.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</si>
</sst>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sz val="11"/>
      <color theme="1"/>
      <name val="Tahoma"/>
      <family val="2"/>
    </font>
    <font>
      <sz val="11"/>
      <name val="Tahoma"/>
      <family val="2"/>
    </font>
    <font>
      <b/>
      <sz val="11"/>
      <name val="Tahoma"/>
      <family val="2"/>
    </font>
    <font>
      <sz val="11"/>
      <color theme="1"/>
      <name val="Tahoma "/>
    </font>
    <font>
      <b/>
      <sz val="11"/>
      <color theme="1"/>
      <name val="Tahoma "/>
    </font>
    <font>
      <sz val="11"/>
      <name val="Tahoma "/>
    </font>
    <font>
      <sz val="12"/>
      <color theme="1"/>
      <name val="Times New Roman"/>
      <family val="1"/>
    </font>
    <font>
      <b/>
      <u/>
      <sz val="12"/>
      <color theme="1"/>
      <name val="Times New Roman"/>
      <family val="1"/>
    </font>
    <font>
      <b/>
      <sz val="12"/>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0" fontId="2" fillId="0" borderId="0" xfId="0" applyFont="1"/>
    <xf numFmtId="0" fontId="2" fillId="0" borderId="1" xfId="0" applyFont="1" applyBorder="1"/>
    <xf numFmtId="164" fontId="0" fillId="0" borderId="0" xfId="1" applyNumberFormat="1" applyFont="1"/>
    <xf numFmtId="164" fontId="2" fillId="0" borderId="2" xfId="1" applyNumberFormat="1" applyFont="1" applyBorder="1"/>
    <xf numFmtId="0" fontId="2" fillId="0" borderId="1" xfId="0" applyFont="1" applyBorder="1" applyAlignment="1">
      <alignment horizontal="center"/>
    </xf>
    <xf numFmtId="164" fontId="2" fillId="0" borderId="0" xfId="0" applyNumberFormat="1" applyFont="1"/>
    <xf numFmtId="0" fontId="0" fillId="0" borderId="0" xfId="0" applyNumberFormat="1"/>
    <xf numFmtId="41" fontId="0" fillId="0" borderId="0" xfId="0" applyNumberFormat="1" applyFill="1"/>
    <xf numFmtId="41" fontId="0" fillId="0" borderId="0" xfId="0" applyNumberFormat="1"/>
    <xf numFmtId="10" fontId="0" fillId="2" borderId="0" xfId="2" applyNumberFormat="1" applyFont="1" applyFill="1"/>
    <xf numFmtId="9" fontId="0" fillId="0" borderId="0" xfId="0" applyNumberFormat="1"/>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xf numFmtId="10" fontId="2" fillId="0" borderId="1" xfId="0" applyNumberFormat="1" applyFont="1" applyBorder="1" applyAlignment="1">
      <alignment horizontal="center"/>
    </xf>
    <xf numFmtId="0" fontId="3" fillId="0" borderId="0" xfId="0" applyFont="1"/>
    <xf numFmtId="0" fontId="4" fillId="0" borderId="0" xfId="0" applyFont="1"/>
    <xf numFmtId="0" fontId="5" fillId="0" borderId="0" xfId="0" applyFont="1"/>
    <xf numFmtId="0" fontId="4" fillId="0" borderId="0" xfId="0" applyNumberFormat="1" applyFont="1"/>
    <xf numFmtId="164" fontId="4" fillId="0" borderId="0" xfId="1" applyNumberFormat="1" applyFont="1"/>
    <xf numFmtId="41" fontId="6" fillId="0" borderId="2" xfId="0" applyNumberFormat="1" applyFont="1" applyBorder="1"/>
    <xf numFmtId="164" fontId="5" fillId="0" borderId="0" xfId="1" applyNumberFormat="1" applyFont="1"/>
    <xf numFmtId="0" fontId="3" fillId="0" borderId="0" xfId="0" applyFont="1" applyAlignment="1">
      <alignment horizontal="center"/>
    </xf>
    <xf numFmtId="41" fontId="4" fillId="0" borderId="0" xfId="0" applyNumberFormat="1" applyFont="1"/>
    <xf numFmtId="0" fontId="6" fillId="0" borderId="1" xfId="0" applyFont="1" applyBorder="1" applyAlignment="1">
      <alignment horizontal="center"/>
    </xf>
    <xf numFmtId="0" fontId="3" fillId="0" borderId="1" xfId="0" applyFont="1" applyBorder="1" applyAlignment="1">
      <alignment horizontal="center"/>
    </xf>
    <xf numFmtId="0" fontId="7" fillId="0" borderId="0" xfId="0" applyFont="1"/>
    <xf numFmtId="0" fontId="8" fillId="0" borderId="0" xfId="0" applyFont="1" applyAlignment="1">
      <alignment horizontal="center"/>
    </xf>
    <xf numFmtId="0" fontId="8" fillId="0" borderId="0" xfId="0" applyFont="1"/>
    <xf numFmtId="0" fontId="9" fillId="0" borderId="0" xfId="0" applyFont="1" applyFill="1"/>
    <xf numFmtId="0" fontId="7" fillId="0" borderId="0" xfId="0" applyFont="1" applyFill="1"/>
    <xf numFmtId="0" fontId="7" fillId="0" borderId="0" xfId="0" applyNumberFormat="1" applyFont="1"/>
    <xf numFmtId="164" fontId="5" fillId="0" borderId="0" xfId="1" applyNumberFormat="1" applyFont="1" applyFill="1"/>
    <xf numFmtId="164" fontId="4" fillId="0" borderId="0" xfId="1" applyNumberFormat="1" applyFont="1" applyFill="1"/>
    <xf numFmtId="41" fontId="6" fillId="0" borderId="2" xfId="0" applyNumberFormat="1" applyFont="1" applyFill="1" applyBorder="1"/>
    <xf numFmtId="0" fontId="3" fillId="0" borderId="0" xfId="0" applyNumberFormat="1" applyFont="1"/>
    <xf numFmtId="41" fontId="2" fillId="0" borderId="2" xfId="0" applyNumberFormat="1" applyFont="1" applyBorder="1"/>
    <xf numFmtId="0" fontId="3" fillId="0" borderId="1" xfId="0" applyNumberFormat="1" applyFont="1" applyBorder="1" applyAlignment="1">
      <alignment horizontal="center"/>
    </xf>
    <xf numFmtId="41" fontId="2" fillId="0" borderId="0" xfId="0" applyNumberFormat="1" applyFont="1"/>
    <xf numFmtId="0" fontId="10" fillId="0" borderId="0" xfId="0" applyFont="1"/>
    <xf numFmtId="0" fontId="11" fillId="0" borderId="0" xfId="0" applyFont="1"/>
    <xf numFmtId="0" fontId="12" fillId="0" borderId="0" xfId="0" applyFont="1" applyAlignment="1">
      <alignment horizontal="center"/>
    </xf>
    <xf numFmtId="0" fontId="12" fillId="0" borderId="0" xfId="0" applyFont="1" applyBorder="1" applyAlignment="1">
      <alignment horizontal="center"/>
    </xf>
    <xf numFmtId="0" fontId="12" fillId="0" borderId="0" xfId="0" applyFont="1"/>
    <xf numFmtId="0" fontId="12" fillId="0" borderId="1" xfId="0" applyFont="1" applyBorder="1"/>
    <xf numFmtId="0" fontId="10" fillId="0" borderId="0" xfId="0" applyNumberFormat="1" applyFont="1"/>
    <xf numFmtId="164" fontId="10" fillId="0" borderId="0" xfId="1" applyNumberFormat="1" applyFont="1"/>
    <xf numFmtId="0" fontId="12" fillId="0" borderId="0" xfId="0" applyNumberFormat="1" applyFont="1"/>
    <xf numFmtId="41" fontId="10" fillId="0" borderId="0" xfId="0" applyNumberFormat="1" applyFont="1"/>
    <xf numFmtId="0" fontId="12" fillId="0" borderId="0" xfId="0" applyFont="1" applyBorder="1"/>
    <xf numFmtId="0" fontId="10" fillId="0" borderId="1" xfId="0" applyFont="1" applyBorder="1"/>
    <xf numFmtId="0" fontId="12" fillId="0" borderId="1" xfId="0" applyFont="1" applyBorder="1" applyAlignment="1">
      <alignment horizontal="center" wrapText="1"/>
    </xf>
    <xf numFmtId="0" fontId="10" fillId="0" borderId="0" xfId="0" applyFont="1" applyAlignment="1">
      <alignment wrapText="1"/>
    </xf>
    <xf numFmtId="165" fontId="12" fillId="0" borderId="5" xfId="3" applyNumberFormat="1" applyFont="1" applyBorder="1"/>
    <xf numFmtId="165" fontId="10" fillId="0" borderId="0" xfId="3" applyNumberFormat="1" applyFont="1"/>
    <xf numFmtId="165" fontId="12" fillId="0" borderId="6" xfId="3" applyNumberFormat="1" applyFont="1" applyBorder="1"/>
    <xf numFmtId="0" fontId="10" fillId="0" borderId="0" xfId="0" applyFont="1" applyBorder="1"/>
    <xf numFmtId="0" fontId="2" fillId="4" borderId="0" xfId="0" applyFont="1" applyFill="1" applyAlignment="1">
      <alignment horizontal="center" wrapText="1"/>
    </xf>
    <xf numFmtId="10" fontId="2" fillId="4" borderId="1" xfId="0" applyNumberFormat="1" applyFont="1" applyFill="1" applyBorder="1" applyAlignment="1">
      <alignment horizontal="center"/>
    </xf>
    <xf numFmtId="164" fontId="2" fillId="4" borderId="0" xfId="0" applyNumberFormat="1" applyFont="1" applyFill="1"/>
    <xf numFmtId="164" fontId="2" fillId="4" borderId="2" xfId="1" applyNumberFormat="1" applyFont="1" applyFill="1" applyBorder="1"/>
    <xf numFmtId="0" fontId="2" fillId="4" borderId="1" xfId="0" applyFont="1" applyFill="1" applyBorder="1" applyAlignment="1">
      <alignment horizontal="center" wrapText="1"/>
    </xf>
    <xf numFmtId="0" fontId="0" fillId="0" borderId="0" xfId="0" applyAlignment="1">
      <alignment horizontal="right"/>
    </xf>
    <xf numFmtId="41" fontId="2" fillId="0" borderId="5" xfId="0" applyNumberFormat="1" applyFont="1" applyBorder="1"/>
    <xf numFmtId="41" fontId="2" fillId="0" borderId="0" xfId="0" applyNumberFormat="1" applyFont="1" applyBorder="1"/>
    <xf numFmtId="0" fontId="0" fillId="0" borderId="3"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2" fillId="3" borderId="1" xfId="0" applyFont="1" applyFill="1" applyBorder="1" applyAlignment="1">
      <alignment horizontal="center"/>
    </xf>
    <xf numFmtId="0" fontId="0" fillId="0" borderId="0" xfId="0" applyFill="1" applyAlignment="1">
      <alignment horizontal="left" wrapText="1"/>
    </xf>
    <xf numFmtId="0" fontId="0" fillId="0" borderId="0" xfId="0" applyAlignment="1">
      <alignment horizontal="center"/>
    </xf>
    <xf numFmtId="0" fontId="2" fillId="4" borderId="0" xfId="0" applyFont="1" applyFill="1"/>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361950</xdr:colOff>
      <xdr:row>18</xdr:row>
      <xdr:rowOff>104775</xdr:rowOff>
    </xdr:from>
    <xdr:to>
      <xdr:col>6</xdr:col>
      <xdr:colOff>361950</xdr:colOff>
      <xdr:row>27</xdr:row>
      <xdr:rowOff>142875</xdr:rowOff>
    </xdr:to>
    <xdr:cxnSp macro="">
      <xdr:nvCxnSpPr>
        <xdr:cNvPr id="3" name="Straight Connector 2"/>
        <xdr:cNvCxnSpPr/>
      </xdr:nvCxnSpPr>
      <xdr:spPr>
        <a:xfrm>
          <a:off x="9734550" y="3371850"/>
          <a:ext cx="0" cy="1666875"/>
        </a:xfrm>
        <a:prstGeom prst="line">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30</xdr:row>
      <xdr:rowOff>171450</xdr:rowOff>
    </xdr:from>
    <xdr:to>
      <xdr:col>6</xdr:col>
      <xdr:colOff>428625</xdr:colOff>
      <xdr:row>35</xdr:row>
      <xdr:rowOff>9525</xdr:rowOff>
    </xdr:to>
    <xdr:cxnSp macro="">
      <xdr:nvCxnSpPr>
        <xdr:cNvPr id="4" name="Straight Connector 3"/>
        <xdr:cNvCxnSpPr/>
      </xdr:nvCxnSpPr>
      <xdr:spPr>
        <a:xfrm>
          <a:off x="9801225" y="5610225"/>
          <a:ext cx="0" cy="742950"/>
        </a:xfrm>
        <a:prstGeom prst="line">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42</xdr:row>
      <xdr:rowOff>19050</xdr:rowOff>
    </xdr:from>
    <xdr:to>
      <xdr:col>6</xdr:col>
      <xdr:colOff>371475</xdr:colOff>
      <xdr:row>67</xdr:row>
      <xdr:rowOff>47625</xdr:rowOff>
    </xdr:to>
    <xdr:cxnSp macro="">
      <xdr:nvCxnSpPr>
        <xdr:cNvPr id="6" name="Straight Connector 5"/>
        <xdr:cNvCxnSpPr/>
      </xdr:nvCxnSpPr>
      <xdr:spPr>
        <a:xfrm>
          <a:off x="9725025" y="7629525"/>
          <a:ext cx="19050" cy="4552950"/>
        </a:xfrm>
        <a:prstGeom prst="line">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495300</xdr:colOff>
      <xdr:row>15</xdr:row>
      <xdr:rowOff>9525</xdr:rowOff>
    </xdr:from>
    <xdr:to>
      <xdr:col>6</xdr:col>
      <xdr:colOff>495300</xdr:colOff>
      <xdr:row>32</xdr:row>
      <xdr:rowOff>104775</xdr:rowOff>
    </xdr:to>
    <xdr:cxnSp macro="">
      <xdr:nvCxnSpPr>
        <xdr:cNvPr id="4" name="Straight Connector 3"/>
        <xdr:cNvCxnSpPr/>
      </xdr:nvCxnSpPr>
      <xdr:spPr>
        <a:xfrm>
          <a:off x="9048750" y="2724150"/>
          <a:ext cx="0" cy="3171825"/>
        </a:xfrm>
        <a:prstGeom prst="line">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9</xdr:row>
      <xdr:rowOff>19050</xdr:rowOff>
    </xdr:from>
    <xdr:to>
      <xdr:col>6</xdr:col>
      <xdr:colOff>361950</xdr:colOff>
      <xdr:row>10</xdr:row>
      <xdr:rowOff>57150</xdr:rowOff>
    </xdr:to>
    <xdr:cxnSp macro="">
      <xdr:nvCxnSpPr>
        <xdr:cNvPr id="7" name="Straight Connector 6"/>
        <xdr:cNvCxnSpPr/>
      </xdr:nvCxnSpPr>
      <xdr:spPr>
        <a:xfrm>
          <a:off x="8905875" y="1647825"/>
          <a:ext cx="9525" cy="219075"/>
        </a:xfrm>
        <a:prstGeom prst="line">
          <a:avLst/>
        </a:prstGeom>
        <a:ln>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CHADO/1.%20Capital/Unified%20Model/2017/Unified%20Model%20-%202017%20-%2007.06.2017%20-%20Q3%202017%20update%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Karen's\GRC's\02-WA%20GRC\2017\Rebuttal\Functional%20Method%20Thru%20Nov\Old\Threshold%20and%20Functional%20Groups%20-Thru%20No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Karen's\GRC's\02-WA%20GRC\2017\Rebuttal\Unified%20Model%20-%202017%20-%2010.23.2017%20-%20Q4%202017%20update%20(TTP%20through%20Octo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Idaho"/>
      <sheetName val="Oregon"/>
      <sheetName val="2017 Inputs"/>
      <sheetName val="Actl Forcst - WA E"/>
      <sheetName val="Actl Forcst - WA G"/>
      <sheetName val="Actl Forcst - ID E"/>
      <sheetName val="Actl Forcst - ID G"/>
      <sheetName val="Actl Forcst - OR"/>
      <sheetName val="Actl Forcst - TotalCo"/>
      <sheetName val="Actual"/>
      <sheetName val="Actual_Transfers"/>
      <sheetName val="Budget"/>
      <sheetName val="Expected Transfers"/>
      <sheetName val="CAP17.3"/>
      <sheetName val="Adjustments"/>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Allocation Factors</v>
          </cell>
        </row>
        <row r="3">
          <cell r="A3" t="str">
            <v>Allocation Categories</v>
          </cell>
        </row>
        <row r="4">
          <cell r="A4" t="str">
            <v>Elec Distribution 360-373 CD AN</v>
          </cell>
        </row>
        <row r="5">
          <cell r="A5" t="str">
            <v>Elec Distribution 360-373 CD AA</v>
          </cell>
        </row>
        <row r="6">
          <cell r="A6" t="str">
            <v>Elec Distribution 360-373 ED AN</v>
          </cell>
        </row>
        <row r="7">
          <cell r="A7" t="str">
            <v>Elec Distribution 360-373 ED ID</v>
          </cell>
        </row>
        <row r="8">
          <cell r="A8" t="str">
            <v>Elec Distribution 360-373 ED WA</v>
          </cell>
        </row>
        <row r="9">
          <cell r="A9" t="str">
            <v>Elec Distribution 360-373 ED MT</v>
          </cell>
        </row>
        <row r="10">
          <cell r="A10" t="str">
            <v>Elec Distribution 360-373 CD WA</v>
          </cell>
        </row>
        <row r="11">
          <cell r="A11" t="str">
            <v>Elec Transmission 350-359 ED AN</v>
          </cell>
        </row>
        <row r="12">
          <cell r="A12" t="str">
            <v>Elec Transmission 350-359 ED AN 2204</v>
          </cell>
        </row>
        <row r="13">
          <cell r="A13" t="str">
            <v>Elec Transmission 350-359 ED ID</v>
          </cell>
        </row>
        <row r="14">
          <cell r="A14" t="str">
            <v>Elec Transmission 350-359 ED WA</v>
          </cell>
        </row>
        <row r="15">
          <cell r="A15" t="str">
            <v>Gas Distribution 374-387 GD AA</v>
          </cell>
        </row>
        <row r="16">
          <cell r="A16" t="str">
            <v>Gas Distribution 374-387 GD AN</v>
          </cell>
        </row>
        <row r="17">
          <cell r="A17" t="str">
            <v>Gas Distribution 374-387 GD ID</v>
          </cell>
        </row>
        <row r="18">
          <cell r="A18" t="str">
            <v>Gas Distribution 374-387 GD OR</v>
          </cell>
        </row>
        <row r="19">
          <cell r="A19" t="str">
            <v>Gas Distribution 374-387 GD WA</v>
          </cell>
        </row>
        <row r="20">
          <cell r="A20" t="str">
            <v>Gas Underground Storage 350-357 GD AA</v>
          </cell>
        </row>
        <row r="21">
          <cell r="A21" t="str">
            <v>Gas Underground Storage 350-357 GD AN</v>
          </cell>
        </row>
        <row r="22">
          <cell r="A22" t="str">
            <v>Gas Underground Storage 350-357 GD OR</v>
          </cell>
        </row>
        <row r="23">
          <cell r="A23" t="str">
            <v>General 389-391 / 393-395 / 397-398 CD AA</v>
          </cell>
        </row>
        <row r="24">
          <cell r="A24" t="str">
            <v>General 389-391 / 393-395 / 397-398 CD AN</v>
          </cell>
        </row>
        <row r="25">
          <cell r="A25" t="str">
            <v>General 389-391 / 393-395 / 397-398 CD ID</v>
          </cell>
        </row>
        <row r="26">
          <cell r="A26" t="str">
            <v>General 389-391 / 393-395 / 397-398 CD WA</v>
          </cell>
        </row>
        <row r="27">
          <cell r="A27" t="str">
            <v>General 389-391 / 393-395 / 397-398 ED AN</v>
          </cell>
        </row>
        <row r="28">
          <cell r="A28" t="str">
            <v>General 389-391 / 393-395 / 397-398 GD AA</v>
          </cell>
        </row>
        <row r="29">
          <cell r="A29" t="str">
            <v>General 389-391 / 393-395 / 397-398 ED WA</v>
          </cell>
        </row>
        <row r="30">
          <cell r="A30" t="str">
            <v>General 389-391 / 393-395 / 397-398 ED ID</v>
          </cell>
        </row>
        <row r="31">
          <cell r="A31" t="str">
            <v>General 389-391 / 393-395 / 397-398 ED AA</v>
          </cell>
        </row>
        <row r="32">
          <cell r="A32" t="str">
            <v>General 389-391 / 393-395 / 397-398 GD WA</v>
          </cell>
        </row>
        <row r="33">
          <cell r="A33" t="str">
            <v>General 389-391 / 393-395 / 397-398 GD OR</v>
          </cell>
        </row>
        <row r="34">
          <cell r="A34" t="str">
            <v>General 389-391 / 393-395 / 397-398 GD AN</v>
          </cell>
        </row>
        <row r="35">
          <cell r="A35" t="str">
            <v>Hydro 331-336 ED AN</v>
          </cell>
        </row>
        <row r="36">
          <cell r="A36" t="str">
            <v>Hydro 331-336 ED WA</v>
          </cell>
        </row>
        <row r="37">
          <cell r="A37" t="str">
            <v>Other Elec Production / Turbines 340-346 ED AN</v>
          </cell>
        </row>
        <row r="38">
          <cell r="A38" t="str">
            <v>Software 303 CD AA</v>
          </cell>
        </row>
        <row r="39">
          <cell r="A39" t="str">
            <v>Software 303 CD ID</v>
          </cell>
        </row>
        <row r="40">
          <cell r="A40" t="str">
            <v>Software 303 CD WA</v>
          </cell>
        </row>
        <row r="41">
          <cell r="A41" t="str">
            <v>Software 303 ED AN</v>
          </cell>
        </row>
        <row r="42">
          <cell r="A42" t="str">
            <v>Software 303 ED MT</v>
          </cell>
        </row>
        <row r="43">
          <cell r="A43" t="str">
            <v>Software 303 ED WA</v>
          </cell>
        </row>
        <row r="44">
          <cell r="A44" t="str">
            <v>Software 303 ED AA</v>
          </cell>
        </row>
        <row r="45">
          <cell r="A45" t="str">
            <v>Software 303 CD AN</v>
          </cell>
        </row>
        <row r="46">
          <cell r="A46" t="str">
            <v>Software 303 GD AA</v>
          </cell>
        </row>
        <row r="47">
          <cell r="A47" t="str">
            <v>Thermal 311-316 ED AN</v>
          </cell>
        </row>
        <row r="48">
          <cell r="A48" t="str">
            <v>Transportation and Tools 392 / 396 CD AA</v>
          </cell>
        </row>
        <row r="49">
          <cell r="A49" t="str">
            <v>Transportation and Tools 392 / 396 CD AN</v>
          </cell>
        </row>
        <row r="50">
          <cell r="A50" t="str">
            <v>Transportation and Tools 392 / 396 CD WA</v>
          </cell>
        </row>
        <row r="51">
          <cell r="A51" t="str">
            <v>Transportation and Tools 392 / 396 CD ID</v>
          </cell>
        </row>
        <row r="52">
          <cell r="A52" t="str">
            <v>Transportation and Tools 392 / 396 ED AN</v>
          </cell>
        </row>
        <row r="53">
          <cell r="A53" t="str">
            <v>Transportation and Tools 392 / 396 ED WA</v>
          </cell>
        </row>
        <row r="54">
          <cell r="A54" t="str">
            <v>Transportation and Tools 392 / 396 ED ID</v>
          </cell>
        </row>
        <row r="55">
          <cell r="A55" t="str">
            <v>Transportation and Tools 392 / 396 GD AN</v>
          </cell>
        </row>
        <row r="56">
          <cell r="A56" t="str">
            <v>Transportation and Tools 392 / 396 GD ID</v>
          </cell>
        </row>
        <row r="57">
          <cell r="A57" t="str">
            <v>Transportation and Tools 392 / 396 GD WA</v>
          </cell>
        </row>
        <row r="58">
          <cell r="A58" t="str">
            <v>Transportation and Tools 392 / 396 GD OR</v>
          </cell>
        </row>
        <row r="59">
          <cell r="A59" t="str">
            <v>Gas Distribution 374-387 GD AA 1001</v>
          </cell>
        </row>
        <row r="60">
          <cell r="A60" t="str">
            <v>Gas Distribution 374-387 GD AN 1001</v>
          </cell>
        </row>
        <row r="61">
          <cell r="A61" t="str">
            <v>Gas Distribution 374-387 GD AA 1050</v>
          </cell>
        </row>
        <row r="62">
          <cell r="A62" t="str">
            <v>Gas Distribution 374-387 GD AA 1051</v>
          </cell>
        </row>
        <row r="63">
          <cell r="A63" t="str">
            <v>Gas Distribution 374-387 GD AA 1053</v>
          </cell>
        </row>
        <row r="64">
          <cell r="A64" t="str">
            <v>Gas Distribution 374-387 GD AA 3000</v>
          </cell>
        </row>
        <row r="65">
          <cell r="A65" t="str">
            <v>Gas Distribution 374-387 GD AA 3001</v>
          </cell>
        </row>
        <row r="66">
          <cell r="A66" t="str">
            <v>Gas Distribution 374-387 GD AA 3002</v>
          </cell>
        </row>
        <row r="67">
          <cell r="A67" t="str">
            <v>Gas Distribution 374-387 GD AN 3002</v>
          </cell>
        </row>
        <row r="68">
          <cell r="A68" t="str">
            <v>Gas Distribution 374-387 GD AA 3003</v>
          </cell>
        </row>
        <row r="69">
          <cell r="A69" t="str">
            <v>Gas Distribution 374-387 GD AN 3003</v>
          </cell>
        </row>
        <row r="70">
          <cell r="A70" t="str">
            <v>Gas Distribution 374-387 GD AA 3004</v>
          </cell>
        </row>
        <row r="71">
          <cell r="A71" t="str">
            <v>Gas Distribution 374-387 GD AA 3005</v>
          </cell>
        </row>
        <row r="72">
          <cell r="A72" t="str">
            <v>Gas Distribution 374-387 GD AN 3005</v>
          </cell>
        </row>
        <row r="73">
          <cell r="A73" t="str">
            <v>Gas Distribution 374-387 GD AA 3006</v>
          </cell>
        </row>
        <row r="74">
          <cell r="A74" t="str">
            <v>Gas Distribution 374-387 GD AA 3007</v>
          </cell>
        </row>
        <row r="75">
          <cell r="A75" t="str">
            <v>Gas Distribution 374-387 GD AA 3008</v>
          </cell>
        </row>
        <row r="76">
          <cell r="A76" t="str">
            <v>Gas Distribution 374-387 GD AA 3054</v>
          </cell>
        </row>
        <row r="77">
          <cell r="A77" t="str">
            <v>Gas Distribution 374-387 GD AA 3055</v>
          </cell>
        </row>
        <row r="78">
          <cell r="A78" t="str">
            <v>Gas Distribution 374-387 GD AA 3057</v>
          </cell>
        </row>
        <row r="79">
          <cell r="A79" t="str">
            <v>Gas Distribution 374-387 GD AA 3117</v>
          </cell>
        </row>
        <row r="80">
          <cell r="A80" t="str">
            <v>Gas Distribution 374-387 ED ID</v>
          </cell>
        </row>
        <row r="81">
          <cell r="A81" t="str">
            <v>Elec Distribution 360-373 ED AN 1000</v>
          </cell>
        </row>
        <row r="82">
          <cell r="A82" t="str">
            <v>Elec Distribution 360-373 ED AN 1002</v>
          </cell>
        </row>
        <row r="83">
          <cell r="A83" t="str">
            <v>Elec Distribution 360-373 ED AN 1003</v>
          </cell>
        </row>
        <row r="84">
          <cell r="A84" t="str">
            <v>Elec Distribution 360-373 ED AN 1004</v>
          </cell>
        </row>
        <row r="85">
          <cell r="A85" t="str">
            <v>Elec Distribution 360-373 ED AN 1005</v>
          </cell>
        </row>
        <row r="86">
          <cell r="A86" t="str">
            <v>Elec Distribution 360-373 ED AN 1006</v>
          </cell>
        </row>
        <row r="87">
          <cell r="A87" t="str">
            <v>Elec Distribution 360-373 ED AN 2054</v>
          </cell>
        </row>
        <row r="88">
          <cell r="A88" t="str">
            <v>Elec Distribution 360-373 ED AN 2055</v>
          </cell>
        </row>
        <row r="89">
          <cell r="A89" t="str">
            <v>Elec Distribution 360-373 ED AN 2056</v>
          </cell>
        </row>
        <row r="90">
          <cell r="A90" t="str">
            <v>Elec Distribution 360-373 ED AN 2059</v>
          </cell>
        </row>
        <row r="91">
          <cell r="A91" t="str">
            <v>Elec Distribution 360-373 ED AN 2060</v>
          </cell>
        </row>
        <row r="92">
          <cell r="A92" t="str">
            <v>Elec Distribution 360-373 ED AN 2204</v>
          </cell>
        </row>
        <row r="93">
          <cell r="A93" t="str">
            <v>Elec Distribution 360-373 ED AN 2414</v>
          </cell>
        </row>
        <row r="94">
          <cell r="A94" t="str">
            <v>Elec Distribution 360-373 ED AN 2423</v>
          </cell>
        </row>
        <row r="95">
          <cell r="A95" t="str">
            <v>Elec Distribution 360-373 ED AN 2470</v>
          </cell>
        </row>
        <row r="96">
          <cell r="A96" t="str">
            <v>Elec Distribution 360-373 ED AN 2516</v>
          </cell>
        </row>
        <row r="97">
          <cell r="A97" t="str">
            <v>Elec Distribution 360-373 ED AN 2535</v>
          </cell>
        </row>
        <row r="98">
          <cell r="A98" t="str">
            <v>Elec Distribution 360-373 ED AN 2584</v>
          </cell>
        </row>
        <row r="99">
          <cell r="A99" t="str">
            <v>Elec Distribution 360-373 ED AN 2599</v>
          </cell>
        </row>
        <row r="100">
          <cell r="A100" t="str">
            <v>Elec Distribution 360-373 ED AN 6000</v>
          </cell>
        </row>
        <row r="101">
          <cell r="A101" t="str">
            <v>Elec Distribution 360-373 CD WA 2586</v>
          </cell>
        </row>
        <row r="102">
          <cell r="A102" t="str">
            <v>Software 303 CD WA 2586</v>
          </cell>
        </row>
        <row r="103">
          <cell r="A103" t="str">
            <v>General 389-391 / 393-395 / 397-398 CD WA 2586</v>
          </cell>
        </row>
        <row r="104">
          <cell r="A104" t="str">
            <v>Elec Distribution 360-373 CD ID 2593</v>
          </cell>
        </row>
        <row r="105">
          <cell r="A105" t="str">
            <v>None CD AA</v>
          </cell>
        </row>
      </sheetData>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buttal Tables"/>
      <sheetName val="Threshold Projects WA E "/>
      <sheetName val="Threshold Projects WA G"/>
      <sheetName val="Threshold Calculation"/>
      <sheetName val="WA E - Thermal"/>
      <sheetName val="WA E - Hydro"/>
      <sheetName val="WA E - Other Production"/>
      <sheetName val="WA E - Transmission"/>
      <sheetName val="WA E - Distribution"/>
      <sheetName val="WA E - General -Software-Transp"/>
      <sheetName val="Actl Forcst - WA E"/>
      <sheetName val="WA G - Underground Storage"/>
      <sheetName val="WA G - Natural Gas Distribution"/>
      <sheetName val="WA G General -Soft-Trans"/>
      <sheetName val="Actl Forcst - WA G"/>
    </sheetNames>
    <sheetDataSet>
      <sheetData sheetId="0"/>
      <sheetData sheetId="1">
        <row r="6">
          <cell r="A6">
            <v>4116</v>
          </cell>
        </row>
        <row r="7">
          <cell r="A7">
            <v>4149</v>
          </cell>
        </row>
        <row r="8">
          <cell r="A8">
            <v>4172</v>
          </cell>
        </row>
        <row r="9">
          <cell r="A9">
            <v>4182</v>
          </cell>
        </row>
        <row r="10">
          <cell r="A10">
            <v>4140</v>
          </cell>
        </row>
        <row r="11">
          <cell r="A11">
            <v>4148</v>
          </cell>
        </row>
        <row r="12">
          <cell r="A12">
            <v>4152</v>
          </cell>
        </row>
        <row r="13">
          <cell r="A13">
            <v>4171</v>
          </cell>
        </row>
        <row r="23">
          <cell r="D23">
            <v>-3.637978807091713E-11</v>
          </cell>
        </row>
        <row r="36">
          <cell r="A36">
            <v>5005</v>
          </cell>
        </row>
        <row r="38">
          <cell r="A38">
            <v>5006</v>
          </cell>
        </row>
        <row r="40">
          <cell r="A40">
            <v>5014</v>
          </cell>
        </row>
        <row r="41">
          <cell r="A41">
            <v>5121</v>
          </cell>
        </row>
        <row r="42">
          <cell r="A42">
            <v>5143</v>
          </cell>
        </row>
        <row r="43">
          <cell r="A43">
            <v>5147</v>
          </cell>
        </row>
        <row r="44">
          <cell r="A44">
            <v>5151</v>
          </cell>
        </row>
      </sheetData>
      <sheetData sheetId="2">
        <row r="15">
          <cell r="A15">
            <v>5005</v>
          </cell>
        </row>
        <row r="17">
          <cell r="A17">
            <v>5006</v>
          </cell>
        </row>
        <row r="19">
          <cell r="A19">
            <v>5014</v>
          </cell>
        </row>
        <row r="20">
          <cell r="A20">
            <v>5121</v>
          </cell>
        </row>
        <row r="21">
          <cell r="A21">
            <v>5143</v>
          </cell>
        </row>
        <row r="22">
          <cell r="A22">
            <v>5147</v>
          </cell>
        </row>
        <row r="23">
          <cell r="A23">
            <v>5151</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Idaho"/>
      <sheetName val="Oregon"/>
      <sheetName val="2017 Inputs"/>
      <sheetName val="Actl Forcst - WA E"/>
      <sheetName val="Actl Forcst - WA G"/>
      <sheetName val="Actl Forcst - ID E"/>
      <sheetName val="Actl Forcst - ID G"/>
      <sheetName val="Actl Forcst - OR"/>
      <sheetName val="Actl Forcst - TotalCo"/>
      <sheetName val="Actual"/>
      <sheetName val="Actual_Transfers"/>
      <sheetName val="201701 TTPs"/>
      <sheetName val="201701 TTP Reclass"/>
      <sheetName val="Budget"/>
      <sheetName val="Expected Transfers"/>
      <sheetName val="CAP17.3"/>
      <sheetName val="Adjustments"/>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sheetData sheetId="1"/>
      <sheetData sheetId="2"/>
      <sheetData sheetId="3"/>
      <sheetData sheetId="4">
        <row r="5">
          <cell r="B5" t="str">
            <v>Actual</v>
          </cell>
        </row>
        <row r="6">
          <cell r="B6" t="str">
            <v>Actual</v>
          </cell>
        </row>
        <row r="7">
          <cell r="B7" t="str">
            <v>Actual</v>
          </cell>
        </row>
        <row r="8">
          <cell r="B8" t="str">
            <v>Actual</v>
          </cell>
        </row>
        <row r="9">
          <cell r="B9" t="str">
            <v>Actual</v>
          </cell>
        </row>
        <row r="10">
          <cell r="B10" t="str">
            <v>Actual</v>
          </cell>
        </row>
        <row r="11">
          <cell r="B11" t="str">
            <v>Actual</v>
          </cell>
        </row>
        <row r="12">
          <cell r="B12" t="str">
            <v>Actual</v>
          </cell>
        </row>
        <row r="13">
          <cell r="B13" t="str">
            <v>Actual</v>
          </cell>
        </row>
        <row r="14">
          <cell r="B14" t="str">
            <v>Actual</v>
          </cell>
        </row>
        <row r="15">
          <cell r="B15" t="str">
            <v>Forecast</v>
          </cell>
        </row>
        <row r="16">
          <cell r="B16" t="str">
            <v>Forecast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8"/>
  <sheetViews>
    <sheetView zoomScaleNormal="100" workbookViewId="0">
      <selection activeCell="N23" sqref="N23"/>
    </sheetView>
  </sheetViews>
  <sheetFormatPr defaultRowHeight="15.75"/>
  <cols>
    <col min="1" max="1" width="2.85546875" style="41" customWidth="1"/>
    <col min="2" max="2" width="6.7109375" style="41" customWidth="1"/>
    <col min="3" max="3" width="52.42578125" style="41" bestFit="1" customWidth="1"/>
    <col min="4" max="4" width="11.5703125" style="41" customWidth="1"/>
    <col min="5" max="16384" width="9.140625" style="41"/>
  </cols>
  <sheetData>
    <row r="1" spans="1:4" ht="56.25" customHeight="1">
      <c r="A1" s="46"/>
      <c r="B1" s="52"/>
      <c r="C1" s="46" t="s">
        <v>168</v>
      </c>
      <c r="D1" s="53" t="s">
        <v>166</v>
      </c>
    </row>
    <row r="3" spans="1:4">
      <c r="B3" s="47">
        <f>'[2]Threshold Projects WA E '!A6</f>
        <v>4116</v>
      </c>
      <c r="C3" s="41" t="s">
        <v>126</v>
      </c>
      <c r="D3" s="56">
        <f>SUMIFS('Threshold Projects WA E '!$D$6:$D$68,'Threshold Projects WA E '!$A$6:$A$68,B3)/1000</f>
        <v>3679.2694010930004</v>
      </c>
    </row>
    <row r="4" spans="1:4">
      <c r="B4" s="47">
        <f>'[2]Threshold Projects WA E '!A7</f>
        <v>4149</v>
      </c>
      <c r="C4" s="41" t="s">
        <v>127</v>
      </c>
      <c r="D4" s="48">
        <f>SUMIFS('Threshold Projects WA E '!$D$6:$D$68,'Threshold Projects WA E '!$A$6:$A$68,B4)/1000</f>
        <v>1506.6768896470001</v>
      </c>
    </row>
    <row r="5" spans="1:4">
      <c r="B5" s="47">
        <f>'[2]Threshold Projects WA E '!A8</f>
        <v>4172</v>
      </c>
      <c r="C5" s="41" t="s">
        <v>128</v>
      </c>
      <c r="D5" s="48">
        <f>SUMIFS('Threshold Projects WA E '!$D$6:$D$68,'Threshold Projects WA E '!$A$6:$A$68,B5)/1000</f>
        <v>2557.274658288</v>
      </c>
    </row>
    <row r="6" spans="1:4">
      <c r="B6" s="47">
        <f>'[2]Threshold Projects WA E '!A9</f>
        <v>4182</v>
      </c>
      <c r="C6" s="41" t="s">
        <v>129</v>
      </c>
      <c r="D6" s="48">
        <f>SUMIFS('Threshold Projects WA E '!$D$6:$D$68,'Threshold Projects WA E '!$A$6:$A$68,B6)/1000</f>
        <v>478.21279789500005</v>
      </c>
    </row>
    <row r="7" spans="1:4">
      <c r="B7" s="47">
        <f>'[2]Threshold Projects WA E '!A10</f>
        <v>4140</v>
      </c>
      <c r="C7" s="41" t="s">
        <v>130</v>
      </c>
      <c r="D7" s="48">
        <f>SUMIFS('Threshold Projects WA E '!$D$6:$D$68,'Threshold Projects WA E '!$A$6:$A$68,B7)/1000</f>
        <v>408.400911898</v>
      </c>
    </row>
    <row r="8" spans="1:4">
      <c r="B8" s="47">
        <f>'[2]Threshold Projects WA E '!A11</f>
        <v>4148</v>
      </c>
      <c r="C8" s="41" t="s">
        <v>131</v>
      </c>
      <c r="D8" s="48">
        <f>SUMIFS('Threshold Projects WA E '!$D$6:$D$68,'Threshold Projects WA E '!$A$6:$A$68,B8)/1000</f>
        <v>2489.3871236219998</v>
      </c>
    </row>
    <row r="9" spans="1:4">
      <c r="B9" s="47">
        <f>'[2]Threshold Projects WA E '!A12</f>
        <v>4152</v>
      </c>
      <c r="C9" s="41" t="s">
        <v>132</v>
      </c>
      <c r="D9" s="48">
        <f>SUMIFS('Threshold Projects WA E '!$D$6:$D$68,'Threshold Projects WA E '!$A$6:$A$68,B9)/1000</f>
        <v>6721.3128321690001</v>
      </c>
    </row>
    <row r="10" spans="1:4">
      <c r="B10" s="47">
        <f>'[2]Threshold Projects WA E '!A13</f>
        <v>4171</v>
      </c>
      <c r="C10" s="41" t="s">
        <v>133</v>
      </c>
      <c r="D10" s="48">
        <f>SUMIFS('Threshold Projects WA E '!$D$6:$D$68,'Threshold Projects WA E '!$A$6:$A$68,B10)/1000</f>
        <v>1709.2701823080001</v>
      </c>
    </row>
    <row r="11" spans="1:4" ht="16.5" thickBot="1">
      <c r="D11" s="55">
        <f>SUM(D3:D10)</f>
        <v>19549.804796919998</v>
      </c>
    </row>
    <row r="13" spans="1:4">
      <c r="D13" s="44"/>
    </row>
    <row r="14" spans="1:4" ht="48.75" customHeight="1">
      <c r="A14" s="46"/>
      <c r="B14" s="52"/>
      <c r="C14" s="46" t="s">
        <v>170</v>
      </c>
      <c r="D14" s="53" t="s">
        <v>166</v>
      </c>
    </row>
    <row r="15" spans="1:4">
      <c r="A15" s="45"/>
      <c r="C15" s="51"/>
      <c r="D15" s="44"/>
    </row>
    <row r="16" spans="1:4">
      <c r="A16" s="45" t="s">
        <v>134</v>
      </c>
      <c r="C16" s="51"/>
      <c r="D16" s="44"/>
    </row>
    <row r="17" spans="2:4">
      <c r="B17" s="49" t="s">
        <v>64</v>
      </c>
    </row>
    <row r="18" spans="2:4">
      <c r="B18" s="47">
        <v>2051</v>
      </c>
      <c r="C18" s="41" t="s">
        <v>144</v>
      </c>
      <c r="D18" s="56">
        <f>SUMIFS('Threshold Projects WA E '!$D$6:$D$68,'Threshold Projects WA E '!$A$6:$A$68,B18)/1000</f>
        <v>2284.162235838</v>
      </c>
    </row>
    <row r="19" spans="2:4">
      <c r="B19" s="47">
        <v>2057</v>
      </c>
      <c r="C19" s="41" t="s">
        <v>145</v>
      </c>
      <c r="D19" s="48">
        <f>SUMIFS('Threshold Projects WA E '!$D$6:$D$68,'Threshold Projects WA E '!$A$6:$A$68,B19)/1000</f>
        <v>2484.8081920789996</v>
      </c>
    </row>
    <row r="20" spans="2:4">
      <c r="B20" s="47">
        <v>2215</v>
      </c>
      <c r="C20" s="41" t="s">
        <v>146</v>
      </c>
      <c r="D20" s="48">
        <f>SUMIFS('Threshold Projects WA E '!$D$6:$D$68,'Threshold Projects WA E '!$A$6:$A$68,B20)/1000</f>
        <v>2413.6492652785005</v>
      </c>
    </row>
    <row r="21" spans="2:4">
      <c r="B21" s="47">
        <v>2423</v>
      </c>
      <c r="C21" s="41" t="s">
        <v>147</v>
      </c>
      <c r="D21" s="48">
        <f>SUMIFS('Threshold Projects WA E '!$D$6:$D$68,'Threshold Projects WA E '!$A$6:$A$68,B21)/1000</f>
        <v>3014.0469151799998</v>
      </c>
    </row>
    <row r="22" spans="2:4">
      <c r="B22" s="47">
        <v>2457</v>
      </c>
      <c r="C22" s="41" t="s">
        <v>148</v>
      </c>
      <c r="D22" s="48">
        <f>SUMIFS('Threshold Projects WA E '!$D$6:$D$68,'Threshold Projects WA E '!$A$6:$A$68,B22)/1000</f>
        <v>2176.9586171760002</v>
      </c>
    </row>
    <row r="23" spans="2:4">
      <c r="B23" s="47">
        <v>2564</v>
      </c>
      <c r="C23" s="54" t="s">
        <v>169</v>
      </c>
      <c r="D23" s="48">
        <f>SUMIFS('Threshold Projects WA E '!$D$6:$D$68,'Threshold Projects WA E '!$A$6:$A$68,B23)/1000</f>
        <v>-229.69410943499992</v>
      </c>
    </row>
    <row r="24" spans="2:4" ht="16.5" thickBot="1">
      <c r="D24" s="55">
        <f>SUM(D18:D23)</f>
        <v>12143.931116116501</v>
      </c>
    </row>
    <row r="25" spans="2:4">
      <c r="B25" s="49" t="s">
        <v>65</v>
      </c>
    </row>
    <row r="26" spans="2:4">
      <c r="B26" s="41">
        <v>2055</v>
      </c>
      <c r="C26" s="41" t="s">
        <v>149</v>
      </c>
      <c r="D26" s="48">
        <f>SUMIFS('Threshold Projects WA E '!$D$6:$D$68,'Threshold Projects WA E '!$A$6:$A$68,B26)/1000</f>
        <v>5716.5515584929999</v>
      </c>
    </row>
    <row r="27" spans="2:4">
      <c r="B27" s="41">
        <v>2060</v>
      </c>
      <c r="C27" s="41" t="s">
        <v>150</v>
      </c>
      <c r="D27" s="48">
        <f>SUMIFS('Threshold Projects WA E '!$D$6:$D$68,'Threshold Projects WA E '!$A$6:$A$68,B27)/1000</f>
        <v>5593.7324100000005</v>
      </c>
    </row>
    <row r="28" spans="2:4">
      <c r="B28" s="41">
        <v>2204</v>
      </c>
      <c r="C28" s="41" t="s">
        <v>151</v>
      </c>
      <c r="D28" s="48">
        <f>SUMIFS('Threshold Projects WA E '!$D$6:$D$68,'Threshold Projects WA E '!$A$6:$A$68,B28)/1000</f>
        <v>1245.4182847980001</v>
      </c>
    </row>
    <row r="29" spans="2:4">
      <c r="B29" s="41">
        <v>2470</v>
      </c>
      <c r="C29" s="41" t="s">
        <v>152</v>
      </c>
      <c r="D29" s="48">
        <f>SUMIFS('Threshold Projects WA E '!$D$6:$D$68,'Threshold Projects WA E '!$A$6:$A$68,B29)/1000</f>
        <v>9767.7844050619988</v>
      </c>
    </row>
    <row r="30" spans="2:4" ht="16.5" thickBot="1">
      <c r="D30" s="55">
        <f>SUM(D26:D29)</f>
        <v>22323.486658353002</v>
      </c>
    </row>
    <row r="31" spans="2:4">
      <c r="D31" s="57"/>
    </row>
    <row r="32" spans="2:4">
      <c r="B32" s="49" t="s">
        <v>90</v>
      </c>
      <c r="D32" s="58"/>
    </row>
    <row r="33" spans="1:4">
      <c r="B33" s="41">
        <v>7000</v>
      </c>
      <c r="C33" s="41" t="s">
        <v>153</v>
      </c>
      <c r="D33" s="48">
        <f>SUMIFS('Threshold Projects WA E '!$D$6:$D$68,'Threshold Projects WA E '!$A$6:$A$68,B33)/1000</f>
        <v>2959.4496181865388</v>
      </c>
    </row>
    <row r="34" spans="1:4">
      <c r="B34" s="41">
        <v>7001</v>
      </c>
      <c r="C34" s="41" t="s">
        <v>154</v>
      </c>
      <c r="D34" s="48">
        <f>SUMIFS('Threshold Projects WA E '!$D$6:$D$68,'Threshold Projects WA E '!$A$6:$A$68,B34)/1000</f>
        <v>82.868845896961091</v>
      </c>
    </row>
    <row r="35" spans="1:4">
      <c r="B35" s="41">
        <v>7006</v>
      </c>
      <c r="C35" s="41" t="s">
        <v>155</v>
      </c>
      <c r="D35" s="48">
        <f>SUMIFS('Threshold Projects WA E '!$D$6:$D$68,'Threshold Projects WA E '!$A$6:$A$68,B35)/1000</f>
        <v>956.28183375489346</v>
      </c>
    </row>
    <row r="36" spans="1:4">
      <c r="B36" s="41">
        <v>7126</v>
      </c>
      <c r="C36" s="41" t="s">
        <v>156</v>
      </c>
      <c r="D36" s="48">
        <f>SUMIFS('Threshold Projects WA E '!$D$6:$D$68,'Threshold Projects WA E '!$A$6:$A$68,B36)/1000</f>
        <v>1472.3440419242502</v>
      </c>
    </row>
    <row r="37" spans="1:4">
      <c r="B37" s="41">
        <v>7131</v>
      </c>
      <c r="C37" s="41" t="s">
        <v>157</v>
      </c>
      <c r="D37" s="48">
        <f>SUMIFS('Threshold Projects WA E '!$D$6:$D$68,'Threshold Projects WA E '!$A$6:$A$68,B37)/1000</f>
        <v>1521.0440527461146</v>
      </c>
    </row>
    <row r="38" spans="1:4">
      <c r="B38" s="41">
        <v>7139</v>
      </c>
      <c r="C38" s="41" t="s">
        <v>158</v>
      </c>
      <c r="D38" s="48">
        <f>SUMIFS('Threshold Projects WA E '!$D$6:$D$68,'Threshold Projects WA E '!$A$6:$A$68,B38)/1000</f>
        <v>-8.7383524591999162E-4</v>
      </c>
    </row>
    <row r="39" spans="1:4" ht="16.5" thickBot="1">
      <c r="D39" s="55">
        <f>SUM(D33:D38)</f>
        <v>6991.9875186735117</v>
      </c>
    </row>
    <row r="41" spans="1:4">
      <c r="A41" s="45" t="s">
        <v>142</v>
      </c>
    </row>
    <row r="42" spans="1:4">
      <c r="B42" s="45" t="s">
        <v>78</v>
      </c>
    </row>
    <row r="43" spans="1:4">
      <c r="B43" s="47">
        <v>7201</v>
      </c>
      <c r="C43" s="41" t="s">
        <v>159</v>
      </c>
      <c r="D43" s="48">
        <f>SUMIFS('Threshold Projects WA G'!$D$5:$D$33,'Threshold Projects WA G'!$A$5:$A$33,B43)/1000</f>
        <v>745.72577720307982</v>
      </c>
    </row>
    <row r="45" spans="1:4">
      <c r="B45" s="45" t="s">
        <v>79</v>
      </c>
    </row>
    <row r="46" spans="1:4">
      <c r="B46" s="47">
        <v>3005</v>
      </c>
      <c r="C46" s="41" t="s">
        <v>160</v>
      </c>
      <c r="D46" s="48">
        <f>SUMIFS('Threshold Projects WA G'!$D$5:$D$33,'Threshold Projects WA G'!$A$5:$A$33,B46)/1000</f>
        <v>2551.7033600000004</v>
      </c>
    </row>
    <row r="47" spans="1:4">
      <c r="B47" s="47">
        <v>3008</v>
      </c>
      <c r="C47" s="41" t="s">
        <v>161</v>
      </c>
      <c r="D47" s="48">
        <f>SUMIFS('Threshold Projects WA G'!$D$5:$D$33,'Threshold Projects WA G'!$A$5:$A$33,B47)/1000</f>
        <v>8323.9033400000008</v>
      </c>
    </row>
    <row r="48" spans="1:4">
      <c r="B48" s="47">
        <v>3237</v>
      </c>
      <c r="C48" s="41" t="s">
        <v>162</v>
      </c>
      <c r="D48" s="48">
        <f>SUMIFS('Threshold Projects WA G'!$D$5:$D$33,'Threshold Projects WA G'!$A$5:$A$33,B48)/1000</f>
        <v>0</v>
      </c>
    </row>
    <row r="49" spans="1:4" ht="16.5" thickBot="1">
      <c r="D49" s="55">
        <f>SUM(D46:D48)</f>
        <v>10875.6067</v>
      </c>
    </row>
    <row r="50" spans="1:4">
      <c r="B50" s="45" t="s">
        <v>163</v>
      </c>
    </row>
    <row r="51" spans="1:4">
      <c r="B51" s="41">
        <v>7000</v>
      </c>
      <c r="C51" s="41" t="s">
        <v>153</v>
      </c>
      <c r="D51" s="48">
        <f>SUMIFS('Threshold Projects WA G'!$D$5:$D$33,'Threshold Projects WA G'!$A$5:$A$33,B51)/1000</f>
        <v>553.91040528426424</v>
      </c>
    </row>
    <row r="52" spans="1:4">
      <c r="B52" s="41">
        <v>7001</v>
      </c>
      <c r="C52" s="41" t="s">
        <v>154</v>
      </c>
      <c r="D52" s="48">
        <f>SUMIFS('Threshold Projects WA G'!$D$5:$D$33,'Threshold Projects WA G'!$A$5:$A$33,B52)/1000</f>
        <v>23.742328671488526</v>
      </c>
    </row>
    <row r="53" spans="1:4">
      <c r="B53" s="41">
        <v>7006</v>
      </c>
      <c r="C53" s="41" t="s">
        <v>155</v>
      </c>
      <c r="D53" s="48">
        <f>SUMIFS('Threshold Projects WA G'!$D$5:$D$33,'Threshold Projects WA G'!$A$5:$A$33,B53)/1000</f>
        <v>517.75952868093009</v>
      </c>
    </row>
    <row r="54" spans="1:4">
      <c r="B54" s="41">
        <v>7126</v>
      </c>
      <c r="C54" s="41" t="s">
        <v>156</v>
      </c>
      <c r="D54" s="48">
        <f>SUMIFS('Threshold Projects WA G'!$D$5:$D$33,'Threshold Projects WA G'!$A$5:$A$33,B54)/1000</f>
        <v>440.33037905303667</v>
      </c>
    </row>
    <row r="55" spans="1:4">
      <c r="B55" s="41">
        <v>7131</v>
      </c>
      <c r="C55" s="41" t="s">
        <v>157</v>
      </c>
      <c r="D55" s="48">
        <f>SUMIFS('Threshold Projects WA G'!$D$5:$D$33,'Threshold Projects WA G'!$A$5:$A$33,B55)/1000</f>
        <v>455.24558684496429</v>
      </c>
    </row>
    <row r="56" spans="1:4">
      <c r="B56" s="41">
        <v>7132</v>
      </c>
      <c r="C56" s="41" t="s">
        <v>164</v>
      </c>
      <c r="D56" s="48">
        <f>SUMIFS('Threshold Projects WA G'!$D$5:$D$33,'Threshold Projects WA G'!$A$5:$A$33,B56)/1000</f>
        <v>1937.2604200000001</v>
      </c>
    </row>
    <row r="57" spans="1:4" ht="16.5" thickBot="1">
      <c r="D57" s="55">
        <f>SUM(D51:D56)</f>
        <v>3928.248648534684</v>
      </c>
    </row>
    <row r="59" spans="1:4">
      <c r="A59" s="42"/>
    </row>
    <row r="60" spans="1:4">
      <c r="D60" s="43"/>
    </row>
    <row r="61" spans="1:4" ht="17.25" customHeight="1">
      <c r="D61" s="44"/>
    </row>
    <row r="62" spans="1:4" ht="54.75" customHeight="1">
      <c r="A62" s="46"/>
      <c r="B62" s="52"/>
      <c r="C62" s="46" t="s">
        <v>167</v>
      </c>
      <c r="D62" s="53" t="s">
        <v>166</v>
      </c>
    </row>
    <row r="63" spans="1:4">
      <c r="C63" s="51"/>
      <c r="D63" s="44"/>
    </row>
    <row r="64" spans="1:4">
      <c r="A64" s="45" t="s">
        <v>134</v>
      </c>
    </row>
    <row r="65" spans="1:4">
      <c r="B65" s="41">
        <f>'[2]Threshold Projects WA E '!A36</f>
        <v>5005</v>
      </c>
      <c r="C65" s="41" t="s">
        <v>135</v>
      </c>
      <c r="D65" s="56">
        <f>SUMIFS('Threshold Projects WA E '!$D$6:$D$68,'Threshold Projects WA E '!$A$6:$A$68,B65)/1000</f>
        <v>5126.8474843651338</v>
      </c>
    </row>
    <row r="66" spans="1:4">
      <c r="B66" s="41">
        <f>'[2]Threshold Projects WA E '!A38</f>
        <v>5006</v>
      </c>
      <c r="C66" s="41" t="s">
        <v>136</v>
      </c>
      <c r="D66" s="48">
        <f>SUMIFS('Threshold Projects WA E '!$D$6:$D$68,'Threshold Projects WA E '!$A$6:$A$68,B66)/1000</f>
        <v>3994.7017895806398</v>
      </c>
    </row>
    <row r="67" spans="1:4">
      <c r="B67" s="41">
        <f>'[2]Threshold Projects WA E '!A40</f>
        <v>5014</v>
      </c>
      <c r="C67" s="41" t="s">
        <v>137</v>
      </c>
      <c r="D67" s="48">
        <f>SUMIFS('Threshold Projects WA E '!$D$6:$D$68,'Threshold Projects WA E '!$A$6:$A$68,B67)/1000</f>
        <v>450.57587573207218</v>
      </c>
    </row>
    <row r="68" spans="1:4">
      <c r="B68" s="41">
        <f>'[2]Threshold Projects WA E '!A41</f>
        <v>5121</v>
      </c>
      <c r="C68" s="41" t="s">
        <v>138</v>
      </c>
      <c r="D68" s="48">
        <f>SUMIFS('Threshold Projects WA E '!$D$6:$D$68,'Threshold Projects WA E '!$A$6:$A$68,B68)/1000</f>
        <v>2172.3735164280579</v>
      </c>
    </row>
    <row r="69" spans="1:4">
      <c r="B69" s="41">
        <f>'[2]Threshold Projects WA E '!A42</f>
        <v>5143</v>
      </c>
      <c r="C69" s="41" t="s">
        <v>139</v>
      </c>
      <c r="D69" s="48">
        <f>SUMIFS('Threshold Projects WA E '!$D$6:$D$68,'Threshold Projects WA E '!$A$6:$A$68,B69)/1000</f>
        <v>5693.2979039073298</v>
      </c>
    </row>
    <row r="70" spans="1:4">
      <c r="B70" s="41">
        <f>'[2]Threshold Projects WA E '!A43</f>
        <v>5147</v>
      </c>
      <c r="C70" s="41" t="s">
        <v>140</v>
      </c>
      <c r="D70" s="48">
        <f>SUMIFS('Threshold Projects WA E '!$D$6:$D$68,'Threshold Projects WA E '!$A$6:$A$68,B70)/1000</f>
        <v>247.24226749835384</v>
      </c>
    </row>
    <row r="71" spans="1:4">
      <c r="B71" s="41">
        <f>'[2]Threshold Projects WA E '!A44</f>
        <v>5151</v>
      </c>
      <c r="C71" s="41" t="s">
        <v>141</v>
      </c>
      <c r="D71" s="48">
        <f>SUMIFS('Threshold Projects WA E '!$D$6:$D$68,'Threshold Projects WA E '!$A$6:$A$68,B71)/1000</f>
        <v>382.04970472167815</v>
      </c>
    </row>
    <row r="72" spans="1:4" ht="16.5" thickBot="1">
      <c r="D72" s="55">
        <f>SUM(D65:D71)</f>
        <v>18067.088542233265</v>
      </c>
    </row>
    <row r="73" spans="1:4">
      <c r="A73" s="45" t="s">
        <v>142</v>
      </c>
    </row>
    <row r="74" spans="1:4">
      <c r="B74" s="41">
        <f>'[2]Threshold Projects WA G'!A15</f>
        <v>5005</v>
      </c>
      <c r="C74" s="41" t="s">
        <v>135</v>
      </c>
      <c r="D74" s="48">
        <f>SUMIFS('Threshold Projects WA G'!$D$5:$D$33,'Threshold Projects WA G'!$A$5:$A$33,B74)/1000</f>
        <v>1627.4427479788849</v>
      </c>
    </row>
    <row r="75" spans="1:4">
      <c r="B75" s="41">
        <f>'[2]Threshold Projects WA G'!A17</f>
        <v>5006</v>
      </c>
      <c r="C75" s="41" t="s">
        <v>136</v>
      </c>
      <c r="D75" s="48">
        <f>SUMIFS('Threshold Projects WA G'!$D$5:$D$33,'Threshold Projects WA G'!$A$5:$A$33,B75)/1000</f>
        <v>1112.5843672481328</v>
      </c>
    </row>
    <row r="76" spans="1:4">
      <c r="B76" s="41">
        <f>'[2]Threshold Projects WA G'!A19</f>
        <v>5014</v>
      </c>
      <c r="C76" s="41" t="s">
        <v>137</v>
      </c>
      <c r="D76" s="48">
        <f>SUMIFS('Threshold Projects WA G'!$D$5:$D$33,'Threshold Projects WA G'!$A$5:$A$33,B76)/1000</f>
        <v>134.86697652905599</v>
      </c>
    </row>
    <row r="77" spans="1:4">
      <c r="B77" s="41">
        <f>'[2]Threshold Projects WA G'!A20</f>
        <v>5121</v>
      </c>
      <c r="C77" s="41" t="s">
        <v>138</v>
      </c>
      <c r="D77" s="48">
        <f>SUMIFS('Threshold Projects WA G'!$D$5:$D$33,'Threshold Projects WA G'!$A$5:$A$33,B77)/1000</f>
        <v>649.76773355997773</v>
      </c>
    </row>
    <row r="78" spans="1:4">
      <c r="B78" s="41">
        <f>'[2]Threshold Projects WA G'!A21</f>
        <v>5143</v>
      </c>
      <c r="C78" s="41" t="s">
        <v>139</v>
      </c>
      <c r="D78" s="48">
        <f>SUMIFS('Threshold Projects WA G'!$D$5:$D$33,'Threshold Projects WA G'!$A$5:$A$33,B78)/1000</f>
        <v>1703.9932148369646</v>
      </c>
    </row>
    <row r="79" spans="1:4">
      <c r="B79" s="41">
        <f>'[2]Threshold Projects WA G'!A22</f>
        <v>5147</v>
      </c>
      <c r="C79" s="41" t="s">
        <v>140</v>
      </c>
      <c r="D79" s="48">
        <f>SUMIFS('Threshold Projects WA G'!$D$5:$D$33,'Threshold Projects WA G'!$A$5:$A$33,B79)/1000</f>
        <v>73.999139575844367</v>
      </c>
    </row>
    <row r="80" spans="1:4">
      <c r="B80" s="41">
        <f>'[2]Threshold Projects WA G'!A23</f>
        <v>5151</v>
      </c>
      <c r="C80" s="41" t="s">
        <v>141</v>
      </c>
      <c r="D80" s="48">
        <f>SUMIFS('Threshold Projects WA G'!$D$5:$D$33,'Threshold Projects WA G'!$A$5:$A$33,B80)/1000</f>
        <v>114.34674867960359</v>
      </c>
    </row>
    <row r="81" spans="1:4" ht="16.5" thickBot="1">
      <c r="D81" s="55">
        <f>SUM(D74:D80)</f>
        <v>5417.0009284084645</v>
      </c>
    </row>
    <row r="82" spans="1:4">
      <c r="A82" s="45" t="s">
        <v>143</v>
      </c>
    </row>
    <row r="83" spans="1:4">
      <c r="B83" s="41">
        <v>5005</v>
      </c>
      <c r="C83" s="41" t="s">
        <v>135</v>
      </c>
      <c r="D83" s="48">
        <f>D74+D65</f>
        <v>6754.2902323440185</v>
      </c>
    </row>
    <row r="84" spans="1:4">
      <c r="B84" s="41">
        <v>5006</v>
      </c>
      <c r="C84" s="41" t="s">
        <v>136</v>
      </c>
      <c r="D84" s="48">
        <f>D75+D66</f>
        <v>5107.2861568287726</v>
      </c>
    </row>
    <row r="85" spans="1:4">
      <c r="B85" s="41">
        <v>5014</v>
      </c>
      <c r="C85" s="41" t="s">
        <v>137</v>
      </c>
      <c r="D85" s="48">
        <f t="shared" ref="D85:D89" si="0">D76+D67</f>
        <v>585.44285226112811</v>
      </c>
    </row>
    <row r="86" spans="1:4">
      <c r="B86" s="41">
        <v>5121</v>
      </c>
      <c r="C86" s="41" t="s">
        <v>138</v>
      </c>
      <c r="D86" s="48">
        <f t="shared" si="0"/>
        <v>2822.1412499880357</v>
      </c>
    </row>
    <row r="87" spans="1:4">
      <c r="B87" s="41">
        <v>5143</v>
      </c>
      <c r="C87" s="41" t="s">
        <v>139</v>
      </c>
      <c r="D87" s="48">
        <f t="shared" si="0"/>
        <v>7397.2911187442942</v>
      </c>
    </row>
    <row r="88" spans="1:4">
      <c r="B88" s="41">
        <v>5147</v>
      </c>
      <c r="C88" s="41" t="s">
        <v>140</v>
      </c>
      <c r="D88" s="48">
        <f t="shared" si="0"/>
        <v>321.24140707419821</v>
      </c>
    </row>
    <row r="89" spans="1:4">
      <c r="B89" s="41">
        <v>5151</v>
      </c>
      <c r="C89" s="41" t="s">
        <v>141</v>
      </c>
      <c r="D89" s="48">
        <f t="shared" si="0"/>
        <v>496.39645340128175</v>
      </c>
    </row>
    <row r="90" spans="1:4" ht="16.5" thickBot="1">
      <c r="D90" s="55">
        <f>SUM(D83:D89)</f>
        <v>23484.089470641728</v>
      </c>
    </row>
    <row r="92" spans="1:4" ht="16.5" thickBot="1">
      <c r="B92" s="45" t="s">
        <v>91</v>
      </c>
      <c r="C92" s="45"/>
      <c r="D92" s="55">
        <f>D11+D90+D24+D30+D39+D49+D57+D43</f>
        <v>100042.88068644253</v>
      </c>
    </row>
    <row r="95" spans="1:4" s="45" customFormat="1"/>
    <row r="96" spans="1:4">
      <c r="D96" s="50">
        <f>('Threshold Projects WA E '!D71+'Threshold Projects WA G'!D36)/1000</f>
        <v>100047.52535228651</v>
      </c>
    </row>
    <row r="98" spans="2:4">
      <c r="B98" s="47">
        <v>2550</v>
      </c>
      <c r="C98" s="41" t="s">
        <v>165</v>
      </c>
      <c r="D98" s="48">
        <f>'[2]Threshold Projects WA E '!D23/1000</f>
        <v>-3.637978807091713E-14</v>
      </c>
    </row>
  </sheetData>
  <pageMargins left="0.7" right="0.7" top="0.75" bottom="0.75" header="0.3" footer="0.3"/>
  <pageSetup fitToHeight="0" orientation="portrait" r:id="rId1"/>
  <headerFooter>
    <oddHeader>&amp;L&amp;A&amp;C&amp;"Times New Roman,Bold"&amp;12 2017 Washington Allocated 
Capital Addiitons
Functional Group Method&amp;R&amp;"Times New Roman,Regular"&amp;12Exh. KKS-4</oddHeader>
    <oddFooter>&amp;R&amp;"Times New Roman,Regular"&amp;12Page &amp;P of &amp;N</oddFooter>
  </headerFooter>
  <rowBreaks count="1" manualBreakCount="1">
    <brk id="5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135"/>
  <sheetViews>
    <sheetView workbookViewId="0">
      <selection activeCell="N23" sqref="N23"/>
    </sheetView>
  </sheetViews>
  <sheetFormatPr defaultRowHeight="15" outlineLevelCol="1"/>
  <cols>
    <col min="2" max="2" width="37.7109375" bestFit="1" customWidth="1"/>
    <col min="3" max="3" width="37.7109375" customWidth="1"/>
    <col min="4" max="4" width="17.140625"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2.57031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42578125" bestFit="1" customWidth="1"/>
  </cols>
  <sheetData>
    <row r="1" spans="1:28">
      <c r="E1">
        <v>1</v>
      </c>
      <c r="F1">
        <v>2</v>
      </c>
      <c r="G1">
        <v>3</v>
      </c>
      <c r="H1">
        <v>4</v>
      </c>
      <c r="I1">
        <v>5</v>
      </c>
      <c r="J1">
        <v>6</v>
      </c>
      <c r="K1">
        <v>7</v>
      </c>
      <c r="L1">
        <v>8</v>
      </c>
      <c r="M1">
        <v>9</v>
      </c>
      <c r="N1">
        <v>10</v>
      </c>
      <c r="O1" s="9"/>
    </row>
    <row r="2" spans="1:28">
      <c r="E2" t="str">
        <f>INDEX('[3]2017 Inputs'!$B$5:$B$16,' WA E General Software Transp'!E$1)</f>
        <v>Actual</v>
      </c>
      <c r="F2" t="str">
        <f>INDEX('[3]2017 Inputs'!$B$5:$B$16,' WA E General Software Transp'!F$1)</f>
        <v>Actual</v>
      </c>
      <c r="G2" t="str">
        <f>INDEX('[3]2017 Inputs'!$B$5:$B$16,' WA E General Software Transp'!G$1)</f>
        <v>Actual</v>
      </c>
      <c r="H2" t="str">
        <f>INDEX('[3]2017 Inputs'!$B$5:$B$16,' WA E General Software Transp'!H$1)</f>
        <v>Actual</v>
      </c>
      <c r="I2" t="str">
        <f>INDEX('[3]2017 Inputs'!$B$5:$B$16,' WA E General Software Transp'!I$1)</f>
        <v>Actual</v>
      </c>
      <c r="J2" t="str">
        <f>INDEX('[3]2017 Inputs'!$B$5:$B$16,' WA E General Software Transp'!J$1)</f>
        <v>Actual</v>
      </c>
      <c r="K2" t="str">
        <f>INDEX('[3]2017 Inputs'!$B$5:$B$16,' WA E General Software Transp'!K$1)</f>
        <v>Actual</v>
      </c>
      <c r="L2" t="str">
        <f>INDEX('[3]2017 Inputs'!$B$5:$B$16,' WA E General Software Transp'!L$1)</f>
        <v>Actual</v>
      </c>
      <c r="M2" t="str">
        <f>INDEX('[3]2017 Inputs'!$B$5:$B$16,' WA E General Software Transp'!M$1)</f>
        <v>Actual</v>
      </c>
      <c r="N2" t="str">
        <f>INDEX('[3]2017 Inputs'!$B$5:$B$16,' WA E General Software Transp'!N$1)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1106</v>
      </c>
      <c r="B4" t="s">
        <v>36</v>
      </c>
      <c r="C4" t="str">
        <f t="shared" ref="C4:C17" si="0">CONCATENATE(A4," ",B4)</f>
        <v>1106 General 389-391 / 393-395 / 397-398</v>
      </c>
      <c r="D4" s="11">
        <v>1</v>
      </c>
      <c r="E4" s="8">
        <v>0</v>
      </c>
      <c r="F4" s="9">
        <v>0</v>
      </c>
      <c r="G4" s="9">
        <v>0</v>
      </c>
      <c r="H4" s="9">
        <v>0</v>
      </c>
      <c r="I4" s="9">
        <v>0</v>
      </c>
      <c r="J4" s="9">
        <v>0</v>
      </c>
      <c r="K4" s="9">
        <v>0</v>
      </c>
      <c r="L4" s="9">
        <v>0</v>
      </c>
      <c r="M4" s="9">
        <v>0</v>
      </c>
      <c r="N4" s="9">
        <v>0</v>
      </c>
      <c r="O4" s="9">
        <f t="shared" ref="O4:O35" si="1">SUM(E4:N4)</f>
        <v>0</v>
      </c>
      <c r="Q4" s="9">
        <f t="shared" ref="Q4:Q35" si="2">E4/2</f>
        <v>0</v>
      </c>
      <c r="R4" s="9">
        <f>(SUM($E4:F4)+SUM($E4:E4))/2</f>
        <v>0</v>
      </c>
      <c r="S4" s="9">
        <f>(SUM($E4:G4)+SUM($E4:F4))/2</f>
        <v>0</v>
      </c>
      <c r="T4" s="9">
        <f>(SUM($E4:H4)+SUM($E4:G4))/2</f>
        <v>0</v>
      </c>
      <c r="U4" s="9">
        <f>(SUM($E4:I4)+SUM($E4:H4))/2</f>
        <v>0</v>
      </c>
      <c r="V4" s="9">
        <f>(SUM($E4:J4)+SUM($E4:I4))/2</f>
        <v>0</v>
      </c>
      <c r="W4" s="9">
        <f>(SUM($E4:K4)+SUM($E4:J4))/2</f>
        <v>0</v>
      </c>
      <c r="X4" s="9">
        <f>(SUM($E4:L4)+SUM($E4:K4))/2</f>
        <v>0</v>
      </c>
      <c r="Y4" s="9">
        <f>(SUM($E4:M4)+SUM($E4:L4))/2</f>
        <v>0</v>
      </c>
      <c r="Z4" s="9">
        <f>(SUM($E4:N4)+SUM($E4:M4))/2</f>
        <v>0</v>
      </c>
      <c r="AA4" s="9">
        <f t="shared" ref="AA4:AA35" si="3">AVERAGE(Q4:Z4)</f>
        <v>0</v>
      </c>
    </row>
    <row r="5" spans="1:28" hidden="1">
      <c r="A5" s="7">
        <v>1107</v>
      </c>
      <c r="B5" t="s">
        <v>36</v>
      </c>
      <c r="C5" t="str">
        <f t="shared" si="0"/>
        <v>1107 General 389-391 / 393-395 / 397-398</v>
      </c>
      <c r="D5" s="11">
        <v>1</v>
      </c>
      <c r="E5" s="8">
        <v>0</v>
      </c>
      <c r="F5" s="9">
        <v>0</v>
      </c>
      <c r="G5" s="9">
        <v>0</v>
      </c>
      <c r="H5" s="9">
        <v>0</v>
      </c>
      <c r="I5" s="9">
        <v>0</v>
      </c>
      <c r="J5" s="9">
        <v>0</v>
      </c>
      <c r="K5" s="9">
        <v>0</v>
      </c>
      <c r="L5" s="9">
        <v>0</v>
      </c>
      <c r="M5" s="9">
        <v>0</v>
      </c>
      <c r="N5" s="9">
        <v>0</v>
      </c>
      <c r="O5" s="9">
        <f t="shared" si="1"/>
        <v>0</v>
      </c>
      <c r="Q5" s="9">
        <f t="shared" si="2"/>
        <v>0</v>
      </c>
      <c r="R5" s="9">
        <f>(SUM($E5:F5)+SUM($E5:E5))/2</f>
        <v>0</v>
      </c>
      <c r="S5" s="9">
        <f>(SUM($E5:G5)+SUM($E5:F5))/2</f>
        <v>0</v>
      </c>
      <c r="T5" s="9">
        <f>(SUM($E5:H5)+SUM($E5:G5))/2</f>
        <v>0</v>
      </c>
      <c r="U5" s="9">
        <f>(SUM($E5:I5)+SUM($E5:H5))/2</f>
        <v>0</v>
      </c>
      <c r="V5" s="9">
        <f>(SUM($E5:J5)+SUM($E5:I5))/2</f>
        <v>0</v>
      </c>
      <c r="W5" s="9">
        <f>(SUM($E5:K5)+SUM($E5:J5))/2</f>
        <v>0</v>
      </c>
      <c r="X5" s="9">
        <f>(SUM($E5:L5)+SUM($E5:K5))/2</f>
        <v>0</v>
      </c>
      <c r="Y5" s="9">
        <f>(SUM($E5:M5)+SUM($E5:L5))/2</f>
        <v>0</v>
      </c>
      <c r="Z5" s="9">
        <f>(SUM($E5:N5)+SUM($E5:M5))/2</f>
        <v>0</v>
      </c>
      <c r="AA5" s="9">
        <f t="shared" si="3"/>
        <v>0</v>
      </c>
    </row>
    <row r="6" spans="1:28" hidden="1">
      <c r="A6" s="7">
        <v>2058</v>
      </c>
      <c r="B6" t="s">
        <v>36</v>
      </c>
      <c r="C6" t="str">
        <f t="shared" si="0"/>
        <v>2058 General 389-391 / 393-395 / 397-398</v>
      </c>
      <c r="D6" s="11">
        <v>1</v>
      </c>
      <c r="E6" s="8">
        <v>94451.230958</v>
      </c>
      <c r="F6" s="9">
        <v>0</v>
      </c>
      <c r="G6" s="9">
        <v>0</v>
      </c>
      <c r="H6" s="9">
        <v>0</v>
      </c>
      <c r="I6" s="9">
        <v>0</v>
      </c>
      <c r="J6" s="9">
        <v>0</v>
      </c>
      <c r="K6" s="9">
        <v>0</v>
      </c>
      <c r="L6" s="9">
        <v>0</v>
      </c>
      <c r="M6" s="9">
        <v>0</v>
      </c>
      <c r="N6" s="9">
        <v>0</v>
      </c>
      <c r="O6" s="9">
        <f t="shared" si="1"/>
        <v>94451.230958</v>
      </c>
      <c r="Q6" s="9">
        <f t="shared" si="2"/>
        <v>47225.615479</v>
      </c>
      <c r="R6" s="9">
        <f>(SUM($E6:F6)+SUM($E6:E6))/2</f>
        <v>94451.230958</v>
      </c>
      <c r="S6" s="9">
        <f>(SUM($E6:G6)+SUM($E6:F6))/2</f>
        <v>94451.230958</v>
      </c>
      <c r="T6" s="9">
        <f>(SUM($E6:H6)+SUM($E6:G6))/2</f>
        <v>94451.230958</v>
      </c>
      <c r="U6" s="9">
        <f>(SUM($E6:I6)+SUM($E6:H6))/2</f>
        <v>94451.230958</v>
      </c>
      <c r="V6" s="9">
        <f>(SUM($E6:J6)+SUM($E6:I6))/2</f>
        <v>94451.230958</v>
      </c>
      <c r="W6" s="9">
        <f>(SUM($E6:K6)+SUM($E6:J6))/2</f>
        <v>94451.230958</v>
      </c>
      <c r="X6" s="9">
        <f>(SUM($E6:L6)+SUM($E6:K6))/2</f>
        <v>94451.230958</v>
      </c>
      <c r="Y6" s="9">
        <f>(SUM($E6:M6)+SUM($E6:L6))/2</f>
        <v>94451.230958</v>
      </c>
      <c r="Z6" s="9">
        <f>(SUM($E6:N6)+SUM($E6:M6))/2</f>
        <v>94451.230958</v>
      </c>
      <c r="AA6" s="9">
        <f t="shared" si="3"/>
        <v>89728.669410100018</v>
      </c>
    </row>
    <row r="7" spans="1:28" hidden="1">
      <c r="A7" s="7">
        <v>2073</v>
      </c>
      <c r="B7" t="s">
        <v>36</v>
      </c>
      <c r="C7" t="str">
        <f t="shared" si="0"/>
        <v>2073 General 389-391 / 393-395 / 397-398</v>
      </c>
      <c r="D7" s="11">
        <v>1</v>
      </c>
      <c r="E7" s="8">
        <v>0</v>
      </c>
      <c r="F7" s="9">
        <v>0</v>
      </c>
      <c r="G7" s="9">
        <v>0</v>
      </c>
      <c r="H7" s="9">
        <v>0</v>
      </c>
      <c r="I7" s="9">
        <v>0</v>
      </c>
      <c r="J7" s="9">
        <v>0</v>
      </c>
      <c r="K7" s="9">
        <v>0</v>
      </c>
      <c r="L7" s="9">
        <v>0</v>
      </c>
      <c r="M7" s="9">
        <v>0</v>
      </c>
      <c r="N7" s="9">
        <v>0</v>
      </c>
      <c r="O7" s="9">
        <f t="shared" si="1"/>
        <v>0</v>
      </c>
      <c r="Q7" s="9">
        <f t="shared" si="2"/>
        <v>0</v>
      </c>
      <c r="R7" s="9">
        <f>(SUM($E7:F7)+SUM($E7:E7))/2</f>
        <v>0</v>
      </c>
      <c r="S7" s="9">
        <f>(SUM($E7:G7)+SUM($E7:F7))/2</f>
        <v>0</v>
      </c>
      <c r="T7" s="9">
        <f>(SUM($E7:H7)+SUM($E7:G7))/2</f>
        <v>0</v>
      </c>
      <c r="U7" s="9">
        <f>(SUM($E7:I7)+SUM($E7:H7))/2</f>
        <v>0</v>
      </c>
      <c r="V7" s="9">
        <f>(SUM($E7:J7)+SUM($E7:I7))/2</f>
        <v>0</v>
      </c>
      <c r="W7" s="9">
        <f>(SUM($E7:K7)+SUM($E7:J7))/2</f>
        <v>0</v>
      </c>
      <c r="X7" s="9">
        <f>(SUM($E7:L7)+SUM($E7:K7))/2</f>
        <v>0</v>
      </c>
      <c r="Y7" s="9">
        <f>(SUM($E7:M7)+SUM($E7:L7))/2</f>
        <v>0</v>
      </c>
      <c r="Z7" s="9">
        <f>(SUM($E7:N7)+SUM($E7:M7))/2</f>
        <v>0</v>
      </c>
      <c r="AA7" s="9">
        <f t="shared" si="3"/>
        <v>0</v>
      </c>
    </row>
    <row r="8" spans="1:28" hidden="1">
      <c r="A8" s="7">
        <v>2102</v>
      </c>
      <c r="B8" t="s">
        <v>36</v>
      </c>
      <c r="C8" t="str">
        <f t="shared" si="0"/>
        <v>2102 General 389-391 / 393-395 / 397-398</v>
      </c>
      <c r="D8" s="11">
        <v>1</v>
      </c>
      <c r="E8" s="8">
        <v>0</v>
      </c>
      <c r="F8" s="9">
        <v>0</v>
      </c>
      <c r="G8" s="9">
        <v>0</v>
      </c>
      <c r="H8" s="9">
        <v>0</v>
      </c>
      <c r="I8" s="9">
        <v>0</v>
      </c>
      <c r="J8" s="9">
        <v>0</v>
      </c>
      <c r="K8" s="9">
        <v>0</v>
      </c>
      <c r="L8" s="9">
        <v>0</v>
      </c>
      <c r="M8" s="9">
        <v>0</v>
      </c>
      <c r="N8" s="9">
        <v>0</v>
      </c>
      <c r="O8" s="9">
        <f t="shared" si="1"/>
        <v>0</v>
      </c>
      <c r="Q8" s="9">
        <f t="shared" si="2"/>
        <v>0</v>
      </c>
      <c r="R8" s="9">
        <f>(SUM($E8:F8)+SUM($E8:E8))/2</f>
        <v>0</v>
      </c>
      <c r="S8" s="9">
        <f>(SUM($E8:G8)+SUM($E8:F8))/2</f>
        <v>0</v>
      </c>
      <c r="T8" s="9">
        <f>(SUM($E8:H8)+SUM($E8:G8))/2</f>
        <v>0</v>
      </c>
      <c r="U8" s="9">
        <f>(SUM($E8:I8)+SUM($E8:H8))/2</f>
        <v>0</v>
      </c>
      <c r="V8" s="9">
        <f>(SUM($E8:J8)+SUM($E8:I8))/2</f>
        <v>0</v>
      </c>
      <c r="W8" s="9">
        <f>(SUM($E8:K8)+SUM($E8:J8))/2</f>
        <v>0</v>
      </c>
      <c r="X8" s="9">
        <f>(SUM($E8:L8)+SUM($E8:K8))/2</f>
        <v>0</v>
      </c>
      <c r="Y8" s="9">
        <f>(SUM($E8:M8)+SUM($E8:L8))/2</f>
        <v>0</v>
      </c>
      <c r="Z8" s="9">
        <f>(SUM($E8:N8)+SUM($E8:M8))/2</f>
        <v>0</v>
      </c>
      <c r="AA8" s="9">
        <f t="shared" si="3"/>
        <v>0</v>
      </c>
    </row>
    <row r="9" spans="1:28" hidden="1">
      <c r="A9" s="7">
        <v>2106</v>
      </c>
      <c r="B9" t="s">
        <v>36</v>
      </c>
      <c r="C9" t="str">
        <f t="shared" si="0"/>
        <v>2106 General 389-391 / 393-395 / 397-398</v>
      </c>
      <c r="D9" s="11">
        <v>1</v>
      </c>
      <c r="E9" s="8">
        <v>0</v>
      </c>
      <c r="F9" s="9">
        <v>0</v>
      </c>
      <c r="G9" s="9">
        <v>0</v>
      </c>
      <c r="H9" s="9">
        <v>0</v>
      </c>
      <c r="I9" s="9">
        <v>0</v>
      </c>
      <c r="J9" s="9">
        <v>0</v>
      </c>
      <c r="K9" s="9">
        <v>0</v>
      </c>
      <c r="L9" s="9">
        <v>0</v>
      </c>
      <c r="M9" s="9">
        <v>0</v>
      </c>
      <c r="N9" s="9">
        <v>0</v>
      </c>
      <c r="O9" s="9">
        <f t="shared" si="1"/>
        <v>0</v>
      </c>
      <c r="Q9" s="9">
        <f t="shared" si="2"/>
        <v>0</v>
      </c>
      <c r="R9" s="9">
        <f>(SUM($E9:F9)+SUM($E9:E9))/2</f>
        <v>0</v>
      </c>
      <c r="S9" s="9">
        <f>(SUM($E9:G9)+SUM($E9:F9))/2</f>
        <v>0</v>
      </c>
      <c r="T9" s="9">
        <f>(SUM($E9:H9)+SUM($E9:G9))/2</f>
        <v>0</v>
      </c>
      <c r="U9" s="9">
        <f>(SUM($E9:I9)+SUM($E9:H9))/2</f>
        <v>0</v>
      </c>
      <c r="V9" s="9">
        <f>(SUM($E9:J9)+SUM($E9:I9))/2</f>
        <v>0</v>
      </c>
      <c r="W9" s="9">
        <f>(SUM($E9:K9)+SUM($E9:J9))/2</f>
        <v>0</v>
      </c>
      <c r="X9" s="9">
        <f>(SUM($E9:L9)+SUM($E9:K9))/2</f>
        <v>0</v>
      </c>
      <c r="Y9" s="9">
        <f>(SUM($E9:M9)+SUM($E9:L9))/2</f>
        <v>0</v>
      </c>
      <c r="Z9" s="9">
        <f>(SUM($E9:N9)+SUM($E9:M9))/2</f>
        <v>0</v>
      </c>
      <c r="AA9" s="9">
        <f t="shared" si="3"/>
        <v>0</v>
      </c>
    </row>
    <row r="10" spans="1:28">
      <c r="A10" s="7">
        <v>2204</v>
      </c>
      <c r="B10" t="s">
        <v>36</v>
      </c>
      <c r="C10" t="str">
        <f t="shared" si="0"/>
        <v>2204 General 389-391 / 393-395 / 397-398</v>
      </c>
      <c r="D10" s="11">
        <v>1</v>
      </c>
      <c r="E10" s="8">
        <v>-110.95</v>
      </c>
      <c r="F10" s="9">
        <v>1476.9623570000001</v>
      </c>
      <c r="G10" s="9">
        <v>0</v>
      </c>
      <c r="H10" s="9">
        <v>0</v>
      </c>
      <c r="I10" s="9">
        <v>1526.633259</v>
      </c>
      <c r="J10" s="9">
        <v>271.18</v>
      </c>
      <c r="K10" s="9">
        <v>0</v>
      </c>
      <c r="L10" s="9">
        <v>0</v>
      </c>
      <c r="M10" s="9">
        <v>0</v>
      </c>
      <c r="N10" s="9">
        <v>0</v>
      </c>
      <c r="O10" s="9">
        <f t="shared" si="1"/>
        <v>3163.8256159999996</v>
      </c>
      <c r="Q10" s="9">
        <f t="shared" si="2"/>
        <v>-55.475000000000001</v>
      </c>
      <c r="R10" s="9">
        <f>(SUM($E10:F10)+SUM($E10:E10))/2</f>
        <v>627.53117850000001</v>
      </c>
      <c r="S10" s="9">
        <f>(SUM($E10:G10)+SUM($E10:F10))/2</f>
        <v>1366.0123570000001</v>
      </c>
      <c r="T10" s="9">
        <f>(SUM($E10:H10)+SUM($E10:G10))/2</f>
        <v>1366.0123570000001</v>
      </c>
      <c r="U10" s="9">
        <f>(SUM($E10:I10)+SUM($E10:H10))/2</f>
        <v>2129.3289864999997</v>
      </c>
      <c r="V10" s="9">
        <f>(SUM($E10:J10)+SUM($E10:I10))/2</f>
        <v>3028.2356159999999</v>
      </c>
      <c r="W10" s="9">
        <f>(SUM($E10:K10)+SUM($E10:J10))/2</f>
        <v>3163.8256159999996</v>
      </c>
      <c r="X10" s="9">
        <f>(SUM($E10:L10)+SUM($E10:K10))/2</f>
        <v>3163.8256159999996</v>
      </c>
      <c r="Y10" s="9">
        <f>(SUM($E10:M10)+SUM($E10:L10))/2</f>
        <v>3163.8256159999996</v>
      </c>
      <c r="Z10" s="9">
        <f>(SUM($E10:N10)+SUM($E10:M10))/2</f>
        <v>3163.8256159999996</v>
      </c>
      <c r="AA10" s="9">
        <f t="shared" si="3"/>
        <v>2111.6947958999999</v>
      </c>
    </row>
    <row r="11" spans="1:28" hidden="1">
      <c r="A11" s="7">
        <v>2214</v>
      </c>
      <c r="B11" t="s">
        <v>36</v>
      </c>
      <c r="C11" t="str">
        <f t="shared" si="0"/>
        <v>2214 General 389-391 / 393-395 / 397-398</v>
      </c>
      <c r="D11" s="11">
        <v>1</v>
      </c>
      <c r="E11" s="8">
        <v>936.93748000000096</v>
      </c>
      <c r="F11" s="9">
        <v>1053.3378299999999</v>
      </c>
      <c r="G11" s="9">
        <v>2490.571524</v>
      </c>
      <c r="H11" s="9">
        <v>3923.7294989999996</v>
      </c>
      <c r="I11" s="9">
        <v>4737.1802029999999</v>
      </c>
      <c r="J11" s="9">
        <v>1248.262334</v>
      </c>
      <c r="K11" s="9">
        <v>6597.7220319999997</v>
      </c>
      <c r="L11" s="9">
        <v>328.72005000000001</v>
      </c>
      <c r="M11" s="9">
        <v>3748.5418519999998</v>
      </c>
      <c r="N11" s="9">
        <v>1283.824177</v>
      </c>
      <c r="O11" s="9">
        <f t="shared" si="1"/>
        <v>26348.826980999995</v>
      </c>
      <c r="Q11" s="9">
        <f t="shared" si="2"/>
        <v>468.46874000000048</v>
      </c>
      <c r="R11" s="9">
        <f>(SUM($E11:F11)+SUM($E11:E11))/2</f>
        <v>1463.6063950000009</v>
      </c>
      <c r="S11" s="9">
        <f>(SUM($E11:G11)+SUM($E11:F11))/2</f>
        <v>3235.5610720000009</v>
      </c>
      <c r="T11" s="9">
        <f>(SUM($E11:H11)+SUM($E11:G11))/2</f>
        <v>6442.7115835000004</v>
      </c>
      <c r="U11" s="9">
        <f>(SUM($E11:I11)+SUM($E11:H11))/2</f>
        <v>10773.166434500001</v>
      </c>
      <c r="V11" s="9">
        <f>(SUM($E11:J11)+SUM($E11:I11))/2</f>
        <v>13765.887703</v>
      </c>
      <c r="W11" s="9">
        <f>(SUM($E11:K11)+SUM($E11:J11))/2</f>
        <v>17688.879885999999</v>
      </c>
      <c r="X11" s="9">
        <f>(SUM($E11:L11)+SUM($E11:K11))/2</f>
        <v>21152.100927</v>
      </c>
      <c r="Y11" s="9">
        <f>(SUM($E11:M11)+SUM($E11:L11))/2</f>
        <v>23190.731877999999</v>
      </c>
      <c r="Z11" s="9">
        <f>(SUM($E11:N11)+SUM($E11:M11))/2</f>
        <v>25706.914892499997</v>
      </c>
      <c r="AA11" s="9">
        <f t="shared" si="3"/>
        <v>12388.802951150001</v>
      </c>
    </row>
    <row r="12" spans="1:28">
      <c r="A12" s="7">
        <v>2215</v>
      </c>
      <c r="B12" t="s">
        <v>36</v>
      </c>
      <c r="C12" t="str">
        <f t="shared" si="0"/>
        <v>2215 General 389-391 / 393-395 / 397-398</v>
      </c>
      <c r="D12" s="11">
        <v>1</v>
      </c>
      <c r="E12" s="8">
        <v>5786.2656900000002</v>
      </c>
      <c r="F12" s="9">
        <v>37612.219170000004</v>
      </c>
      <c r="G12" s="9">
        <v>-1141.2387709999998</v>
      </c>
      <c r="H12" s="9">
        <v>3738.758761</v>
      </c>
      <c r="I12" s="9">
        <v>0</v>
      </c>
      <c r="J12" s="9">
        <v>4039.3573550000001</v>
      </c>
      <c r="K12" s="9">
        <v>21118.355066</v>
      </c>
      <c r="L12" s="9">
        <v>-20555.509877999997</v>
      </c>
      <c r="M12" s="9">
        <v>34050.911841000001</v>
      </c>
      <c r="N12" s="9">
        <v>435.29634699999997</v>
      </c>
      <c r="O12" s="9">
        <f t="shared" si="1"/>
        <v>85084.415581000008</v>
      </c>
      <c r="Q12" s="9">
        <f t="shared" si="2"/>
        <v>2893.1328450000001</v>
      </c>
      <c r="R12" s="9">
        <f>(SUM($E12:F12)+SUM($E12:E12))/2</f>
        <v>24592.375275000002</v>
      </c>
      <c r="S12" s="9">
        <f>(SUM($E12:G12)+SUM($E12:F12))/2</f>
        <v>42827.865474500009</v>
      </c>
      <c r="T12" s="9">
        <f>(SUM($E12:H12)+SUM($E12:G12))/2</f>
        <v>44126.62546950001</v>
      </c>
      <c r="U12" s="9">
        <f>(SUM($E12:I12)+SUM($E12:H12))/2</f>
        <v>45996.004850000005</v>
      </c>
      <c r="V12" s="9">
        <f>(SUM($E12:J12)+SUM($E12:I12))/2</f>
        <v>48015.683527500005</v>
      </c>
      <c r="W12" s="9">
        <f>(SUM($E12:K12)+SUM($E12:J12))/2</f>
        <v>60594.539738000007</v>
      </c>
      <c r="X12" s="9">
        <f>(SUM($E12:L12)+SUM($E12:K12))/2</f>
        <v>60875.962332000003</v>
      </c>
      <c r="Y12" s="9">
        <f>(SUM($E12:M12)+SUM($E12:L12))/2</f>
        <v>67623.663313500001</v>
      </c>
      <c r="Z12" s="9">
        <f>(SUM($E12:N12)+SUM($E12:M12))/2</f>
        <v>84866.76740750001</v>
      </c>
      <c r="AA12" s="9">
        <f t="shared" si="3"/>
        <v>48241.262023250005</v>
      </c>
    </row>
    <row r="13" spans="1:28" hidden="1">
      <c r="A13" s="7">
        <v>2215</v>
      </c>
      <c r="B13" t="s">
        <v>37</v>
      </c>
      <c r="C13" t="str">
        <f t="shared" si="0"/>
        <v>2215 Software 303</v>
      </c>
      <c r="D13" s="11">
        <v>1</v>
      </c>
      <c r="E13" s="8">
        <v>0</v>
      </c>
      <c r="F13" s="9">
        <v>0</v>
      </c>
      <c r="G13" s="9">
        <v>0</v>
      </c>
      <c r="H13" s="9">
        <v>0</v>
      </c>
      <c r="I13" s="9">
        <v>0</v>
      </c>
      <c r="J13" s="9">
        <v>0</v>
      </c>
      <c r="K13" s="9">
        <v>0</v>
      </c>
      <c r="L13" s="9">
        <v>0</v>
      </c>
      <c r="M13" s="9">
        <v>0</v>
      </c>
      <c r="N13" s="9">
        <v>0</v>
      </c>
      <c r="O13" s="9">
        <f t="shared" si="1"/>
        <v>0</v>
      </c>
      <c r="Q13" s="9">
        <f t="shared" si="2"/>
        <v>0</v>
      </c>
      <c r="R13" s="9">
        <f>(SUM($E13:F13)+SUM($E13:E13))/2</f>
        <v>0</v>
      </c>
      <c r="S13" s="9">
        <f>(SUM($E13:G13)+SUM($E13:F13))/2</f>
        <v>0</v>
      </c>
      <c r="T13" s="9">
        <f>(SUM($E13:H13)+SUM($E13:G13))/2</f>
        <v>0</v>
      </c>
      <c r="U13" s="9">
        <f>(SUM($E13:I13)+SUM($E13:H13))/2</f>
        <v>0</v>
      </c>
      <c r="V13" s="9">
        <f>(SUM($E13:J13)+SUM($E13:I13))/2</f>
        <v>0</v>
      </c>
      <c r="W13" s="9">
        <f>(SUM($E13:K13)+SUM($E13:J13))/2</f>
        <v>0</v>
      </c>
      <c r="X13" s="9">
        <f>(SUM($E13:L13)+SUM($E13:K13))/2</f>
        <v>0</v>
      </c>
      <c r="Y13" s="9">
        <f>(SUM($E13:M13)+SUM($E13:L13))/2</f>
        <v>0</v>
      </c>
      <c r="Z13" s="9">
        <f>(SUM($E13:N13)+SUM($E13:M13))/2</f>
        <v>0</v>
      </c>
      <c r="AA13" s="9">
        <f t="shared" si="3"/>
        <v>0</v>
      </c>
    </row>
    <row r="14" spans="1:28" hidden="1">
      <c r="A14" s="7">
        <v>2217</v>
      </c>
      <c r="B14" t="s">
        <v>36</v>
      </c>
      <c r="C14" t="str">
        <f t="shared" si="0"/>
        <v>2217 General 389-391 / 393-395 / 397-398</v>
      </c>
      <c r="D14" s="11">
        <v>1</v>
      </c>
      <c r="E14" s="8">
        <v>0</v>
      </c>
      <c r="F14" s="9">
        <v>0</v>
      </c>
      <c r="G14" s="9">
        <v>0</v>
      </c>
      <c r="H14" s="9">
        <v>0</v>
      </c>
      <c r="I14" s="9">
        <v>0</v>
      </c>
      <c r="J14" s="9">
        <v>0</v>
      </c>
      <c r="K14" s="9">
        <v>0</v>
      </c>
      <c r="L14" s="9">
        <v>0</v>
      </c>
      <c r="M14" s="9">
        <v>0</v>
      </c>
      <c r="N14" s="9">
        <v>0</v>
      </c>
      <c r="O14" s="9">
        <f t="shared" si="1"/>
        <v>0</v>
      </c>
      <c r="Q14" s="9">
        <f t="shared" si="2"/>
        <v>0</v>
      </c>
      <c r="R14" s="9">
        <f>(SUM($E14:F14)+SUM($E14:E14))/2</f>
        <v>0</v>
      </c>
      <c r="S14" s="9">
        <f>(SUM($E14:G14)+SUM($E14:F14))/2</f>
        <v>0</v>
      </c>
      <c r="T14" s="9">
        <f>(SUM($E14:H14)+SUM($E14:G14))/2</f>
        <v>0</v>
      </c>
      <c r="U14" s="9">
        <f>(SUM($E14:I14)+SUM($E14:H14))/2</f>
        <v>0</v>
      </c>
      <c r="V14" s="9">
        <f>(SUM($E14:J14)+SUM($E14:I14))/2</f>
        <v>0</v>
      </c>
      <c r="W14" s="9">
        <f>(SUM($E14:K14)+SUM($E14:J14))/2</f>
        <v>0</v>
      </c>
      <c r="X14" s="9">
        <f>(SUM($E14:L14)+SUM($E14:K14))/2</f>
        <v>0</v>
      </c>
      <c r="Y14" s="9">
        <f>(SUM($E14:M14)+SUM($E14:L14))/2</f>
        <v>0</v>
      </c>
      <c r="Z14" s="9">
        <f>(SUM($E14:N14)+SUM($E14:M14))/2</f>
        <v>0</v>
      </c>
      <c r="AA14" s="9">
        <f t="shared" si="3"/>
        <v>0</v>
      </c>
    </row>
    <row r="15" spans="1:28" hidden="1">
      <c r="A15" s="7">
        <v>2221</v>
      </c>
      <c r="B15" t="s">
        <v>37</v>
      </c>
      <c r="C15" t="str">
        <f t="shared" si="0"/>
        <v>2221 Software 303</v>
      </c>
      <c r="D15" s="11">
        <v>1</v>
      </c>
      <c r="E15" s="8">
        <v>0</v>
      </c>
      <c r="F15" s="9">
        <v>0</v>
      </c>
      <c r="G15" s="9">
        <v>0</v>
      </c>
      <c r="H15" s="9">
        <v>0</v>
      </c>
      <c r="I15" s="9">
        <v>0</v>
      </c>
      <c r="J15" s="9">
        <v>0</v>
      </c>
      <c r="K15" s="9">
        <v>0</v>
      </c>
      <c r="L15" s="9">
        <v>0</v>
      </c>
      <c r="M15" s="9">
        <v>0</v>
      </c>
      <c r="N15" s="9">
        <v>0</v>
      </c>
      <c r="O15" s="9">
        <f t="shared" si="1"/>
        <v>0</v>
      </c>
      <c r="Q15" s="9">
        <f t="shared" si="2"/>
        <v>0</v>
      </c>
      <c r="R15" s="9">
        <f>(SUM($E15:F15)+SUM($E15:E15))/2</f>
        <v>0</v>
      </c>
      <c r="S15" s="9">
        <f>(SUM($E15:G15)+SUM($E15:F15))/2</f>
        <v>0</v>
      </c>
      <c r="T15" s="9">
        <f>(SUM($E15:H15)+SUM($E15:G15))/2</f>
        <v>0</v>
      </c>
      <c r="U15" s="9">
        <f>(SUM($E15:I15)+SUM($E15:H15))/2</f>
        <v>0</v>
      </c>
      <c r="V15" s="9">
        <f>(SUM($E15:J15)+SUM($E15:I15))/2</f>
        <v>0</v>
      </c>
      <c r="W15" s="9">
        <f>(SUM($E15:K15)+SUM($E15:J15))/2</f>
        <v>0</v>
      </c>
      <c r="X15" s="9">
        <f>(SUM($E15:L15)+SUM($E15:K15))/2</f>
        <v>0</v>
      </c>
      <c r="Y15" s="9">
        <f>(SUM($E15:M15)+SUM($E15:L15))/2</f>
        <v>0</v>
      </c>
      <c r="Z15" s="9">
        <f>(SUM($E15:N15)+SUM($E15:M15))/2</f>
        <v>0</v>
      </c>
      <c r="AA15" s="9">
        <f t="shared" si="3"/>
        <v>0</v>
      </c>
    </row>
    <row r="16" spans="1:28" hidden="1">
      <c r="A16" s="7">
        <v>2221</v>
      </c>
      <c r="B16" t="s">
        <v>36</v>
      </c>
      <c r="C16" t="str">
        <f t="shared" si="0"/>
        <v>2221 General 389-391 / 393-395 / 397-398</v>
      </c>
      <c r="D16" s="11">
        <v>1</v>
      </c>
      <c r="E16" s="8">
        <v>0</v>
      </c>
      <c r="F16" s="9">
        <v>0</v>
      </c>
      <c r="G16" s="9">
        <v>0</v>
      </c>
      <c r="H16" s="9">
        <v>0</v>
      </c>
      <c r="I16" s="9">
        <v>0</v>
      </c>
      <c r="J16" s="9">
        <v>0</v>
      </c>
      <c r="K16" s="9">
        <v>0</v>
      </c>
      <c r="L16" s="9">
        <v>0</v>
      </c>
      <c r="M16" s="9">
        <v>0</v>
      </c>
      <c r="N16" s="9">
        <v>0</v>
      </c>
      <c r="O16" s="9">
        <f t="shared" si="1"/>
        <v>0</v>
      </c>
      <c r="Q16" s="9">
        <f t="shared" si="2"/>
        <v>0</v>
      </c>
      <c r="R16" s="9">
        <f>(SUM($E16:F16)+SUM($E16:E16))/2</f>
        <v>0</v>
      </c>
      <c r="S16" s="9">
        <f>(SUM($E16:G16)+SUM($E16:F16))/2</f>
        <v>0</v>
      </c>
      <c r="T16" s="9">
        <f>(SUM($E16:H16)+SUM($E16:G16))/2</f>
        <v>0</v>
      </c>
      <c r="U16" s="9">
        <f>(SUM($E16:I16)+SUM($E16:H16))/2</f>
        <v>0</v>
      </c>
      <c r="V16" s="9">
        <f>(SUM($E16:J16)+SUM($E16:I16))/2</f>
        <v>0</v>
      </c>
      <c r="W16" s="9">
        <f>(SUM($E16:K16)+SUM($E16:J16))/2</f>
        <v>0</v>
      </c>
      <c r="X16" s="9">
        <f>(SUM($E16:L16)+SUM($E16:K16))/2</f>
        <v>0</v>
      </c>
      <c r="Y16" s="9">
        <f>(SUM($E16:M16)+SUM($E16:L16))/2</f>
        <v>0</v>
      </c>
      <c r="Z16" s="9">
        <f>(SUM($E16:N16)+SUM($E16:M16))/2</f>
        <v>0</v>
      </c>
      <c r="AA16" s="9">
        <f t="shared" si="3"/>
        <v>0</v>
      </c>
    </row>
    <row r="17" spans="1:27" hidden="1">
      <c r="A17" s="7">
        <v>2252</v>
      </c>
      <c r="B17" t="s">
        <v>36</v>
      </c>
      <c r="C17" t="str">
        <f t="shared" si="0"/>
        <v>2252 General 389-391 / 393-395 / 397-398</v>
      </c>
      <c r="D17" s="11">
        <v>1</v>
      </c>
      <c r="E17" s="8">
        <v>0</v>
      </c>
      <c r="F17" s="9">
        <v>0</v>
      </c>
      <c r="G17" s="9">
        <v>0</v>
      </c>
      <c r="H17" s="9">
        <v>0</v>
      </c>
      <c r="I17" s="9">
        <v>0</v>
      </c>
      <c r="J17" s="9">
        <v>0</v>
      </c>
      <c r="K17" s="9">
        <v>0</v>
      </c>
      <c r="L17" s="9">
        <v>0</v>
      </c>
      <c r="M17" s="9">
        <v>0</v>
      </c>
      <c r="N17" s="9">
        <v>0</v>
      </c>
      <c r="O17" s="9">
        <f t="shared" si="1"/>
        <v>0</v>
      </c>
      <c r="Q17" s="9">
        <f t="shared" si="2"/>
        <v>0</v>
      </c>
      <c r="R17" s="9">
        <f>(SUM($E17:F17)+SUM($E17:E17))/2</f>
        <v>0</v>
      </c>
      <c r="S17" s="9">
        <f>(SUM($E17:G17)+SUM($E17:F17))/2</f>
        <v>0</v>
      </c>
      <c r="T17" s="9">
        <f>(SUM($E17:H17)+SUM($E17:G17))/2</f>
        <v>0</v>
      </c>
      <c r="U17" s="9">
        <f>(SUM($E17:I17)+SUM($E17:H17))/2</f>
        <v>0</v>
      </c>
      <c r="V17" s="9">
        <f>(SUM($E17:J17)+SUM($E17:I17))/2</f>
        <v>0</v>
      </c>
      <c r="W17" s="9">
        <f>(SUM($E17:K17)+SUM($E17:J17))/2</f>
        <v>0</v>
      </c>
      <c r="X17" s="9">
        <f>(SUM($E17:L17)+SUM($E17:K17))/2</f>
        <v>0</v>
      </c>
      <c r="Y17" s="9">
        <f>(SUM($E17:M17)+SUM($E17:L17))/2</f>
        <v>0</v>
      </c>
      <c r="Z17" s="9">
        <f>(SUM($E17:N17)+SUM($E17:M17))/2</f>
        <v>0</v>
      </c>
      <c r="AA17" s="9">
        <f t="shared" si="3"/>
        <v>0</v>
      </c>
    </row>
    <row r="18" spans="1:27" hidden="1">
      <c r="A18" s="7">
        <v>2253</v>
      </c>
      <c r="B18" t="s">
        <v>36</v>
      </c>
      <c r="C18" t="str">
        <f t="shared" ref="C18:C30" si="4">CONCATENATE(A18," ",B18)</f>
        <v>2253 General 389-391 / 393-395 / 397-398</v>
      </c>
      <c r="D18" s="11">
        <v>1</v>
      </c>
      <c r="E18" s="8">
        <v>0</v>
      </c>
      <c r="F18" s="9">
        <v>0</v>
      </c>
      <c r="G18" s="9">
        <v>0</v>
      </c>
      <c r="H18" s="9">
        <v>0</v>
      </c>
      <c r="I18" s="9">
        <v>0</v>
      </c>
      <c r="J18" s="9">
        <v>0</v>
      </c>
      <c r="K18" s="9">
        <v>0</v>
      </c>
      <c r="L18" s="9">
        <v>0</v>
      </c>
      <c r="M18" s="9">
        <v>0</v>
      </c>
      <c r="N18" s="9">
        <v>0</v>
      </c>
      <c r="O18" s="9">
        <f t="shared" si="1"/>
        <v>0</v>
      </c>
      <c r="Q18" s="9">
        <f t="shared" si="2"/>
        <v>0</v>
      </c>
      <c r="R18" s="9">
        <f>(SUM($E18:F18)+SUM($E18:E18))/2</f>
        <v>0</v>
      </c>
      <c r="S18" s="9">
        <f>(SUM($E18:G18)+SUM($E18:F18))/2</f>
        <v>0</v>
      </c>
      <c r="T18" s="9">
        <f>(SUM($E18:H18)+SUM($E18:G18))/2</f>
        <v>0</v>
      </c>
      <c r="U18" s="9">
        <f>(SUM($E18:I18)+SUM($E18:H18))/2</f>
        <v>0</v>
      </c>
      <c r="V18" s="9">
        <f>(SUM($E18:J18)+SUM($E18:I18))/2</f>
        <v>0</v>
      </c>
      <c r="W18" s="9">
        <f>(SUM($E18:K18)+SUM($E18:J18))/2</f>
        <v>0</v>
      </c>
      <c r="X18" s="9">
        <f>(SUM($E18:L18)+SUM($E18:K18))/2</f>
        <v>0</v>
      </c>
      <c r="Y18" s="9">
        <f>(SUM($E18:M18)+SUM($E18:L18))/2</f>
        <v>0</v>
      </c>
      <c r="Z18" s="9">
        <f>(SUM($E18:N18)+SUM($E18:M18))/2</f>
        <v>0</v>
      </c>
      <c r="AA18" s="9">
        <f t="shared" si="3"/>
        <v>0</v>
      </c>
    </row>
    <row r="19" spans="1:27" hidden="1">
      <c r="A19" s="7">
        <v>2273</v>
      </c>
      <c r="B19" t="s">
        <v>36</v>
      </c>
      <c r="C19" t="str">
        <f t="shared" si="4"/>
        <v>2273 General 389-391 / 393-395 / 397-398</v>
      </c>
      <c r="D19" s="11">
        <v>1</v>
      </c>
      <c r="E19" s="8">
        <v>0</v>
      </c>
      <c r="F19" s="9">
        <v>0</v>
      </c>
      <c r="G19" s="9">
        <v>0</v>
      </c>
      <c r="H19" s="9">
        <v>0</v>
      </c>
      <c r="I19" s="9">
        <v>0</v>
      </c>
      <c r="J19" s="9">
        <v>0</v>
      </c>
      <c r="K19" s="9">
        <v>0</v>
      </c>
      <c r="L19" s="9">
        <v>0</v>
      </c>
      <c r="M19" s="9">
        <v>0</v>
      </c>
      <c r="N19" s="9">
        <v>0</v>
      </c>
      <c r="O19" s="9">
        <f t="shared" si="1"/>
        <v>0</v>
      </c>
      <c r="Q19" s="9">
        <f t="shared" si="2"/>
        <v>0</v>
      </c>
      <c r="R19" s="9">
        <f>(SUM($E19:F19)+SUM($E19:E19))/2</f>
        <v>0</v>
      </c>
      <c r="S19" s="9">
        <f>(SUM($E19:G19)+SUM($E19:F19))/2</f>
        <v>0</v>
      </c>
      <c r="T19" s="9">
        <f>(SUM($E19:H19)+SUM($E19:G19))/2</f>
        <v>0</v>
      </c>
      <c r="U19" s="9">
        <f>(SUM($E19:I19)+SUM($E19:H19))/2</f>
        <v>0</v>
      </c>
      <c r="V19" s="9">
        <f>(SUM($E19:J19)+SUM($E19:I19))/2</f>
        <v>0</v>
      </c>
      <c r="W19" s="9">
        <f>(SUM($E19:K19)+SUM($E19:J19))/2</f>
        <v>0</v>
      </c>
      <c r="X19" s="9">
        <f>(SUM($E19:L19)+SUM($E19:K19))/2</f>
        <v>0</v>
      </c>
      <c r="Y19" s="9">
        <f>(SUM($E19:M19)+SUM($E19:L19))/2</f>
        <v>0</v>
      </c>
      <c r="Z19" s="9">
        <f>(SUM($E19:N19)+SUM($E19:M19))/2</f>
        <v>0</v>
      </c>
      <c r="AA19" s="9">
        <f t="shared" si="3"/>
        <v>0</v>
      </c>
    </row>
    <row r="20" spans="1:27" hidden="1">
      <c r="A20" s="7">
        <v>2277</v>
      </c>
      <c r="B20" t="s">
        <v>36</v>
      </c>
      <c r="C20" t="str">
        <f t="shared" si="4"/>
        <v>2277 General 389-391 / 393-395 / 397-398</v>
      </c>
      <c r="D20" s="11">
        <v>1</v>
      </c>
      <c r="E20" s="8">
        <v>35100.190151651754</v>
      </c>
      <c r="F20" s="9">
        <v>6377.3264454051196</v>
      </c>
      <c r="G20" s="9">
        <v>10791.250721664321</v>
      </c>
      <c r="H20" s="9">
        <v>8228.8584979030402</v>
      </c>
      <c r="I20" s="9">
        <v>3042.4446590803195</v>
      </c>
      <c r="J20" s="9">
        <v>6129.6037557719201</v>
      </c>
      <c r="K20" s="9">
        <v>-2402.7060345082396</v>
      </c>
      <c r="L20" s="9">
        <v>77574.919023599767</v>
      </c>
      <c r="M20" s="9">
        <v>5299.16668110912</v>
      </c>
      <c r="N20" s="9">
        <v>4464.7377148139194</v>
      </c>
      <c r="O20" s="9">
        <f t="shared" si="1"/>
        <v>154605.79161649101</v>
      </c>
      <c r="Q20" s="9">
        <f t="shared" si="2"/>
        <v>17550.095075825877</v>
      </c>
      <c r="R20" s="9">
        <f>(SUM($E20:F20)+SUM($E20:E20))/2</f>
        <v>38288.853374354308</v>
      </c>
      <c r="S20" s="9">
        <f>(SUM($E20:G20)+SUM($E20:F20))/2</f>
        <v>46873.141957889035</v>
      </c>
      <c r="T20" s="9">
        <f>(SUM($E20:H20)+SUM($E20:G20))/2</f>
        <v>56383.196567672712</v>
      </c>
      <c r="U20" s="9">
        <f>(SUM($E20:I20)+SUM($E20:H20))/2</f>
        <v>62018.848146164397</v>
      </c>
      <c r="V20" s="9">
        <f>(SUM($E20:J20)+SUM($E20:I20))/2</f>
        <v>66604.872353590516</v>
      </c>
      <c r="W20" s="9">
        <f>(SUM($E20:K20)+SUM($E20:J20))/2</f>
        <v>68468.321214222349</v>
      </c>
      <c r="X20" s="9">
        <f>(SUM($E20:L20)+SUM($E20:K20))/2</f>
        <v>106054.42770876811</v>
      </c>
      <c r="Y20" s="9">
        <f>(SUM($E20:M20)+SUM($E20:L20))/2</f>
        <v>147491.47056112255</v>
      </c>
      <c r="Z20" s="9">
        <f>(SUM($E20:N20)+SUM($E20:M20))/2</f>
        <v>152373.42275908406</v>
      </c>
      <c r="AA20" s="9">
        <f t="shared" si="3"/>
        <v>76210.664971869395</v>
      </c>
    </row>
    <row r="21" spans="1:27" hidden="1">
      <c r="A21" s="7">
        <v>2277</v>
      </c>
      <c r="B21" t="s">
        <v>37</v>
      </c>
      <c r="C21" t="str">
        <f t="shared" si="4"/>
        <v>2277 Software 303</v>
      </c>
      <c r="D21" s="11">
        <v>1</v>
      </c>
      <c r="E21" s="8">
        <v>144.07238584792029</v>
      </c>
      <c r="F21" s="9">
        <v>264.80088726911998</v>
      </c>
      <c r="G21" s="9">
        <v>169204.69202763631</v>
      </c>
      <c r="H21" s="9">
        <v>14635.12588138608</v>
      </c>
      <c r="I21" s="9">
        <v>2041.0294672560001</v>
      </c>
      <c r="J21" s="9">
        <v>634.91812684184004</v>
      </c>
      <c r="K21" s="9">
        <v>407.98983528600002</v>
      </c>
      <c r="L21" s="9">
        <v>2384.1250323010399</v>
      </c>
      <c r="M21" s="9">
        <v>0</v>
      </c>
      <c r="N21" s="9">
        <v>0</v>
      </c>
      <c r="O21" s="9">
        <f t="shared" si="1"/>
        <v>189716.75364382428</v>
      </c>
      <c r="Q21" s="9">
        <f t="shared" si="2"/>
        <v>72.036192923960144</v>
      </c>
      <c r="R21" s="9">
        <f>(SUM($E21:F21)+SUM($E21:E21))/2</f>
        <v>276.47282948248028</v>
      </c>
      <c r="S21" s="9">
        <f>(SUM($E21:G21)+SUM($E21:F21))/2</f>
        <v>85011.219286935186</v>
      </c>
      <c r="T21" s="9">
        <f>(SUM($E21:H21)+SUM($E21:G21))/2</f>
        <v>176931.12824144639</v>
      </c>
      <c r="U21" s="9">
        <f>(SUM($E21:I21)+SUM($E21:H21))/2</f>
        <v>185269.20591576741</v>
      </c>
      <c r="V21" s="9">
        <f>(SUM($E21:J21)+SUM($E21:I21))/2</f>
        <v>186607.17971281635</v>
      </c>
      <c r="W21" s="9">
        <f>(SUM($E21:K21)+SUM($E21:J21))/2</f>
        <v>187128.63369388026</v>
      </c>
      <c r="X21" s="9">
        <f>(SUM($E21:L21)+SUM($E21:K21))/2</f>
        <v>188524.69112767378</v>
      </c>
      <c r="Y21" s="9">
        <f>(SUM($E21:M21)+SUM($E21:L21))/2</f>
        <v>189716.75364382428</v>
      </c>
      <c r="Z21" s="9">
        <f>(SUM($E21:N21)+SUM($E21:M21))/2</f>
        <v>189716.75364382428</v>
      </c>
      <c r="AA21" s="9">
        <f t="shared" si="3"/>
        <v>138925.40742885743</v>
      </c>
    </row>
    <row r="22" spans="1:27" hidden="1">
      <c r="A22" s="7">
        <v>2278</v>
      </c>
      <c r="B22" t="s">
        <v>36</v>
      </c>
      <c r="C22" t="str">
        <f t="shared" si="4"/>
        <v>2278 General 389-391 / 393-395 / 397-398</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7" hidden="1">
      <c r="A23" s="7">
        <v>2293</v>
      </c>
      <c r="B23" t="s">
        <v>36</v>
      </c>
      <c r="C23" t="str">
        <f t="shared" si="4"/>
        <v>2293 General 389-391 / 393-395 / 397-398</v>
      </c>
      <c r="D23" s="11">
        <v>1</v>
      </c>
      <c r="E23" s="8">
        <v>0</v>
      </c>
      <c r="F23" s="9">
        <v>0</v>
      </c>
      <c r="G23" s="9">
        <v>0</v>
      </c>
      <c r="H23" s="9">
        <v>0</v>
      </c>
      <c r="I23" s="9">
        <v>0</v>
      </c>
      <c r="J23" s="9">
        <v>0</v>
      </c>
      <c r="K23" s="9">
        <v>0</v>
      </c>
      <c r="L23" s="9">
        <v>0</v>
      </c>
      <c r="M23" s="9">
        <v>0</v>
      </c>
      <c r="N23" s="9">
        <v>0</v>
      </c>
      <c r="O23" s="9">
        <f t="shared" si="1"/>
        <v>0</v>
      </c>
      <c r="Q23" s="9">
        <f t="shared" si="2"/>
        <v>0</v>
      </c>
      <c r="R23" s="9">
        <f>(SUM($E23:F23)+SUM($E23:E23))/2</f>
        <v>0</v>
      </c>
      <c r="S23" s="9">
        <f>(SUM($E23:G23)+SUM($E23:F23))/2</f>
        <v>0</v>
      </c>
      <c r="T23" s="9">
        <f>(SUM($E23:H23)+SUM($E23:G23))/2</f>
        <v>0</v>
      </c>
      <c r="U23" s="9">
        <f>(SUM($E23:I23)+SUM($E23:H23))/2</f>
        <v>0</v>
      </c>
      <c r="V23" s="9">
        <f>(SUM($E23:J23)+SUM($E23:I23))/2</f>
        <v>0</v>
      </c>
      <c r="W23" s="9">
        <f>(SUM($E23:K23)+SUM($E23:J23))/2</f>
        <v>0</v>
      </c>
      <c r="X23" s="9">
        <f>(SUM($E23:L23)+SUM($E23:K23))/2</f>
        <v>0</v>
      </c>
      <c r="Y23" s="9">
        <f>(SUM($E23:M23)+SUM($E23:L23))/2</f>
        <v>0</v>
      </c>
      <c r="Z23" s="9">
        <f>(SUM($E23:N23)+SUM($E23:M23))/2</f>
        <v>0</v>
      </c>
      <c r="AA23" s="9">
        <f t="shared" si="3"/>
        <v>0</v>
      </c>
    </row>
    <row r="24" spans="1:27" hidden="1">
      <c r="A24" s="7">
        <v>2336</v>
      </c>
      <c r="B24" t="s">
        <v>37</v>
      </c>
      <c r="C24" t="str">
        <f t="shared" si="4"/>
        <v>2336 Software 303</v>
      </c>
      <c r="D24" s="11">
        <v>1</v>
      </c>
      <c r="E24" s="8">
        <v>0</v>
      </c>
      <c r="F24" s="9">
        <v>0</v>
      </c>
      <c r="G24" s="9">
        <v>0</v>
      </c>
      <c r="H24" s="9">
        <v>0</v>
      </c>
      <c r="I24" s="9">
        <v>0</v>
      </c>
      <c r="J24" s="9">
        <v>0</v>
      </c>
      <c r="K24" s="9">
        <v>0</v>
      </c>
      <c r="L24" s="9">
        <v>0</v>
      </c>
      <c r="M24" s="9">
        <v>0</v>
      </c>
      <c r="N24" s="9">
        <v>0</v>
      </c>
      <c r="O24" s="9">
        <f t="shared" si="1"/>
        <v>0</v>
      </c>
      <c r="Q24" s="9">
        <f t="shared" si="2"/>
        <v>0</v>
      </c>
      <c r="R24" s="9">
        <f>(SUM($E24:F24)+SUM($E24:E24))/2</f>
        <v>0</v>
      </c>
      <c r="S24" s="9">
        <f>(SUM($E24:G24)+SUM($E24:F24))/2</f>
        <v>0</v>
      </c>
      <c r="T24" s="9">
        <f>(SUM($E24:H24)+SUM($E24:G24))/2</f>
        <v>0</v>
      </c>
      <c r="U24" s="9">
        <f>(SUM($E24:I24)+SUM($E24:H24))/2</f>
        <v>0</v>
      </c>
      <c r="V24" s="9">
        <f>(SUM($E24:J24)+SUM($E24:I24))/2</f>
        <v>0</v>
      </c>
      <c r="W24" s="9">
        <f>(SUM($E24:K24)+SUM($E24:J24))/2</f>
        <v>0</v>
      </c>
      <c r="X24" s="9">
        <f>(SUM($E24:L24)+SUM($E24:K24))/2</f>
        <v>0</v>
      </c>
      <c r="Y24" s="9">
        <f>(SUM($E24:M24)+SUM($E24:L24))/2</f>
        <v>0</v>
      </c>
      <c r="Z24" s="9">
        <f>(SUM($E24:N24)+SUM($E24:M24))/2</f>
        <v>0</v>
      </c>
      <c r="AA24" s="9">
        <f t="shared" si="3"/>
        <v>0</v>
      </c>
    </row>
    <row r="25" spans="1:27" hidden="1">
      <c r="A25" s="7">
        <v>2346</v>
      </c>
      <c r="B25" t="s">
        <v>36</v>
      </c>
      <c r="C25" t="str">
        <f t="shared" si="4"/>
        <v>2346 General 389-391 / 393-395 / 397-398</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7" hidden="1">
      <c r="A26" s="7">
        <v>2390</v>
      </c>
      <c r="B26" t="s">
        <v>36</v>
      </c>
      <c r="C26" t="str">
        <f t="shared" si="4"/>
        <v>2390 General 389-391 / 393-395 / 397-398</v>
      </c>
      <c r="D26" s="11">
        <v>1</v>
      </c>
      <c r="E26" s="8">
        <v>0</v>
      </c>
      <c r="F26" s="9">
        <v>0</v>
      </c>
      <c r="G26" s="9">
        <v>0</v>
      </c>
      <c r="H26" s="9">
        <v>0</v>
      </c>
      <c r="I26" s="9">
        <v>0</v>
      </c>
      <c r="J26" s="9">
        <v>0</v>
      </c>
      <c r="K26" s="9">
        <v>0</v>
      </c>
      <c r="L26" s="9">
        <v>0</v>
      </c>
      <c r="M26" s="9">
        <v>0</v>
      </c>
      <c r="N26" s="9">
        <v>0</v>
      </c>
      <c r="O26" s="9">
        <f t="shared" si="1"/>
        <v>0</v>
      </c>
      <c r="Q26" s="9">
        <f t="shared" si="2"/>
        <v>0</v>
      </c>
      <c r="R26" s="9">
        <f>(SUM($E26:F26)+SUM($E26:E26))/2</f>
        <v>0</v>
      </c>
      <c r="S26" s="9">
        <f>(SUM($E26:G26)+SUM($E26:F26))/2</f>
        <v>0</v>
      </c>
      <c r="T26" s="9">
        <f>(SUM($E26:H26)+SUM($E26:G26))/2</f>
        <v>0</v>
      </c>
      <c r="U26" s="9">
        <f>(SUM($E26:I26)+SUM($E26:H26))/2</f>
        <v>0</v>
      </c>
      <c r="V26" s="9">
        <f>(SUM($E26:J26)+SUM($E26:I26))/2</f>
        <v>0</v>
      </c>
      <c r="W26" s="9">
        <f>(SUM($E26:K26)+SUM($E26:J26))/2</f>
        <v>0</v>
      </c>
      <c r="X26" s="9">
        <f>(SUM($E26:L26)+SUM($E26:K26))/2</f>
        <v>0</v>
      </c>
      <c r="Y26" s="9">
        <f>(SUM($E26:M26)+SUM($E26:L26))/2</f>
        <v>0</v>
      </c>
      <c r="Z26" s="9">
        <f>(SUM($E26:N26)+SUM($E26:M26))/2</f>
        <v>0</v>
      </c>
      <c r="AA26" s="9">
        <f t="shared" si="3"/>
        <v>0</v>
      </c>
    </row>
    <row r="27" spans="1:27" hidden="1">
      <c r="A27" s="7">
        <v>2396</v>
      </c>
      <c r="B27" t="s">
        <v>36</v>
      </c>
      <c r="C27" t="str">
        <f t="shared" si="4"/>
        <v>2396 General 389-391 / 393-395 / 397-398</v>
      </c>
      <c r="D27" s="11">
        <v>1</v>
      </c>
      <c r="E27" s="8">
        <v>0</v>
      </c>
      <c r="F27" s="9">
        <v>0</v>
      </c>
      <c r="G27" s="9">
        <v>0</v>
      </c>
      <c r="H27" s="9">
        <v>0</v>
      </c>
      <c r="I27" s="9">
        <v>0</v>
      </c>
      <c r="J27" s="9">
        <v>0</v>
      </c>
      <c r="K27" s="9">
        <v>0</v>
      </c>
      <c r="L27" s="9">
        <v>0</v>
      </c>
      <c r="M27" s="9">
        <v>0</v>
      </c>
      <c r="N27" s="9">
        <v>0</v>
      </c>
      <c r="O27" s="9">
        <f t="shared" si="1"/>
        <v>0</v>
      </c>
      <c r="Q27" s="9">
        <f t="shared" si="2"/>
        <v>0</v>
      </c>
      <c r="R27" s="9">
        <f>(SUM($E27:F27)+SUM($E27:E27))/2</f>
        <v>0</v>
      </c>
      <c r="S27" s="9">
        <f>(SUM($E27:G27)+SUM($E27:F27))/2</f>
        <v>0</v>
      </c>
      <c r="T27" s="9">
        <f>(SUM($E27:H27)+SUM($E27:G27))/2</f>
        <v>0</v>
      </c>
      <c r="U27" s="9">
        <f>(SUM($E27:I27)+SUM($E27:H27))/2</f>
        <v>0</v>
      </c>
      <c r="V27" s="9">
        <f>(SUM($E27:J27)+SUM($E27:I27))/2</f>
        <v>0</v>
      </c>
      <c r="W27" s="9">
        <f>(SUM($E27:K27)+SUM($E27:J27))/2</f>
        <v>0</v>
      </c>
      <c r="X27" s="9">
        <f>(SUM($E27:L27)+SUM($E27:K27))/2</f>
        <v>0</v>
      </c>
      <c r="Y27" s="9">
        <f>(SUM($E27:M27)+SUM($E27:L27))/2</f>
        <v>0</v>
      </c>
      <c r="Z27" s="9">
        <f>(SUM($E27:N27)+SUM($E27:M27))/2</f>
        <v>0</v>
      </c>
      <c r="AA27" s="9">
        <f t="shared" si="3"/>
        <v>0</v>
      </c>
    </row>
    <row r="28" spans="1:27" hidden="1">
      <c r="A28" s="7">
        <v>2397</v>
      </c>
      <c r="B28" t="s">
        <v>37</v>
      </c>
      <c r="C28" t="str">
        <f t="shared" si="4"/>
        <v>2397 Software 303</v>
      </c>
      <c r="D28" s="11">
        <v>1</v>
      </c>
      <c r="E28" s="8">
        <v>0</v>
      </c>
      <c r="F28" s="9">
        <v>0</v>
      </c>
      <c r="G28" s="9">
        <v>0</v>
      </c>
      <c r="H28" s="9">
        <v>0</v>
      </c>
      <c r="I28" s="9">
        <v>-10552.281053999999</v>
      </c>
      <c r="J28" s="9">
        <v>0</v>
      </c>
      <c r="K28" s="9">
        <v>0</v>
      </c>
      <c r="L28" s="9">
        <v>0</v>
      </c>
      <c r="M28" s="9">
        <v>0</v>
      </c>
      <c r="N28" s="9">
        <v>0</v>
      </c>
      <c r="O28" s="9">
        <f t="shared" si="1"/>
        <v>-10552.281053999999</v>
      </c>
      <c r="Q28" s="9">
        <f t="shared" si="2"/>
        <v>0</v>
      </c>
      <c r="R28" s="9">
        <f>(SUM($E28:F28)+SUM($E28:E28))/2</f>
        <v>0</v>
      </c>
      <c r="S28" s="9">
        <f>(SUM($E28:G28)+SUM($E28:F28))/2</f>
        <v>0</v>
      </c>
      <c r="T28" s="9">
        <f>(SUM($E28:H28)+SUM($E28:G28))/2</f>
        <v>0</v>
      </c>
      <c r="U28" s="9">
        <f>(SUM($E28:I28)+SUM($E28:H28))/2</f>
        <v>-5276.1405269999996</v>
      </c>
      <c r="V28" s="9">
        <f>(SUM($E28:J28)+SUM($E28:I28))/2</f>
        <v>-10552.281053999999</v>
      </c>
      <c r="W28" s="9">
        <f>(SUM($E28:K28)+SUM($E28:J28))/2</f>
        <v>-10552.281053999999</v>
      </c>
      <c r="X28" s="9">
        <f>(SUM($E28:L28)+SUM($E28:K28))/2</f>
        <v>-10552.281053999999</v>
      </c>
      <c r="Y28" s="9">
        <f>(SUM($E28:M28)+SUM($E28:L28))/2</f>
        <v>-10552.281053999999</v>
      </c>
      <c r="Z28" s="9">
        <f>(SUM($E28:N28)+SUM($E28:M28))/2</f>
        <v>-10552.281053999999</v>
      </c>
      <c r="AA28" s="9">
        <f t="shared" si="3"/>
        <v>-5803.7545797000002</v>
      </c>
    </row>
    <row r="29" spans="1:27" hidden="1">
      <c r="A29" s="7">
        <v>2397</v>
      </c>
      <c r="B29" t="s">
        <v>36</v>
      </c>
      <c r="C29" t="str">
        <f t="shared" si="4"/>
        <v>2397 General 389-391 / 393-395 / 397-398</v>
      </c>
      <c r="D29" s="11">
        <v>1</v>
      </c>
      <c r="E29" s="8">
        <v>0</v>
      </c>
      <c r="F29" s="9">
        <v>0</v>
      </c>
      <c r="G29" s="9">
        <v>0</v>
      </c>
      <c r="H29" s="9">
        <v>0</v>
      </c>
      <c r="I29" s="9">
        <v>0</v>
      </c>
      <c r="J29" s="9">
        <v>0</v>
      </c>
      <c r="K29" s="9">
        <v>0</v>
      </c>
      <c r="L29" s="9">
        <v>0</v>
      </c>
      <c r="M29" s="9">
        <v>0</v>
      </c>
      <c r="N29" s="9">
        <v>0</v>
      </c>
      <c r="O29" s="9">
        <f t="shared" si="1"/>
        <v>0</v>
      </c>
      <c r="Q29" s="9">
        <f t="shared" si="2"/>
        <v>0</v>
      </c>
      <c r="R29" s="9">
        <f>(SUM($E29:F29)+SUM($E29:E29))/2</f>
        <v>0</v>
      </c>
      <c r="S29" s="9">
        <f>(SUM($E29:G29)+SUM($E29:F29))/2</f>
        <v>0</v>
      </c>
      <c r="T29" s="9">
        <f>(SUM($E29:H29)+SUM($E29:G29))/2</f>
        <v>0</v>
      </c>
      <c r="U29" s="9">
        <f>(SUM($E29:I29)+SUM($E29:H29))/2</f>
        <v>0</v>
      </c>
      <c r="V29" s="9">
        <f>(SUM($E29:J29)+SUM($E29:I29))/2</f>
        <v>0</v>
      </c>
      <c r="W29" s="9">
        <f>(SUM($E29:K29)+SUM($E29:J29))/2</f>
        <v>0</v>
      </c>
      <c r="X29" s="9">
        <f>(SUM($E29:L29)+SUM($E29:K29))/2</f>
        <v>0</v>
      </c>
      <c r="Y29" s="9">
        <f>(SUM($E29:M29)+SUM($E29:L29))/2</f>
        <v>0</v>
      </c>
      <c r="Z29" s="9">
        <f>(SUM($E29:N29)+SUM($E29:M29))/2</f>
        <v>0</v>
      </c>
      <c r="AA29" s="9">
        <f t="shared" si="3"/>
        <v>0</v>
      </c>
    </row>
    <row r="30" spans="1:27" hidden="1">
      <c r="A30" s="7">
        <v>2443</v>
      </c>
      <c r="B30" t="s">
        <v>36</v>
      </c>
      <c r="C30" t="str">
        <f t="shared" si="4"/>
        <v>2443 General 389-391 / 393-395 / 397-398</v>
      </c>
      <c r="D30" s="11">
        <v>1</v>
      </c>
      <c r="E30" s="8">
        <v>0</v>
      </c>
      <c r="F30" s="9">
        <v>0</v>
      </c>
      <c r="G30" s="9">
        <v>-56.17</v>
      </c>
      <c r="H30" s="9">
        <v>0</v>
      </c>
      <c r="I30" s="9">
        <v>0</v>
      </c>
      <c r="J30" s="9">
        <v>0</v>
      </c>
      <c r="K30" s="9">
        <v>0</v>
      </c>
      <c r="L30" s="9">
        <v>0</v>
      </c>
      <c r="M30" s="9">
        <v>0</v>
      </c>
      <c r="N30" s="9">
        <v>0</v>
      </c>
      <c r="O30" s="9">
        <f t="shared" si="1"/>
        <v>-56.17</v>
      </c>
      <c r="Q30" s="9">
        <f t="shared" si="2"/>
        <v>0</v>
      </c>
      <c r="R30" s="9">
        <f>(SUM($E30:F30)+SUM($E30:E30))/2</f>
        <v>0</v>
      </c>
      <c r="S30" s="9">
        <f>(SUM($E30:G30)+SUM($E30:F30))/2</f>
        <v>-28.085000000000001</v>
      </c>
      <c r="T30" s="9">
        <f>(SUM($E30:H30)+SUM($E30:G30))/2</f>
        <v>-56.17</v>
      </c>
      <c r="U30" s="9">
        <f>(SUM($E30:I30)+SUM($E30:H30))/2</f>
        <v>-56.17</v>
      </c>
      <c r="V30" s="9">
        <f>(SUM($E30:J30)+SUM($E30:I30))/2</f>
        <v>-56.17</v>
      </c>
      <c r="W30" s="9">
        <f>(SUM($E30:K30)+SUM($E30:J30))/2</f>
        <v>-56.17</v>
      </c>
      <c r="X30" s="9">
        <f>(SUM($E30:L30)+SUM($E30:K30))/2</f>
        <v>-56.17</v>
      </c>
      <c r="Y30" s="9">
        <f>(SUM($E30:M30)+SUM($E30:L30))/2</f>
        <v>-56.17</v>
      </c>
      <c r="Z30" s="9">
        <f>(SUM($E30:N30)+SUM($E30:M30))/2</f>
        <v>-56.17</v>
      </c>
      <c r="AA30" s="9">
        <f t="shared" si="3"/>
        <v>-42.127500000000012</v>
      </c>
    </row>
    <row r="31" spans="1:27">
      <c r="A31" s="7">
        <v>2470</v>
      </c>
      <c r="B31" t="s">
        <v>36</v>
      </c>
      <c r="C31" t="str">
        <f t="shared" ref="C31:C43" si="5">CONCATENATE(A31," ",B31)</f>
        <v>2470 General 389-391 / 393-395 / 397-398</v>
      </c>
      <c r="D31" s="11">
        <v>1</v>
      </c>
      <c r="E31" s="8">
        <v>0</v>
      </c>
      <c r="F31" s="9">
        <v>0</v>
      </c>
      <c r="G31" s="9">
        <v>0</v>
      </c>
      <c r="H31" s="9">
        <v>0</v>
      </c>
      <c r="I31" s="9">
        <v>0</v>
      </c>
      <c r="J31" s="9">
        <v>0</v>
      </c>
      <c r="K31" s="9">
        <v>0</v>
      </c>
      <c r="L31" s="9">
        <v>1012.485062</v>
      </c>
      <c r="M31" s="9">
        <v>0</v>
      </c>
      <c r="N31" s="9">
        <v>0</v>
      </c>
      <c r="O31" s="9">
        <f t="shared" si="1"/>
        <v>1012.485062</v>
      </c>
      <c r="Q31" s="9">
        <f t="shared" si="2"/>
        <v>0</v>
      </c>
      <c r="R31" s="9">
        <f>(SUM($E31:F31)+SUM($E31:E31))/2</f>
        <v>0</v>
      </c>
      <c r="S31" s="9">
        <f>(SUM($E31:G31)+SUM($E31:F31))/2</f>
        <v>0</v>
      </c>
      <c r="T31" s="9">
        <f>(SUM($E31:H31)+SUM($E31:G31))/2</f>
        <v>0</v>
      </c>
      <c r="U31" s="9">
        <f>(SUM($E31:I31)+SUM($E31:H31))/2</f>
        <v>0</v>
      </c>
      <c r="V31" s="9">
        <f>(SUM($E31:J31)+SUM($E31:I31))/2</f>
        <v>0</v>
      </c>
      <c r="W31" s="9">
        <f>(SUM($E31:K31)+SUM($E31:J31))/2</f>
        <v>0</v>
      </c>
      <c r="X31" s="9">
        <f>(SUM($E31:L31)+SUM($E31:K31))/2</f>
        <v>506.24253099999999</v>
      </c>
      <c r="Y31" s="9">
        <f>(SUM($E31:M31)+SUM($E31:L31))/2</f>
        <v>1012.485062</v>
      </c>
      <c r="Z31" s="9">
        <f>(SUM($E31:N31)+SUM($E31:M31))/2</f>
        <v>1012.485062</v>
      </c>
      <c r="AA31" s="9">
        <f t="shared" si="3"/>
        <v>253.12126550000002</v>
      </c>
    </row>
    <row r="32" spans="1:27" hidden="1">
      <c r="A32" s="7">
        <v>2481</v>
      </c>
      <c r="B32" t="s">
        <v>36</v>
      </c>
      <c r="C32" t="str">
        <f t="shared" si="5"/>
        <v>2481 General 389-391 / 393-395 / 397-398</v>
      </c>
      <c r="D32" s="11">
        <v>1</v>
      </c>
      <c r="E32" s="8">
        <v>0</v>
      </c>
      <c r="F32" s="9">
        <v>0</v>
      </c>
      <c r="G32" s="9">
        <v>0</v>
      </c>
      <c r="H32" s="9">
        <v>0</v>
      </c>
      <c r="I32" s="9">
        <v>0</v>
      </c>
      <c r="J32" s="9">
        <v>0</v>
      </c>
      <c r="K32" s="9">
        <v>0</v>
      </c>
      <c r="L32" s="9">
        <v>0</v>
      </c>
      <c r="M32" s="9">
        <v>0</v>
      </c>
      <c r="N32" s="9">
        <v>0</v>
      </c>
      <c r="O32" s="9">
        <f t="shared" si="1"/>
        <v>0</v>
      </c>
      <c r="Q32" s="9">
        <f t="shared" si="2"/>
        <v>0</v>
      </c>
      <c r="R32" s="9">
        <f>(SUM($E32:F32)+SUM($E32:E32))/2</f>
        <v>0</v>
      </c>
      <c r="S32" s="9">
        <f>(SUM($E32:G32)+SUM($E32:F32))/2</f>
        <v>0</v>
      </c>
      <c r="T32" s="9">
        <f>(SUM($E32:H32)+SUM($E32:G32))/2</f>
        <v>0</v>
      </c>
      <c r="U32" s="9">
        <f>(SUM($E32:I32)+SUM($E32:H32))/2</f>
        <v>0</v>
      </c>
      <c r="V32" s="9">
        <f>(SUM($E32:J32)+SUM($E32:I32))/2</f>
        <v>0</v>
      </c>
      <c r="W32" s="9">
        <f>(SUM($E32:K32)+SUM($E32:J32))/2</f>
        <v>0</v>
      </c>
      <c r="X32" s="9">
        <f>(SUM($E32:L32)+SUM($E32:K32))/2</f>
        <v>0</v>
      </c>
      <c r="Y32" s="9">
        <f>(SUM($E32:M32)+SUM($E32:L32))/2</f>
        <v>0</v>
      </c>
      <c r="Z32" s="9">
        <f>(SUM($E32:N32)+SUM($E32:M32))/2</f>
        <v>0</v>
      </c>
      <c r="AA32" s="9">
        <f t="shared" si="3"/>
        <v>0</v>
      </c>
    </row>
    <row r="33" spans="1:27" hidden="1">
      <c r="A33" s="7">
        <v>2484</v>
      </c>
      <c r="B33" t="s">
        <v>36</v>
      </c>
      <c r="C33" t="str">
        <f t="shared" si="5"/>
        <v>2484 General 389-391 / 393-395 / 397-398</v>
      </c>
      <c r="D33" s="11">
        <v>1</v>
      </c>
      <c r="E33" s="8">
        <v>0</v>
      </c>
      <c r="F33" s="9">
        <v>0</v>
      </c>
      <c r="G33" s="9">
        <v>0</v>
      </c>
      <c r="H33" s="9">
        <v>0</v>
      </c>
      <c r="I33" s="9">
        <v>0</v>
      </c>
      <c r="J33" s="9">
        <v>0</v>
      </c>
      <c r="K33" s="9">
        <v>0</v>
      </c>
      <c r="L33" s="9">
        <v>0</v>
      </c>
      <c r="M33" s="9">
        <v>0</v>
      </c>
      <c r="N33" s="9">
        <v>0</v>
      </c>
      <c r="O33" s="9">
        <f t="shared" si="1"/>
        <v>0</v>
      </c>
      <c r="Q33" s="9">
        <f t="shared" si="2"/>
        <v>0</v>
      </c>
      <c r="R33" s="9">
        <f>(SUM($E33:F33)+SUM($E33:E33))/2</f>
        <v>0</v>
      </c>
      <c r="S33" s="9">
        <f>(SUM($E33:G33)+SUM($E33:F33))/2</f>
        <v>0</v>
      </c>
      <c r="T33" s="9">
        <f>(SUM($E33:H33)+SUM($E33:G33))/2</f>
        <v>0</v>
      </c>
      <c r="U33" s="9">
        <f>(SUM($E33:I33)+SUM($E33:H33))/2</f>
        <v>0</v>
      </c>
      <c r="V33" s="9">
        <f>(SUM($E33:J33)+SUM($E33:I33))/2</f>
        <v>0</v>
      </c>
      <c r="W33" s="9">
        <f>(SUM($E33:K33)+SUM($E33:J33))/2</f>
        <v>0</v>
      </c>
      <c r="X33" s="9">
        <f>(SUM($E33:L33)+SUM($E33:K33))/2</f>
        <v>0</v>
      </c>
      <c r="Y33" s="9">
        <f>(SUM($E33:M33)+SUM($E33:L33))/2</f>
        <v>0</v>
      </c>
      <c r="Z33" s="9">
        <f>(SUM($E33:N33)+SUM($E33:M33))/2</f>
        <v>0</v>
      </c>
      <c r="AA33" s="9">
        <f t="shared" si="3"/>
        <v>0</v>
      </c>
    </row>
    <row r="34" spans="1:27" hidden="1">
      <c r="A34" s="7">
        <v>2493</v>
      </c>
      <c r="B34" t="s">
        <v>36</v>
      </c>
      <c r="C34" t="str">
        <f t="shared" si="5"/>
        <v>2493 General 389-391 / 393-395 / 397-398</v>
      </c>
      <c r="D34" s="11">
        <v>1</v>
      </c>
      <c r="E34" s="8">
        <v>0</v>
      </c>
      <c r="F34" s="9">
        <v>0</v>
      </c>
      <c r="G34" s="9">
        <v>0</v>
      </c>
      <c r="H34" s="9">
        <v>0</v>
      </c>
      <c r="I34" s="9">
        <v>0</v>
      </c>
      <c r="J34" s="9">
        <v>0</v>
      </c>
      <c r="K34" s="9">
        <v>0</v>
      </c>
      <c r="L34" s="9">
        <v>0</v>
      </c>
      <c r="M34" s="9">
        <v>0</v>
      </c>
      <c r="N34" s="9">
        <v>0</v>
      </c>
      <c r="O34" s="9">
        <f t="shared" si="1"/>
        <v>0</v>
      </c>
      <c r="Q34" s="9">
        <f t="shared" si="2"/>
        <v>0</v>
      </c>
      <c r="R34" s="9">
        <f>(SUM($E34:F34)+SUM($E34:E34))/2</f>
        <v>0</v>
      </c>
      <c r="S34" s="9">
        <f>(SUM($E34:G34)+SUM($E34:F34))/2</f>
        <v>0</v>
      </c>
      <c r="T34" s="9">
        <f>(SUM($E34:H34)+SUM($E34:G34))/2</f>
        <v>0</v>
      </c>
      <c r="U34" s="9">
        <f>(SUM($E34:I34)+SUM($E34:H34))/2</f>
        <v>0</v>
      </c>
      <c r="V34" s="9">
        <f>(SUM($E34:J34)+SUM($E34:I34))/2</f>
        <v>0</v>
      </c>
      <c r="W34" s="9">
        <f>(SUM($E34:K34)+SUM($E34:J34))/2</f>
        <v>0</v>
      </c>
      <c r="X34" s="9">
        <f>(SUM($E34:L34)+SUM($E34:K34))/2</f>
        <v>0</v>
      </c>
      <c r="Y34" s="9">
        <f>(SUM($E34:M34)+SUM($E34:L34))/2</f>
        <v>0</v>
      </c>
      <c r="Z34" s="9">
        <f>(SUM($E34:N34)+SUM($E34:M34))/2</f>
        <v>0</v>
      </c>
      <c r="AA34" s="9">
        <f t="shared" si="3"/>
        <v>0</v>
      </c>
    </row>
    <row r="35" spans="1:27" hidden="1">
      <c r="A35" s="7">
        <v>2529</v>
      </c>
      <c r="B35" t="s">
        <v>37</v>
      </c>
      <c r="C35" t="str">
        <f t="shared" si="5"/>
        <v>2529 Software 303</v>
      </c>
      <c r="D35" s="11">
        <v>1</v>
      </c>
      <c r="E35" s="8">
        <v>0</v>
      </c>
      <c r="F35" s="9">
        <v>0</v>
      </c>
      <c r="G35" s="9">
        <v>0</v>
      </c>
      <c r="H35" s="9">
        <v>0</v>
      </c>
      <c r="I35" s="9">
        <v>0</v>
      </c>
      <c r="J35" s="9">
        <v>0</v>
      </c>
      <c r="K35" s="9">
        <v>0</v>
      </c>
      <c r="L35" s="9">
        <v>0</v>
      </c>
      <c r="M35" s="9">
        <v>0</v>
      </c>
      <c r="N35" s="9">
        <v>0</v>
      </c>
      <c r="O35" s="9">
        <f t="shared" si="1"/>
        <v>0</v>
      </c>
      <c r="Q35" s="9">
        <f t="shared" si="2"/>
        <v>0</v>
      </c>
      <c r="R35" s="9">
        <f>(SUM($E35:F35)+SUM($E35:E35))/2</f>
        <v>0</v>
      </c>
      <c r="S35" s="9">
        <f>(SUM($E35:G35)+SUM($E35:F35))/2</f>
        <v>0</v>
      </c>
      <c r="T35" s="9">
        <f>(SUM($E35:H35)+SUM($E35:G35))/2</f>
        <v>0</v>
      </c>
      <c r="U35" s="9">
        <f>(SUM($E35:I35)+SUM($E35:H35))/2</f>
        <v>0</v>
      </c>
      <c r="V35" s="9">
        <f>(SUM($E35:J35)+SUM($E35:I35))/2</f>
        <v>0</v>
      </c>
      <c r="W35" s="9">
        <f>(SUM($E35:K35)+SUM($E35:J35))/2</f>
        <v>0</v>
      </c>
      <c r="X35" s="9">
        <f>(SUM($E35:L35)+SUM($E35:K35))/2</f>
        <v>0</v>
      </c>
      <c r="Y35" s="9">
        <f>(SUM($E35:M35)+SUM($E35:L35))/2</f>
        <v>0</v>
      </c>
      <c r="Z35" s="9">
        <f>(SUM($E35:N35)+SUM($E35:M35))/2</f>
        <v>0</v>
      </c>
      <c r="AA35" s="9">
        <f t="shared" si="3"/>
        <v>0</v>
      </c>
    </row>
    <row r="36" spans="1:27" hidden="1">
      <c r="A36" s="7">
        <v>2529</v>
      </c>
      <c r="B36" t="s">
        <v>36</v>
      </c>
      <c r="C36" t="str">
        <f t="shared" si="5"/>
        <v>2529 General 389-391 / 393-395 / 397-398</v>
      </c>
      <c r="D36" s="11">
        <v>1</v>
      </c>
      <c r="E36" s="8">
        <v>0</v>
      </c>
      <c r="F36" s="9">
        <v>0</v>
      </c>
      <c r="G36" s="9">
        <v>0</v>
      </c>
      <c r="H36" s="9">
        <v>0</v>
      </c>
      <c r="I36" s="9">
        <v>1.0913936421275139E-11</v>
      </c>
      <c r="J36" s="9">
        <v>0</v>
      </c>
      <c r="K36" s="9">
        <v>0</v>
      </c>
      <c r="L36" s="9">
        <v>0</v>
      </c>
      <c r="M36" s="9">
        <v>0</v>
      </c>
      <c r="N36" s="9">
        <v>0</v>
      </c>
      <c r="O36" s="9">
        <f t="shared" ref="O36:O67" si="6">SUM(E36:N36)</f>
        <v>1.0913936421275139E-11</v>
      </c>
      <c r="Q36" s="9">
        <f t="shared" ref="Q36:Q67" si="7">E36/2</f>
        <v>0</v>
      </c>
      <c r="R36" s="9">
        <f>(SUM($E36:F36)+SUM($E36:E36))/2</f>
        <v>0</v>
      </c>
      <c r="S36" s="9">
        <f>(SUM($E36:G36)+SUM($E36:F36))/2</f>
        <v>0</v>
      </c>
      <c r="T36" s="9">
        <f>(SUM($E36:H36)+SUM($E36:G36))/2</f>
        <v>0</v>
      </c>
      <c r="U36" s="9">
        <f>(SUM($E36:I36)+SUM($E36:H36))/2</f>
        <v>5.4569682106375694E-12</v>
      </c>
      <c r="V36" s="9">
        <f>(SUM($E36:J36)+SUM($E36:I36))/2</f>
        <v>1.0913936421275139E-11</v>
      </c>
      <c r="W36" s="9">
        <f>(SUM($E36:K36)+SUM($E36:J36))/2</f>
        <v>1.0913936421275139E-11</v>
      </c>
      <c r="X36" s="9">
        <f>(SUM($E36:L36)+SUM($E36:K36))/2</f>
        <v>1.0913936421275139E-11</v>
      </c>
      <c r="Y36" s="9">
        <f>(SUM($E36:M36)+SUM($E36:L36))/2</f>
        <v>1.0913936421275139E-11</v>
      </c>
      <c r="Z36" s="9">
        <f>(SUM($E36:N36)+SUM($E36:M36))/2</f>
        <v>1.0913936421275139E-11</v>
      </c>
      <c r="AA36" s="9">
        <f t="shared" ref="AA36:AA67" si="8">AVERAGE(Q36:Z36)</f>
        <v>6.002665031701326E-12</v>
      </c>
    </row>
    <row r="37" spans="1:27" hidden="1">
      <c r="A37" s="7">
        <v>2530</v>
      </c>
      <c r="B37" t="s">
        <v>37</v>
      </c>
      <c r="C37" t="str">
        <f t="shared" si="5"/>
        <v>2530 Software 303</v>
      </c>
      <c r="D37" s="11">
        <v>1</v>
      </c>
      <c r="E37" s="8">
        <v>0</v>
      </c>
      <c r="F37" s="9">
        <v>0</v>
      </c>
      <c r="G37" s="9">
        <v>0</v>
      </c>
      <c r="H37" s="9">
        <v>0</v>
      </c>
      <c r="I37" s="9">
        <v>0</v>
      </c>
      <c r="J37" s="9">
        <v>0</v>
      </c>
      <c r="K37" s="9">
        <v>0</v>
      </c>
      <c r="L37" s="9">
        <v>0</v>
      </c>
      <c r="M37" s="9">
        <v>0</v>
      </c>
      <c r="N37" s="9">
        <v>0</v>
      </c>
      <c r="O37" s="9">
        <f t="shared" si="6"/>
        <v>0</v>
      </c>
      <c r="Q37" s="9">
        <f t="shared" si="7"/>
        <v>0</v>
      </c>
      <c r="R37" s="9">
        <f>(SUM($E37:F37)+SUM($E37:E37))/2</f>
        <v>0</v>
      </c>
      <c r="S37" s="9">
        <f>(SUM($E37:G37)+SUM($E37:F37))/2</f>
        <v>0</v>
      </c>
      <c r="T37" s="9">
        <f>(SUM($E37:H37)+SUM($E37:G37))/2</f>
        <v>0</v>
      </c>
      <c r="U37" s="9">
        <f>(SUM($E37:I37)+SUM($E37:H37))/2</f>
        <v>0</v>
      </c>
      <c r="V37" s="9">
        <f>(SUM($E37:J37)+SUM($E37:I37))/2</f>
        <v>0</v>
      </c>
      <c r="W37" s="9">
        <f>(SUM($E37:K37)+SUM($E37:J37))/2</f>
        <v>0</v>
      </c>
      <c r="X37" s="9">
        <f>(SUM($E37:L37)+SUM($E37:K37))/2</f>
        <v>0</v>
      </c>
      <c r="Y37" s="9">
        <f>(SUM($E37:M37)+SUM($E37:L37))/2</f>
        <v>0</v>
      </c>
      <c r="Z37" s="9">
        <f>(SUM($E37:N37)+SUM($E37:M37))/2</f>
        <v>0</v>
      </c>
      <c r="AA37" s="9">
        <f t="shared" si="8"/>
        <v>0</v>
      </c>
    </row>
    <row r="38" spans="1:27" hidden="1">
      <c r="A38" s="7">
        <v>2530</v>
      </c>
      <c r="B38" t="s">
        <v>36</v>
      </c>
      <c r="C38" t="str">
        <f t="shared" si="5"/>
        <v>2530 General 389-391 / 393-395 / 397-398</v>
      </c>
      <c r="D38" s="11">
        <v>1</v>
      </c>
      <c r="E38" s="8">
        <v>0</v>
      </c>
      <c r="F38" s="9">
        <v>0</v>
      </c>
      <c r="G38" s="9">
        <v>0</v>
      </c>
      <c r="H38" s="9">
        <v>0</v>
      </c>
      <c r="I38" s="9">
        <v>0</v>
      </c>
      <c r="J38" s="9">
        <v>0</v>
      </c>
      <c r="K38" s="9">
        <v>0</v>
      </c>
      <c r="L38" s="9">
        <v>0</v>
      </c>
      <c r="M38" s="9">
        <v>0</v>
      </c>
      <c r="N38" s="9">
        <v>0</v>
      </c>
      <c r="O38" s="9">
        <f t="shared" si="6"/>
        <v>0</v>
      </c>
      <c r="Q38" s="9">
        <f t="shared" si="7"/>
        <v>0</v>
      </c>
      <c r="R38" s="9">
        <f>(SUM($E38:F38)+SUM($E38:E38))/2</f>
        <v>0</v>
      </c>
      <c r="S38" s="9">
        <f>(SUM($E38:G38)+SUM($E38:F38))/2</f>
        <v>0</v>
      </c>
      <c r="T38" s="9">
        <f>(SUM($E38:H38)+SUM($E38:G38))/2</f>
        <v>0</v>
      </c>
      <c r="U38" s="9">
        <f>(SUM($E38:I38)+SUM($E38:H38))/2</f>
        <v>0</v>
      </c>
      <c r="V38" s="9">
        <f>(SUM($E38:J38)+SUM($E38:I38))/2</f>
        <v>0</v>
      </c>
      <c r="W38" s="9">
        <f>(SUM($E38:K38)+SUM($E38:J38))/2</f>
        <v>0</v>
      </c>
      <c r="X38" s="9">
        <f>(SUM($E38:L38)+SUM($E38:K38))/2</f>
        <v>0</v>
      </c>
      <c r="Y38" s="9">
        <f>(SUM($E38:M38)+SUM($E38:L38))/2</f>
        <v>0</v>
      </c>
      <c r="Z38" s="9">
        <f>(SUM($E38:N38)+SUM($E38:M38))/2</f>
        <v>0</v>
      </c>
      <c r="AA38" s="9">
        <f t="shared" si="8"/>
        <v>0</v>
      </c>
    </row>
    <row r="39" spans="1:27" hidden="1">
      <c r="A39" s="7">
        <v>2545</v>
      </c>
      <c r="B39" t="s">
        <v>36</v>
      </c>
      <c r="C39" t="str">
        <f t="shared" si="5"/>
        <v>2545 General 389-391 / 393-395 / 397-398</v>
      </c>
      <c r="D39" s="11">
        <v>1</v>
      </c>
      <c r="E39" s="8">
        <v>0</v>
      </c>
      <c r="F39" s="9">
        <v>0</v>
      </c>
      <c r="G39" s="9">
        <v>0</v>
      </c>
      <c r="H39" s="9">
        <v>0</v>
      </c>
      <c r="I39" s="9">
        <v>0</v>
      </c>
      <c r="J39" s="9">
        <v>0</v>
      </c>
      <c r="K39" s="9">
        <v>0</v>
      </c>
      <c r="L39" s="9">
        <v>0</v>
      </c>
      <c r="M39" s="9">
        <v>0</v>
      </c>
      <c r="N39" s="9">
        <v>0</v>
      </c>
      <c r="O39" s="9">
        <f t="shared" si="6"/>
        <v>0</v>
      </c>
      <c r="Q39" s="9">
        <f t="shared" si="7"/>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8"/>
        <v>0</v>
      </c>
    </row>
    <row r="40" spans="1:27" hidden="1">
      <c r="A40" s="7">
        <v>2546</v>
      </c>
      <c r="B40" t="s">
        <v>36</v>
      </c>
      <c r="C40" t="str">
        <f t="shared" si="5"/>
        <v>2546 General 389-391 / 393-395 / 397-398</v>
      </c>
      <c r="D40" s="11">
        <v>1</v>
      </c>
      <c r="E40" s="8">
        <v>0</v>
      </c>
      <c r="F40" s="9">
        <v>0</v>
      </c>
      <c r="G40" s="9">
        <v>0</v>
      </c>
      <c r="H40" s="9">
        <v>0</v>
      </c>
      <c r="I40" s="9">
        <v>0</v>
      </c>
      <c r="J40" s="9">
        <v>0</v>
      </c>
      <c r="K40" s="9">
        <v>0</v>
      </c>
      <c r="L40" s="9">
        <v>0</v>
      </c>
      <c r="M40" s="9">
        <v>0</v>
      </c>
      <c r="N40" s="9">
        <v>0</v>
      </c>
      <c r="O40" s="9">
        <f t="shared" si="6"/>
        <v>0</v>
      </c>
      <c r="Q40" s="9">
        <f t="shared" si="7"/>
        <v>0</v>
      </c>
      <c r="R40" s="9">
        <f>(SUM($E40:F40)+SUM($E40:E40))/2</f>
        <v>0</v>
      </c>
      <c r="S40" s="9">
        <f>(SUM($E40:G40)+SUM($E40:F40))/2</f>
        <v>0</v>
      </c>
      <c r="T40" s="9">
        <f>(SUM($E40:H40)+SUM($E40:G40))/2</f>
        <v>0</v>
      </c>
      <c r="U40" s="9">
        <f>(SUM($E40:I40)+SUM($E40:H40))/2</f>
        <v>0</v>
      </c>
      <c r="V40" s="9">
        <f>(SUM($E40:J40)+SUM($E40:I40))/2</f>
        <v>0</v>
      </c>
      <c r="W40" s="9">
        <f>(SUM($E40:K40)+SUM($E40:J40))/2</f>
        <v>0</v>
      </c>
      <c r="X40" s="9">
        <f>(SUM($E40:L40)+SUM($E40:K40))/2</f>
        <v>0</v>
      </c>
      <c r="Y40" s="9">
        <f>(SUM($E40:M40)+SUM($E40:L40))/2</f>
        <v>0</v>
      </c>
      <c r="Z40" s="9">
        <f>(SUM($E40:N40)+SUM($E40:M40))/2</f>
        <v>0</v>
      </c>
      <c r="AA40" s="9">
        <f t="shared" si="8"/>
        <v>0</v>
      </c>
    </row>
    <row r="41" spans="1:27" hidden="1">
      <c r="A41" s="7">
        <v>2563</v>
      </c>
      <c r="B41" t="s">
        <v>36</v>
      </c>
      <c r="C41" t="str">
        <f t="shared" si="5"/>
        <v>2563 General 389-391 / 393-395 / 397-398</v>
      </c>
      <c r="D41" s="11">
        <v>1</v>
      </c>
      <c r="E41" s="8">
        <v>0</v>
      </c>
      <c r="F41" s="9">
        <v>0</v>
      </c>
      <c r="G41" s="9">
        <v>0</v>
      </c>
      <c r="H41" s="9">
        <v>0</v>
      </c>
      <c r="I41" s="9">
        <v>0</v>
      </c>
      <c r="J41" s="9">
        <v>0</v>
      </c>
      <c r="K41" s="9">
        <v>0</v>
      </c>
      <c r="L41" s="9">
        <v>0</v>
      </c>
      <c r="M41" s="9">
        <v>0</v>
      </c>
      <c r="N41" s="9">
        <v>0</v>
      </c>
      <c r="O41" s="9">
        <f t="shared" si="6"/>
        <v>0</v>
      </c>
      <c r="Q41" s="9">
        <f t="shared" si="7"/>
        <v>0</v>
      </c>
      <c r="R41" s="9">
        <f>(SUM($E41:F41)+SUM($E41:E41))/2</f>
        <v>0</v>
      </c>
      <c r="S41" s="9">
        <f>(SUM($E41:G41)+SUM($E41:F41))/2</f>
        <v>0</v>
      </c>
      <c r="T41" s="9">
        <f>(SUM($E41:H41)+SUM($E41:G41))/2</f>
        <v>0</v>
      </c>
      <c r="U41" s="9">
        <f>(SUM($E41:I41)+SUM($E41:H41))/2</f>
        <v>0</v>
      </c>
      <c r="V41" s="9">
        <f>(SUM($E41:J41)+SUM($E41:I41))/2</f>
        <v>0</v>
      </c>
      <c r="W41" s="9">
        <f>(SUM($E41:K41)+SUM($E41:J41))/2</f>
        <v>0</v>
      </c>
      <c r="X41" s="9">
        <f>(SUM($E41:L41)+SUM($E41:K41))/2</f>
        <v>0</v>
      </c>
      <c r="Y41" s="9">
        <f>(SUM($E41:M41)+SUM($E41:L41))/2</f>
        <v>0</v>
      </c>
      <c r="Z41" s="9">
        <f>(SUM($E41:N41)+SUM($E41:M41))/2</f>
        <v>0</v>
      </c>
      <c r="AA41" s="9">
        <f t="shared" si="8"/>
        <v>0</v>
      </c>
    </row>
    <row r="42" spans="1:27" hidden="1">
      <c r="A42" s="7">
        <v>2570</v>
      </c>
      <c r="B42" t="s">
        <v>36</v>
      </c>
      <c r="C42" t="str">
        <f t="shared" si="5"/>
        <v>2570 General 389-391 / 393-395 / 397-398</v>
      </c>
      <c r="D42" s="11">
        <v>1</v>
      </c>
      <c r="E42" s="8">
        <v>0</v>
      </c>
      <c r="F42" s="9">
        <v>0</v>
      </c>
      <c r="G42" s="9">
        <v>0</v>
      </c>
      <c r="H42" s="9">
        <v>0</v>
      </c>
      <c r="I42" s="9">
        <v>0</v>
      </c>
      <c r="J42" s="9">
        <v>0</v>
      </c>
      <c r="K42" s="9">
        <v>0</v>
      </c>
      <c r="L42" s="9">
        <v>0</v>
      </c>
      <c r="M42" s="9">
        <v>0</v>
      </c>
      <c r="N42" s="9">
        <v>0</v>
      </c>
      <c r="O42" s="9">
        <f t="shared" si="6"/>
        <v>0</v>
      </c>
      <c r="Q42" s="9">
        <f t="shared" si="7"/>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8"/>
        <v>0</v>
      </c>
    </row>
    <row r="43" spans="1:27" hidden="1">
      <c r="A43" s="7">
        <v>2572</v>
      </c>
      <c r="B43" t="s">
        <v>36</v>
      </c>
      <c r="C43" t="str">
        <f t="shared" si="5"/>
        <v>2572 General 389-391 / 393-395 / 397-398</v>
      </c>
      <c r="D43" s="11">
        <v>1</v>
      </c>
      <c r="E43" s="8">
        <v>0</v>
      </c>
      <c r="F43" s="9">
        <v>0</v>
      </c>
      <c r="G43" s="9">
        <v>0</v>
      </c>
      <c r="H43" s="9">
        <v>0</v>
      </c>
      <c r="I43" s="9">
        <v>0</v>
      </c>
      <c r="J43" s="9">
        <v>0</v>
      </c>
      <c r="K43" s="9">
        <v>0</v>
      </c>
      <c r="L43" s="9">
        <v>0</v>
      </c>
      <c r="M43" s="9">
        <v>0</v>
      </c>
      <c r="N43" s="9">
        <v>0</v>
      </c>
      <c r="O43" s="9">
        <f t="shared" si="6"/>
        <v>0</v>
      </c>
      <c r="Q43" s="9">
        <f t="shared" si="7"/>
        <v>0</v>
      </c>
      <c r="R43" s="9">
        <f>(SUM($E43:F43)+SUM($E43:E43))/2</f>
        <v>0</v>
      </c>
      <c r="S43" s="9">
        <f>(SUM($E43:G43)+SUM($E43:F43))/2</f>
        <v>0</v>
      </c>
      <c r="T43" s="9">
        <f>(SUM($E43:H43)+SUM($E43:G43))/2</f>
        <v>0</v>
      </c>
      <c r="U43" s="9">
        <f>(SUM($E43:I43)+SUM($E43:H43))/2</f>
        <v>0</v>
      </c>
      <c r="V43" s="9">
        <f>(SUM($E43:J43)+SUM($E43:I43))/2</f>
        <v>0</v>
      </c>
      <c r="W43" s="9">
        <f>(SUM($E43:K43)+SUM($E43:J43))/2</f>
        <v>0</v>
      </c>
      <c r="X43" s="9">
        <f>(SUM($E43:L43)+SUM($E43:K43))/2</f>
        <v>0</v>
      </c>
      <c r="Y43" s="9">
        <f>(SUM($E43:M43)+SUM($E43:L43))/2</f>
        <v>0</v>
      </c>
      <c r="Z43" s="9">
        <f>(SUM($E43:N43)+SUM($E43:M43))/2</f>
        <v>0</v>
      </c>
      <c r="AA43" s="9">
        <f t="shared" si="8"/>
        <v>0</v>
      </c>
    </row>
    <row r="44" spans="1:27" hidden="1">
      <c r="A44" s="7">
        <v>2589</v>
      </c>
      <c r="B44" t="s">
        <v>38</v>
      </c>
      <c r="C44" t="str">
        <f t="shared" ref="C44:C48" si="9">CONCATENATE(A44," ",B44)</f>
        <v>2589 Transportation and Tools 392 / 396</v>
      </c>
      <c r="D44" s="11">
        <v>1</v>
      </c>
      <c r="E44" s="8">
        <v>0</v>
      </c>
      <c r="F44" s="9">
        <v>0</v>
      </c>
      <c r="G44" s="9">
        <v>0</v>
      </c>
      <c r="H44" s="9">
        <v>0</v>
      </c>
      <c r="I44" s="9">
        <v>0</v>
      </c>
      <c r="J44" s="9">
        <v>0</v>
      </c>
      <c r="K44" s="9">
        <v>0</v>
      </c>
      <c r="L44" s="9">
        <v>0</v>
      </c>
      <c r="M44" s="9">
        <v>0</v>
      </c>
      <c r="N44" s="9">
        <v>0</v>
      </c>
      <c r="O44" s="9">
        <f t="shared" si="6"/>
        <v>0</v>
      </c>
      <c r="Q44" s="9">
        <f t="shared" si="7"/>
        <v>0</v>
      </c>
      <c r="R44" s="9">
        <f>(SUM($E44:F44)+SUM($E44:E44))/2</f>
        <v>0</v>
      </c>
      <c r="S44" s="9">
        <f>(SUM($E44:G44)+SUM($E44:F44))/2</f>
        <v>0</v>
      </c>
      <c r="T44" s="9">
        <f>(SUM($E44:H44)+SUM($E44:G44))/2</f>
        <v>0</v>
      </c>
      <c r="U44" s="9">
        <f>(SUM($E44:I44)+SUM($E44:H44))/2</f>
        <v>0</v>
      </c>
      <c r="V44" s="9">
        <f>(SUM($E44:J44)+SUM($E44:I44))/2</f>
        <v>0</v>
      </c>
      <c r="W44" s="9">
        <f>(SUM($E44:K44)+SUM($E44:J44))/2</f>
        <v>0</v>
      </c>
      <c r="X44" s="9">
        <f>(SUM($E44:L44)+SUM($E44:K44))/2</f>
        <v>0</v>
      </c>
      <c r="Y44" s="9">
        <f>(SUM($E44:M44)+SUM($E44:L44))/2</f>
        <v>0</v>
      </c>
      <c r="Z44" s="9">
        <f>(SUM($E44:N44)+SUM($E44:M44))/2</f>
        <v>0</v>
      </c>
      <c r="AA44" s="9">
        <f t="shared" si="8"/>
        <v>0</v>
      </c>
    </row>
    <row r="45" spans="1:27" hidden="1">
      <c r="A45" s="7">
        <v>2589</v>
      </c>
      <c r="B45" t="s">
        <v>36</v>
      </c>
      <c r="C45" t="str">
        <f t="shared" si="9"/>
        <v>2589 General 389-391 / 393-395 / 397-398</v>
      </c>
      <c r="D45" s="11">
        <v>1</v>
      </c>
      <c r="E45" s="8">
        <v>0</v>
      </c>
      <c r="F45" s="9">
        <v>0</v>
      </c>
      <c r="G45" s="9">
        <v>82959.765132</v>
      </c>
      <c r="H45" s="9">
        <v>0</v>
      </c>
      <c r="I45" s="9">
        <v>0</v>
      </c>
      <c r="J45" s="9">
        <v>0</v>
      </c>
      <c r="K45" s="9">
        <v>0</v>
      </c>
      <c r="L45" s="9">
        <v>0</v>
      </c>
      <c r="M45" s="9">
        <v>0</v>
      </c>
      <c r="N45" s="9">
        <v>0</v>
      </c>
      <c r="O45" s="9">
        <f t="shared" si="6"/>
        <v>82959.765132</v>
      </c>
      <c r="Q45" s="9">
        <f t="shared" si="7"/>
        <v>0</v>
      </c>
      <c r="R45" s="9">
        <f>(SUM($E45:F45)+SUM($E45:E45))/2</f>
        <v>0</v>
      </c>
      <c r="S45" s="9">
        <f>(SUM($E45:G45)+SUM($E45:F45))/2</f>
        <v>41479.882566</v>
      </c>
      <c r="T45" s="9">
        <f>(SUM($E45:H45)+SUM($E45:G45))/2</f>
        <v>82959.765132</v>
      </c>
      <c r="U45" s="9">
        <f>(SUM($E45:I45)+SUM($E45:H45))/2</f>
        <v>82959.765132</v>
      </c>
      <c r="V45" s="9">
        <f>(SUM($E45:J45)+SUM($E45:I45))/2</f>
        <v>82959.765132</v>
      </c>
      <c r="W45" s="9">
        <f>(SUM($E45:K45)+SUM($E45:J45))/2</f>
        <v>82959.765132</v>
      </c>
      <c r="X45" s="9">
        <f>(SUM($E45:L45)+SUM($E45:K45))/2</f>
        <v>82959.765132</v>
      </c>
      <c r="Y45" s="9">
        <f>(SUM($E45:M45)+SUM($E45:L45))/2</f>
        <v>82959.765132</v>
      </c>
      <c r="Z45" s="9">
        <f>(SUM($E45:N45)+SUM($E45:M45))/2</f>
        <v>82959.765132</v>
      </c>
      <c r="AA45" s="9">
        <f t="shared" si="8"/>
        <v>62219.823848999993</v>
      </c>
    </row>
    <row r="46" spans="1:27" hidden="1">
      <c r="A46" s="7">
        <v>2599</v>
      </c>
      <c r="B46" t="s">
        <v>36</v>
      </c>
      <c r="C46" t="str">
        <f t="shared" si="9"/>
        <v>2599 General 389-391 / 393-395 / 397-398</v>
      </c>
      <c r="D46" s="11">
        <v>1</v>
      </c>
      <c r="E46" s="8">
        <v>-15089.25</v>
      </c>
      <c r="F46" s="9">
        <v>-2070.4299999999998</v>
      </c>
      <c r="G46" s="9">
        <v>0</v>
      </c>
      <c r="H46" s="9">
        <v>0</v>
      </c>
      <c r="I46" s="9">
        <v>0</v>
      </c>
      <c r="J46" s="9">
        <v>4045.9191450000003</v>
      </c>
      <c r="K46" s="9">
        <v>16208.6</v>
      </c>
      <c r="L46" s="9">
        <v>1240.99</v>
      </c>
      <c r="M46" s="9">
        <v>153.9</v>
      </c>
      <c r="N46" s="9">
        <v>0</v>
      </c>
      <c r="O46" s="9">
        <f t="shared" si="6"/>
        <v>4489.7291449999993</v>
      </c>
      <c r="Q46" s="9">
        <f t="shared" si="7"/>
        <v>-7544.625</v>
      </c>
      <c r="R46" s="9">
        <f>(SUM($E46:F46)+SUM($E46:E46))/2</f>
        <v>-16124.465</v>
      </c>
      <c r="S46" s="9">
        <f>(SUM($E46:G46)+SUM($E46:F46))/2</f>
        <v>-17159.68</v>
      </c>
      <c r="T46" s="9">
        <f>(SUM($E46:H46)+SUM($E46:G46))/2</f>
        <v>-17159.68</v>
      </c>
      <c r="U46" s="9">
        <f>(SUM($E46:I46)+SUM($E46:H46))/2</f>
        <v>-17159.68</v>
      </c>
      <c r="V46" s="9">
        <f>(SUM($E46:J46)+SUM($E46:I46))/2</f>
        <v>-15136.7204275</v>
      </c>
      <c r="W46" s="9">
        <f>(SUM($E46:K46)+SUM($E46:J46))/2</f>
        <v>-5009.4608550000003</v>
      </c>
      <c r="X46" s="9">
        <f>(SUM($E46:L46)+SUM($E46:K46))/2</f>
        <v>3715.3341449999998</v>
      </c>
      <c r="Y46" s="9">
        <f>(SUM($E46:M46)+SUM($E46:L46))/2</f>
        <v>4412.7791449999995</v>
      </c>
      <c r="Z46" s="9">
        <f>(SUM($E46:N46)+SUM($E46:M46))/2</f>
        <v>4489.7291449999993</v>
      </c>
      <c r="AA46" s="9">
        <f t="shared" si="8"/>
        <v>-8267.64688475</v>
      </c>
    </row>
    <row r="47" spans="1:27" hidden="1">
      <c r="A47" s="7">
        <v>3002</v>
      </c>
      <c r="B47" t="s">
        <v>36</v>
      </c>
      <c r="C47" t="str">
        <f t="shared" si="9"/>
        <v>3002 General 389-391 / 393-395 / 397-398</v>
      </c>
      <c r="D47" s="11">
        <v>1</v>
      </c>
      <c r="E47" s="8">
        <v>0</v>
      </c>
      <c r="F47" s="9">
        <v>0</v>
      </c>
      <c r="G47" s="9">
        <v>0</v>
      </c>
      <c r="H47" s="9">
        <v>0</v>
      </c>
      <c r="I47" s="9">
        <v>0</v>
      </c>
      <c r="J47" s="9">
        <v>0</v>
      </c>
      <c r="K47" s="9">
        <v>0</v>
      </c>
      <c r="L47" s="9">
        <v>0</v>
      </c>
      <c r="M47" s="9">
        <v>0</v>
      </c>
      <c r="N47" s="9">
        <v>0</v>
      </c>
      <c r="O47" s="9">
        <f t="shared" si="6"/>
        <v>0</v>
      </c>
      <c r="Q47" s="9">
        <f t="shared" si="7"/>
        <v>0</v>
      </c>
      <c r="R47" s="9">
        <f>(SUM($E47:F47)+SUM($E47:E47))/2</f>
        <v>0</v>
      </c>
      <c r="S47" s="9">
        <f>(SUM($E47:G47)+SUM($E47:F47))/2</f>
        <v>0</v>
      </c>
      <c r="T47" s="9">
        <f>(SUM($E47:H47)+SUM($E47:G47))/2</f>
        <v>0</v>
      </c>
      <c r="U47" s="9">
        <f>(SUM($E47:I47)+SUM($E47:H47))/2</f>
        <v>0</v>
      </c>
      <c r="V47" s="9">
        <f>(SUM($E47:J47)+SUM($E47:I47))/2</f>
        <v>0</v>
      </c>
      <c r="W47" s="9">
        <f>(SUM($E47:K47)+SUM($E47:J47))/2</f>
        <v>0</v>
      </c>
      <c r="X47" s="9">
        <f>(SUM($E47:L47)+SUM($E47:K47))/2</f>
        <v>0</v>
      </c>
      <c r="Y47" s="9">
        <f>(SUM($E47:M47)+SUM($E47:L47))/2</f>
        <v>0</v>
      </c>
      <c r="Z47" s="9">
        <f>(SUM($E47:N47)+SUM($E47:M47))/2</f>
        <v>0</v>
      </c>
      <c r="AA47" s="9">
        <f t="shared" si="8"/>
        <v>0</v>
      </c>
    </row>
    <row r="48" spans="1:27" hidden="1">
      <c r="A48" s="7">
        <v>3117</v>
      </c>
      <c r="B48" t="s">
        <v>36</v>
      </c>
      <c r="C48" t="str">
        <f t="shared" si="9"/>
        <v>3117 General 389-391 / 393-395 / 397-398</v>
      </c>
      <c r="D48" s="11">
        <v>1</v>
      </c>
      <c r="E48" s="8">
        <v>0</v>
      </c>
      <c r="F48" s="9">
        <v>0</v>
      </c>
      <c r="G48" s="9">
        <v>0</v>
      </c>
      <c r="H48" s="9">
        <v>0</v>
      </c>
      <c r="I48" s="9">
        <v>0</v>
      </c>
      <c r="J48" s="9">
        <v>0</v>
      </c>
      <c r="K48" s="9">
        <v>0</v>
      </c>
      <c r="L48" s="9">
        <v>0</v>
      </c>
      <c r="M48" s="9">
        <v>0</v>
      </c>
      <c r="N48" s="9">
        <v>0</v>
      </c>
      <c r="O48" s="9">
        <f t="shared" si="6"/>
        <v>0</v>
      </c>
      <c r="Q48" s="9">
        <f t="shared" si="7"/>
        <v>0</v>
      </c>
      <c r="R48" s="9">
        <f>(SUM($E48:F48)+SUM($E48:E48))/2</f>
        <v>0</v>
      </c>
      <c r="S48" s="9">
        <f>(SUM($E48:G48)+SUM($E48:F48))/2</f>
        <v>0</v>
      </c>
      <c r="T48" s="9">
        <f>(SUM($E48:H48)+SUM($E48:G48))/2</f>
        <v>0</v>
      </c>
      <c r="U48" s="9">
        <f>(SUM($E48:I48)+SUM($E48:H48))/2</f>
        <v>0</v>
      </c>
      <c r="V48" s="9">
        <f>(SUM($E48:J48)+SUM($E48:I48))/2</f>
        <v>0</v>
      </c>
      <c r="W48" s="9">
        <f>(SUM($E48:K48)+SUM($E48:J48))/2</f>
        <v>0</v>
      </c>
      <c r="X48" s="9">
        <f>(SUM($E48:L48)+SUM($E48:K48))/2</f>
        <v>0</v>
      </c>
      <c r="Y48" s="9">
        <f>(SUM($E48:M48)+SUM($E48:L48))/2</f>
        <v>0</v>
      </c>
      <c r="Z48" s="9">
        <f>(SUM($E48:N48)+SUM($E48:M48))/2</f>
        <v>0</v>
      </c>
      <c r="AA48" s="9">
        <f t="shared" si="8"/>
        <v>0</v>
      </c>
    </row>
    <row r="49" spans="1:27">
      <c r="A49" s="7">
        <v>4116</v>
      </c>
      <c r="B49" t="s">
        <v>38</v>
      </c>
      <c r="C49" t="str">
        <f t="shared" ref="C49:C67" si="10">CONCATENATE(A49," ",B49)</f>
        <v>4116 Transportation and Tools 392 / 396</v>
      </c>
      <c r="D49" s="11">
        <v>1</v>
      </c>
      <c r="E49" s="8">
        <v>-1716.4306859999995</v>
      </c>
      <c r="F49" s="9">
        <v>-115.758612</v>
      </c>
      <c r="G49" s="9">
        <v>179.01076700000002</v>
      </c>
      <c r="H49" s="9">
        <v>208.89254599999995</v>
      </c>
      <c r="I49" s="9">
        <v>212.59277999999998</v>
      </c>
      <c r="J49" s="9">
        <v>1182.5729399999998</v>
      </c>
      <c r="K49" s="9">
        <v>2266.6595780000002</v>
      </c>
      <c r="L49" s="9">
        <v>1434.5643369999998</v>
      </c>
      <c r="M49" s="9">
        <v>589.77770299999997</v>
      </c>
      <c r="N49" s="9">
        <v>1034.2358839999999</v>
      </c>
      <c r="O49" s="9">
        <f t="shared" si="6"/>
        <v>5276.1172369999995</v>
      </c>
      <c r="Q49" s="9">
        <f t="shared" si="7"/>
        <v>-858.21534299999973</v>
      </c>
      <c r="R49" s="9">
        <f>(SUM($E49:F49)+SUM($E49:E49))/2</f>
        <v>-1774.3099919999995</v>
      </c>
      <c r="S49" s="9">
        <f>(SUM($E49:G49)+SUM($E49:F49))/2</f>
        <v>-1742.6839144999994</v>
      </c>
      <c r="T49" s="9">
        <f>(SUM($E49:H49)+SUM($E49:G49))/2</f>
        <v>-1548.7322579999995</v>
      </c>
      <c r="U49" s="9">
        <f>(SUM($E49:I49)+SUM($E49:H49))/2</f>
        <v>-1337.9895949999996</v>
      </c>
      <c r="V49" s="9">
        <f>(SUM($E49:J49)+SUM($E49:I49))/2</f>
        <v>-640.40673499999968</v>
      </c>
      <c r="W49" s="9">
        <f>(SUM($E49:K49)+SUM($E49:J49))/2</f>
        <v>1084.2095240000003</v>
      </c>
      <c r="X49" s="9">
        <f>(SUM($E49:L49)+SUM($E49:K49))/2</f>
        <v>2934.8214815000001</v>
      </c>
      <c r="Y49" s="9">
        <f>(SUM($E49:M49)+SUM($E49:L49))/2</f>
        <v>3946.9925014999999</v>
      </c>
      <c r="Z49" s="9">
        <f>(SUM($E49:N49)+SUM($E49:M49))/2</f>
        <v>4758.9992949999996</v>
      </c>
      <c r="AA49" s="9">
        <f t="shared" si="8"/>
        <v>482.26849645000038</v>
      </c>
    </row>
    <row r="50" spans="1:27" hidden="1">
      <c r="A50" s="7">
        <v>4132</v>
      </c>
      <c r="B50" t="s">
        <v>36</v>
      </c>
      <c r="C50" t="str">
        <f t="shared" si="10"/>
        <v>4132 General 389-391 / 393-395 / 397-398</v>
      </c>
      <c r="D50" s="11">
        <v>1</v>
      </c>
      <c r="E50" s="8">
        <v>0</v>
      </c>
      <c r="F50" s="9">
        <v>0</v>
      </c>
      <c r="G50" s="9">
        <v>0</v>
      </c>
      <c r="H50" s="9">
        <v>0</v>
      </c>
      <c r="I50" s="9">
        <v>0</v>
      </c>
      <c r="J50" s="9">
        <v>0</v>
      </c>
      <c r="K50" s="9">
        <v>0</v>
      </c>
      <c r="L50" s="9">
        <v>0</v>
      </c>
      <c r="M50" s="9">
        <v>0</v>
      </c>
      <c r="N50" s="9">
        <v>0</v>
      </c>
      <c r="O50" s="9">
        <f t="shared" si="6"/>
        <v>0</v>
      </c>
      <c r="Q50" s="9">
        <f t="shared" si="7"/>
        <v>0</v>
      </c>
      <c r="R50" s="9">
        <f>(SUM($E50:F50)+SUM($E50:E50))/2</f>
        <v>0</v>
      </c>
      <c r="S50" s="9">
        <f>(SUM($E50:G50)+SUM($E50:F50))/2</f>
        <v>0</v>
      </c>
      <c r="T50" s="9">
        <f>(SUM($E50:H50)+SUM($E50:G50))/2</f>
        <v>0</v>
      </c>
      <c r="U50" s="9">
        <f>(SUM($E50:I50)+SUM($E50:H50))/2</f>
        <v>0</v>
      </c>
      <c r="V50" s="9">
        <f>(SUM($E50:J50)+SUM($E50:I50))/2</f>
        <v>0</v>
      </c>
      <c r="W50" s="9">
        <f>(SUM($E50:K50)+SUM($E50:J50))/2</f>
        <v>0</v>
      </c>
      <c r="X50" s="9">
        <f>(SUM($E50:L50)+SUM($E50:K50))/2</f>
        <v>0</v>
      </c>
      <c r="Y50" s="9">
        <f>(SUM($E50:M50)+SUM($E50:L50))/2</f>
        <v>0</v>
      </c>
      <c r="Z50" s="9">
        <f>(SUM($E50:N50)+SUM($E50:M50))/2</f>
        <v>0</v>
      </c>
      <c r="AA50" s="9">
        <f t="shared" si="8"/>
        <v>0</v>
      </c>
    </row>
    <row r="51" spans="1:27">
      <c r="A51" s="7">
        <v>4140</v>
      </c>
      <c r="B51" t="s">
        <v>36</v>
      </c>
      <c r="C51" t="str">
        <f t="shared" si="10"/>
        <v>4140 General 389-391 / 393-395 / 397-398</v>
      </c>
      <c r="D51" s="11">
        <v>1</v>
      </c>
      <c r="E51" s="8">
        <v>4.2805289999999996</v>
      </c>
      <c r="F51" s="9">
        <v>208.70821699999999</v>
      </c>
      <c r="G51" s="9">
        <v>1513.040702</v>
      </c>
      <c r="H51" s="9">
        <v>517.95766300000003</v>
      </c>
      <c r="I51" s="9">
        <v>1177.86231</v>
      </c>
      <c r="J51" s="9">
        <v>518.55843900000002</v>
      </c>
      <c r="K51" s="9">
        <v>3192.1481790000003</v>
      </c>
      <c r="L51" s="9">
        <v>1396.4628499999999</v>
      </c>
      <c r="M51" s="9">
        <v>697.37804999999992</v>
      </c>
      <c r="N51" s="9">
        <v>346.74332999999996</v>
      </c>
      <c r="O51" s="9">
        <f t="shared" si="6"/>
        <v>9573.1402689999977</v>
      </c>
      <c r="Q51" s="9">
        <f t="shared" si="7"/>
        <v>2.1402644999999998</v>
      </c>
      <c r="R51" s="9">
        <f>(SUM($E51:F51)+SUM($E51:E51))/2</f>
        <v>108.6346375</v>
      </c>
      <c r="S51" s="9">
        <f>(SUM($E51:G51)+SUM($E51:F51))/2</f>
        <v>969.509097</v>
      </c>
      <c r="T51" s="9">
        <f>(SUM($E51:H51)+SUM($E51:G51))/2</f>
        <v>1985.0082794999998</v>
      </c>
      <c r="U51" s="9">
        <f>(SUM($E51:I51)+SUM($E51:H51))/2</f>
        <v>2832.9182659999997</v>
      </c>
      <c r="V51" s="9">
        <f>(SUM($E51:J51)+SUM($E51:I51))/2</f>
        <v>3681.1286405000001</v>
      </c>
      <c r="W51" s="9">
        <f>(SUM($E51:K51)+SUM($E51:J51))/2</f>
        <v>5536.4819495000002</v>
      </c>
      <c r="X51" s="9">
        <f>(SUM($E51:L51)+SUM($E51:K51))/2</f>
        <v>7830.7874639999991</v>
      </c>
      <c r="Y51" s="9">
        <f>(SUM($E51:M51)+SUM($E51:L51))/2</f>
        <v>8877.7079139999987</v>
      </c>
      <c r="Z51" s="9">
        <f>(SUM($E51:N51)+SUM($E51:M51))/2</f>
        <v>9399.7686039999971</v>
      </c>
      <c r="AA51" s="9">
        <f t="shared" si="8"/>
        <v>4122.40851165</v>
      </c>
    </row>
    <row r="52" spans="1:27" hidden="1">
      <c r="A52" s="7">
        <v>4147</v>
      </c>
      <c r="B52" t="s">
        <v>36</v>
      </c>
      <c r="C52" t="str">
        <f t="shared" si="10"/>
        <v>4147 General 389-391 / 393-395 / 397-398</v>
      </c>
      <c r="D52" s="11">
        <v>1</v>
      </c>
      <c r="E52" s="8">
        <v>0</v>
      </c>
      <c r="F52" s="9">
        <v>0</v>
      </c>
      <c r="G52" s="9">
        <v>0</v>
      </c>
      <c r="H52" s="9">
        <v>0</v>
      </c>
      <c r="I52" s="9">
        <v>0</v>
      </c>
      <c r="J52" s="9">
        <v>0</v>
      </c>
      <c r="K52" s="9">
        <v>0</v>
      </c>
      <c r="L52" s="9">
        <v>0</v>
      </c>
      <c r="M52" s="9">
        <v>0</v>
      </c>
      <c r="N52" s="9">
        <v>0</v>
      </c>
      <c r="O52" s="9">
        <f t="shared" si="6"/>
        <v>0</v>
      </c>
      <c r="Q52" s="9">
        <f t="shared" si="7"/>
        <v>0</v>
      </c>
      <c r="R52" s="9">
        <f>(SUM($E52:F52)+SUM($E52:E52))/2</f>
        <v>0</v>
      </c>
      <c r="S52" s="9">
        <f>(SUM($E52:G52)+SUM($E52:F52))/2</f>
        <v>0</v>
      </c>
      <c r="T52" s="9">
        <f>(SUM($E52:H52)+SUM($E52:G52))/2</f>
        <v>0</v>
      </c>
      <c r="U52" s="9">
        <f>(SUM($E52:I52)+SUM($E52:H52))/2</f>
        <v>0</v>
      </c>
      <c r="V52" s="9">
        <f>(SUM($E52:J52)+SUM($E52:I52))/2</f>
        <v>0</v>
      </c>
      <c r="W52" s="9">
        <f>(SUM($E52:K52)+SUM($E52:J52))/2</f>
        <v>0</v>
      </c>
      <c r="X52" s="9">
        <f>(SUM($E52:L52)+SUM($E52:K52))/2</f>
        <v>0</v>
      </c>
      <c r="Y52" s="9">
        <f>(SUM($E52:M52)+SUM($E52:L52))/2</f>
        <v>0</v>
      </c>
      <c r="Z52" s="9">
        <f>(SUM($E52:N52)+SUM($E52:M52))/2</f>
        <v>0</v>
      </c>
      <c r="AA52" s="9">
        <f t="shared" si="8"/>
        <v>0</v>
      </c>
    </row>
    <row r="53" spans="1:27" hidden="1">
      <c r="A53" s="7">
        <v>4147</v>
      </c>
      <c r="B53" t="s">
        <v>37</v>
      </c>
      <c r="C53" t="str">
        <f t="shared" si="10"/>
        <v>4147 Software 303</v>
      </c>
      <c r="D53" s="11">
        <v>1</v>
      </c>
      <c r="E53" s="8">
        <v>0</v>
      </c>
      <c r="F53" s="9">
        <v>0</v>
      </c>
      <c r="G53" s="9">
        <v>0</v>
      </c>
      <c r="H53" s="9">
        <v>0</v>
      </c>
      <c r="I53" s="9">
        <v>0</v>
      </c>
      <c r="J53" s="9">
        <v>0</v>
      </c>
      <c r="K53" s="9">
        <v>0</v>
      </c>
      <c r="L53" s="9">
        <v>0</v>
      </c>
      <c r="M53" s="9">
        <v>0</v>
      </c>
      <c r="N53" s="9">
        <v>0</v>
      </c>
      <c r="O53" s="9">
        <f t="shared" si="6"/>
        <v>0</v>
      </c>
      <c r="Q53" s="9">
        <f t="shared" si="7"/>
        <v>0</v>
      </c>
      <c r="R53" s="9">
        <f>(SUM($E53:F53)+SUM($E53:E53))/2</f>
        <v>0</v>
      </c>
      <c r="S53" s="9">
        <f>(SUM($E53:G53)+SUM($E53:F53))/2</f>
        <v>0</v>
      </c>
      <c r="T53" s="9">
        <f>(SUM($E53:H53)+SUM($E53:G53))/2</f>
        <v>0</v>
      </c>
      <c r="U53" s="9">
        <f>(SUM($E53:I53)+SUM($E53:H53))/2</f>
        <v>0</v>
      </c>
      <c r="V53" s="9">
        <f>(SUM($E53:J53)+SUM($E53:I53))/2</f>
        <v>0</v>
      </c>
      <c r="W53" s="9">
        <f>(SUM($E53:K53)+SUM($E53:J53))/2</f>
        <v>0</v>
      </c>
      <c r="X53" s="9">
        <f>(SUM($E53:L53)+SUM($E53:K53))/2</f>
        <v>0</v>
      </c>
      <c r="Y53" s="9">
        <f>(SUM($E53:M53)+SUM($E53:L53))/2</f>
        <v>0</v>
      </c>
      <c r="Z53" s="9">
        <f>(SUM($E53:N53)+SUM($E53:M53))/2</f>
        <v>0</v>
      </c>
      <c r="AA53" s="9">
        <f t="shared" si="8"/>
        <v>0</v>
      </c>
    </row>
    <row r="54" spans="1:27" hidden="1">
      <c r="A54" s="7">
        <v>4148</v>
      </c>
      <c r="B54" t="s">
        <v>36</v>
      </c>
      <c r="C54" t="str">
        <f t="shared" si="10"/>
        <v>4148 General 389-391 / 393-395 / 397-398</v>
      </c>
      <c r="D54" s="11">
        <v>1</v>
      </c>
      <c r="E54" s="8">
        <v>0</v>
      </c>
      <c r="F54" s="9">
        <v>0</v>
      </c>
      <c r="G54" s="9">
        <v>0</v>
      </c>
      <c r="H54" s="9">
        <v>0</v>
      </c>
      <c r="I54" s="9">
        <v>0</v>
      </c>
      <c r="J54" s="9">
        <v>0</v>
      </c>
      <c r="K54" s="9">
        <v>0</v>
      </c>
      <c r="L54" s="9">
        <v>0</v>
      </c>
      <c r="M54" s="9">
        <v>0</v>
      </c>
      <c r="N54" s="9">
        <v>0</v>
      </c>
      <c r="O54" s="9">
        <f t="shared" si="6"/>
        <v>0</v>
      </c>
      <c r="Q54" s="9">
        <f t="shared" si="7"/>
        <v>0</v>
      </c>
      <c r="R54" s="9">
        <f>(SUM($E54:F54)+SUM($E54:E54))/2</f>
        <v>0</v>
      </c>
      <c r="S54" s="9">
        <f>(SUM($E54:G54)+SUM($E54:F54))/2</f>
        <v>0</v>
      </c>
      <c r="T54" s="9">
        <f>(SUM($E54:H54)+SUM($E54:G54))/2</f>
        <v>0</v>
      </c>
      <c r="U54" s="9">
        <f>(SUM($E54:I54)+SUM($E54:H54))/2</f>
        <v>0</v>
      </c>
      <c r="V54" s="9">
        <f>(SUM($E54:J54)+SUM($E54:I54))/2</f>
        <v>0</v>
      </c>
      <c r="W54" s="9">
        <f>(SUM($E54:K54)+SUM($E54:J54))/2</f>
        <v>0</v>
      </c>
      <c r="X54" s="9">
        <f>(SUM($E54:L54)+SUM($E54:K54))/2</f>
        <v>0</v>
      </c>
      <c r="Y54" s="9">
        <f>(SUM($E54:M54)+SUM($E54:L54))/2</f>
        <v>0</v>
      </c>
      <c r="Z54" s="9">
        <f>(SUM($E54:N54)+SUM($E54:M54))/2</f>
        <v>0</v>
      </c>
      <c r="AA54" s="9">
        <f t="shared" si="8"/>
        <v>0</v>
      </c>
    </row>
    <row r="55" spans="1:27">
      <c r="A55" s="7">
        <v>4149</v>
      </c>
      <c r="B55" t="s">
        <v>36</v>
      </c>
      <c r="C55" t="str">
        <f t="shared" si="10"/>
        <v>4149 General 389-391 / 393-395 / 397-398</v>
      </c>
      <c r="D55" s="11">
        <v>1</v>
      </c>
      <c r="E55" s="8">
        <v>-10.377039999999999</v>
      </c>
      <c r="F55" s="9">
        <v>1162.8565639999999</v>
      </c>
      <c r="G55" s="9">
        <v>153.95567699999998</v>
      </c>
      <c r="H55" s="9">
        <v>24760.040713999999</v>
      </c>
      <c r="I55" s="9">
        <v>6174.0862009999983</v>
      </c>
      <c r="J55" s="9">
        <v>1757.5565340000001</v>
      </c>
      <c r="K55" s="9">
        <v>17934.726983</v>
      </c>
      <c r="L55" s="9">
        <v>5693.0148189999991</v>
      </c>
      <c r="M55" s="9">
        <v>9017.8047810000007</v>
      </c>
      <c r="N55" s="9">
        <v>3309.2244019999998</v>
      </c>
      <c r="O55" s="9">
        <f t="shared" si="6"/>
        <v>69952.889635</v>
      </c>
      <c r="Q55" s="9">
        <f t="shared" si="7"/>
        <v>-5.1885199999999996</v>
      </c>
      <c r="R55" s="9">
        <f>(SUM($E55:F55)+SUM($E55:E55))/2</f>
        <v>571.05124199999989</v>
      </c>
      <c r="S55" s="9">
        <f>(SUM($E55:G55)+SUM($E55:F55))/2</f>
        <v>1229.4573624999998</v>
      </c>
      <c r="T55" s="9">
        <f>(SUM($E55:H55)+SUM($E55:G55))/2</f>
        <v>13686.455558</v>
      </c>
      <c r="U55" s="9">
        <f>(SUM($E55:I55)+SUM($E55:H55))/2</f>
        <v>29153.519015499998</v>
      </c>
      <c r="V55" s="9">
        <f>(SUM($E55:J55)+SUM($E55:I55))/2</f>
        <v>33119.340382999995</v>
      </c>
      <c r="W55" s="9">
        <f>(SUM($E55:K55)+SUM($E55:J55))/2</f>
        <v>42965.482141499997</v>
      </c>
      <c r="X55" s="9">
        <f>(SUM($E55:L55)+SUM($E55:K55))/2</f>
        <v>54779.353042499992</v>
      </c>
      <c r="Y55" s="9">
        <f>(SUM($E55:M55)+SUM($E55:L55))/2</f>
        <v>62134.762842499993</v>
      </c>
      <c r="Z55" s="9">
        <f>(SUM($E55:N55)+SUM($E55:M55))/2</f>
        <v>68298.277433999989</v>
      </c>
      <c r="AA55" s="9">
        <f t="shared" si="8"/>
        <v>30593.25105015</v>
      </c>
    </row>
    <row r="56" spans="1:27">
      <c r="A56" s="7">
        <v>4149</v>
      </c>
      <c r="B56" t="s">
        <v>37</v>
      </c>
      <c r="C56" t="str">
        <f t="shared" si="10"/>
        <v>4149 Software 303</v>
      </c>
      <c r="D56" s="11">
        <v>1</v>
      </c>
      <c r="E56" s="8">
        <v>0</v>
      </c>
      <c r="F56" s="9">
        <v>0</v>
      </c>
      <c r="G56" s="9">
        <v>1463.3338440000002</v>
      </c>
      <c r="H56" s="9">
        <v>0</v>
      </c>
      <c r="I56" s="9">
        <v>0</v>
      </c>
      <c r="J56" s="9">
        <v>0</v>
      </c>
      <c r="K56" s="9">
        <v>0</v>
      </c>
      <c r="L56" s="9">
        <v>0</v>
      </c>
      <c r="M56" s="9">
        <v>0</v>
      </c>
      <c r="N56" s="9">
        <v>0</v>
      </c>
      <c r="O56" s="9">
        <f t="shared" si="6"/>
        <v>1463.3338440000002</v>
      </c>
      <c r="Q56" s="9">
        <f t="shared" si="7"/>
        <v>0</v>
      </c>
      <c r="R56" s="9">
        <f>(SUM($E56:F56)+SUM($E56:E56))/2</f>
        <v>0</v>
      </c>
      <c r="S56" s="9">
        <f>(SUM($E56:G56)+SUM($E56:F56))/2</f>
        <v>731.66692200000011</v>
      </c>
      <c r="T56" s="9">
        <f>(SUM($E56:H56)+SUM($E56:G56))/2</f>
        <v>1463.3338440000002</v>
      </c>
      <c r="U56" s="9">
        <f>(SUM($E56:I56)+SUM($E56:H56))/2</f>
        <v>1463.3338440000002</v>
      </c>
      <c r="V56" s="9">
        <f>(SUM($E56:J56)+SUM($E56:I56))/2</f>
        <v>1463.3338440000002</v>
      </c>
      <c r="W56" s="9">
        <f>(SUM($E56:K56)+SUM($E56:J56))/2</f>
        <v>1463.3338440000002</v>
      </c>
      <c r="X56" s="9">
        <f>(SUM($E56:L56)+SUM($E56:K56))/2</f>
        <v>1463.3338440000002</v>
      </c>
      <c r="Y56" s="9">
        <f>(SUM($E56:M56)+SUM($E56:L56))/2</f>
        <v>1463.3338440000002</v>
      </c>
      <c r="Z56" s="9">
        <f>(SUM($E56:N56)+SUM($E56:M56))/2</f>
        <v>1463.3338440000002</v>
      </c>
      <c r="AA56" s="9">
        <f t="shared" si="8"/>
        <v>1097.5003830000003</v>
      </c>
    </row>
    <row r="57" spans="1:27" hidden="1">
      <c r="A57" s="7">
        <v>4150</v>
      </c>
      <c r="B57" t="s">
        <v>37</v>
      </c>
      <c r="C57" t="str">
        <f t="shared" si="10"/>
        <v>4150 Software 303</v>
      </c>
      <c r="D57" s="11">
        <v>1</v>
      </c>
      <c r="E57" s="8">
        <v>0</v>
      </c>
      <c r="F57" s="9">
        <v>0</v>
      </c>
      <c r="G57" s="9">
        <v>0</v>
      </c>
      <c r="H57" s="9">
        <v>0</v>
      </c>
      <c r="I57" s="9">
        <v>0</v>
      </c>
      <c r="J57" s="9">
        <v>0</v>
      </c>
      <c r="K57" s="9">
        <v>0</v>
      </c>
      <c r="L57" s="9">
        <v>0</v>
      </c>
      <c r="M57" s="9">
        <v>0</v>
      </c>
      <c r="N57" s="9">
        <v>0</v>
      </c>
      <c r="O57" s="9">
        <f t="shared" si="6"/>
        <v>0</v>
      </c>
      <c r="Q57" s="9">
        <f t="shared" si="7"/>
        <v>0</v>
      </c>
      <c r="R57" s="9">
        <f>(SUM($E57:F57)+SUM($E57:E57))/2</f>
        <v>0</v>
      </c>
      <c r="S57" s="9">
        <f>(SUM($E57:G57)+SUM($E57:F57))/2</f>
        <v>0</v>
      </c>
      <c r="T57" s="9">
        <f>(SUM($E57:H57)+SUM($E57:G57))/2</f>
        <v>0</v>
      </c>
      <c r="U57" s="9">
        <f>(SUM($E57:I57)+SUM($E57:H57))/2</f>
        <v>0</v>
      </c>
      <c r="V57" s="9">
        <f>(SUM($E57:J57)+SUM($E57:I57))/2</f>
        <v>0</v>
      </c>
      <c r="W57" s="9">
        <f>(SUM($E57:K57)+SUM($E57:J57))/2</f>
        <v>0</v>
      </c>
      <c r="X57" s="9">
        <f>(SUM($E57:L57)+SUM($E57:K57))/2</f>
        <v>0</v>
      </c>
      <c r="Y57" s="9">
        <f>(SUM($E57:M57)+SUM($E57:L57))/2</f>
        <v>0</v>
      </c>
      <c r="Z57" s="9">
        <f>(SUM($E57:N57)+SUM($E57:M57))/2</f>
        <v>0</v>
      </c>
      <c r="AA57" s="9">
        <f t="shared" si="8"/>
        <v>0</v>
      </c>
    </row>
    <row r="58" spans="1:27">
      <c r="A58" s="7">
        <v>4152</v>
      </c>
      <c r="B58" t="s">
        <v>36</v>
      </c>
      <c r="C58" t="str">
        <f t="shared" si="10"/>
        <v>4152 General 389-391 / 393-395 / 397-398</v>
      </c>
      <c r="D58" s="11">
        <v>1</v>
      </c>
      <c r="E58" s="8">
        <v>1621.808466</v>
      </c>
      <c r="F58" s="9">
        <v>1772.6715119999999</v>
      </c>
      <c r="G58" s="9">
        <v>32066.589674999999</v>
      </c>
      <c r="H58" s="9">
        <v>104.26877099999999</v>
      </c>
      <c r="I58" s="9">
        <v>117.74526899999999</v>
      </c>
      <c r="J58" s="9">
        <v>0</v>
      </c>
      <c r="K58" s="9">
        <v>0</v>
      </c>
      <c r="L58" s="9">
        <v>0</v>
      </c>
      <c r="M58" s="9">
        <v>0</v>
      </c>
      <c r="N58" s="9">
        <v>0</v>
      </c>
      <c r="O58" s="9">
        <f t="shared" si="6"/>
        <v>35683.083693</v>
      </c>
      <c r="Q58" s="9">
        <f t="shared" si="7"/>
        <v>810.90423299999998</v>
      </c>
      <c r="R58" s="9">
        <f>(SUM($E58:F58)+SUM($E58:E58))/2</f>
        <v>2508.1442219999999</v>
      </c>
      <c r="S58" s="9">
        <f>(SUM($E58:G58)+SUM($E58:F58))/2</f>
        <v>19427.774815500001</v>
      </c>
      <c r="T58" s="9">
        <f>(SUM($E58:H58)+SUM($E58:G58))/2</f>
        <v>35513.2040385</v>
      </c>
      <c r="U58" s="9">
        <f>(SUM($E58:I58)+SUM($E58:H58))/2</f>
        <v>35624.211058500005</v>
      </c>
      <c r="V58" s="9">
        <f>(SUM($E58:J58)+SUM($E58:I58))/2</f>
        <v>35683.083693</v>
      </c>
      <c r="W58" s="9">
        <f>(SUM($E58:K58)+SUM($E58:J58))/2</f>
        <v>35683.083693</v>
      </c>
      <c r="X58" s="9">
        <f>(SUM($E58:L58)+SUM($E58:K58))/2</f>
        <v>35683.083693</v>
      </c>
      <c r="Y58" s="9">
        <f>(SUM($E58:M58)+SUM($E58:L58))/2</f>
        <v>35683.083693</v>
      </c>
      <c r="Z58" s="9">
        <f>(SUM($E58:N58)+SUM($E58:M58))/2</f>
        <v>35683.083693</v>
      </c>
      <c r="AA58" s="9">
        <f t="shared" si="8"/>
        <v>27229.96568325</v>
      </c>
    </row>
    <row r="59" spans="1:27" hidden="1">
      <c r="A59" s="7">
        <v>4162</v>
      </c>
      <c r="B59" t="s">
        <v>36</v>
      </c>
      <c r="C59" t="str">
        <f t="shared" si="10"/>
        <v>4162 General 389-391 / 393-395 / 397-398</v>
      </c>
      <c r="D59" s="11">
        <v>1</v>
      </c>
      <c r="E59" s="8">
        <v>0</v>
      </c>
      <c r="F59" s="9">
        <v>0</v>
      </c>
      <c r="G59" s="9">
        <v>0</v>
      </c>
      <c r="H59" s="9">
        <v>0</v>
      </c>
      <c r="I59" s="9">
        <v>0</v>
      </c>
      <c r="J59" s="9">
        <v>0</v>
      </c>
      <c r="K59" s="9">
        <v>0</v>
      </c>
      <c r="L59" s="9">
        <v>0</v>
      </c>
      <c r="M59" s="9">
        <v>0</v>
      </c>
      <c r="N59" s="9">
        <v>0</v>
      </c>
      <c r="O59" s="9">
        <f t="shared" si="6"/>
        <v>0</v>
      </c>
      <c r="Q59" s="9">
        <f t="shared" si="7"/>
        <v>0</v>
      </c>
      <c r="R59" s="9">
        <f>(SUM($E59:F59)+SUM($E59:E59))/2</f>
        <v>0</v>
      </c>
      <c r="S59" s="9">
        <f>(SUM($E59:G59)+SUM($E59:F59))/2</f>
        <v>0</v>
      </c>
      <c r="T59" s="9">
        <f>(SUM($E59:H59)+SUM($E59:G59))/2</f>
        <v>0</v>
      </c>
      <c r="U59" s="9">
        <f>(SUM($E59:I59)+SUM($E59:H59))/2</f>
        <v>0</v>
      </c>
      <c r="V59" s="9">
        <f>(SUM($E59:J59)+SUM($E59:I59))/2</f>
        <v>0</v>
      </c>
      <c r="W59" s="9">
        <f>(SUM($E59:K59)+SUM($E59:J59))/2</f>
        <v>0</v>
      </c>
      <c r="X59" s="9">
        <f>(SUM($E59:L59)+SUM($E59:K59))/2</f>
        <v>0</v>
      </c>
      <c r="Y59" s="9">
        <f>(SUM($E59:M59)+SUM($E59:L59))/2</f>
        <v>0</v>
      </c>
      <c r="Z59" s="9">
        <f>(SUM($E59:N59)+SUM($E59:M59))/2</f>
        <v>0</v>
      </c>
      <c r="AA59" s="9">
        <f t="shared" si="8"/>
        <v>0</v>
      </c>
    </row>
    <row r="60" spans="1:27">
      <c r="A60" s="7">
        <v>4171</v>
      </c>
      <c r="B60" t="s">
        <v>36</v>
      </c>
      <c r="C60" t="str">
        <f t="shared" si="10"/>
        <v>4171 General 389-391 / 393-395 / 397-398</v>
      </c>
      <c r="D60" s="11">
        <v>1</v>
      </c>
      <c r="E60" s="8">
        <v>282.86991799999998</v>
      </c>
      <c r="F60" s="9">
        <v>458.52862799999997</v>
      </c>
      <c r="G60" s="9">
        <v>648.93365799999992</v>
      </c>
      <c r="H60" s="9">
        <v>279.67488200000003</v>
      </c>
      <c r="I60" s="9">
        <v>982.07760399999995</v>
      </c>
      <c r="J60" s="9">
        <v>0</v>
      </c>
      <c r="K60" s="9">
        <v>0</v>
      </c>
      <c r="L60" s="9">
        <v>0</v>
      </c>
      <c r="M60" s="9">
        <v>0</v>
      </c>
      <c r="N60" s="9">
        <v>0</v>
      </c>
      <c r="O60" s="9">
        <f t="shared" si="6"/>
        <v>2652.0846899999997</v>
      </c>
      <c r="Q60" s="9">
        <f t="shared" si="7"/>
        <v>141.43495899999999</v>
      </c>
      <c r="R60" s="9">
        <f>(SUM($E60:F60)+SUM($E60:E60))/2</f>
        <v>512.13423199999988</v>
      </c>
      <c r="S60" s="9">
        <f>(SUM($E60:G60)+SUM($E60:F60))/2</f>
        <v>1065.8653749999999</v>
      </c>
      <c r="T60" s="9">
        <f>(SUM($E60:H60)+SUM($E60:G60))/2</f>
        <v>1530.1696449999999</v>
      </c>
      <c r="U60" s="9">
        <f>(SUM($E60:I60)+SUM($E60:H60))/2</f>
        <v>2161.0458879999996</v>
      </c>
      <c r="V60" s="9">
        <f>(SUM($E60:J60)+SUM($E60:I60))/2</f>
        <v>2652.0846899999997</v>
      </c>
      <c r="W60" s="9">
        <f>(SUM($E60:K60)+SUM($E60:J60))/2</f>
        <v>2652.0846899999997</v>
      </c>
      <c r="X60" s="9">
        <f>(SUM($E60:L60)+SUM($E60:K60))/2</f>
        <v>2652.0846899999997</v>
      </c>
      <c r="Y60" s="9">
        <f>(SUM($E60:M60)+SUM($E60:L60))/2</f>
        <v>2652.0846899999997</v>
      </c>
      <c r="Z60" s="9">
        <f>(SUM($E60:N60)+SUM($E60:M60))/2</f>
        <v>2652.0846899999997</v>
      </c>
      <c r="AA60" s="9">
        <f t="shared" si="8"/>
        <v>1867.1073548999998</v>
      </c>
    </row>
    <row r="61" spans="1:27" hidden="1">
      <c r="A61" s="7">
        <v>4178</v>
      </c>
      <c r="B61" t="s">
        <v>36</v>
      </c>
      <c r="C61" t="str">
        <f t="shared" si="10"/>
        <v>4178 General 389-391 / 393-395 / 397-398</v>
      </c>
      <c r="D61" s="11">
        <v>1</v>
      </c>
      <c r="E61" s="8">
        <v>0</v>
      </c>
      <c r="F61" s="9">
        <v>0</v>
      </c>
      <c r="G61" s="9">
        <v>0</v>
      </c>
      <c r="H61" s="9">
        <v>0</v>
      </c>
      <c r="I61" s="9">
        <v>0</v>
      </c>
      <c r="J61" s="9">
        <v>0</v>
      </c>
      <c r="K61" s="9">
        <v>0</v>
      </c>
      <c r="L61" s="9">
        <v>0</v>
      </c>
      <c r="M61" s="9">
        <v>0</v>
      </c>
      <c r="N61" s="9">
        <v>0</v>
      </c>
      <c r="O61" s="9">
        <f t="shared" si="6"/>
        <v>0</v>
      </c>
      <c r="Q61" s="9">
        <f t="shared" si="7"/>
        <v>0</v>
      </c>
      <c r="R61" s="9">
        <f>(SUM($E61:F61)+SUM($E61:E61))/2</f>
        <v>0</v>
      </c>
      <c r="S61" s="9">
        <f>(SUM($E61:G61)+SUM($E61:F61))/2</f>
        <v>0</v>
      </c>
      <c r="T61" s="9">
        <f>(SUM($E61:H61)+SUM($E61:G61))/2</f>
        <v>0</v>
      </c>
      <c r="U61" s="9">
        <f>(SUM($E61:I61)+SUM($E61:H61))/2</f>
        <v>0</v>
      </c>
      <c r="V61" s="9">
        <f>(SUM($E61:J61)+SUM($E61:I61))/2</f>
        <v>0</v>
      </c>
      <c r="W61" s="9">
        <f>(SUM($E61:K61)+SUM($E61:J61))/2</f>
        <v>0</v>
      </c>
      <c r="X61" s="9">
        <f>(SUM($E61:L61)+SUM($E61:K61))/2</f>
        <v>0</v>
      </c>
      <c r="Y61" s="9">
        <f>(SUM($E61:M61)+SUM($E61:L61))/2</f>
        <v>0</v>
      </c>
      <c r="Z61" s="9">
        <f>(SUM($E61:N61)+SUM($E61:M61))/2</f>
        <v>0</v>
      </c>
      <c r="AA61" s="9">
        <f t="shared" si="8"/>
        <v>0</v>
      </c>
    </row>
    <row r="62" spans="1:27">
      <c r="A62" s="7">
        <v>5005</v>
      </c>
      <c r="B62" t="s">
        <v>37</v>
      </c>
      <c r="C62" t="str">
        <f t="shared" si="10"/>
        <v>5005 Software 303</v>
      </c>
      <c r="D62" s="11">
        <v>1</v>
      </c>
      <c r="E62" s="8">
        <v>37136.497020903698</v>
      </c>
      <c r="F62" s="9">
        <v>1964721.6942002326</v>
      </c>
      <c r="G62" s="9">
        <v>245855.33826930451</v>
      </c>
      <c r="H62" s="9">
        <v>220777.42918128319</v>
      </c>
      <c r="I62" s="9">
        <v>245780.19709315288</v>
      </c>
      <c r="J62" s="9">
        <v>37437.444965982089</v>
      </c>
      <c r="K62" s="9">
        <v>65629.612202986813</v>
      </c>
      <c r="L62" s="9">
        <v>327064.61093842948</v>
      </c>
      <c r="M62" s="9">
        <v>643823.80434675596</v>
      </c>
      <c r="N62" s="9">
        <v>82801.785538183714</v>
      </c>
      <c r="O62" s="9">
        <f t="shared" si="6"/>
        <v>3871028.4137572148</v>
      </c>
      <c r="Q62" s="9">
        <f t="shared" si="7"/>
        <v>18568.248510451849</v>
      </c>
      <c r="R62" s="9">
        <f>(SUM($E62:F62)+SUM($E62:E62))/2</f>
        <v>1019497.3441210201</v>
      </c>
      <c r="S62" s="9">
        <f>(SUM($E62:G62)+SUM($E62:F62))/2</f>
        <v>2124785.8603557888</v>
      </c>
      <c r="T62" s="9">
        <f>(SUM($E62:H62)+SUM($E62:G62))/2</f>
        <v>2358102.2440810828</v>
      </c>
      <c r="U62" s="9">
        <f>(SUM($E62:I62)+SUM($E62:H62))/2</f>
        <v>2591381.0572183011</v>
      </c>
      <c r="V62" s="9">
        <f>(SUM($E62:J62)+SUM($E62:I62))/2</f>
        <v>2732989.8782478683</v>
      </c>
      <c r="W62" s="9">
        <f>(SUM($E62:K62)+SUM($E62:J62))/2</f>
        <v>2784523.4068323523</v>
      </c>
      <c r="X62" s="9">
        <f>(SUM($E62:L62)+SUM($E62:K62))/2</f>
        <v>2980870.5184030607</v>
      </c>
      <c r="Y62" s="9">
        <f>(SUM($E62:M62)+SUM($E62:L62))/2</f>
        <v>3466314.7260456532</v>
      </c>
      <c r="Z62" s="9">
        <f>(SUM($E62:N62)+SUM($E62:M62))/2</f>
        <v>3829627.520988123</v>
      </c>
      <c r="AA62" s="9">
        <f t="shared" si="8"/>
        <v>2390666.0804803697</v>
      </c>
    </row>
    <row r="63" spans="1:27">
      <c r="A63" s="7">
        <v>5005</v>
      </c>
      <c r="B63" t="s">
        <v>36</v>
      </c>
      <c r="C63" t="str">
        <f t="shared" si="10"/>
        <v>5005 General 389-391 / 393-395 / 397-398</v>
      </c>
      <c r="D63" s="11">
        <v>1</v>
      </c>
      <c r="E63" s="8">
        <v>2735.7110240638413</v>
      </c>
      <c r="F63" s="9">
        <v>69140.589860510401</v>
      </c>
      <c r="G63" s="9">
        <v>98654.106952630653</v>
      </c>
      <c r="H63" s="9">
        <v>-12770.693166874065</v>
      </c>
      <c r="I63" s="9">
        <v>-258233.97523499024</v>
      </c>
      <c r="J63" s="9">
        <v>167306.4848658875</v>
      </c>
      <c r="K63" s="9">
        <v>148113.60838920149</v>
      </c>
      <c r="L63" s="9">
        <v>402723.26678107493</v>
      </c>
      <c r="M63" s="9">
        <v>350302.81605667976</v>
      </c>
      <c r="N63" s="9">
        <v>287847.15507973469</v>
      </c>
      <c r="O63" s="9">
        <f t="shared" si="6"/>
        <v>1255819.070607919</v>
      </c>
      <c r="Q63" s="9">
        <f t="shared" si="7"/>
        <v>1367.8555120319206</v>
      </c>
      <c r="R63" s="9">
        <f>(SUM($E63:F63)+SUM($E63:E63))/2</f>
        <v>37306.005954319044</v>
      </c>
      <c r="S63" s="9">
        <f>(SUM($E63:G63)+SUM($E63:F63))/2</f>
        <v>121203.35436088957</v>
      </c>
      <c r="T63" s="9">
        <f>(SUM($E63:H63)+SUM($E63:G63))/2</f>
        <v>164145.06125376787</v>
      </c>
      <c r="U63" s="9">
        <f>(SUM($E63:I63)+SUM($E63:H63))/2</f>
        <v>28642.727052835718</v>
      </c>
      <c r="V63" s="9">
        <f>(SUM($E63:J63)+SUM($E63:I63))/2</f>
        <v>-16821.018131715653</v>
      </c>
      <c r="W63" s="9">
        <f>(SUM($E63:K63)+SUM($E63:J63))/2</f>
        <v>140889.02849582885</v>
      </c>
      <c r="X63" s="9">
        <f>(SUM($E63:L63)+SUM($E63:K63))/2</f>
        <v>416307.4660809671</v>
      </c>
      <c r="Y63" s="9">
        <f>(SUM($E63:M63)+SUM($E63:L63))/2</f>
        <v>792820.50749984442</v>
      </c>
      <c r="Z63" s="9">
        <f>(SUM($E63:N63)+SUM($E63:M63))/2</f>
        <v>1111895.4930680515</v>
      </c>
      <c r="AA63" s="9">
        <f t="shared" si="8"/>
        <v>279775.64811468206</v>
      </c>
    </row>
    <row r="64" spans="1:27">
      <c r="A64" s="7">
        <v>5006</v>
      </c>
      <c r="B64" t="s">
        <v>36</v>
      </c>
      <c r="C64" t="str">
        <f t="shared" si="10"/>
        <v>5006 General 389-391 / 393-395 / 397-398</v>
      </c>
      <c r="D64" s="11">
        <v>1</v>
      </c>
      <c r="E64" s="8">
        <v>461966.59469888185</v>
      </c>
      <c r="F64" s="9">
        <v>69340.545883317682</v>
      </c>
      <c r="G64" s="9">
        <v>20087.795983161206</v>
      </c>
      <c r="H64" s="9">
        <v>9369.4400049119195</v>
      </c>
      <c r="I64" s="9">
        <v>24234.722008651919</v>
      </c>
      <c r="J64" s="9">
        <v>91603.298835211841</v>
      </c>
      <c r="K64" s="9">
        <v>62239.429634153916</v>
      </c>
      <c r="L64" s="9">
        <v>104842.16007660303</v>
      </c>
      <c r="M64" s="9">
        <v>41838.931176818718</v>
      </c>
      <c r="N64" s="9">
        <v>903965.27661201684</v>
      </c>
      <c r="O64" s="9">
        <f t="shared" si="6"/>
        <v>1789488.1949137291</v>
      </c>
      <c r="Q64" s="9">
        <f t="shared" si="7"/>
        <v>230983.29734944092</v>
      </c>
      <c r="R64" s="9">
        <f>(SUM($E64:F64)+SUM($E64:E64))/2</f>
        <v>496636.8676405407</v>
      </c>
      <c r="S64" s="9">
        <f>(SUM($E64:G64)+SUM($E64:F64))/2</f>
        <v>541351.0385737801</v>
      </c>
      <c r="T64" s="9">
        <f>(SUM($E64:H64)+SUM($E64:G64))/2</f>
        <v>556079.65656781674</v>
      </c>
      <c r="U64" s="9">
        <f>(SUM($E64:I64)+SUM($E64:H64))/2</f>
        <v>572881.73757459875</v>
      </c>
      <c r="V64" s="9">
        <f>(SUM($E64:J64)+SUM($E64:I64))/2</f>
        <v>630800.7479965305</v>
      </c>
      <c r="W64" s="9">
        <f>(SUM($E64:K64)+SUM($E64:J64))/2</f>
        <v>707722.11223121337</v>
      </c>
      <c r="X64" s="9">
        <f>(SUM($E64:L64)+SUM($E64:K64))/2</f>
        <v>791262.90708659193</v>
      </c>
      <c r="Y64" s="9">
        <f>(SUM($E64:M64)+SUM($E64:L64))/2</f>
        <v>864603.4527133028</v>
      </c>
      <c r="Z64" s="9">
        <f>(SUM($E64:N64)+SUM($E64:M64))/2</f>
        <v>1337505.5566077207</v>
      </c>
      <c r="AA64" s="9">
        <f t="shared" si="8"/>
        <v>672982.73743415368</v>
      </c>
    </row>
    <row r="65" spans="1:27">
      <c r="A65" s="7">
        <v>5006</v>
      </c>
      <c r="B65" t="s">
        <v>37</v>
      </c>
      <c r="C65" t="str">
        <f t="shared" si="10"/>
        <v>5006 Software 303</v>
      </c>
      <c r="D65" s="11">
        <v>1</v>
      </c>
      <c r="E65" s="8">
        <v>76741.253177179882</v>
      </c>
      <c r="F65" s="9">
        <v>110590.0200321156</v>
      </c>
      <c r="G65" s="9">
        <v>87536.565792349982</v>
      </c>
      <c r="H65" s="9">
        <v>305950.59081535036</v>
      </c>
      <c r="I65" s="9">
        <v>149139.28111104661</v>
      </c>
      <c r="J65" s="9">
        <v>84704.261161373346</v>
      </c>
      <c r="K65" s="9">
        <v>620669.4567005157</v>
      </c>
      <c r="L65" s="9">
        <v>146755.78354194085</v>
      </c>
      <c r="M65" s="9">
        <v>377194.36656474549</v>
      </c>
      <c r="N65" s="9">
        <v>245932.01577029299</v>
      </c>
      <c r="O65" s="9">
        <f t="shared" si="6"/>
        <v>2205213.5946669108</v>
      </c>
      <c r="Q65" s="9">
        <f t="shared" si="7"/>
        <v>38370.626588589941</v>
      </c>
      <c r="R65" s="9">
        <f>(SUM($E65:F65)+SUM($E65:E65))/2</f>
        <v>132036.26319323768</v>
      </c>
      <c r="S65" s="9">
        <f>(SUM($E65:G65)+SUM($E65:F65))/2</f>
        <v>231099.55610547046</v>
      </c>
      <c r="T65" s="9">
        <f>(SUM($E65:H65)+SUM($E65:G65))/2</f>
        <v>427843.1344093206</v>
      </c>
      <c r="U65" s="9">
        <f>(SUM($E65:I65)+SUM($E65:H65))/2</f>
        <v>655388.07037251908</v>
      </c>
      <c r="V65" s="9">
        <f>(SUM($E65:J65)+SUM($E65:I65))/2</f>
        <v>772309.84150872915</v>
      </c>
      <c r="W65" s="9">
        <f>(SUM($E65:K65)+SUM($E65:J65))/2</f>
        <v>1124996.7004396736</v>
      </c>
      <c r="X65" s="9">
        <f>(SUM($E65:L65)+SUM($E65:K65))/2</f>
        <v>1508709.3205609019</v>
      </c>
      <c r="Y65" s="9">
        <f>(SUM($E65:M65)+SUM($E65:L65))/2</f>
        <v>1770684.395614245</v>
      </c>
      <c r="Z65" s="9">
        <f>(SUM($E65:N65)+SUM($E65:M65))/2</f>
        <v>2082247.5867817644</v>
      </c>
      <c r="AA65" s="9">
        <f t="shared" si="8"/>
        <v>874368.54955744522</v>
      </c>
    </row>
    <row r="66" spans="1:27" hidden="1">
      <c r="A66" s="7">
        <v>5010</v>
      </c>
      <c r="B66" t="s">
        <v>37</v>
      </c>
      <c r="C66" t="str">
        <f t="shared" si="10"/>
        <v>5010 Software 303</v>
      </c>
      <c r="D66" s="11">
        <v>1</v>
      </c>
      <c r="E66" s="8">
        <v>0</v>
      </c>
      <c r="F66" s="9">
        <v>0</v>
      </c>
      <c r="G66" s="9">
        <v>0</v>
      </c>
      <c r="H66" s="9">
        <v>0</v>
      </c>
      <c r="I66" s="9">
        <v>0</v>
      </c>
      <c r="J66" s="9">
        <v>0</v>
      </c>
      <c r="K66" s="9">
        <v>0</v>
      </c>
      <c r="L66" s="9">
        <v>0</v>
      </c>
      <c r="M66" s="9">
        <v>0</v>
      </c>
      <c r="N66" s="9">
        <v>0</v>
      </c>
      <c r="O66" s="9">
        <f t="shared" si="6"/>
        <v>0</v>
      </c>
      <c r="Q66" s="9">
        <f t="shared" si="7"/>
        <v>0</v>
      </c>
      <c r="R66" s="9">
        <f>(SUM($E66:F66)+SUM($E66:E66))/2</f>
        <v>0</v>
      </c>
      <c r="S66" s="9">
        <f>(SUM($E66:G66)+SUM($E66:F66))/2</f>
        <v>0</v>
      </c>
      <c r="T66" s="9">
        <f>(SUM($E66:H66)+SUM($E66:G66))/2</f>
        <v>0</v>
      </c>
      <c r="U66" s="9">
        <f>(SUM($E66:I66)+SUM($E66:H66))/2</f>
        <v>0</v>
      </c>
      <c r="V66" s="9">
        <f>(SUM($E66:J66)+SUM($E66:I66))/2</f>
        <v>0</v>
      </c>
      <c r="W66" s="9">
        <f>(SUM($E66:K66)+SUM($E66:J66))/2</f>
        <v>0</v>
      </c>
      <c r="X66" s="9">
        <f>(SUM($E66:L66)+SUM($E66:K66))/2</f>
        <v>0</v>
      </c>
      <c r="Y66" s="9">
        <f>(SUM($E66:M66)+SUM($E66:L66))/2</f>
        <v>0</v>
      </c>
      <c r="Z66" s="9">
        <f>(SUM($E66:N66)+SUM($E66:M66))/2</f>
        <v>0</v>
      </c>
      <c r="AA66" s="9">
        <f t="shared" si="8"/>
        <v>0</v>
      </c>
    </row>
    <row r="67" spans="1:27" hidden="1">
      <c r="A67" s="7">
        <v>5010</v>
      </c>
      <c r="B67" t="s">
        <v>36</v>
      </c>
      <c r="C67" t="str">
        <f t="shared" si="10"/>
        <v>5010 General 389-391 / 393-395 / 397-398</v>
      </c>
      <c r="D67" s="11">
        <v>1</v>
      </c>
      <c r="E67" s="8">
        <v>0</v>
      </c>
      <c r="F67" s="9">
        <v>0</v>
      </c>
      <c r="G67" s="9">
        <v>0</v>
      </c>
      <c r="H67" s="9">
        <v>0</v>
      </c>
      <c r="I67" s="9">
        <v>0</v>
      </c>
      <c r="J67" s="9">
        <v>0</v>
      </c>
      <c r="K67" s="9">
        <v>0</v>
      </c>
      <c r="L67" s="9">
        <v>0</v>
      </c>
      <c r="M67" s="9">
        <v>0</v>
      </c>
      <c r="N67" s="9">
        <v>0</v>
      </c>
      <c r="O67" s="9">
        <f t="shared" si="6"/>
        <v>0</v>
      </c>
      <c r="Q67" s="9">
        <f t="shared" si="7"/>
        <v>0</v>
      </c>
      <c r="R67" s="9">
        <f>(SUM($E67:F67)+SUM($E67:E67))/2</f>
        <v>0</v>
      </c>
      <c r="S67" s="9">
        <f>(SUM($E67:G67)+SUM($E67:F67))/2</f>
        <v>0</v>
      </c>
      <c r="T67" s="9">
        <f>(SUM($E67:H67)+SUM($E67:G67))/2</f>
        <v>0</v>
      </c>
      <c r="U67" s="9">
        <f>(SUM($E67:I67)+SUM($E67:H67))/2</f>
        <v>0</v>
      </c>
      <c r="V67" s="9">
        <f>(SUM($E67:J67)+SUM($E67:I67))/2</f>
        <v>0</v>
      </c>
      <c r="W67" s="9">
        <f>(SUM($E67:K67)+SUM($E67:J67))/2</f>
        <v>0</v>
      </c>
      <c r="X67" s="9">
        <f>(SUM($E67:L67)+SUM($E67:K67))/2</f>
        <v>0</v>
      </c>
      <c r="Y67" s="9">
        <f>(SUM($E67:M67)+SUM($E67:L67))/2</f>
        <v>0</v>
      </c>
      <c r="Z67" s="9">
        <f>(SUM($E67:N67)+SUM($E67:M67))/2</f>
        <v>0</v>
      </c>
      <c r="AA67" s="9">
        <f t="shared" si="8"/>
        <v>0</v>
      </c>
    </row>
    <row r="68" spans="1:27">
      <c r="A68" s="7">
        <v>5014</v>
      </c>
      <c r="B68" t="s">
        <v>36</v>
      </c>
      <c r="C68" t="str">
        <f t="shared" ref="C68:C131" si="11">CONCATENATE(A68," ",B68)</f>
        <v>5014 General 389-391 / 393-395 / 397-398</v>
      </c>
      <c r="D68" s="11">
        <v>1</v>
      </c>
      <c r="E68" s="8">
        <v>5182.0234100402376</v>
      </c>
      <c r="F68" s="9">
        <v>12921.622640876802</v>
      </c>
      <c r="G68" s="9">
        <v>16016.194933281042</v>
      </c>
      <c r="H68" s="9">
        <v>13027.832033596562</v>
      </c>
      <c r="I68" s="9">
        <v>30863.303935957447</v>
      </c>
      <c r="J68" s="9">
        <v>158230.99834836691</v>
      </c>
      <c r="K68" s="9">
        <v>12060.121915543439</v>
      </c>
      <c r="L68" s="9">
        <v>23501.870958406802</v>
      </c>
      <c r="M68" s="9">
        <v>7188.2695600816796</v>
      </c>
      <c r="N68" s="9">
        <v>165316.24732569931</v>
      </c>
      <c r="O68" s="9">
        <f t="shared" ref="O68:O99" si="12">SUM(E68:N68)</f>
        <v>444308.48506185022</v>
      </c>
      <c r="Q68" s="9">
        <f t="shared" ref="Q68:Q99" si="13">E68/2</f>
        <v>2591.0117050201188</v>
      </c>
      <c r="R68" s="9">
        <f>(SUM($E68:F68)+SUM($E68:E68))/2</f>
        <v>11642.834730478638</v>
      </c>
      <c r="S68" s="9">
        <f>(SUM($E68:G68)+SUM($E68:F68))/2</f>
        <v>26111.743517557559</v>
      </c>
      <c r="T68" s="9">
        <f>(SUM($E68:H68)+SUM($E68:G68))/2</f>
        <v>40633.757000996367</v>
      </c>
      <c r="U68" s="9">
        <f>(SUM($E68:I68)+SUM($E68:H68))/2</f>
        <v>62579.324985773368</v>
      </c>
      <c r="V68" s="9">
        <f>(SUM($E68:J68)+SUM($E68:I68))/2</f>
        <v>157126.47612793554</v>
      </c>
      <c r="W68" s="9">
        <f>(SUM($E68:K68)+SUM($E68:J68))/2</f>
        <v>242272.03625989071</v>
      </c>
      <c r="X68" s="9">
        <f>(SUM($E68:L68)+SUM($E68:K68))/2</f>
        <v>260053.03269686585</v>
      </c>
      <c r="Y68" s="9">
        <f>(SUM($E68:M68)+SUM($E68:L68))/2</f>
        <v>275398.10295611009</v>
      </c>
      <c r="Z68" s="9">
        <f>(SUM($E68:N68)+SUM($E68:M68))/2</f>
        <v>361650.36139900057</v>
      </c>
      <c r="AA68" s="9">
        <f t="shared" ref="AA68:AA99" si="14">AVERAGE(Q68:Z68)</f>
        <v>144005.86813796285</v>
      </c>
    </row>
    <row r="69" spans="1:27">
      <c r="A69" s="7">
        <v>5014</v>
      </c>
      <c r="B69" t="s">
        <v>37</v>
      </c>
      <c r="C69" t="str">
        <f t="shared" si="11"/>
        <v>5014 Software 303</v>
      </c>
      <c r="D69" s="11">
        <v>1</v>
      </c>
      <c r="E69" s="8">
        <v>-781.61334957504039</v>
      </c>
      <c r="F69" s="9">
        <v>23076.039519967842</v>
      </c>
      <c r="G69" s="9">
        <v>1642.3445369512801</v>
      </c>
      <c r="H69" s="9">
        <v>548.02913538352004</v>
      </c>
      <c r="I69" s="9">
        <v>-18790.842698534801</v>
      </c>
      <c r="J69" s="9">
        <v>-1171.8411208234452</v>
      </c>
      <c r="K69" s="9">
        <v>148.61920990224002</v>
      </c>
      <c r="L69" s="9">
        <v>565.70269329688006</v>
      </c>
      <c r="M69" s="9">
        <v>654.14250225208002</v>
      </c>
      <c r="N69" s="9">
        <v>376.81024140135997</v>
      </c>
      <c r="O69" s="9">
        <f t="shared" si="12"/>
        <v>6267.3906702219174</v>
      </c>
      <c r="Q69" s="9">
        <f t="shared" si="13"/>
        <v>-390.80667478752019</v>
      </c>
      <c r="R69" s="9">
        <f>(SUM($E69:F69)+SUM($E69:E69))/2</f>
        <v>10756.406410408881</v>
      </c>
      <c r="S69" s="9">
        <f>(SUM($E69:G69)+SUM($E69:F69))/2</f>
        <v>23115.598438868445</v>
      </c>
      <c r="T69" s="9">
        <f>(SUM($E69:H69)+SUM($E69:G69))/2</f>
        <v>24210.785275035843</v>
      </c>
      <c r="U69" s="9">
        <f>(SUM($E69:I69)+SUM($E69:H69))/2</f>
        <v>15089.378493460203</v>
      </c>
      <c r="V69" s="9">
        <f>(SUM($E69:J69)+SUM($E69:I69))/2</f>
        <v>5108.0365837810796</v>
      </c>
      <c r="W69" s="9">
        <f>(SUM($E69:K69)+SUM($E69:J69))/2</f>
        <v>4596.4256283204777</v>
      </c>
      <c r="X69" s="9">
        <f>(SUM($E69:L69)+SUM($E69:K69))/2</f>
        <v>4953.5865799200374</v>
      </c>
      <c r="Y69" s="9">
        <f>(SUM($E69:M69)+SUM($E69:L69))/2</f>
        <v>5563.5091776945173</v>
      </c>
      <c r="Z69" s="9">
        <f>(SUM($E69:N69)+SUM($E69:M69))/2</f>
        <v>6078.9855495212378</v>
      </c>
      <c r="AA69" s="9">
        <f t="shared" si="14"/>
        <v>9908.1905462223203</v>
      </c>
    </row>
    <row r="70" spans="1:27" hidden="1">
      <c r="A70" s="7">
        <v>5015</v>
      </c>
      <c r="B70" t="s">
        <v>36</v>
      </c>
      <c r="C70" t="str">
        <f t="shared" si="11"/>
        <v>5015 General 389-391 / 393-395 / 397-398</v>
      </c>
      <c r="D70" s="11">
        <v>1</v>
      </c>
      <c r="E70" s="8">
        <v>0</v>
      </c>
      <c r="F70" s="9">
        <v>0</v>
      </c>
      <c r="G70" s="9">
        <v>0</v>
      </c>
      <c r="H70" s="9">
        <v>0</v>
      </c>
      <c r="I70" s="9">
        <v>0</v>
      </c>
      <c r="J70" s="9">
        <v>0</v>
      </c>
      <c r="K70" s="9">
        <v>0</v>
      </c>
      <c r="L70" s="9">
        <v>0</v>
      </c>
      <c r="M70" s="9">
        <v>0</v>
      </c>
      <c r="N70" s="9">
        <v>0</v>
      </c>
      <c r="O70" s="9">
        <f t="shared" si="12"/>
        <v>0</v>
      </c>
      <c r="Q70" s="9">
        <f t="shared" si="13"/>
        <v>0</v>
      </c>
      <c r="R70" s="9">
        <f>(SUM($E70:F70)+SUM($E70:E70))/2</f>
        <v>0</v>
      </c>
      <c r="S70" s="9">
        <f>(SUM($E70:G70)+SUM($E70:F70))/2</f>
        <v>0</v>
      </c>
      <c r="T70" s="9">
        <f>(SUM($E70:H70)+SUM($E70:G70))/2</f>
        <v>0</v>
      </c>
      <c r="U70" s="9">
        <f>(SUM($E70:I70)+SUM($E70:H70))/2</f>
        <v>0</v>
      </c>
      <c r="V70" s="9">
        <f>(SUM($E70:J70)+SUM($E70:I70))/2</f>
        <v>0</v>
      </c>
      <c r="W70" s="9">
        <f>(SUM($E70:K70)+SUM($E70:J70))/2</f>
        <v>0</v>
      </c>
      <c r="X70" s="9">
        <f>(SUM($E70:L70)+SUM($E70:K70))/2</f>
        <v>0</v>
      </c>
      <c r="Y70" s="9">
        <f>(SUM($E70:M70)+SUM($E70:L70))/2</f>
        <v>0</v>
      </c>
      <c r="Z70" s="9">
        <f>(SUM($E70:N70)+SUM($E70:M70))/2</f>
        <v>0</v>
      </c>
      <c r="AA70" s="9">
        <f t="shared" si="14"/>
        <v>0</v>
      </c>
    </row>
    <row r="71" spans="1:27" hidden="1">
      <c r="A71" s="7">
        <v>5102</v>
      </c>
      <c r="B71" t="s">
        <v>36</v>
      </c>
      <c r="C71" t="str">
        <f t="shared" si="11"/>
        <v>5102 General 389-391 / 393-395 / 397-398</v>
      </c>
      <c r="D71" s="11">
        <v>1</v>
      </c>
      <c r="E71" s="8">
        <v>0</v>
      </c>
      <c r="F71" s="9">
        <v>0</v>
      </c>
      <c r="G71" s="9">
        <v>0</v>
      </c>
      <c r="H71" s="9">
        <v>0</v>
      </c>
      <c r="I71" s="9">
        <v>0</v>
      </c>
      <c r="J71" s="9">
        <v>0</v>
      </c>
      <c r="K71" s="9">
        <v>0</v>
      </c>
      <c r="L71" s="9">
        <v>0</v>
      </c>
      <c r="M71" s="9">
        <v>0</v>
      </c>
      <c r="N71" s="9">
        <v>0</v>
      </c>
      <c r="O71" s="9">
        <f t="shared" si="12"/>
        <v>0</v>
      </c>
      <c r="Q71" s="9">
        <f t="shared" si="13"/>
        <v>0</v>
      </c>
      <c r="R71" s="9">
        <f>(SUM($E71:F71)+SUM($E71:E71))/2</f>
        <v>0</v>
      </c>
      <c r="S71" s="9">
        <f>(SUM($E71:G71)+SUM($E71:F71))/2</f>
        <v>0</v>
      </c>
      <c r="T71" s="9">
        <f>(SUM($E71:H71)+SUM($E71:G71))/2</f>
        <v>0</v>
      </c>
      <c r="U71" s="9">
        <f>(SUM($E71:I71)+SUM($E71:H71))/2</f>
        <v>0</v>
      </c>
      <c r="V71" s="9">
        <f>(SUM($E71:J71)+SUM($E71:I71))/2</f>
        <v>0</v>
      </c>
      <c r="W71" s="9">
        <f>(SUM($E71:K71)+SUM($E71:J71))/2</f>
        <v>0</v>
      </c>
      <c r="X71" s="9">
        <f>(SUM($E71:L71)+SUM($E71:K71))/2</f>
        <v>0</v>
      </c>
      <c r="Y71" s="9">
        <f>(SUM($E71:M71)+SUM($E71:L71))/2</f>
        <v>0</v>
      </c>
      <c r="Z71" s="9">
        <f>(SUM($E71:N71)+SUM($E71:M71))/2</f>
        <v>0</v>
      </c>
      <c r="AA71" s="9">
        <f t="shared" si="14"/>
        <v>0</v>
      </c>
    </row>
    <row r="72" spans="1:27" hidden="1">
      <c r="A72" s="7">
        <v>5106</v>
      </c>
      <c r="B72" t="s">
        <v>36</v>
      </c>
      <c r="C72" t="str">
        <f t="shared" si="11"/>
        <v>5106 General 389-391 / 393-395 / 397-398</v>
      </c>
      <c r="D72" s="11">
        <v>1</v>
      </c>
      <c r="E72" s="8">
        <v>13149.017445919841</v>
      </c>
      <c r="F72" s="9">
        <v>46213.710690699758</v>
      </c>
      <c r="G72" s="9">
        <v>14148.588819607437</v>
      </c>
      <c r="H72" s="9">
        <v>17440.629089139438</v>
      </c>
      <c r="I72" s="9">
        <v>22572.991858935202</v>
      </c>
      <c r="J72" s="9">
        <v>31689.601682003522</v>
      </c>
      <c r="K72" s="9">
        <v>3806.4311325200802</v>
      </c>
      <c r="L72" s="9">
        <v>1385.2017113153599</v>
      </c>
      <c r="M72" s="9">
        <v>5332.3587287690398</v>
      </c>
      <c r="N72" s="9">
        <v>117.15633975656</v>
      </c>
      <c r="O72" s="9">
        <f t="shared" si="12"/>
        <v>155855.68749866623</v>
      </c>
      <c r="Q72" s="9">
        <f t="shared" si="13"/>
        <v>6574.5087229599203</v>
      </c>
      <c r="R72" s="9">
        <f>(SUM($E72:F72)+SUM($E72:E72))/2</f>
        <v>36255.872791269721</v>
      </c>
      <c r="S72" s="9">
        <f>(SUM($E72:G72)+SUM($E72:F72))/2</f>
        <v>66437.022546423308</v>
      </c>
      <c r="T72" s="9">
        <f>(SUM($E72:H72)+SUM($E72:G72))/2</f>
        <v>82231.63150079675</v>
      </c>
      <c r="U72" s="9">
        <f>(SUM($E72:I72)+SUM($E72:H72))/2</f>
        <v>102238.44197483407</v>
      </c>
      <c r="V72" s="9">
        <f>(SUM($E72:J72)+SUM($E72:I72))/2</f>
        <v>129369.73874530342</v>
      </c>
      <c r="W72" s="9">
        <f>(SUM($E72:K72)+SUM($E72:J72))/2</f>
        <v>147117.75515256522</v>
      </c>
      <c r="X72" s="9">
        <f>(SUM($E72:L72)+SUM($E72:K72))/2</f>
        <v>149713.57157448295</v>
      </c>
      <c r="Y72" s="9">
        <f>(SUM($E72:M72)+SUM($E72:L72))/2</f>
        <v>153072.35179452517</v>
      </c>
      <c r="Z72" s="9">
        <f>(SUM($E72:N72)+SUM($E72:M72))/2</f>
        <v>155797.10932878795</v>
      </c>
      <c r="AA72" s="9">
        <f t="shared" si="14"/>
        <v>102880.80041319485</v>
      </c>
    </row>
    <row r="73" spans="1:27" hidden="1">
      <c r="A73" s="7">
        <v>5119</v>
      </c>
      <c r="B73" t="s">
        <v>36</v>
      </c>
      <c r="C73" t="str">
        <f t="shared" si="11"/>
        <v>5119 General 389-391 / 393-395 / 397-398</v>
      </c>
      <c r="D73" s="11">
        <v>1</v>
      </c>
      <c r="E73" s="8">
        <v>0</v>
      </c>
      <c r="F73" s="9">
        <v>0</v>
      </c>
      <c r="G73" s="9">
        <v>0</v>
      </c>
      <c r="H73" s="9">
        <v>0</v>
      </c>
      <c r="I73" s="9">
        <v>0</v>
      </c>
      <c r="J73" s="9">
        <v>0</v>
      </c>
      <c r="K73" s="9">
        <v>0</v>
      </c>
      <c r="L73" s="9">
        <v>0</v>
      </c>
      <c r="M73" s="9">
        <v>0</v>
      </c>
      <c r="N73" s="9">
        <v>0</v>
      </c>
      <c r="O73" s="9">
        <f t="shared" si="12"/>
        <v>0</v>
      </c>
      <c r="Q73" s="9">
        <f t="shared" si="13"/>
        <v>0</v>
      </c>
      <c r="R73" s="9">
        <f>(SUM($E73:F73)+SUM($E73:E73))/2</f>
        <v>0</v>
      </c>
      <c r="S73" s="9">
        <f>(SUM($E73:G73)+SUM($E73:F73))/2</f>
        <v>0</v>
      </c>
      <c r="T73" s="9">
        <f>(SUM($E73:H73)+SUM($E73:G73))/2</f>
        <v>0</v>
      </c>
      <c r="U73" s="9">
        <f>(SUM($E73:I73)+SUM($E73:H73))/2</f>
        <v>0</v>
      </c>
      <c r="V73" s="9">
        <f>(SUM($E73:J73)+SUM($E73:I73))/2</f>
        <v>0</v>
      </c>
      <c r="W73" s="9">
        <f>(SUM($E73:K73)+SUM($E73:J73))/2</f>
        <v>0</v>
      </c>
      <c r="X73" s="9">
        <f>(SUM($E73:L73)+SUM($E73:K73))/2</f>
        <v>0</v>
      </c>
      <c r="Y73" s="9">
        <f>(SUM($E73:M73)+SUM($E73:L73))/2</f>
        <v>0</v>
      </c>
      <c r="Z73" s="9">
        <f>(SUM($E73:N73)+SUM($E73:M73))/2</f>
        <v>0</v>
      </c>
      <c r="AA73" s="9">
        <f t="shared" si="14"/>
        <v>0</v>
      </c>
    </row>
    <row r="74" spans="1:27">
      <c r="A74" s="7">
        <v>5121</v>
      </c>
      <c r="B74" t="s">
        <v>36</v>
      </c>
      <c r="C74" t="str">
        <f t="shared" si="11"/>
        <v>5121 General 389-391 / 393-395 / 397-398</v>
      </c>
      <c r="D74" s="11">
        <v>1</v>
      </c>
      <c r="E74" s="8">
        <v>0</v>
      </c>
      <c r="F74" s="9">
        <v>0</v>
      </c>
      <c r="G74" s="9">
        <v>0</v>
      </c>
      <c r="H74" s="9">
        <v>0</v>
      </c>
      <c r="I74" s="9">
        <v>51189.949665927837</v>
      </c>
      <c r="J74" s="9">
        <v>21138.775509963838</v>
      </c>
      <c r="K74" s="9">
        <v>1139.8918140144001</v>
      </c>
      <c r="L74" s="9">
        <v>504.04582851023997</v>
      </c>
      <c r="M74" s="9">
        <v>247617.96099001842</v>
      </c>
      <c r="N74" s="9">
        <v>1850782.8926196233</v>
      </c>
      <c r="O74" s="9">
        <f t="shared" si="12"/>
        <v>2172373.516428058</v>
      </c>
      <c r="Q74" s="9">
        <f t="shared" si="13"/>
        <v>0</v>
      </c>
      <c r="R74" s="9">
        <f>(SUM($E74:F74)+SUM($E74:E74))/2</f>
        <v>0</v>
      </c>
      <c r="S74" s="9">
        <f>(SUM($E74:G74)+SUM($E74:F74))/2</f>
        <v>0</v>
      </c>
      <c r="T74" s="9">
        <f>(SUM($E74:H74)+SUM($E74:G74))/2</f>
        <v>0</v>
      </c>
      <c r="U74" s="9">
        <f>(SUM($E74:I74)+SUM($E74:H74))/2</f>
        <v>25594.974832963919</v>
      </c>
      <c r="V74" s="9">
        <f>(SUM($E74:J74)+SUM($E74:I74))/2</f>
        <v>61759.33742090976</v>
      </c>
      <c r="W74" s="9">
        <f>(SUM($E74:K74)+SUM($E74:J74))/2</f>
        <v>72898.671082898887</v>
      </c>
      <c r="X74" s="9">
        <f>(SUM($E74:L74)+SUM($E74:K74))/2</f>
        <v>73720.639904161188</v>
      </c>
      <c r="Y74" s="9">
        <f>(SUM($E74:M74)+SUM($E74:L74))/2</f>
        <v>197781.64331342551</v>
      </c>
      <c r="Z74" s="9">
        <f>(SUM($E74:N74)+SUM($E74:M74))/2</f>
        <v>1246982.0701182464</v>
      </c>
      <c r="AA74" s="9">
        <f t="shared" si="14"/>
        <v>167873.73366726056</v>
      </c>
    </row>
    <row r="75" spans="1:27" hidden="1">
      <c r="A75" s="7">
        <v>5127</v>
      </c>
      <c r="B75" t="s">
        <v>36</v>
      </c>
      <c r="C75" t="str">
        <f t="shared" si="11"/>
        <v>5127 General 389-391 / 393-395 / 397-398</v>
      </c>
      <c r="D75" s="11">
        <v>1</v>
      </c>
      <c r="E75" s="8">
        <v>0</v>
      </c>
      <c r="F75" s="9">
        <v>0</v>
      </c>
      <c r="G75" s="9">
        <v>0</v>
      </c>
      <c r="H75" s="9">
        <v>0</v>
      </c>
      <c r="I75" s="9">
        <v>0</v>
      </c>
      <c r="J75" s="9">
        <v>0</v>
      </c>
      <c r="K75" s="9">
        <v>0</v>
      </c>
      <c r="L75" s="9">
        <v>0</v>
      </c>
      <c r="M75" s="9">
        <v>0</v>
      </c>
      <c r="N75" s="9">
        <v>0</v>
      </c>
      <c r="O75" s="9">
        <f t="shared" si="12"/>
        <v>0</v>
      </c>
      <c r="Q75" s="9">
        <f t="shared" si="13"/>
        <v>0</v>
      </c>
      <c r="R75" s="9">
        <f>(SUM($E75:F75)+SUM($E75:E75))/2</f>
        <v>0</v>
      </c>
      <c r="S75" s="9">
        <f>(SUM($E75:G75)+SUM($E75:F75))/2</f>
        <v>0</v>
      </c>
      <c r="T75" s="9">
        <f>(SUM($E75:H75)+SUM($E75:G75))/2</f>
        <v>0</v>
      </c>
      <c r="U75" s="9">
        <f>(SUM($E75:I75)+SUM($E75:H75))/2</f>
        <v>0</v>
      </c>
      <c r="V75" s="9">
        <f>(SUM($E75:J75)+SUM($E75:I75))/2</f>
        <v>0</v>
      </c>
      <c r="W75" s="9">
        <f>(SUM($E75:K75)+SUM($E75:J75))/2</f>
        <v>0</v>
      </c>
      <c r="X75" s="9">
        <f>(SUM($E75:L75)+SUM($E75:K75))/2</f>
        <v>0</v>
      </c>
      <c r="Y75" s="9">
        <f>(SUM($E75:M75)+SUM($E75:L75))/2</f>
        <v>0</v>
      </c>
      <c r="Z75" s="9">
        <f>(SUM($E75:N75)+SUM($E75:M75))/2</f>
        <v>0</v>
      </c>
      <c r="AA75" s="9">
        <f t="shared" si="14"/>
        <v>0</v>
      </c>
    </row>
    <row r="76" spans="1:27" hidden="1">
      <c r="A76" s="7">
        <v>5138</v>
      </c>
      <c r="B76" t="s">
        <v>37</v>
      </c>
      <c r="C76" t="str">
        <f t="shared" si="11"/>
        <v>5138 Software 303</v>
      </c>
      <c r="D76" s="11">
        <v>1</v>
      </c>
      <c r="E76" s="8">
        <v>0</v>
      </c>
      <c r="F76" s="9">
        <v>0</v>
      </c>
      <c r="G76" s="9">
        <v>0</v>
      </c>
      <c r="H76" s="9">
        <v>0</v>
      </c>
      <c r="I76" s="9">
        <v>0</v>
      </c>
      <c r="J76" s="9">
        <v>0</v>
      </c>
      <c r="K76" s="9">
        <v>0</v>
      </c>
      <c r="L76" s="9">
        <v>0</v>
      </c>
      <c r="M76" s="9">
        <v>0</v>
      </c>
      <c r="N76" s="9">
        <v>0</v>
      </c>
      <c r="O76" s="9">
        <f t="shared" si="12"/>
        <v>0</v>
      </c>
      <c r="Q76" s="9">
        <f t="shared" si="13"/>
        <v>0</v>
      </c>
      <c r="R76" s="9">
        <f>(SUM($E76:F76)+SUM($E76:E76))/2</f>
        <v>0</v>
      </c>
      <c r="S76" s="9">
        <f>(SUM($E76:G76)+SUM($E76:F76))/2</f>
        <v>0</v>
      </c>
      <c r="T76" s="9">
        <f>(SUM($E76:H76)+SUM($E76:G76))/2</f>
        <v>0</v>
      </c>
      <c r="U76" s="9">
        <f>(SUM($E76:I76)+SUM($E76:H76))/2</f>
        <v>0</v>
      </c>
      <c r="V76" s="9">
        <f>(SUM($E76:J76)+SUM($E76:I76))/2</f>
        <v>0</v>
      </c>
      <c r="W76" s="9">
        <f>(SUM($E76:K76)+SUM($E76:J76))/2</f>
        <v>0</v>
      </c>
      <c r="X76" s="9">
        <f>(SUM($E76:L76)+SUM($E76:K76))/2</f>
        <v>0</v>
      </c>
      <c r="Y76" s="9">
        <f>(SUM($E76:M76)+SUM($E76:L76))/2</f>
        <v>0</v>
      </c>
      <c r="Z76" s="9">
        <f>(SUM($E76:N76)+SUM($E76:M76))/2</f>
        <v>0</v>
      </c>
      <c r="AA76" s="9">
        <f t="shared" si="14"/>
        <v>0</v>
      </c>
    </row>
    <row r="77" spans="1:27" hidden="1">
      <c r="A77" s="7">
        <v>5138</v>
      </c>
      <c r="B77" t="s">
        <v>36</v>
      </c>
      <c r="C77" t="str">
        <f t="shared" si="11"/>
        <v>5138 General 389-391 / 393-395 / 397-398</v>
      </c>
      <c r="D77" s="11">
        <v>1</v>
      </c>
      <c r="E77" s="8">
        <v>0</v>
      </c>
      <c r="F77" s="9">
        <v>0</v>
      </c>
      <c r="G77" s="9">
        <v>0</v>
      </c>
      <c r="H77" s="9">
        <v>0</v>
      </c>
      <c r="I77" s="9">
        <v>0</v>
      </c>
      <c r="J77" s="9">
        <v>0</v>
      </c>
      <c r="K77" s="9">
        <v>0</v>
      </c>
      <c r="L77" s="9">
        <v>0</v>
      </c>
      <c r="M77" s="9">
        <v>0</v>
      </c>
      <c r="N77" s="9">
        <v>0</v>
      </c>
      <c r="O77" s="9">
        <f t="shared" si="12"/>
        <v>0</v>
      </c>
      <c r="Q77" s="9">
        <f t="shared" si="13"/>
        <v>0</v>
      </c>
      <c r="R77" s="9">
        <f>(SUM($E77:F77)+SUM($E77:E77))/2</f>
        <v>0</v>
      </c>
      <c r="S77" s="9">
        <f>(SUM($E77:G77)+SUM($E77:F77))/2</f>
        <v>0</v>
      </c>
      <c r="T77" s="9">
        <f>(SUM($E77:H77)+SUM($E77:G77))/2</f>
        <v>0</v>
      </c>
      <c r="U77" s="9">
        <f>(SUM($E77:I77)+SUM($E77:H77))/2</f>
        <v>0</v>
      </c>
      <c r="V77" s="9">
        <f>(SUM($E77:J77)+SUM($E77:I77))/2</f>
        <v>0</v>
      </c>
      <c r="W77" s="9">
        <f>(SUM($E77:K77)+SUM($E77:J77))/2</f>
        <v>0</v>
      </c>
      <c r="X77" s="9">
        <f>(SUM($E77:L77)+SUM($E77:K77))/2</f>
        <v>0</v>
      </c>
      <c r="Y77" s="9">
        <f>(SUM($E77:M77)+SUM($E77:L77))/2</f>
        <v>0</v>
      </c>
      <c r="Z77" s="9">
        <f>(SUM($E77:N77)+SUM($E77:M77))/2</f>
        <v>0</v>
      </c>
      <c r="AA77" s="9">
        <f t="shared" si="14"/>
        <v>0</v>
      </c>
    </row>
    <row r="78" spans="1:27" hidden="1">
      <c r="A78" s="7">
        <v>5142</v>
      </c>
      <c r="B78" t="s">
        <v>36</v>
      </c>
      <c r="C78" t="str">
        <f t="shared" si="11"/>
        <v>5142 General 389-391 / 393-395 / 397-398</v>
      </c>
      <c r="D78" s="11">
        <v>1</v>
      </c>
      <c r="E78" s="8">
        <v>43570.76</v>
      </c>
      <c r="F78" s="9">
        <v>80943.800201000005</v>
      </c>
      <c r="G78" s="9">
        <v>676.01084200000003</v>
      </c>
      <c r="H78" s="9">
        <v>826.95</v>
      </c>
      <c r="I78" s="9">
        <v>0</v>
      </c>
      <c r="J78" s="9">
        <v>857.64187499999991</v>
      </c>
      <c r="K78" s="9">
        <v>0</v>
      </c>
      <c r="L78" s="9">
        <v>0</v>
      </c>
      <c r="M78" s="9">
        <v>94067.765788000062</v>
      </c>
      <c r="N78" s="9">
        <v>0</v>
      </c>
      <c r="O78" s="9">
        <f t="shared" si="12"/>
        <v>220942.92870600009</v>
      </c>
      <c r="Q78" s="9">
        <f t="shared" si="13"/>
        <v>21785.38</v>
      </c>
      <c r="R78" s="9">
        <f>(SUM($E78:F78)+SUM($E78:E78))/2</f>
        <v>84042.660100500012</v>
      </c>
      <c r="S78" s="9">
        <f>(SUM($E78:G78)+SUM($E78:F78))/2</f>
        <v>124852.56562200002</v>
      </c>
      <c r="T78" s="9">
        <f>(SUM($E78:H78)+SUM($E78:G78))/2</f>
        <v>125604.04604300001</v>
      </c>
      <c r="U78" s="9">
        <f>(SUM($E78:I78)+SUM($E78:H78))/2</f>
        <v>126017.52104300002</v>
      </c>
      <c r="V78" s="9">
        <f>(SUM($E78:J78)+SUM($E78:I78))/2</f>
        <v>126446.34198050002</v>
      </c>
      <c r="W78" s="9">
        <f>(SUM($E78:K78)+SUM($E78:J78))/2</f>
        <v>126875.16291800002</v>
      </c>
      <c r="X78" s="9">
        <f>(SUM($E78:L78)+SUM($E78:K78))/2</f>
        <v>126875.16291800002</v>
      </c>
      <c r="Y78" s="9">
        <f>(SUM($E78:M78)+SUM($E78:L78))/2</f>
        <v>173909.04581200005</v>
      </c>
      <c r="Z78" s="9">
        <f>(SUM($E78:N78)+SUM($E78:M78))/2</f>
        <v>220942.92870600009</v>
      </c>
      <c r="AA78" s="9">
        <f t="shared" si="14"/>
        <v>125735.08151430004</v>
      </c>
    </row>
    <row r="79" spans="1:27">
      <c r="A79" s="7">
        <v>5143</v>
      </c>
      <c r="B79" t="s">
        <v>37</v>
      </c>
      <c r="C79" t="str">
        <f t="shared" si="11"/>
        <v>5143 Software 303</v>
      </c>
      <c r="D79" s="11">
        <v>1</v>
      </c>
      <c r="E79" s="8">
        <v>17558.778213420643</v>
      </c>
      <c r="F79" s="9">
        <v>193.93861037607999</v>
      </c>
      <c r="G79" s="9">
        <v>0</v>
      </c>
      <c r="H79" s="9">
        <v>0</v>
      </c>
      <c r="I79" s="9">
        <v>0</v>
      </c>
      <c r="J79" s="9">
        <v>4834399.4887440745</v>
      </c>
      <c r="K79" s="9">
        <v>136865.42005460968</v>
      </c>
      <c r="L79" s="9">
        <v>123904.21075657567</v>
      </c>
      <c r="M79" s="9">
        <v>-202.96504038888</v>
      </c>
      <c r="N79" s="9">
        <v>25688.360385060561</v>
      </c>
      <c r="O79" s="9">
        <f t="shared" si="12"/>
        <v>5138407.2317237286</v>
      </c>
      <c r="Q79" s="9">
        <f t="shared" si="13"/>
        <v>8779.3891067103214</v>
      </c>
      <c r="R79" s="9">
        <f>(SUM($E79:F79)+SUM($E79:E79))/2</f>
        <v>17655.747518608681</v>
      </c>
      <c r="S79" s="9">
        <f>(SUM($E79:G79)+SUM($E79:F79))/2</f>
        <v>17752.716823796723</v>
      </c>
      <c r="T79" s="9">
        <f>(SUM($E79:H79)+SUM($E79:G79))/2</f>
        <v>17752.716823796723</v>
      </c>
      <c r="U79" s="9">
        <f>(SUM($E79:I79)+SUM($E79:H79))/2</f>
        <v>17752.716823796723</v>
      </c>
      <c r="V79" s="9">
        <f>(SUM($E79:J79)+SUM($E79:I79))/2</f>
        <v>2434952.461195834</v>
      </c>
      <c r="W79" s="9">
        <f>(SUM($E79:K79)+SUM($E79:J79))/2</f>
        <v>4920584.9155951757</v>
      </c>
      <c r="X79" s="9">
        <f>(SUM($E79:L79)+SUM($E79:K79))/2</f>
        <v>5050969.731000769</v>
      </c>
      <c r="Y79" s="9">
        <f>(SUM($E79:M79)+SUM($E79:L79))/2</f>
        <v>5112820.3538588621</v>
      </c>
      <c r="Z79" s="9">
        <f>(SUM($E79:N79)+SUM($E79:M79))/2</f>
        <v>5125563.0515311984</v>
      </c>
      <c r="AA79" s="9">
        <f t="shared" si="14"/>
        <v>2272458.3800278548</v>
      </c>
    </row>
    <row r="80" spans="1:27">
      <c r="A80" s="7">
        <v>5143</v>
      </c>
      <c r="B80" t="s">
        <v>36</v>
      </c>
      <c r="C80" t="str">
        <f t="shared" si="11"/>
        <v>5143 General 389-391 / 393-395 / 397-398</v>
      </c>
      <c r="D80" s="11">
        <v>1</v>
      </c>
      <c r="E80" s="8">
        <v>0</v>
      </c>
      <c r="F80" s="9">
        <v>0</v>
      </c>
      <c r="G80" s="9">
        <v>0</v>
      </c>
      <c r="H80" s="9">
        <v>0</v>
      </c>
      <c r="I80" s="9">
        <v>0</v>
      </c>
      <c r="J80" s="9">
        <v>523871.14859161893</v>
      </c>
      <c r="K80" s="9">
        <v>14831.18311525488</v>
      </c>
      <c r="L80" s="9">
        <v>13426.66580397064</v>
      </c>
      <c r="M80" s="9">
        <v>-21.994721217360002</v>
      </c>
      <c r="N80" s="9">
        <v>2783.6693939739998</v>
      </c>
      <c r="O80" s="9">
        <f t="shared" si="12"/>
        <v>554890.67218360119</v>
      </c>
      <c r="Q80" s="9">
        <f t="shared" si="13"/>
        <v>0</v>
      </c>
      <c r="R80" s="9">
        <f>(SUM($E80:F80)+SUM($E80:E80))/2</f>
        <v>0</v>
      </c>
      <c r="S80" s="9">
        <f>(SUM($E80:G80)+SUM($E80:F80))/2</f>
        <v>0</v>
      </c>
      <c r="T80" s="9">
        <f>(SUM($E80:H80)+SUM($E80:G80))/2</f>
        <v>0</v>
      </c>
      <c r="U80" s="9">
        <f>(SUM($E80:I80)+SUM($E80:H80))/2</f>
        <v>0</v>
      </c>
      <c r="V80" s="9">
        <f>(SUM($E80:J80)+SUM($E80:I80))/2</f>
        <v>261935.57429580946</v>
      </c>
      <c r="W80" s="9">
        <f>(SUM($E80:K80)+SUM($E80:J80))/2</f>
        <v>531286.74014924641</v>
      </c>
      <c r="X80" s="9">
        <f>(SUM($E80:L80)+SUM($E80:K80))/2</f>
        <v>545415.66460885922</v>
      </c>
      <c r="Y80" s="9">
        <f>(SUM($E80:M80)+SUM($E80:L80))/2</f>
        <v>552118.00015023584</v>
      </c>
      <c r="Z80" s="9">
        <f>(SUM($E80:N80)+SUM($E80:M80))/2</f>
        <v>553498.83748661424</v>
      </c>
      <c r="AA80" s="9">
        <f t="shared" si="14"/>
        <v>244425.48166907654</v>
      </c>
    </row>
    <row r="81" spans="1:27" hidden="1">
      <c r="A81" s="7">
        <v>5144</v>
      </c>
      <c r="B81" t="s">
        <v>37</v>
      </c>
      <c r="C81" t="str">
        <f t="shared" si="11"/>
        <v>5144 Software 303</v>
      </c>
      <c r="D81" s="11">
        <v>1</v>
      </c>
      <c r="E81" s="8">
        <v>88341.910599901603</v>
      </c>
      <c r="F81" s="9">
        <v>19905.064259056322</v>
      </c>
      <c r="G81" s="9">
        <v>9685.0809287659195</v>
      </c>
      <c r="H81" s="9">
        <v>9823.8718927978462</v>
      </c>
      <c r="I81" s="9">
        <v>0</v>
      </c>
      <c r="J81" s="9">
        <v>-3732.1695404945367</v>
      </c>
      <c r="K81" s="9">
        <v>0</v>
      </c>
      <c r="L81" s="9">
        <v>0</v>
      </c>
      <c r="M81" s="9">
        <v>0</v>
      </c>
      <c r="N81" s="9">
        <v>0</v>
      </c>
      <c r="O81" s="9">
        <f t="shared" si="12"/>
        <v>124023.75814002716</v>
      </c>
      <c r="Q81" s="9">
        <f t="shared" si="13"/>
        <v>44170.955299950801</v>
      </c>
      <c r="R81" s="9">
        <f>(SUM($E81:F81)+SUM($E81:E81))/2</f>
        <v>98294.442729429764</v>
      </c>
      <c r="S81" s="9">
        <f>(SUM($E81:G81)+SUM($E81:F81))/2</f>
        <v>113089.51532334089</v>
      </c>
      <c r="T81" s="9">
        <f>(SUM($E81:H81)+SUM($E81:G81))/2</f>
        <v>122843.99173412277</v>
      </c>
      <c r="U81" s="9">
        <f>(SUM($E81:I81)+SUM($E81:H81))/2</f>
        <v>127755.92768052169</v>
      </c>
      <c r="V81" s="9">
        <f>(SUM($E81:J81)+SUM($E81:I81))/2</f>
        <v>125889.84291027443</v>
      </c>
      <c r="W81" s="9">
        <f>(SUM($E81:K81)+SUM($E81:J81))/2</f>
        <v>124023.75814002716</v>
      </c>
      <c r="X81" s="9">
        <f>(SUM($E81:L81)+SUM($E81:K81))/2</f>
        <v>124023.75814002716</v>
      </c>
      <c r="Y81" s="9">
        <f>(SUM($E81:M81)+SUM($E81:L81))/2</f>
        <v>124023.75814002716</v>
      </c>
      <c r="Z81" s="9">
        <f>(SUM($E81:N81)+SUM($E81:M81))/2</f>
        <v>124023.75814002716</v>
      </c>
      <c r="AA81" s="9">
        <f t="shared" si="14"/>
        <v>112813.9708237749</v>
      </c>
    </row>
    <row r="82" spans="1:27" hidden="1">
      <c r="A82" s="7">
        <v>5144</v>
      </c>
      <c r="B82" t="s">
        <v>36</v>
      </c>
      <c r="C82" t="str">
        <f t="shared" si="11"/>
        <v>5144 General 389-391 / 393-395 / 397-398</v>
      </c>
      <c r="D82" s="11">
        <v>1</v>
      </c>
      <c r="E82" s="8">
        <v>7.2019388400000004</v>
      </c>
      <c r="F82" s="9">
        <v>6.7746238021599998</v>
      </c>
      <c r="G82" s="9">
        <v>10.404400977520002</v>
      </c>
      <c r="H82" s="9">
        <v>14.79758366992</v>
      </c>
      <c r="I82" s="9">
        <v>0</v>
      </c>
      <c r="J82" s="9">
        <v>3732.1695404945604</v>
      </c>
      <c r="K82" s="9">
        <v>0</v>
      </c>
      <c r="L82" s="9">
        <v>0</v>
      </c>
      <c r="M82" s="9">
        <v>0</v>
      </c>
      <c r="N82" s="9">
        <v>0</v>
      </c>
      <c r="O82" s="9">
        <f t="shared" si="12"/>
        <v>3771.3480877841603</v>
      </c>
      <c r="Q82" s="9">
        <f t="shared" si="13"/>
        <v>3.6009694200000002</v>
      </c>
      <c r="R82" s="9">
        <f>(SUM($E82:F82)+SUM($E82:E82))/2</f>
        <v>10.589250741080001</v>
      </c>
      <c r="S82" s="9">
        <f>(SUM($E82:G82)+SUM($E82:F82))/2</f>
        <v>19.178763130920004</v>
      </c>
      <c r="T82" s="9">
        <f>(SUM($E82:H82)+SUM($E82:G82))/2</f>
        <v>31.779755454640004</v>
      </c>
      <c r="U82" s="9">
        <f>(SUM($E82:I82)+SUM($E82:H82))/2</f>
        <v>39.178547289600004</v>
      </c>
      <c r="V82" s="9">
        <f>(SUM($E82:J82)+SUM($E82:I82))/2</f>
        <v>1905.2633175368801</v>
      </c>
      <c r="W82" s="9">
        <f>(SUM($E82:K82)+SUM($E82:J82))/2</f>
        <v>3771.3480877841603</v>
      </c>
      <c r="X82" s="9">
        <f>(SUM($E82:L82)+SUM($E82:K82))/2</f>
        <v>3771.3480877841603</v>
      </c>
      <c r="Y82" s="9">
        <f>(SUM($E82:M82)+SUM($E82:L82))/2</f>
        <v>3771.3480877841603</v>
      </c>
      <c r="Z82" s="9">
        <f>(SUM($E82:N82)+SUM($E82:M82))/2</f>
        <v>3771.3480877841603</v>
      </c>
      <c r="AA82" s="9">
        <f t="shared" si="14"/>
        <v>1709.4982954709762</v>
      </c>
    </row>
    <row r="83" spans="1:27" hidden="1">
      <c r="A83" s="7">
        <v>5146</v>
      </c>
      <c r="B83" t="s">
        <v>36</v>
      </c>
      <c r="C83" t="str">
        <f t="shared" si="11"/>
        <v>5146 General 389-391 / 393-395 / 397-398</v>
      </c>
      <c r="D83" s="11">
        <v>1</v>
      </c>
      <c r="E83" s="8">
        <v>0</v>
      </c>
      <c r="F83" s="9">
        <v>0</v>
      </c>
      <c r="G83" s="9">
        <v>0</v>
      </c>
      <c r="H83" s="9">
        <v>0</v>
      </c>
      <c r="I83" s="9">
        <v>0</v>
      </c>
      <c r="J83" s="9">
        <v>0</v>
      </c>
      <c r="K83" s="9">
        <v>0</v>
      </c>
      <c r="L83" s="9">
        <v>0</v>
      </c>
      <c r="M83" s="9">
        <v>0</v>
      </c>
      <c r="N83" s="9">
        <v>0</v>
      </c>
      <c r="O83" s="9">
        <f t="shared" si="12"/>
        <v>0</v>
      </c>
      <c r="Q83" s="9">
        <f t="shared" si="13"/>
        <v>0</v>
      </c>
      <c r="R83" s="9">
        <f>(SUM($E83:F83)+SUM($E83:E83))/2</f>
        <v>0</v>
      </c>
      <c r="S83" s="9">
        <f>(SUM($E83:G83)+SUM($E83:F83))/2</f>
        <v>0</v>
      </c>
      <c r="T83" s="9">
        <f>(SUM($E83:H83)+SUM($E83:G83))/2</f>
        <v>0</v>
      </c>
      <c r="U83" s="9">
        <f>(SUM($E83:I83)+SUM($E83:H83))/2</f>
        <v>0</v>
      </c>
      <c r="V83" s="9">
        <f>(SUM($E83:J83)+SUM($E83:I83))/2</f>
        <v>0</v>
      </c>
      <c r="W83" s="9">
        <f>(SUM($E83:K83)+SUM($E83:J83))/2</f>
        <v>0</v>
      </c>
      <c r="X83" s="9">
        <f>(SUM($E83:L83)+SUM($E83:K83))/2</f>
        <v>0</v>
      </c>
      <c r="Y83" s="9">
        <f>(SUM($E83:M83)+SUM($E83:L83))/2</f>
        <v>0</v>
      </c>
      <c r="Z83" s="9">
        <f>(SUM($E83:N83)+SUM($E83:M83))/2</f>
        <v>0</v>
      </c>
      <c r="AA83" s="9">
        <f t="shared" si="14"/>
        <v>0</v>
      </c>
    </row>
    <row r="84" spans="1:27">
      <c r="A84" s="7">
        <v>5147</v>
      </c>
      <c r="B84" t="s">
        <v>37</v>
      </c>
      <c r="C84" t="str">
        <f t="shared" si="11"/>
        <v>5147 Software 303</v>
      </c>
      <c r="D84" s="11">
        <v>1</v>
      </c>
      <c r="E84" s="8">
        <v>94.210962612320003</v>
      </c>
      <c r="F84" s="9">
        <v>144.70615646584</v>
      </c>
      <c r="G84" s="9">
        <v>560.60372059815995</v>
      </c>
      <c r="H84" s="9">
        <v>69314.124113530779</v>
      </c>
      <c r="I84" s="9">
        <v>8446.673936180001</v>
      </c>
      <c r="J84" s="9">
        <v>0</v>
      </c>
      <c r="K84" s="9">
        <v>0</v>
      </c>
      <c r="L84" s="9">
        <v>0</v>
      </c>
      <c r="M84" s="9">
        <v>133327.72206796537</v>
      </c>
      <c r="N84" s="9">
        <v>7451.1835393747197</v>
      </c>
      <c r="O84" s="9">
        <f t="shared" si="12"/>
        <v>219339.2244967272</v>
      </c>
      <c r="Q84" s="9">
        <f t="shared" si="13"/>
        <v>47.105481306160002</v>
      </c>
      <c r="R84" s="9">
        <f>(SUM($E84:F84)+SUM($E84:E84))/2</f>
        <v>166.56404084524002</v>
      </c>
      <c r="S84" s="9">
        <f>(SUM($E84:G84)+SUM($E84:F84))/2</f>
        <v>519.21897937723998</v>
      </c>
      <c r="T84" s="9">
        <f>(SUM($E84:H84)+SUM($E84:G84))/2</f>
        <v>35456.582896441709</v>
      </c>
      <c r="U84" s="9">
        <f>(SUM($E84:I84)+SUM($E84:H84))/2</f>
        <v>74336.981921297091</v>
      </c>
      <c r="V84" s="9">
        <f>(SUM($E84:J84)+SUM($E84:I84))/2</f>
        <v>78560.318889387097</v>
      </c>
      <c r="W84" s="9">
        <f>(SUM($E84:K84)+SUM($E84:J84))/2</f>
        <v>78560.318889387097</v>
      </c>
      <c r="X84" s="9">
        <f>(SUM($E84:L84)+SUM($E84:K84))/2</f>
        <v>78560.318889387097</v>
      </c>
      <c r="Y84" s="9">
        <f>(SUM($E84:M84)+SUM($E84:L84))/2</f>
        <v>145224.17992336978</v>
      </c>
      <c r="Z84" s="9">
        <f>(SUM($E84:N84)+SUM($E84:M84))/2</f>
        <v>215613.63272703983</v>
      </c>
      <c r="AA84" s="9">
        <f t="shared" si="14"/>
        <v>70704.522263783831</v>
      </c>
    </row>
    <row r="85" spans="1:27">
      <c r="A85" s="7">
        <v>5147</v>
      </c>
      <c r="B85" t="s">
        <v>36</v>
      </c>
      <c r="C85" t="str">
        <f t="shared" si="11"/>
        <v>5147 General 389-391 / 393-395 / 397-398</v>
      </c>
      <c r="D85" s="11">
        <v>1</v>
      </c>
      <c r="E85" s="8">
        <v>7.7588887769600001</v>
      </c>
      <c r="F85" s="9">
        <v>11.91200684136</v>
      </c>
      <c r="G85" s="9">
        <v>46.150024086720002</v>
      </c>
      <c r="H85" s="9">
        <v>7701.594952841524</v>
      </c>
      <c r="I85" s="9">
        <v>938.52306058088004</v>
      </c>
      <c r="J85" s="9">
        <v>0</v>
      </c>
      <c r="K85" s="9">
        <v>0</v>
      </c>
      <c r="L85" s="9">
        <v>0</v>
      </c>
      <c r="M85" s="9">
        <v>18181.049735659439</v>
      </c>
      <c r="N85" s="9">
        <v>1016.0543328397605</v>
      </c>
      <c r="O85" s="9">
        <f t="shared" si="12"/>
        <v>27903.043001626644</v>
      </c>
      <c r="Q85" s="9">
        <f t="shared" si="13"/>
        <v>3.8794443884800001</v>
      </c>
      <c r="R85" s="9">
        <f>(SUM($E85:F85)+SUM($E85:E85))/2</f>
        <v>13.714892197639999</v>
      </c>
      <c r="S85" s="9">
        <f>(SUM($E85:G85)+SUM($E85:F85))/2</f>
        <v>42.74590766168</v>
      </c>
      <c r="T85" s="9">
        <f>(SUM($E85:H85)+SUM($E85:G85))/2</f>
        <v>3916.6183961258021</v>
      </c>
      <c r="U85" s="9">
        <f>(SUM($E85:I85)+SUM($E85:H85))/2</f>
        <v>8236.6774028370037</v>
      </c>
      <c r="V85" s="9">
        <f>(SUM($E85:J85)+SUM($E85:I85))/2</f>
        <v>8705.9389331274433</v>
      </c>
      <c r="W85" s="9">
        <f>(SUM($E85:K85)+SUM($E85:J85))/2</f>
        <v>8705.9389331274433</v>
      </c>
      <c r="X85" s="9">
        <f>(SUM($E85:L85)+SUM($E85:K85))/2</f>
        <v>8705.9389331274433</v>
      </c>
      <c r="Y85" s="9">
        <f>(SUM($E85:M85)+SUM($E85:L85))/2</f>
        <v>17796.463800957164</v>
      </c>
      <c r="Z85" s="9">
        <f>(SUM($E85:N85)+SUM($E85:M85))/2</f>
        <v>27395.015835206763</v>
      </c>
      <c r="AA85" s="9">
        <f t="shared" si="14"/>
        <v>8352.2932478756866</v>
      </c>
    </row>
    <row r="86" spans="1:27" hidden="1">
      <c r="A86" s="7">
        <v>5148</v>
      </c>
      <c r="B86" t="s">
        <v>37</v>
      </c>
      <c r="C86" t="str">
        <f t="shared" si="11"/>
        <v>5148 Software 303</v>
      </c>
      <c r="D86" s="11">
        <v>1</v>
      </c>
      <c r="E86" s="8">
        <v>3072.4502550000002</v>
      </c>
      <c r="F86" s="9">
        <v>2011.3840110000001</v>
      </c>
      <c r="G86" s="9">
        <v>-2011.3840110000001</v>
      </c>
      <c r="H86" s="9">
        <v>0</v>
      </c>
      <c r="I86" s="9">
        <v>0</v>
      </c>
      <c r="J86" s="9">
        <v>0</v>
      </c>
      <c r="K86" s="9">
        <v>0</v>
      </c>
      <c r="L86" s="9">
        <v>0</v>
      </c>
      <c r="M86" s="9">
        <v>0</v>
      </c>
      <c r="N86" s="9">
        <v>0</v>
      </c>
      <c r="O86" s="9">
        <f t="shared" si="12"/>
        <v>3072.4502549999997</v>
      </c>
      <c r="Q86" s="9">
        <f t="shared" si="13"/>
        <v>1536.2251275000001</v>
      </c>
      <c r="R86" s="9">
        <f>(SUM($E86:F86)+SUM($E86:E86))/2</f>
        <v>4078.1422604999998</v>
      </c>
      <c r="S86" s="9">
        <f>(SUM($E86:G86)+SUM($E86:F86))/2</f>
        <v>4078.1422604999998</v>
      </c>
      <c r="T86" s="9">
        <f>(SUM($E86:H86)+SUM($E86:G86))/2</f>
        <v>3072.4502549999997</v>
      </c>
      <c r="U86" s="9">
        <f>(SUM($E86:I86)+SUM($E86:H86))/2</f>
        <v>3072.4502549999997</v>
      </c>
      <c r="V86" s="9">
        <f>(SUM($E86:J86)+SUM($E86:I86))/2</f>
        <v>3072.4502549999997</v>
      </c>
      <c r="W86" s="9">
        <f>(SUM($E86:K86)+SUM($E86:J86))/2</f>
        <v>3072.4502549999997</v>
      </c>
      <c r="X86" s="9">
        <f>(SUM($E86:L86)+SUM($E86:K86))/2</f>
        <v>3072.4502549999997</v>
      </c>
      <c r="Y86" s="9">
        <f>(SUM($E86:M86)+SUM($E86:L86))/2</f>
        <v>3072.4502549999997</v>
      </c>
      <c r="Z86" s="9">
        <f>(SUM($E86:N86)+SUM($E86:M86))/2</f>
        <v>3072.4502549999997</v>
      </c>
      <c r="AA86" s="9">
        <f t="shared" si="14"/>
        <v>3119.9661433499996</v>
      </c>
    </row>
    <row r="87" spans="1:27" hidden="1">
      <c r="A87" s="7">
        <v>5149</v>
      </c>
      <c r="B87" t="s">
        <v>37</v>
      </c>
      <c r="C87" t="str">
        <f t="shared" si="11"/>
        <v>5149 Software 303</v>
      </c>
      <c r="D87" s="11">
        <v>1</v>
      </c>
      <c r="E87" s="8">
        <v>0</v>
      </c>
      <c r="F87" s="9">
        <v>0</v>
      </c>
      <c r="G87" s="9">
        <v>0</v>
      </c>
      <c r="H87" s="9">
        <v>0</v>
      </c>
      <c r="I87" s="9">
        <v>0</v>
      </c>
      <c r="J87" s="9">
        <v>0</v>
      </c>
      <c r="K87" s="9">
        <v>0</v>
      </c>
      <c r="L87" s="9">
        <v>0</v>
      </c>
      <c r="M87" s="9">
        <v>0</v>
      </c>
      <c r="N87" s="9">
        <v>0</v>
      </c>
      <c r="O87" s="9">
        <f t="shared" si="12"/>
        <v>0</v>
      </c>
      <c r="Q87" s="9">
        <f t="shared" si="13"/>
        <v>0</v>
      </c>
      <c r="R87" s="9">
        <f>(SUM($E87:F87)+SUM($E87:E87))/2</f>
        <v>0</v>
      </c>
      <c r="S87" s="9">
        <f>(SUM($E87:G87)+SUM($E87:F87))/2</f>
        <v>0</v>
      </c>
      <c r="T87" s="9">
        <f>(SUM($E87:H87)+SUM($E87:G87))/2</f>
        <v>0</v>
      </c>
      <c r="U87" s="9">
        <f>(SUM($E87:I87)+SUM($E87:H87))/2</f>
        <v>0</v>
      </c>
      <c r="V87" s="9">
        <f>(SUM($E87:J87)+SUM($E87:I87))/2</f>
        <v>0</v>
      </c>
      <c r="W87" s="9">
        <f>(SUM($E87:K87)+SUM($E87:J87))/2</f>
        <v>0</v>
      </c>
      <c r="X87" s="9">
        <f>(SUM($E87:L87)+SUM($E87:K87))/2</f>
        <v>0</v>
      </c>
      <c r="Y87" s="9">
        <f>(SUM($E87:M87)+SUM($E87:L87))/2</f>
        <v>0</v>
      </c>
      <c r="Z87" s="9">
        <f>(SUM($E87:N87)+SUM($E87:M87))/2</f>
        <v>0</v>
      </c>
      <c r="AA87" s="9">
        <f t="shared" si="14"/>
        <v>0</v>
      </c>
    </row>
    <row r="88" spans="1:27" hidden="1">
      <c r="A88" s="7">
        <v>5150</v>
      </c>
      <c r="B88" t="s">
        <v>37</v>
      </c>
      <c r="C88" t="str">
        <f t="shared" si="11"/>
        <v>5150 Software 303</v>
      </c>
      <c r="D88" s="11">
        <v>1</v>
      </c>
      <c r="E88" s="8">
        <v>0</v>
      </c>
      <c r="F88" s="9">
        <v>0</v>
      </c>
      <c r="G88" s="9">
        <v>0</v>
      </c>
      <c r="H88" s="9">
        <v>0</v>
      </c>
      <c r="I88" s="9">
        <v>0</v>
      </c>
      <c r="J88" s="9">
        <v>0</v>
      </c>
      <c r="K88" s="9">
        <v>0</v>
      </c>
      <c r="L88" s="9">
        <v>0</v>
      </c>
      <c r="M88" s="9">
        <v>0</v>
      </c>
      <c r="N88" s="9">
        <v>0</v>
      </c>
      <c r="O88" s="9">
        <f t="shared" si="12"/>
        <v>0</v>
      </c>
      <c r="Q88" s="9">
        <f t="shared" si="13"/>
        <v>0</v>
      </c>
      <c r="R88" s="9">
        <f>(SUM($E88:F88)+SUM($E88:E88))/2</f>
        <v>0</v>
      </c>
      <c r="S88" s="9">
        <f>(SUM($E88:G88)+SUM($E88:F88))/2</f>
        <v>0</v>
      </c>
      <c r="T88" s="9">
        <f>(SUM($E88:H88)+SUM($E88:G88))/2</f>
        <v>0</v>
      </c>
      <c r="U88" s="9">
        <f>(SUM($E88:I88)+SUM($E88:H88))/2</f>
        <v>0</v>
      </c>
      <c r="V88" s="9">
        <f>(SUM($E88:J88)+SUM($E88:I88))/2</f>
        <v>0</v>
      </c>
      <c r="W88" s="9">
        <f>(SUM($E88:K88)+SUM($E88:J88))/2</f>
        <v>0</v>
      </c>
      <c r="X88" s="9">
        <f>(SUM($E88:L88)+SUM($E88:K88))/2</f>
        <v>0</v>
      </c>
      <c r="Y88" s="9">
        <f>(SUM($E88:M88)+SUM($E88:L88))/2</f>
        <v>0</v>
      </c>
      <c r="Z88" s="9">
        <f>(SUM($E88:N88)+SUM($E88:M88))/2</f>
        <v>0</v>
      </c>
      <c r="AA88" s="9">
        <f t="shared" si="14"/>
        <v>0</v>
      </c>
    </row>
    <row r="89" spans="1:27">
      <c r="A89" s="7">
        <v>5151</v>
      </c>
      <c r="B89" t="s">
        <v>37</v>
      </c>
      <c r="C89" t="str">
        <f t="shared" si="11"/>
        <v>5151 Software 303</v>
      </c>
      <c r="D89" s="11">
        <v>1</v>
      </c>
      <c r="E89" s="8">
        <v>0</v>
      </c>
      <c r="F89" s="9">
        <v>0</v>
      </c>
      <c r="G89" s="9">
        <v>0</v>
      </c>
      <c r="H89" s="9">
        <v>0</v>
      </c>
      <c r="I89" s="9">
        <v>0</v>
      </c>
      <c r="J89" s="9">
        <v>0</v>
      </c>
      <c r="K89" s="9">
        <v>0</v>
      </c>
      <c r="L89" s="9">
        <v>0</v>
      </c>
      <c r="M89" s="9">
        <v>367062.28274522832</v>
      </c>
      <c r="N89" s="9">
        <v>14987.421976449839</v>
      </c>
      <c r="O89" s="9">
        <f t="shared" si="12"/>
        <v>382049.70472167816</v>
      </c>
      <c r="Q89" s="9">
        <f t="shared" si="13"/>
        <v>0</v>
      </c>
      <c r="R89" s="9">
        <f>(SUM($E89:F89)+SUM($E89:E89))/2</f>
        <v>0</v>
      </c>
      <c r="S89" s="9">
        <f>(SUM($E89:G89)+SUM($E89:F89))/2</f>
        <v>0</v>
      </c>
      <c r="T89" s="9">
        <f>(SUM($E89:H89)+SUM($E89:G89))/2</f>
        <v>0</v>
      </c>
      <c r="U89" s="9">
        <f>(SUM($E89:I89)+SUM($E89:H89))/2</f>
        <v>0</v>
      </c>
      <c r="V89" s="9">
        <f>(SUM($E89:J89)+SUM($E89:I89))/2</f>
        <v>0</v>
      </c>
      <c r="W89" s="9">
        <f>(SUM($E89:K89)+SUM($E89:J89))/2</f>
        <v>0</v>
      </c>
      <c r="X89" s="9">
        <f>(SUM($E89:L89)+SUM($E89:K89))/2</f>
        <v>0</v>
      </c>
      <c r="Y89" s="9">
        <f>(SUM($E89:M89)+SUM($E89:L89))/2</f>
        <v>183531.14137261416</v>
      </c>
      <c r="Z89" s="9">
        <f>(SUM($E89:N89)+SUM($E89:M89))/2</f>
        <v>374555.99373345322</v>
      </c>
      <c r="AA89" s="9">
        <f t="shared" si="14"/>
        <v>55808.713510606744</v>
      </c>
    </row>
    <row r="90" spans="1:27" hidden="1">
      <c r="A90" s="7">
        <v>6000</v>
      </c>
      <c r="B90" t="s">
        <v>36</v>
      </c>
      <c r="C90" t="str">
        <f t="shared" si="11"/>
        <v>6000 General 389-391 / 393-395 / 397-398</v>
      </c>
      <c r="D90" s="11">
        <v>1</v>
      </c>
      <c r="E90" s="8">
        <v>0</v>
      </c>
      <c r="F90" s="9">
        <v>0</v>
      </c>
      <c r="G90" s="9">
        <v>0</v>
      </c>
      <c r="H90" s="9">
        <v>0</v>
      </c>
      <c r="I90" s="9">
        <v>0</v>
      </c>
      <c r="J90" s="9">
        <v>0</v>
      </c>
      <c r="K90" s="9">
        <v>0</v>
      </c>
      <c r="L90" s="9">
        <v>0</v>
      </c>
      <c r="M90" s="9">
        <v>0</v>
      </c>
      <c r="N90" s="9">
        <v>0</v>
      </c>
      <c r="O90" s="9">
        <f t="shared" si="12"/>
        <v>0</v>
      </c>
      <c r="Q90" s="9">
        <f t="shared" si="13"/>
        <v>0</v>
      </c>
      <c r="R90" s="9">
        <f>(SUM($E90:F90)+SUM($E90:E90))/2</f>
        <v>0</v>
      </c>
      <c r="S90" s="9">
        <f>(SUM($E90:G90)+SUM($E90:F90))/2</f>
        <v>0</v>
      </c>
      <c r="T90" s="9">
        <f>(SUM($E90:H90)+SUM($E90:G90))/2</f>
        <v>0</v>
      </c>
      <c r="U90" s="9">
        <f>(SUM($E90:I90)+SUM($E90:H90))/2</f>
        <v>0</v>
      </c>
      <c r="V90" s="9">
        <f>(SUM($E90:J90)+SUM($E90:I90))/2</f>
        <v>0</v>
      </c>
      <c r="W90" s="9">
        <f>(SUM($E90:K90)+SUM($E90:J90))/2</f>
        <v>0</v>
      </c>
      <c r="X90" s="9">
        <f>(SUM($E90:L90)+SUM($E90:K90))/2</f>
        <v>0</v>
      </c>
      <c r="Y90" s="9">
        <f>(SUM($E90:M90)+SUM($E90:L90))/2</f>
        <v>0</v>
      </c>
      <c r="Z90" s="9">
        <f>(SUM($E90:N90)+SUM($E90:M90))/2</f>
        <v>0</v>
      </c>
      <c r="AA90" s="9">
        <f t="shared" si="14"/>
        <v>0</v>
      </c>
    </row>
    <row r="91" spans="1:27" hidden="1">
      <c r="A91" s="7">
        <v>6002</v>
      </c>
      <c r="B91" t="s">
        <v>36</v>
      </c>
      <c r="C91" t="str">
        <f t="shared" si="11"/>
        <v>6002 General 389-391 / 393-395 / 397-398</v>
      </c>
      <c r="D91" s="11">
        <v>1</v>
      </c>
      <c r="E91" s="8">
        <v>0</v>
      </c>
      <c r="F91" s="9">
        <v>0</v>
      </c>
      <c r="G91" s="9">
        <v>0</v>
      </c>
      <c r="H91" s="9">
        <v>0</v>
      </c>
      <c r="I91" s="9">
        <v>0</v>
      </c>
      <c r="J91" s="9">
        <v>0</v>
      </c>
      <c r="K91" s="9">
        <v>0</v>
      </c>
      <c r="L91" s="9">
        <v>0</v>
      </c>
      <c r="M91" s="9">
        <v>0</v>
      </c>
      <c r="N91" s="9">
        <v>0</v>
      </c>
      <c r="O91" s="9">
        <f t="shared" si="12"/>
        <v>0</v>
      </c>
      <c r="Q91" s="9">
        <f t="shared" si="13"/>
        <v>0</v>
      </c>
      <c r="R91" s="9">
        <f>(SUM($E91:F91)+SUM($E91:E91))/2</f>
        <v>0</v>
      </c>
      <c r="S91" s="9">
        <f>(SUM($E91:G91)+SUM($E91:F91))/2</f>
        <v>0</v>
      </c>
      <c r="T91" s="9">
        <f>(SUM($E91:H91)+SUM($E91:G91))/2</f>
        <v>0</v>
      </c>
      <c r="U91" s="9">
        <f>(SUM($E91:I91)+SUM($E91:H91))/2</f>
        <v>0</v>
      </c>
      <c r="V91" s="9">
        <f>(SUM($E91:J91)+SUM($E91:I91))/2</f>
        <v>0</v>
      </c>
      <c r="W91" s="9">
        <f>(SUM($E91:K91)+SUM($E91:J91))/2</f>
        <v>0</v>
      </c>
      <c r="X91" s="9">
        <f>(SUM($E91:L91)+SUM($E91:K91))/2</f>
        <v>0</v>
      </c>
      <c r="Y91" s="9">
        <f>(SUM($E91:M91)+SUM($E91:L91))/2</f>
        <v>0</v>
      </c>
      <c r="Z91" s="9">
        <f>(SUM($E91:N91)+SUM($E91:M91))/2</f>
        <v>0</v>
      </c>
      <c r="AA91" s="9">
        <f t="shared" si="14"/>
        <v>0</v>
      </c>
    </row>
    <row r="92" spans="1:27" hidden="1">
      <c r="A92" s="7">
        <v>6103</v>
      </c>
      <c r="B92" t="s">
        <v>37</v>
      </c>
      <c r="C92" t="str">
        <f t="shared" si="11"/>
        <v>6103 Software 303</v>
      </c>
      <c r="D92" s="11">
        <v>1</v>
      </c>
      <c r="E92" s="8">
        <v>0</v>
      </c>
      <c r="F92" s="9">
        <v>0</v>
      </c>
      <c r="G92" s="9">
        <v>0</v>
      </c>
      <c r="H92" s="9">
        <v>45557.64704399975</v>
      </c>
      <c r="I92" s="9">
        <v>0</v>
      </c>
      <c r="J92" s="9">
        <v>0</v>
      </c>
      <c r="K92" s="9">
        <v>0</v>
      </c>
      <c r="L92" s="9">
        <v>0</v>
      </c>
      <c r="M92" s="9">
        <v>0</v>
      </c>
      <c r="N92" s="9">
        <v>0</v>
      </c>
      <c r="O92" s="9">
        <f t="shared" si="12"/>
        <v>45557.64704399975</v>
      </c>
      <c r="Q92" s="9">
        <f t="shared" si="13"/>
        <v>0</v>
      </c>
      <c r="R92" s="9">
        <f>(SUM($E92:F92)+SUM($E92:E92))/2</f>
        <v>0</v>
      </c>
      <c r="S92" s="9">
        <f>(SUM($E92:G92)+SUM($E92:F92))/2</f>
        <v>0</v>
      </c>
      <c r="T92" s="9">
        <f>(SUM($E92:H92)+SUM($E92:G92))/2</f>
        <v>22778.823521999875</v>
      </c>
      <c r="U92" s="9">
        <f>(SUM($E92:I92)+SUM($E92:H92))/2</f>
        <v>45557.64704399975</v>
      </c>
      <c r="V92" s="9">
        <f>(SUM($E92:J92)+SUM($E92:I92))/2</f>
        <v>45557.64704399975</v>
      </c>
      <c r="W92" s="9">
        <f>(SUM($E92:K92)+SUM($E92:J92))/2</f>
        <v>45557.64704399975</v>
      </c>
      <c r="X92" s="9">
        <f>(SUM($E92:L92)+SUM($E92:K92))/2</f>
        <v>45557.64704399975</v>
      </c>
      <c r="Y92" s="9">
        <f>(SUM($E92:M92)+SUM($E92:L92))/2</f>
        <v>45557.64704399975</v>
      </c>
      <c r="Z92" s="9">
        <f>(SUM($E92:N92)+SUM($E92:M92))/2</f>
        <v>45557.64704399975</v>
      </c>
      <c r="AA92" s="9">
        <f t="shared" si="14"/>
        <v>29612.470578599838</v>
      </c>
    </row>
    <row r="93" spans="1:27" hidden="1">
      <c r="A93" s="7">
        <v>6103</v>
      </c>
      <c r="B93" t="s">
        <v>38</v>
      </c>
      <c r="C93" t="str">
        <f t="shared" si="11"/>
        <v>6103 Transportation and Tools 392 / 396</v>
      </c>
      <c r="D93" s="11">
        <v>1</v>
      </c>
      <c r="E93" s="8">
        <v>7.2759576141834259E-12</v>
      </c>
      <c r="F93" s="9">
        <v>0</v>
      </c>
      <c r="G93" s="9">
        <v>0</v>
      </c>
      <c r="H93" s="9">
        <v>0</v>
      </c>
      <c r="I93" s="9">
        <v>0</v>
      </c>
      <c r="J93" s="9">
        <v>0</v>
      </c>
      <c r="K93" s="9">
        <v>0</v>
      </c>
      <c r="L93" s="9">
        <v>0</v>
      </c>
      <c r="M93" s="9">
        <v>0</v>
      </c>
      <c r="N93" s="9">
        <v>0</v>
      </c>
      <c r="O93" s="9">
        <f t="shared" si="12"/>
        <v>7.2759576141834259E-12</v>
      </c>
      <c r="Q93" s="9">
        <f t="shared" si="13"/>
        <v>3.637978807091713E-12</v>
      </c>
      <c r="R93" s="9">
        <f>(SUM($E93:F93)+SUM($E93:E93))/2</f>
        <v>7.2759576141834259E-12</v>
      </c>
      <c r="S93" s="9">
        <f>(SUM($E93:G93)+SUM($E93:F93))/2</f>
        <v>7.2759576141834259E-12</v>
      </c>
      <c r="T93" s="9">
        <f>(SUM($E93:H93)+SUM($E93:G93))/2</f>
        <v>7.2759576141834259E-12</v>
      </c>
      <c r="U93" s="9">
        <f>(SUM($E93:I93)+SUM($E93:H93))/2</f>
        <v>7.2759576141834259E-12</v>
      </c>
      <c r="V93" s="9">
        <f>(SUM($E93:J93)+SUM($E93:I93))/2</f>
        <v>7.2759576141834259E-12</v>
      </c>
      <c r="W93" s="9">
        <f>(SUM($E93:K93)+SUM($E93:J93))/2</f>
        <v>7.2759576141834259E-12</v>
      </c>
      <c r="X93" s="9">
        <f>(SUM($E93:L93)+SUM($E93:K93))/2</f>
        <v>7.2759576141834259E-12</v>
      </c>
      <c r="Y93" s="9">
        <f>(SUM($E93:M93)+SUM($E93:L93))/2</f>
        <v>7.2759576141834259E-12</v>
      </c>
      <c r="Z93" s="9">
        <f>(SUM($E93:N93)+SUM($E93:M93))/2</f>
        <v>7.2759576141834259E-12</v>
      </c>
      <c r="AA93" s="9">
        <f t="shared" si="14"/>
        <v>6.9121597334742543E-12</v>
      </c>
    </row>
    <row r="94" spans="1:27" hidden="1">
      <c r="A94" s="7">
        <v>6103</v>
      </c>
      <c r="B94" t="s">
        <v>36</v>
      </c>
      <c r="C94" t="str">
        <f t="shared" si="11"/>
        <v>6103 General 389-391 / 393-395 / 397-398</v>
      </c>
      <c r="D94" s="11">
        <v>1</v>
      </c>
      <c r="E94" s="8">
        <v>52957.974298999994</v>
      </c>
      <c r="F94" s="9">
        <v>29684.205619999997</v>
      </c>
      <c r="G94" s="9">
        <v>0</v>
      </c>
      <c r="H94" s="9">
        <v>0</v>
      </c>
      <c r="I94" s="9">
        <v>0</v>
      </c>
      <c r="J94" s="9">
        <v>0</v>
      </c>
      <c r="K94" s="9">
        <v>0</v>
      </c>
      <c r="L94" s="9">
        <v>0</v>
      </c>
      <c r="M94" s="9">
        <v>0</v>
      </c>
      <c r="N94" s="9">
        <v>0</v>
      </c>
      <c r="O94" s="9">
        <f t="shared" si="12"/>
        <v>82642.179918999987</v>
      </c>
      <c r="Q94" s="9">
        <f t="shared" si="13"/>
        <v>26478.987149499997</v>
      </c>
      <c r="R94" s="9">
        <f>(SUM($E94:F94)+SUM($E94:E94))/2</f>
        <v>67800.077108999991</v>
      </c>
      <c r="S94" s="9">
        <f>(SUM($E94:G94)+SUM($E94:F94))/2</f>
        <v>82642.179918999987</v>
      </c>
      <c r="T94" s="9">
        <f>(SUM($E94:H94)+SUM($E94:G94))/2</f>
        <v>82642.179918999987</v>
      </c>
      <c r="U94" s="9">
        <f>(SUM($E94:I94)+SUM($E94:H94))/2</f>
        <v>82642.179918999987</v>
      </c>
      <c r="V94" s="9">
        <f>(SUM($E94:J94)+SUM($E94:I94))/2</f>
        <v>82642.179918999987</v>
      </c>
      <c r="W94" s="9">
        <f>(SUM($E94:K94)+SUM($E94:J94))/2</f>
        <v>82642.179918999987</v>
      </c>
      <c r="X94" s="9">
        <f>(SUM($E94:L94)+SUM($E94:K94))/2</f>
        <v>82642.179918999987</v>
      </c>
      <c r="Y94" s="9">
        <f>(SUM($E94:M94)+SUM($E94:L94))/2</f>
        <v>82642.179918999987</v>
      </c>
      <c r="Z94" s="9">
        <f>(SUM($E94:N94)+SUM($E94:M94))/2</f>
        <v>82642.179918999987</v>
      </c>
      <c r="AA94" s="9">
        <f t="shared" si="14"/>
        <v>75541.650361050008</v>
      </c>
    </row>
    <row r="95" spans="1:27" hidden="1">
      <c r="A95" s="7">
        <v>6107</v>
      </c>
      <c r="B95" t="s">
        <v>38</v>
      </c>
      <c r="C95" t="str">
        <f t="shared" si="11"/>
        <v>6107 Transportation and Tools 392 / 396</v>
      </c>
      <c r="D95" s="11">
        <v>1</v>
      </c>
      <c r="E95" s="8">
        <v>0</v>
      </c>
      <c r="F95" s="9">
        <v>0</v>
      </c>
      <c r="G95" s="9">
        <v>0</v>
      </c>
      <c r="H95" s="9">
        <v>0</v>
      </c>
      <c r="I95" s="9">
        <v>0</v>
      </c>
      <c r="J95" s="9">
        <v>0</v>
      </c>
      <c r="K95" s="9">
        <v>0</v>
      </c>
      <c r="L95" s="9">
        <v>0</v>
      </c>
      <c r="M95" s="9">
        <v>0</v>
      </c>
      <c r="N95" s="9">
        <v>0</v>
      </c>
      <c r="O95" s="9">
        <f t="shared" si="12"/>
        <v>0</v>
      </c>
      <c r="Q95" s="9">
        <f t="shared" si="13"/>
        <v>0</v>
      </c>
      <c r="R95" s="9">
        <f>(SUM($E95:F95)+SUM($E95:E95))/2</f>
        <v>0</v>
      </c>
      <c r="S95" s="9">
        <f>(SUM($E95:G95)+SUM($E95:F95))/2</f>
        <v>0</v>
      </c>
      <c r="T95" s="9">
        <f>(SUM($E95:H95)+SUM($E95:G95))/2</f>
        <v>0</v>
      </c>
      <c r="U95" s="9">
        <f>(SUM($E95:I95)+SUM($E95:H95))/2</f>
        <v>0</v>
      </c>
      <c r="V95" s="9">
        <f>(SUM($E95:J95)+SUM($E95:I95))/2</f>
        <v>0</v>
      </c>
      <c r="W95" s="9">
        <f>(SUM($E95:K95)+SUM($E95:J95))/2</f>
        <v>0</v>
      </c>
      <c r="X95" s="9">
        <f>(SUM($E95:L95)+SUM($E95:K95))/2</f>
        <v>0</v>
      </c>
      <c r="Y95" s="9">
        <f>(SUM($E95:M95)+SUM($E95:L95))/2</f>
        <v>0</v>
      </c>
      <c r="Z95" s="9">
        <f>(SUM($E95:N95)+SUM($E95:M95))/2</f>
        <v>0</v>
      </c>
      <c r="AA95" s="9">
        <f t="shared" si="14"/>
        <v>0</v>
      </c>
    </row>
    <row r="96" spans="1:27" hidden="1">
      <c r="A96" s="7">
        <v>6109</v>
      </c>
      <c r="B96" t="s">
        <v>36</v>
      </c>
      <c r="C96" t="str">
        <f t="shared" si="11"/>
        <v>6109 General 389-391 / 393-395 / 397-398</v>
      </c>
      <c r="D96" s="11">
        <v>1</v>
      </c>
      <c r="E96" s="8">
        <v>0</v>
      </c>
      <c r="F96" s="9">
        <v>0</v>
      </c>
      <c r="G96" s="9">
        <v>0</v>
      </c>
      <c r="H96" s="9">
        <v>0</v>
      </c>
      <c r="I96" s="9">
        <v>0</v>
      </c>
      <c r="J96" s="9">
        <v>0</v>
      </c>
      <c r="K96" s="9">
        <v>0</v>
      </c>
      <c r="L96" s="9">
        <v>0</v>
      </c>
      <c r="M96" s="9">
        <v>0</v>
      </c>
      <c r="N96" s="9">
        <v>0</v>
      </c>
      <c r="O96" s="9">
        <f t="shared" si="12"/>
        <v>0</v>
      </c>
      <c r="Q96" s="9">
        <f t="shared" si="13"/>
        <v>0</v>
      </c>
      <c r="R96" s="9">
        <f>(SUM($E96:F96)+SUM($E96:E96))/2</f>
        <v>0</v>
      </c>
      <c r="S96" s="9">
        <f>(SUM($E96:G96)+SUM($E96:F96))/2</f>
        <v>0</v>
      </c>
      <c r="T96" s="9">
        <f>(SUM($E96:H96)+SUM($E96:G96))/2</f>
        <v>0</v>
      </c>
      <c r="U96" s="9">
        <f>(SUM($E96:I96)+SUM($E96:H96))/2</f>
        <v>0</v>
      </c>
      <c r="V96" s="9">
        <f>(SUM($E96:J96)+SUM($E96:I96))/2</f>
        <v>0</v>
      </c>
      <c r="W96" s="9">
        <f>(SUM($E96:K96)+SUM($E96:J96))/2</f>
        <v>0</v>
      </c>
      <c r="X96" s="9">
        <f>(SUM($E96:L96)+SUM($E96:K96))/2</f>
        <v>0</v>
      </c>
      <c r="Y96" s="9">
        <f>(SUM($E96:M96)+SUM($E96:L96))/2</f>
        <v>0</v>
      </c>
      <c r="Z96" s="9">
        <f>(SUM($E96:N96)+SUM($E96:M96))/2</f>
        <v>0</v>
      </c>
      <c r="AA96" s="9">
        <f t="shared" si="14"/>
        <v>0</v>
      </c>
    </row>
    <row r="97" spans="1:27" hidden="1">
      <c r="A97" s="7">
        <v>7000</v>
      </c>
      <c r="B97" t="s">
        <v>36</v>
      </c>
      <c r="C97" t="str">
        <f t="shared" si="11"/>
        <v>7000 General 389-391 / 393-395 / 397-398</v>
      </c>
      <c r="D97" s="11">
        <v>1</v>
      </c>
      <c r="E97" s="8">
        <v>0</v>
      </c>
      <c r="F97" s="9">
        <v>0</v>
      </c>
      <c r="G97" s="9">
        <v>0</v>
      </c>
      <c r="H97" s="9">
        <v>0</v>
      </c>
      <c r="I97" s="9">
        <v>0</v>
      </c>
      <c r="J97" s="9">
        <v>0</v>
      </c>
      <c r="K97" s="9">
        <v>0</v>
      </c>
      <c r="L97" s="9">
        <v>0</v>
      </c>
      <c r="M97" s="9">
        <v>0</v>
      </c>
      <c r="N97" s="9">
        <v>0</v>
      </c>
      <c r="O97" s="9">
        <f t="shared" si="12"/>
        <v>0</v>
      </c>
      <c r="Q97" s="9">
        <f t="shared" si="13"/>
        <v>0</v>
      </c>
      <c r="R97" s="9">
        <f>(SUM($E97:F97)+SUM($E97:E97))/2</f>
        <v>0</v>
      </c>
      <c r="S97" s="9">
        <f>(SUM($E97:G97)+SUM($E97:F97))/2</f>
        <v>0</v>
      </c>
      <c r="T97" s="9">
        <f>(SUM($E97:H97)+SUM($E97:G97))/2</f>
        <v>0</v>
      </c>
      <c r="U97" s="9">
        <f>(SUM($E97:I97)+SUM($E97:H97))/2</f>
        <v>0</v>
      </c>
      <c r="V97" s="9">
        <f>(SUM($E97:J97)+SUM($E97:I97))/2</f>
        <v>0</v>
      </c>
      <c r="W97" s="9">
        <f>(SUM($E97:K97)+SUM($E97:J97))/2</f>
        <v>0</v>
      </c>
      <c r="X97" s="9">
        <f>(SUM($E97:L97)+SUM($E97:K97))/2</f>
        <v>0</v>
      </c>
      <c r="Y97" s="9">
        <f>(SUM($E97:M97)+SUM($E97:L97))/2</f>
        <v>0</v>
      </c>
      <c r="Z97" s="9">
        <f>(SUM($E97:N97)+SUM($E97:M97))/2</f>
        <v>0</v>
      </c>
      <c r="AA97" s="9">
        <f t="shared" si="14"/>
        <v>0</v>
      </c>
    </row>
    <row r="98" spans="1:27">
      <c r="A98" s="7">
        <v>7000</v>
      </c>
      <c r="B98" t="s">
        <v>38</v>
      </c>
      <c r="C98" t="str">
        <f t="shared" si="11"/>
        <v>7000 Transportation and Tools 392 / 396</v>
      </c>
      <c r="D98" s="11">
        <v>1</v>
      </c>
      <c r="E98" s="8">
        <v>382564.22742299997</v>
      </c>
      <c r="F98" s="9">
        <v>122285.2979792</v>
      </c>
      <c r="G98" s="9">
        <v>374761.063876</v>
      </c>
      <c r="H98" s="9">
        <v>6878.2643500000004</v>
      </c>
      <c r="I98" s="9">
        <v>2951.8392470000053</v>
      </c>
      <c r="J98" s="9">
        <v>-135385.9399838699</v>
      </c>
      <c r="K98" s="9">
        <v>33536.893357000001</v>
      </c>
      <c r="L98" s="9">
        <v>817901.84289140836</v>
      </c>
      <c r="M98" s="9">
        <v>704065.30957712198</v>
      </c>
      <c r="N98" s="9">
        <v>649890.81946967856</v>
      </c>
      <c r="O98" s="9">
        <f t="shared" si="12"/>
        <v>2959449.618186539</v>
      </c>
      <c r="Q98" s="9">
        <f t="shared" si="13"/>
        <v>191282.11371149999</v>
      </c>
      <c r="R98" s="9">
        <f>(SUM($E98:F98)+SUM($E98:E98))/2</f>
        <v>443706.87641259993</v>
      </c>
      <c r="S98" s="9">
        <f>(SUM($E98:G98)+SUM($E98:F98))/2</f>
        <v>692230.05734019994</v>
      </c>
      <c r="T98" s="9">
        <f>(SUM($E98:H98)+SUM($E98:G98))/2</f>
        <v>883049.72145319986</v>
      </c>
      <c r="U98" s="9">
        <f>(SUM($E98:I98)+SUM($E98:H98))/2</f>
        <v>887964.77325169998</v>
      </c>
      <c r="V98" s="9">
        <f>(SUM($E98:J98)+SUM($E98:I98))/2</f>
        <v>821747.722883265</v>
      </c>
      <c r="W98" s="9">
        <f>(SUM($E98:K98)+SUM($E98:J98))/2</f>
        <v>770823.19956982997</v>
      </c>
      <c r="X98" s="9">
        <f>(SUM($E98:L98)+SUM($E98:K98))/2</f>
        <v>1196542.5676940342</v>
      </c>
      <c r="Y98" s="9">
        <f>(SUM($E98:M98)+SUM($E98:L98))/2</f>
        <v>1957526.1439282994</v>
      </c>
      <c r="Z98" s="9">
        <f>(SUM($E98:N98)+SUM($E98:M98))/2</f>
        <v>2634504.2084516995</v>
      </c>
      <c r="AA98" s="9">
        <f t="shared" si="14"/>
        <v>1047937.7384696329</v>
      </c>
    </row>
    <row r="99" spans="1:27">
      <c r="A99" s="7">
        <v>7001</v>
      </c>
      <c r="B99" t="s">
        <v>36</v>
      </c>
      <c r="C99" t="str">
        <f t="shared" si="11"/>
        <v>7001 General 389-391 / 393-395 / 397-398</v>
      </c>
      <c r="D99" s="11">
        <v>1</v>
      </c>
      <c r="E99" s="8">
        <v>46119.896730699133</v>
      </c>
      <c r="F99" s="9">
        <v>-184962.13261292357</v>
      </c>
      <c r="G99" s="9">
        <v>3600.1532002648019</v>
      </c>
      <c r="H99" s="9">
        <v>-2279.9411755269962</v>
      </c>
      <c r="I99" s="9">
        <v>140012.25335966298</v>
      </c>
      <c r="J99" s="9">
        <v>-6984.3394598882405</v>
      </c>
      <c r="K99" s="9">
        <v>704.12875909424361</v>
      </c>
      <c r="L99" s="9">
        <v>5528.14103548816</v>
      </c>
      <c r="M99" s="9">
        <v>0</v>
      </c>
      <c r="N99" s="9">
        <v>81130.686060090564</v>
      </c>
      <c r="O99" s="9">
        <f t="shared" si="12"/>
        <v>82868.845896961095</v>
      </c>
      <c r="Q99" s="9">
        <f t="shared" si="13"/>
        <v>23059.948365349566</v>
      </c>
      <c r="R99" s="9">
        <f>(SUM($E99:F99)+SUM($E99:E99))/2</f>
        <v>-46361.169575762644</v>
      </c>
      <c r="S99" s="9">
        <f>(SUM($E99:G99)+SUM($E99:F99))/2</f>
        <v>-137042.15928209201</v>
      </c>
      <c r="T99" s="9">
        <f>(SUM($E99:H99)+SUM($E99:G99))/2</f>
        <v>-136382.05326972311</v>
      </c>
      <c r="U99" s="9">
        <f>(SUM($E99:I99)+SUM($E99:H99))/2</f>
        <v>-67515.897177655119</v>
      </c>
      <c r="V99" s="9">
        <f>(SUM($E99:J99)+SUM($E99:I99))/2</f>
        <v>-1001.9402277677491</v>
      </c>
      <c r="W99" s="9">
        <f>(SUM($E99:K99)+SUM($E99:J99))/2</f>
        <v>-4142.045578164747</v>
      </c>
      <c r="X99" s="9">
        <f>(SUM($E99:L99)+SUM($E99:K99))/2</f>
        <v>-1025.9106808735455</v>
      </c>
      <c r="Y99" s="9">
        <f>(SUM($E99:M99)+SUM($E99:L99))/2</f>
        <v>1738.1598368705345</v>
      </c>
      <c r="Z99" s="9">
        <f>(SUM($E99:N99)+SUM($E99:M99))/2</f>
        <v>42303.502866915813</v>
      </c>
      <c r="AA99" s="9">
        <f t="shared" si="14"/>
        <v>-32636.956472290301</v>
      </c>
    </row>
    <row r="100" spans="1:27" hidden="1">
      <c r="A100" s="7">
        <v>7002</v>
      </c>
      <c r="B100" t="s">
        <v>36</v>
      </c>
      <c r="C100" t="str">
        <f t="shared" si="11"/>
        <v>7002 General 389-391 / 393-395 / 397-398</v>
      </c>
      <c r="D100" s="11">
        <v>1</v>
      </c>
      <c r="E100" s="8">
        <v>0</v>
      </c>
      <c r="F100" s="9">
        <v>0</v>
      </c>
      <c r="G100" s="9">
        <v>0</v>
      </c>
      <c r="H100" s="9">
        <v>0</v>
      </c>
      <c r="I100" s="9">
        <v>0</v>
      </c>
      <c r="J100" s="9">
        <v>0</v>
      </c>
      <c r="K100" s="9">
        <v>0</v>
      </c>
      <c r="L100" s="9">
        <v>0</v>
      </c>
      <c r="M100" s="9">
        <v>0</v>
      </c>
      <c r="N100" s="9">
        <v>0</v>
      </c>
      <c r="O100" s="9">
        <f t="shared" ref="O100:O131" si="15">SUM(E100:N100)</f>
        <v>0</v>
      </c>
      <c r="Q100" s="9">
        <f t="shared" ref="Q100:Q132" si="16">E100/2</f>
        <v>0</v>
      </c>
      <c r="R100" s="9">
        <f>(SUM($E100:F100)+SUM($E100:E100))/2</f>
        <v>0</v>
      </c>
      <c r="S100" s="9">
        <f>(SUM($E100:G100)+SUM($E100:F100))/2</f>
        <v>0</v>
      </c>
      <c r="T100" s="9">
        <f>(SUM($E100:H100)+SUM($E100:G100))/2</f>
        <v>0</v>
      </c>
      <c r="U100" s="9">
        <f>(SUM($E100:I100)+SUM($E100:H100))/2</f>
        <v>0</v>
      </c>
      <c r="V100" s="9">
        <f>(SUM($E100:J100)+SUM($E100:I100))/2</f>
        <v>0</v>
      </c>
      <c r="W100" s="9">
        <f>(SUM($E100:K100)+SUM($E100:J100))/2</f>
        <v>0</v>
      </c>
      <c r="X100" s="9">
        <f>(SUM($E100:L100)+SUM($E100:K100))/2</f>
        <v>0</v>
      </c>
      <c r="Y100" s="9">
        <f>(SUM($E100:M100)+SUM($E100:L100))/2</f>
        <v>0</v>
      </c>
      <c r="Z100" s="9">
        <f>(SUM($E100:N100)+SUM($E100:M100))/2</f>
        <v>0</v>
      </c>
      <c r="AA100" s="9">
        <f t="shared" ref="AA100:AA131" si="17">AVERAGE(Q100:Z100)</f>
        <v>0</v>
      </c>
    </row>
    <row r="101" spans="1:27" hidden="1">
      <c r="A101" s="7">
        <v>7003</v>
      </c>
      <c r="B101" t="s">
        <v>36</v>
      </c>
      <c r="C101" t="str">
        <f t="shared" si="11"/>
        <v>7003 General 389-391 / 393-395 / 397-398</v>
      </c>
      <c r="D101" s="11">
        <v>1</v>
      </c>
      <c r="E101" s="8">
        <v>-9454.6236871784804</v>
      </c>
      <c r="F101" s="9">
        <v>11385.098591947921</v>
      </c>
      <c r="G101" s="9">
        <v>4803.1650640983999</v>
      </c>
      <c r="H101" s="9">
        <v>564.23349777352007</v>
      </c>
      <c r="I101" s="9">
        <v>10027.662755507041</v>
      </c>
      <c r="J101" s="9">
        <v>5567.7997120337595</v>
      </c>
      <c r="K101" s="9">
        <v>2372.5443146463203</v>
      </c>
      <c r="L101" s="9">
        <v>2832.7097961818404</v>
      </c>
      <c r="M101" s="9">
        <v>6392.5177350649601</v>
      </c>
      <c r="N101" s="9">
        <v>4855.3311077627995</v>
      </c>
      <c r="O101" s="9">
        <f t="shared" si="15"/>
        <v>39346.438887838085</v>
      </c>
      <c r="Q101" s="9">
        <f t="shared" si="16"/>
        <v>-4727.3118435892402</v>
      </c>
      <c r="R101" s="9">
        <f>(SUM($E101:F101)+SUM($E101:E101))/2</f>
        <v>-3762.07439120452</v>
      </c>
      <c r="S101" s="9">
        <f>(SUM($E101:G101)+SUM($E101:F101))/2</f>
        <v>4332.0574368186408</v>
      </c>
      <c r="T101" s="9">
        <f>(SUM($E101:H101)+SUM($E101:G101))/2</f>
        <v>7015.7567177546007</v>
      </c>
      <c r="U101" s="9">
        <f>(SUM($E101:I101)+SUM($E101:H101))/2</f>
        <v>12311.704844394881</v>
      </c>
      <c r="V101" s="9">
        <f>(SUM($E101:J101)+SUM($E101:I101))/2</f>
        <v>20109.436078165283</v>
      </c>
      <c r="W101" s="9">
        <f>(SUM($E101:K101)+SUM($E101:J101))/2</f>
        <v>24079.608091505324</v>
      </c>
      <c r="X101" s="9">
        <f>(SUM($E101:L101)+SUM($E101:K101))/2</f>
        <v>26682.235146919404</v>
      </c>
      <c r="Y101" s="9">
        <f>(SUM($E101:M101)+SUM($E101:L101))/2</f>
        <v>31294.848912542802</v>
      </c>
      <c r="Z101" s="9">
        <f>(SUM($E101:N101)+SUM($E101:M101))/2</f>
        <v>36918.773333956684</v>
      </c>
      <c r="AA101" s="9">
        <f t="shared" si="17"/>
        <v>15425.503432726386</v>
      </c>
    </row>
    <row r="102" spans="1:27" hidden="1">
      <c r="A102" s="7">
        <v>7005</v>
      </c>
      <c r="B102" t="s">
        <v>36</v>
      </c>
      <c r="C102" t="str">
        <f t="shared" si="11"/>
        <v>7005 General 389-391 / 393-395 / 397-398</v>
      </c>
      <c r="D102" s="11">
        <v>1</v>
      </c>
      <c r="E102" s="8">
        <v>26513.307778360806</v>
      </c>
      <c r="F102" s="9">
        <v>1972.3490848166398</v>
      </c>
      <c r="G102" s="9">
        <v>25933.821605274239</v>
      </c>
      <c r="H102" s="9">
        <v>8454.0993494918403</v>
      </c>
      <c r="I102" s="9">
        <v>6151.9676555716796</v>
      </c>
      <c r="J102" s="9">
        <v>19654.1698724784</v>
      </c>
      <c r="K102" s="9">
        <v>17263.67984948304</v>
      </c>
      <c r="L102" s="9">
        <v>20934.817794828479</v>
      </c>
      <c r="M102" s="9">
        <v>2266.6170672000003</v>
      </c>
      <c r="N102" s="9">
        <v>14979.662595582718</v>
      </c>
      <c r="O102" s="9">
        <f t="shared" si="15"/>
        <v>144124.49265308783</v>
      </c>
      <c r="Q102" s="9">
        <f t="shared" si="16"/>
        <v>13256.653889180403</v>
      </c>
      <c r="R102" s="9">
        <f>(SUM($E102:F102)+SUM($E102:E102))/2</f>
        <v>27499.482320769126</v>
      </c>
      <c r="S102" s="9">
        <f>(SUM($E102:G102)+SUM($E102:F102))/2</f>
        <v>41452.567665814568</v>
      </c>
      <c r="T102" s="9">
        <f>(SUM($E102:H102)+SUM($E102:G102))/2</f>
        <v>58646.528143197604</v>
      </c>
      <c r="U102" s="9">
        <f>(SUM($E102:I102)+SUM($E102:H102))/2</f>
        <v>65949.561645729365</v>
      </c>
      <c r="V102" s="9">
        <f>(SUM($E102:J102)+SUM($E102:I102))/2</f>
        <v>78852.630409754405</v>
      </c>
      <c r="W102" s="9">
        <f>(SUM($E102:K102)+SUM($E102:J102))/2</f>
        <v>97311.555270735131</v>
      </c>
      <c r="X102" s="9">
        <f>(SUM($E102:L102)+SUM($E102:K102))/2</f>
        <v>116410.80409289089</v>
      </c>
      <c r="Y102" s="9">
        <f>(SUM($E102:M102)+SUM($E102:L102))/2</f>
        <v>128011.52152390513</v>
      </c>
      <c r="Z102" s="9">
        <f>(SUM($E102:N102)+SUM($E102:M102))/2</f>
        <v>136634.66135529647</v>
      </c>
      <c r="AA102" s="9">
        <f t="shared" si="17"/>
        <v>76402.596631727312</v>
      </c>
    </row>
    <row r="103" spans="1:27">
      <c r="A103" s="7">
        <v>7006</v>
      </c>
      <c r="B103" t="s">
        <v>36</v>
      </c>
      <c r="C103" t="str">
        <f t="shared" si="11"/>
        <v>7006 General 389-391 / 393-395 / 397-398</v>
      </c>
      <c r="D103" s="11">
        <v>1</v>
      </c>
      <c r="E103" s="8">
        <v>146835.7328631428</v>
      </c>
      <c r="F103" s="9">
        <v>10910.71993705808</v>
      </c>
      <c r="G103" s="9">
        <v>158543.90068413559</v>
      </c>
      <c r="H103" s="9">
        <v>219899.92268662056</v>
      </c>
      <c r="I103" s="9">
        <v>148248.59286673582</v>
      </c>
      <c r="J103" s="9">
        <v>42397.913179067284</v>
      </c>
      <c r="K103" s="9">
        <v>110052.57089088039</v>
      </c>
      <c r="L103" s="9">
        <v>111962.82039525287</v>
      </c>
      <c r="M103" s="9">
        <v>2920.8568529999998</v>
      </c>
      <c r="N103" s="9">
        <v>4508.8033990000004</v>
      </c>
      <c r="O103" s="9">
        <f t="shared" si="15"/>
        <v>956281.83375489351</v>
      </c>
      <c r="Q103" s="9">
        <f t="shared" si="16"/>
        <v>73417.866431571398</v>
      </c>
      <c r="R103" s="9">
        <f>(SUM($E103:F103)+SUM($E103:E103))/2</f>
        <v>152291.09283167182</v>
      </c>
      <c r="S103" s="9">
        <f>(SUM($E103:G103)+SUM($E103:F103))/2</f>
        <v>237018.40314226865</v>
      </c>
      <c r="T103" s="9">
        <f>(SUM($E103:H103)+SUM($E103:G103))/2</f>
        <v>426240.31482764671</v>
      </c>
      <c r="U103" s="9">
        <f>(SUM($E103:I103)+SUM($E103:H103))/2</f>
        <v>610314.5726043249</v>
      </c>
      <c r="V103" s="9">
        <f>(SUM($E103:J103)+SUM($E103:I103))/2</f>
        <v>705637.82562722662</v>
      </c>
      <c r="W103" s="9">
        <f>(SUM($E103:K103)+SUM($E103:J103))/2</f>
        <v>781863.06766220042</v>
      </c>
      <c r="X103" s="9">
        <f>(SUM($E103:L103)+SUM($E103:K103))/2</f>
        <v>892870.76330526709</v>
      </c>
      <c r="Y103" s="9">
        <f>(SUM($E103:M103)+SUM($E103:L103))/2</f>
        <v>950312.6019293936</v>
      </c>
      <c r="Z103" s="9">
        <f>(SUM($E103:N103)+SUM($E103:M103))/2</f>
        <v>954027.43205539347</v>
      </c>
      <c r="AA103" s="9">
        <f t="shared" si="17"/>
        <v>578399.39404169645</v>
      </c>
    </row>
    <row r="104" spans="1:27" hidden="1">
      <c r="A104">
        <v>7060</v>
      </c>
      <c r="B104" t="s">
        <v>36</v>
      </c>
      <c r="C104" t="str">
        <f t="shared" si="11"/>
        <v>7060 General 389-391 / 393-395 / 397-398</v>
      </c>
      <c r="D104" s="11">
        <v>1</v>
      </c>
      <c r="E104" s="8">
        <v>0</v>
      </c>
      <c r="F104" s="9">
        <v>16141.328698999998</v>
      </c>
      <c r="G104" s="9">
        <v>0</v>
      </c>
      <c r="H104" s="9">
        <v>0</v>
      </c>
      <c r="I104" s="9">
        <v>0</v>
      </c>
      <c r="J104" s="9">
        <v>0</v>
      </c>
      <c r="K104" s="9">
        <v>0</v>
      </c>
      <c r="L104" s="9">
        <v>0</v>
      </c>
      <c r="M104" s="9">
        <v>0</v>
      </c>
      <c r="N104" s="9">
        <v>0</v>
      </c>
      <c r="O104" s="9">
        <f t="shared" si="15"/>
        <v>16141.328698999998</v>
      </c>
      <c r="Q104" s="9">
        <f t="shared" si="16"/>
        <v>0</v>
      </c>
      <c r="R104" s="9">
        <f>(SUM($E104:F104)+SUM($E104:E104))/2</f>
        <v>8070.6643494999989</v>
      </c>
      <c r="S104" s="9">
        <f>(SUM($E104:G104)+SUM($E104:F104))/2</f>
        <v>16141.328698999998</v>
      </c>
      <c r="T104" s="9">
        <f>(SUM($E104:H104)+SUM($E104:G104))/2</f>
        <v>16141.328698999998</v>
      </c>
      <c r="U104" s="9">
        <f>(SUM($E104:I104)+SUM($E104:H104))/2</f>
        <v>16141.328698999998</v>
      </c>
      <c r="V104" s="9">
        <f>(SUM($E104:J104)+SUM($E104:I104))/2</f>
        <v>16141.328698999998</v>
      </c>
      <c r="W104" s="9">
        <f>(SUM($E104:K104)+SUM($E104:J104))/2</f>
        <v>16141.328698999998</v>
      </c>
      <c r="X104" s="9">
        <f>(SUM($E104:L104)+SUM($E104:K104))/2</f>
        <v>16141.328698999998</v>
      </c>
      <c r="Y104" s="9">
        <f>(SUM($E104:M104)+SUM($E104:L104))/2</f>
        <v>16141.328698999998</v>
      </c>
      <c r="Z104" s="9">
        <f>(SUM($E104:N104)+SUM($E104:M104))/2</f>
        <v>16141.328698999998</v>
      </c>
      <c r="AA104" s="9">
        <f t="shared" si="17"/>
        <v>13720.129394150001</v>
      </c>
    </row>
    <row r="105" spans="1:27" hidden="1">
      <c r="A105">
        <v>7060</v>
      </c>
      <c r="B105" t="s">
        <v>37</v>
      </c>
      <c r="C105" t="str">
        <f t="shared" si="11"/>
        <v>7060 Software 303</v>
      </c>
      <c r="D105" s="11">
        <v>1</v>
      </c>
      <c r="E105" s="8">
        <v>0</v>
      </c>
      <c r="F105" s="9">
        <v>0</v>
      </c>
      <c r="G105" s="9">
        <v>0</v>
      </c>
      <c r="H105" s="9">
        <v>0</v>
      </c>
      <c r="I105" s="9">
        <v>0</v>
      </c>
      <c r="J105" s="9">
        <v>116906.65813956232</v>
      </c>
      <c r="K105" s="9">
        <v>31524.931653310559</v>
      </c>
      <c r="L105" s="9">
        <v>3663.5062555939999</v>
      </c>
      <c r="M105" s="9">
        <v>650.1670320124</v>
      </c>
      <c r="N105" s="9">
        <v>642.16327731488002</v>
      </c>
      <c r="O105" s="9">
        <f t="shared" si="15"/>
        <v>153387.42635779417</v>
      </c>
      <c r="Q105" s="9">
        <f t="shared" si="16"/>
        <v>0</v>
      </c>
      <c r="R105" s="9">
        <f>(SUM($E105:F105)+SUM($E105:E105))/2</f>
        <v>0</v>
      </c>
      <c r="S105" s="9">
        <f>(SUM($E105:G105)+SUM($E105:F105))/2</f>
        <v>0</v>
      </c>
      <c r="T105" s="9">
        <f>(SUM($E105:H105)+SUM($E105:G105))/2</f>
        <v>0</v>
      </c>
      <c r="U105" s="9">
        <f>(SUM($E105:I105)+SUM($E105:H105))/2</f>
        <v>0</v>
      </c>
      <c r="V105" s="9">
        <f>(SUM($E105:J105)+SUM($E105:I105))/2</f>
        <v>58453.329069781161</v>
      </c>
      <c r="W105" s="9">
        <f>(SUM($E105:K105)+SUM($E105:J105))/2</f>
        <v>132669.12396621762</v>
      </c>
      <c r="X105" s="9">
        <f>(SUM($E105:L105)+SUM($E105:K105))/2</f>
        <v>150263.34292066988</v>
      </c>
      <c r="Y105" s="9">
        <f>(SUM($E105:M105)+SUM($E105:L105))/2</f>
        <v>152420.1795644731</v>
      </c>
      <c r="Z105" s="9">
        <f>(SUM($E105:N105)+SUM($E105:M105))/2</f>
        <v>153066.34471913672</v>
      </c>
      <c r="AA105" s="9">
        <f t="shared" si="17"/>
        <v>64687.23202402785</v>
      </c>
    </row>
    <row r="106" spans="1:27" hidden="1">
      <c r="A106" s="7">
        <v>7101</v>
      </c>
      <c r="B106" t="s">
        <v>36</v>
      </c>
      <c r="C106" t="str">
        <f t="shared" si="11"/>
        <v>7101 General 389-391 / 393-395 / 397-398</v>
      </c>
      <c r="D106" s="11">
        <v>1</v>
      </c>
      <c r="E106" s="8">
        <v>0</v>
      </c>
      <c r="F106" s="9">
        <v>0</v>
      </c>
      <c r="G106" s="9">
        <v>0</v>
      </c>
      <c r="H106" s="9">
        <v>0</v>
      </c>
      <c r="I106" s="9">
        <v>0</v>
      </c>
      <c r="J106" s="9">
        <v>0</v>
      </c>
      <c r="K106" s="9">
        <v>0</v>
      </c>
      <c r="L106" s="9">
        <v>0</v>
      </c>
      <c r="M106" s="9">
        <v>0</v>
      </c>
      <c r="N106" s="9">
        <v>0</v>
      </c>
      <c r="O106" s="9">
        <f t="shared" si="15"/>
        <v>0</v>
      </c>
      <c r="Q106" s="9">
        <f t="shared" si="16"/>
        <v>0</v>
      </c>
      <c r="R106" s="9">
        <f>(SUM($E106:F106)+SUM($E106:E106))/2</f>
        <v>0</v>
      </c>
      <c r="S106" s="9">
        <f>(SUM($E106:G106)+SUM($E106:F106))/2</f>
        <v>0</v>
      </c>
      <c r="T106" s="9">
        <f>(SUM($E106:H106)+SUM($E106:G106))/2</f>
        <v>0</v>
      </c>
      <c r="U106" s="9">
        <f>(SUM($E106:I106)+SUM($E106:H106))/2</f>
        <v>0</v>
      </c>
      <c r="V106" s="9">
        <f>(SUM($E106:J106)+SUM($E106:I106))/2</f>
        <v>0</v>
      </c>
      <c r="W106" s="9">
        <f>(SUM($E106:K106)+SUM($E106:J106))/2</f>
        <v>0</v>
      </c>
      <c r="X106" s="9">
        <f>(SUM($E106:L106)+SUM($E106:K106))/2</f>
        <v>0</v>
      </c>
      <c r="Y106" s="9">
        <f>(SUM($E106:M106)+SUM($E106:L106))/2</f>
        <v>0</v>
      </c>
      <c r="Z106" s="9">
        <f>(SUM($E106:N106)+SUM($E106:M106))/2</f>
        <v>0</v>
      </c>
      <c r="AA106" s="9">
        <f t="shared" si="17"/>
        <v>0</v>
      </c>
    </row>
    <row r="107" spans="1:27" hidden="1">
      <c r="A107" s="7">
        <v>7107</v>
      </c>
      <c r="B107" t="s">
        <v>36</v>
      </c>
      <c r="C107" t="str">
        <f t="shared" si="11"/>
        <v>7107 General 389-391 / 393-395 / 397-398</v>
      </c>
      <c r="D107" s="11">
        <v>1</v>
      </c>
      <c r="E107" s="8">
        <v>0</v>
      </c>
      <c r="F107" s="9">
        <v>0</v>
      </c>
      <c r="G107" s="9">
        <v>0</v>
      </c>
      <c r="H107" s="9">
        <v>0</v>
      </c>
      <c r="I107" s="9">
        <v>0</v>
      </c>
      <c r="J107" s="9">
        <v>0</v>
      </c>
      <c r="K107" s="9">
        <v>0</v>
      </c>
      <c r="L107" s="9">
        <v>0</v>
      </c>
      <c r="M107" s="9">
        <v>0</v>
      </c>
      <c r="N107" s="9">
        <v>0</v>
      </c>
      <c r="O107" s="9">
        <f t="shared" si="15"/>
        <v>0</v>
      </c>
      <c r="Q107" s="9">
        <f t="shared" si="16"/>
        <v>0</v>
      </c>
      <c r="R107" s="9">
        <f>(SUM($E107:F107)+SUM($E107:E107))/2</f>
        <v>0</v>
      </c>
      <c r="S107" s="9">
        <f>(SUM($E107:G107)+SUM($E107:F107))/2</f>
        <v>0</v>
      </c>
      <c r="T107" s="9">
        <f>(SUM($E107:H107)+SUM($E107:G107))/2</f>
        <v>0</v>
      </c>
      <c r="U107" s="9">
        <f>(SUM($E107:I107)+SUM($E107:H107))/2</f>
        <v>0</v>
      </c>
      <c r="V107" s="9">
        <f>(SUM($E107:J107)+SUM($E107:I107))/2</f>
        <v>0</v>
      </c>
      <c r="W107" s="9">
        <f>(SUM($E107:K107)+SUM($E107:J107))/2</f>
        <v>0</v>
      </c>
      <c r="X107" s="9">
        <f>(SUM($E107:L107)+SUM($E107:K107))/2</f>
        <v>0</v>
      </c>
      <c r="Y107" s="9">
        <f>(SUM($E107:M107)+SUM($E107:L107))/2</f>
        <v>0</v>
      </c>
      <c r="Z107" s="9">
        <f>(SUM($E107:N107)+SUM($E107:M107))/2</f>
        <v>0</v>
      </c>
      <c r="AA107" s="9">
        <f t="shared" si="17"/>
        <v>0</v>
      </c>
    </row>
    <row r="108" spans="1:27" hidden="1">
      <c r="A108" s="7">
        <v>7113</v>
      </c>
      <c r="B108" t="s">
        <v>36</v>
      </c>
      <c r="C108" t="str">
        <f t="shared" si="11"/>
        <v>7113 General 389-391 / 393-395 / 397-398</v>
      </c>
      <c r="D108" s="11">
        <v>1</v>
      </c>
      <c r="E108" s="8">
        <v>0</v>
      </c>
      <c r="F108" s="9">
        <v>0</v>
      </c>
      <c r="G108" s="9">
        <v>0</v>
      </c>
      <c r="H108" s="9">
        <v>0</v>
      </c>
      <c r="I108" s="9">
        <v>0</v>
      </c>
      <c r="J108" s="9">
        <v>0</v>
      </c>
      <c r="K108" s="9">
        <v>0</v>
      </c>
      <c r="L108" s="9">
        <v>0</v>
      </c>
      <c r="M108" s="9">
        <v>0</v>
      </c>
      <c r="N108" s="9">
        <v>0</v>
      </c>
      <c r="O108" s="9">
        <f t="shared" si="15"/>
        <v>0</v>
      </c>
      <c r="Q108" s="9">
        <f t="shared" si="16"/>
        <v>0</v>
      </c>
      <c r="R108" s="9">
        <f>(SUM($E108:F108)+SUM($E108:E108))/2</f>
        <v>0</v>
      </c>
      <c r="S108" s="9">
        <f>(SUM($E108:G108)+SUM($E108:F108))/2</f>
        <v>0</v>
      </c>
      <c r="T108" s="9">
        <f>(SUM($E108:H108)+SUM($E108:G108))/2</f>
        <v>0</v>
      </c>
      <c r="U108" s="9">
        <f>(SUM($E108:I108)+SUM($E108:H108))/2</f>
        <v>0</v>
      </c>
      <c r="V108" s="9">
        <f>(SUM($E108:J108)+SUM($E108:I108))/2</f>
        <v>0</v>
      </c>
      <c r="W108" s="9">
        <f>(SUM($E108:K108)+SUM($E108:J108))/2</f>
        <v>0</v>
      </c>
      <c r="X108" s="9">
        <f>(SUM($E108:L108)+SUM($E108:K108))/2</f>
        <v>0</v>
      </c>
      <c r="Y108" s="9">
        <f>(SUM($E108:M108)+SUM($E108:L108))/2</f>
        <v>0</v>
      </c>
      <c r="Z108" s="9">
        <f>(SUM($E108:N108)+SUM($E108:M108))/2</f>
        <v>0</v>
      </c>
      <c r="AA108" s="9">
        <f t="shared" si="17"/>
        <v>0</v>
      </c>
    </row>
    <row r="109" spans="1:27" hidden="1">
      <c r="A109" s="7">
        <v>7114</v>
      </c>
      <c r="B109" t="s">
        <v>38</v>
      </c>
      <c r="C109" t="str">
        <f t="shared" si="11"/>
        <v>7114 Transportation and Tools 392 / 396</v>
      </c>
      <c r="D109" s="11">
        <v>1</v>
      </c>
      <c r="E109" s="8">
        <v>0</v>
      </c>
      <c r="F109" s="9">
        <v>0</v>
      </c>
      <c r="G109" s="9">
        <v>0</v>
      </c>
      <c r="H109" s="9">
        <v>0</v>
      </c>
      <c r="I109" s="9">
        <v>0</v>
      </c>
      <c r="J109" s="9">
        <v>0</v>
      </c>
      <c r="K109" s="9">
        <v>0</v>
      </c>
      <c r="L109" s="9">
        <v>0</v>
      </c>
      <c r="M109" s="9">
        <v>0</v>
      </c>
      <c r="N109" s="9">
        <v>0</v>
      </c>
      <c r="O109" s="9">
        <f t="shared" si="15"/>
        <v>0</v>
      </c>
      <c r="Q109" s="9">
        <f t="shared" si="16"/>
        <v>0</v>
      </c>
      <c r="R109" s="9">
        <f>(SUM($E109:F109)+SUM($E109:E109))/2</f>
        <v>0</v>
      </c>
      <c r="S109" s="9">
        <f>(SUM($E109:G109)+SUM($E109:F109))/2</f>
        <v>0</v>
      </c>
      <c r="T109" s="9">
        <f>(SUM($E109:H109)+SUM($E109:G109))/2</f>
        <v>0</v>
      </c>
      <c r="U109" s="9">
        <f>(SUM($E109:I109)+SUM($E109:H109))/2</f>
        <v>0</v>
      </c>
      <c r="V109" s="9">
        <f>(SUM($E109:J109)+SUM($E109:I109))/2</f>
        <v>0</v>
      </c>
      <c r="W109" s="9">
        <f>(SUM($E109:K109)+SUM($E109:J109))/2</f>
        <v>0</v>
      </c>
      <c r="X109" s="9">
        <f>(SUM($E109:L109)+SUM($E109:K109))/2</f>
        <v>0</v>
      </c>
      <c r="Y109" s="9">
        <f>(SUM($E109:M109)+SUM($E109:L109))/2</f>
        <v>0</v>
      </c>
      <c r="Z109" s="9">
        <f>(SUM($E109:N109)+SUM($E109:M109))/2</f>
        <v>0</v>
      </c>
      <c r="AA109" s="9">
        <f t="shared" si="17"/>
        <v>0</v>
      </c>
    </row>
    <row r="110" spans="1:27" hidden="1">
      <c r="A110" s="7">
        <v>7120</v>
      </c>
      <c r="B110" t="s">
        <v>36</v>
      </c>
      <c r="C110" t="str">
        <f t="shared" si="11"/>
        <v>7120 General 389-391 / 393-395 / 397-398</v>
      </c>
      <c r="D110" s="11">
        <v>1</v>
      </c>
      <c r="E110" s="8">
        <v>0</v>
      </c>
      <c r="F110" s="9">
        <v>0</v>
      </c>
      <c r="G110" s="9">
        <v>0</v>
      </c>
      <c r="H110" s="9">
        <v>0</v>
      </c>
      <c r="I110" s="9">
        <v>0</v>
      </c>
      <c r="J110" s="9">
        <v>0</v>
      </c>
      <c r="K110" s="9">
        <v>0</v>
      </c>
      <c r="L110" s="9">
        <v>0</v>
      </c>
      <c r="M110" s="9">
        <v>0</v>
      </c>
      <c r="N110" s="9">
        <v>0</v>
      </c>
      <c r="O110" s="9">
        <f t="shared" si="15"/>
        <v>0</v>
      </c>
      <c r="Q110" s="9">
        <f t="shared" si="16"/>
        <v>0</v>
      </c>
      <c r="R110" s="9">
        <f>(SUM($E110:F110)+SUM($E110:E110))/2</f>
        <v>0</v>
      </c>
      <c r="S110" s="9">
        <f>(SUM($E110:G110)+SUM($E110:F110))/2</f>
        <v>0</v>
      </c>
      <c r="T110" s="9">
        <f>(SUM($E110:H110)+SUM($E110:G110))/2</f>
        <v>0</v>
      </c>
      <c r="U110" s="9">
        <f>(SUM($E110:I110)+SUM($E110:H110))/2</f>
        <v>0</v>
      </c>
      <c r="V110" s="9">
        <f>(SUM($E110:J110)+SUM($E110:I110))/2</f>
        <v>0</v>
      </c>
      <c r="W110" s="9">
        <f>(SUM($E110:K110)+SUM($E110:J110))/2</f>
        <v>0</v>
      </c>
      <c r="X110" s="9">
        <f>(SUM($E110:L110)+SUM($E110:K110))/2</f>
        <v>0</v>
      </c>
      <c r="Y110" s="9">
        <f>(SUM($E110:M110)+SUM($E110:L110))/2</f>
        <v>0</v>
      </c>
      <c r="Z110" s="9">
        <f>(SUM($E110:N110)+SUM($E110:M110))/2</f>
        <v>0</v>
      </c>
      <c r="AA110" s="9">
        <f t="shared" si="17"/>
        <v>0</v>
      </c>
    </row>
    <row r="111" spans="1:27">
      <c r="A111" s="7">
        <v>7126</v>
      </c>
      <c r="B111" t="s">
        <v>36</v>
      </c>
      <c r="C111" t="str">
        <f t="shared" si="11"/>
        <v>7126 General 389-391 / 393-395 / 397-398</v>
      </c>
      <c r="D111" s="11">
        <v>1</v>
      </c>
      <c r="E111" s="8">
        <v>1331.9889858728534</v>
      </c>
      <c r="F111" s="9">
        <v>151343.85700677379</v>
      </c>
      <c r="G111" s="9">
        <v>10686.179235281279</v>
      </c>
      <c r="H111" s="9">
        <v>1062783.6376751368</v>
      </c>
      <c r="I111" s="9">
        <v>14259.339568773759</v>
      </c>
      <c r="J111" s="9">
        <v>7832.2573285693597</v>
      </c>
      <c r="K111" s="9">
        <v>5.6607239282400004</v>
      </c>
      <c r="L111" s="9">
        <v>192696.43436883445</v>
      </c>
      <c r="M111" s="9">
        <v>29893.692506050556</v>
      </c>
      <c r="N111" s="9">
        <v>1510.9945250293599</v>
      </c>
      <c r="O111" s="9">
        <f t="shared" si="15"/>
        <v>1472344.0419242501</v>
      </c>
      <c r="Q111" s="9">
        <f t="shared" si="16"/>
        <v>665.9944929364267</v>
      </c>
      <c r="R111" s="9">
        <f>(SUM($E111:F111)+SUM($E111:E111))/2</f>
        <v>77003.917489259751</v>
      </c>
      <c r="S111" s="9">
        <f>(SUM($E111:G111)+SUM($E111:F111))/2</f>
        <v>158018.9356102873</v>
      </c>
      <c r="T111" s="9">
        <f>(SUM($E111:H111)+SUM($E111:G111))/2</f>
        <v>694753.84406549623</v>
      </c>
      <c r="U111" s="9">
        <f>(SUM($E111:I111)+SUM($E111:H111))/2</f>
        <v>1233275.3326874515</v>
      </c>
      <c r="V111" s="9">
        <f>(SUM($E111:J111)+SUM($E111:I111))/2</f>
        <v>1244321.1311361231</v>
      </c>
      <c r="W111" s="9">
        <f>(SUM($E111:K111)+SUM($E111:J111))/2</f>
        <v>1248240.0901623718</v>
      </c>
      <c r="X111" s="9">
        <f>(SUM($E111:L111)+SUM($E111:K111))/2</f>
        <v>1344591.1377087531</v>
      </c>
      <c r="Y111" s="9">
        <f>(SUM($E111:M111)+SUM($E111:L111))/2</f>
        <v>1455886.2011461956</v>
      </c>
      <c r="Z111" s="9">
        <f>(SUM($E111:N111)+SUM($E111:M111))/2</f>
        <v>1471588.5446617354</v>
      </c>
      <c r="AA111" s="9">
        <f t="shared" si="17"/>
        <v>892834.5129160611</v>
      </c>
    </row>
    <row r="112" spans="1:27" hidden="1">
      <c r="A112" s="7">
        <v>7127</v>
      </c>
      <c r="B112" t="s">
        <v>38</v>
      </c>
      <c r="C112" t="str">
        <f t="shared" si="11"/>
        <v>7127 Transportation and Tools 392 / 396</v>
      </c>
      <c r="D112" s="11">
        <v>1</v>
      </c>
      <c r="E112" s="8">
        <v>8095.1754432000007</v>
      </c>
      <c r="F112" s="9">
        <v>32380.732895999998</v>
      </c>
      <c r="G112" s="9">
        <v>-1377.8007216000001</v>
      </c>
      <c r="H112" s="9">
        <v>0</v>
      </c>
      <c r="I112" s="9">
        <v>0</v>
      </c>
      <c r="J112" s="9">
        <v>0</v>
      </c>
      <c r="K112" s="9">
        <v>0</v>
      </c>
      <c r="L112" s="9">
        <v>0</v>
      </c>
      <c r="M112" s="9">
        <v>0</v>
      </c>
      <c r="N112" s="9">
        <v>0</v>
      </c>
      <c r="O112" s="9">
        <f t="shared" si="15"/>
        <v>39098.107617599999</v>
      </c>
      <c r="Q112" s="9">
        <f t="shared" si="16"/>
        <v>4047.5877216000004</v>
      </c>
      <c r="R112" s="9">
        <f>(SUM($E112:F112)+SUM($E112:E112))/2</f>
        <v>24285.541891199999</v>
      </c>
      <c r="S112" s="9">
        <f>(SUM($E112:G112)+SUM($E112:F112))/2</f>
        <v>39787.007978399997</v>
      </c>
      <c r="T112" s="9">
        <f>(SUM($E112:H112)+SUM($E112:G112))/2</f>
        <v>39098.107617599999</v>
      </c>
      <c r="U112" s="9">
        <f>(SUM($E112:I112)+SUM($E112:H112))/2</f>
        <v>39098.107617599999</v>
      </c>
      <c r="V112" s="9">
        <f>(SUM($E112:J112)+SUM($E112:I112))/2</f>
        <v>39098.107617599999</v>
      </c>
      <c r="W112" s="9">
        <f>(SUM($E112:K112)+SUM($E112:J112))/2</f>
        <v>39098.107617599999</v>
      </c>
      <c r="X112" s="9">
        <f>(SUM($E112:L112)+SUM($E112:K112))/2</f>
        <v>39098.107617599999</v>
      </c>
      <c r="Y112" s="9">
        <f>(SUM($E112:M112)+SUM($E112:L112))/2</f>
        <v>39098.107617599999</v>
      </c>
      <c r="Z112" s="9">
        <f>(SUM($E112:N112)+SUM($E112:M112))/2</f>
        <v>39098.107617599999</v>
      </c>
      <c r="AA112" s="9">
        <f t="shared" si="17"/>
        <v>34180.689091439999</v>
      </c>
    </row>
    <row r="113" spans="1:27" hidden="1">
      <c r="A113" s="7">
        <v>7127</v>
      </c>
      <c r="B113" t="s">
        <v>36</v>
      </c>
      <c r="C113" t="str">
        <f t="shared" si="11"/>
        <v>7127 General 389-391 / 393-395 / 397-398</v>
      </c>
      <c r="D113" s="11">
        <v>1</v>
      </c>
      <c r="E113" s="8">
        <v>0</v>
      </c>
      <c r="F113" s="9">
        <v>0</v>
      </c>
      <c r="G113" s="9">
        <v>0</v>
      </c>
      <c r="H113" s="9">
        <v>0</v>
      </c>
      <c r="I113" s="9">
        <v>0</v>
      </c>
      <c r="J113" s="9">
        <v>0</v>
      </c>
      <c r="K113" s="9">
        <v>0</v>
      </c>
      <c r="L113" s="9">
        <v>0</v>
      </c>
      <c r="M113" s="9">
        <v>0</v>
      </c>
      <c r="N113" s="9">
        <v>0</v>
      </c>
      <c r="O113" s="9">
        <f t="shared" si="15"/>
        <v>0</v>
      </c>
      <c r="Q113" s="9">
        <f t="shared" si="16"/>
        <v>0</v>
      </c>
      <c r="R113" s="9">
        <f>(SUM($E113:F113)+SUM($E113:E113))/2</f>
        <v>0</v>
      </c>
      <c r="S113" s="9">
        <f>(SUM($E113:G113)+SUM($E113:F113))/2</f>
        <v>0</v>
      </c>
      <c r="T113" s="9">
        <f>(SUM($E113:H113)+SUM($E113:G113))/2</f>
        <v>0</v>
      </c>
      <c r="U113" s="9">
        <f>(SUM($E113:I113)+SUM($E113:H113))/2</f>
        <v>0</v>
      </c>
      <c r="V113" s="9">
        <f>(SUM($E113:J113)+SUM($E113:I113))/2</f>
        <v>0</v>
      </c>
      <c r="W113" s="9">
        <f>(SUM($E113:K113)+SUM($E113:J113))/2</f>
        <v>0</v>
      </c>
      <c r="X113" s="9">
        <f>(SUM($E113:L113)+SUM($E113:K113))/2</f>
        <v>0</v>
      </c>
      <c r="Y113" s="9">
        <f>(SUM($E113:M113)+SUM($E113:L113))/2</f>
        <v>0</v>
      </c>
      <c r="Z113" s="9">
        <f>(SUM($E113:N113)+SUM($E113:M113))/2</f>
        <v>0</v>
      </c>
      <c r="AA113" s="9">
        <f t="shared" si="17"/>
        <v>0</v>
      </c>
    </row>
    <row r="114" spans="1:27" hidden="1">
      <c r="A114" s="7">
        <v>7129</v>
      </c>
      <c r="B114" t="s">
        <v>37</v>
      </c>
      <c r="C114" t="str">
        <f t="shared" si="11"/>
        <v>7129 Software 303</v>
      </c>
      <c r="D114" s="11">
        <v>1</v>
      </c>
      <c r="E114" s="8">
        <v>0</v>
      </c>
      <c r="F114" s="9">
        <v>0</v>
      </c>
      <c r="G114" s="9">
        <v>0</v>
      </c>
      <c r="H114" s="9">
        <v>0</v>
      </c>
      <c r="I114" s="9">
        <v>0</v>
      </c>
      <c r="J114" s="9">
        <v>0</v>
      </c>
      <c r="K114" s="9">
        <v>0</v>
      </c>
      <c r="L114" s="9">
        <v>0</v>
      </c>
      <c r="M114" s="9">
        <v>0</v>
      </c>
      <c r="N114" s="9">
        <v>0</v>
      </c>
      <c r="O114" s="9">
        <f t="shared" si="15"/>
        <v>0</v>
      </c>
      <c r="Q114" s="9">
        <f t="shared" si="16"/>
        <v>0</v>
      </c>
      <c r="R114" s="9">
        <f>(SUM($E114:F114)+SUM($E114:E114))/2</f>
        <v>0</v>
      </c>
      <c r="S114" s="9">
        <f>(SUM($E114:G114)+SUM($E114:F114))/2</f>
        <v>0</v>
      </c>
      <c r="T114" s="9">
        <f>(SUM($E114:H114)+SUM($E114:G114))/2</f>
        <v>0</v>
      </c>
      <c r="U114" s="9">
        <f>(SUM($E114:I114)+SUM($E114:H114))/2</f>
        <v>0</v>
      </c>
      <c r="V114" s="9">
        <f>(SUM($E114:J114)+SUM($E114:I114))/2</f>
        <v>0</v>
      </c>
      <c r="W114" s="9">
        <f>(SUM($E114:K114)+SUM($E114:J114))/2</f>
        <v>0</v>
      </c>
      <c r="X114" s="9">
        <f>(SUM($E114:L114)+SUM($E114:K114))/2</f>
        <v>0</v>
      </c>
      <c r="Y114" s="9">
        <f>(SUM($E114:M114)+SUM($E114:L114))/2</f>
        <v>0</v>
      </c>
      <c r="Z114" s="9">
        <f>(SUM($E114:N114)+SUM($E114:M114))/2</f>
        <v>0</v>
      </c>
      <c r="AA114" s="9">
        <f t="shared" si="17"/>
        <v>0</v>
      </c>
    </row>
    <row r="115" spans="1:27">
      <c r="A115" s="7">
        <v>7131</v>
      </c>
      <c r="B115" t="s">
        <v>36</v>
      </c>
      <c r="C115" t="str">
        <f t="shared" si="11"/>
        <v>7131 General 389-391 / 393-395 / 397-398</v>
      </c>
      <c r="D115" s="11">
        <v>1</v>
      </c>
      <c r="E115" s="8">
        <v>0</v>
      </c>
      <c r="F115" s="9">
        <v>0</v>
      </c>
      <c r="G115" s="9">
        <v>0</v>
      </c>
      <c r="H115" s="9">
        <v>0</v>
      </c>
      <c r="I115" s="9">
        <v>0</v>
      </c>
      <c r="J115" s="9">
        <v>0</v>
      </c>
      <c r="K115" s="9">
        <v>0</v>
      </c>
      <c r="L115" s="9">
        <v>683977.3165074673</v>
      </c>
      <c r="M115" s="9">
        <v>311755.98729100823</v>
      </c>
      <c r="N115" s="9">
        <v>525310.74894763902</v>
      </c>
      <c r="O115" s="9">
        <f t="shared" si="15"/>
        <v>1521044.0527461146</v>
      </c>
      <c r="Q115" s="9">
        <f t="shared" si="16"/>
        <v>0</v>
      </c>
      <c r="R115" s="9">
        <f>(SUM($E115:F115)+SUM($E115:E115))/2</f>
        <v>0</v>
      </c>
      <c r="S115" s="9">
        <f>(SUM($E115:G115)+SUM($E115:F115))/2</f>
        <v>0</v>
      </c>
      <c r="T115" s="9">
        <f>(SUM($E115:H115)+SUM($E115:G115))/2</f>
        <v>0</v>
      </c>
      <c r="U115" s="9">
        <f>(SUM($E115:I115)+SUM($E115:H115))/2</f>
        <v>0</v>
      </c>
      <c r="V115" s="9">
        <f>(SUM($E115:J115)+SUM($E115:I115))/2</f>
        <v>0</v>
      </c>
      <c r="W115" s="9">
        <f>(SUM($E115:K115)+SUM($E115:J115))/2</f>
        <v>0</v>
      </c>
      <c r="X115" s="9">
        <f>(SUM($E115:L115)+SUM($E115:K115))/2</f>
        <v>341988.65825373365</v>
      </c>
      <c r="Y115" s="9">
        <f>(SUM($E115:M115)+SUM($E115:L115))/2</f>
        <v>839855.31015297142</v>
      </c>
      <c r="Z115" s="9">
        <f>(SUM($E115:N115)+SUM($E115:M115))/2</f>
        <v>1258388.678272295</v>
      </c>
      <c r="AA115" s="9">
        <f t="shared" si="17"/>
        <v>244023.26466789999</v>
      </c>
    </row>
    <row r="116" spans="1:27" hidden="1">
      <c r="A116" s="7">
        <v>7132</v>
      </c>
      <c r="B116" t="s">
        <v>36</v>
      </c>
      <c r="C116" t="str">
        <f t="shared" si="11"/>
        <v>7132 General 389-391 / 393-395 / 397-398</v>
      </c>
      <c r="D116" s="11">
        <v>1</v>
      </c>
      <c r="E116" s="8">
        <v>0</v>
      </c>
      <c r="F116" s="9">
        <v>0</v>
      </c>
      <c r="G116" s="9">
        <v>0</v>
      </c>
      <c r="H116" s="9">
        <v>0</v>
      </c>
      <c r="I116" s="9">
        <v>0</v>
      </c>
      <c r="J116" s="9">
        <v>0</v>
      </c>
      <c r="K116" s="9">
        <v>0</v>
      </c>
      <c r="L116" s="9">
        <v>0</v>
      </c>
      <c r="M116" s="9">
        <v>0</v>
      </c>
      <c r="N116" s="9">
        <v>0</v>
      </c>
      <c r="O116" s="9">
        <f t="shared" si="15"/>
        <v>0</v>
      </c>
      <c r="Q116" s="9">
        <f t="shared" si="16"/>
        <v>0</v>
      </c>
      <c r="R116" s="9">
        <f>(SUM($E116:F116)+SUM($E116:E116))/2</f>
        <v>0</v>
      </c>
      <c r="S116" s="9">
        <f>(SUM($E116:G116)+SUM($E116:F116))/2</f>
        <v>0</v>
      </c>
      <c r="T116" s="9">
        <f>(SUM($E116:H116)+SUM($E116:G116))/2</f>
        <v>0</v>
      </c>
      <c r="U116" s="9">
        <f>(SUM($E116:I116)+SUM($E116:H116))/2</f>
        <v>0</v>
      </c>
      <c r="V116" s="9">
        <f>(SUM($E116:J116)+SUM($E116:I116))/2</f>
        <v>0</v>
      </c>
      <c r="W116" s="9">
        <f>(SUM($E116:K116)+SUM($E116:J116))/2</f>
        <v>0</v>
      </c>
      <c r="X116" s="9">
        <f>(SUM($E116:L116)+SUM($E116:K116))/2</f>
        <v>0</v>
      </c>
      <c r="Y116" s="9">
        <f>(SUM($E116:M116)+SUM($E116:L116))/2</f>
        <v>0</v>
      </c>
      <c r="Z116" s="9">
        <f>(SUM($E116:N116)+SUM($E116:M116))/2</f>
        <v>0</v>
      </c>
      <c r="AA116" s="9">
        <f t="shared" si="17"/>
        <v>0</v>
      </c>
    </row>
    <row r="117" spans="1:27" hidden="1">
      <c r="A117" s="7">
        <v>7135</v>
      </c>
      <c r="B117" t="s">
        <v>36</v>
      </c>
      <c r="C117" t="str">
        <f t="shared" si="11"/>
        <v>7135 General 389-391 / 393-395 / 397-398</v>
      </c>
      <c r="D117" s="11">
        <v>1</v>
      </c>
      <c r="E117" s="8">
        <v>0</v>
      </c>
      <c r="F117" s="9">
        <v>0</v>
      </c>
      <c r="G117" s="9">
        <v>0</v>
      </c>
      <c r="H117" s="9">
        <v>0</v>
      </c>
      <c r="I117" s="9">
        <v>0</v>
      </c>
      <c r="J117" s="9">
        <v>0</v>
      </c>
      <c r="K117" s="9">
        <v>0</v>
      </c>
      <c r="L117" s="9">
        <v>0</v>
      </c>
      <c r="M117" s="9">
        <v>0</v>
      </c>
      <c r="N117" s="9">
        <v>0</v>
      </c>
      <c r="O117" s="9">
        <f t="shared" si="15"/>
        <v>0</v>
      </c>
      <c r="Q117" s="9">
        <f t="shared" si="16"/>
        <v>0</v>
      </c>
      <c r="R117" s="9">
        <f>(SUM($E117:F117)+SUM($E117:E117))/2</f>
        <v>0</v>
      </c>
      <c r="S117" s="9">
        <f>(SUM($E117:G117)+SUM($E117:F117))/2</f>
        <v>0</v>
      </c>
      <c r="T117" s="9">
        <f>(SUM($E117:H117)+SUM($E117:G117))/2</f>
        <v>0</v>
      </c>
      <c r="U117" s="9">
        <f>(SUM($E117:I117)+SUM($E117:H117))/2</f>
        <v>0</v>
      </c>
      <c r="V117" s="9">
        <f>(SUM($E117:J117)+SUM($E117:I117))/2</f>
        <v>0</v>
      </c>
      <c r="W117" s="9">
        <f>(SUM($E117:K117)+SUM($E117:J117))/2</f>
        <v>0</v>
      </c>
      <c r="X117" s="9">
        <f>(SUM($E117:L117)+SUM($E117:K117))/2</f>
        <v>0</v>
      </c>
      <c r="Y117" s="9">
        <f>(SUM($E117:M117)+SUM($E117:L117))/2</f>
        <v>0</v>
      </c>
      <c r="Z117" s="9">
        <f>(SUM($E117:N117)+SUM($E117:M117))/2</f>
        <v>0</v>
      </c>
      <c r="AA117" s="9">
        <f t="shared" si="17"/>
        <v>0</v>
      </c>
    </row>
    <row r="118" spans="1:27" hidden="1">
      <c r="A118" s="7">
        <v>7136</v>
      </c>
      <c r="B118" t="s">
        <v>36</v>
      </c>
      <c r="C118" t="str">
        <f t="shared" si="11"/>
        <v>7136 General 389-391 / 393-395 / 397-398</v>
      </c>
      <c r="D118" s="11">
        <v>1</v>
      </c>
      <c r="E118" s="8">
        <v>0</v>
      </c>
      <c r="F118" s="9">
        <v>0</v>
      </c>
      <c r="G118" s="9">
        <v>0</v>
      </c>
      <c r="H118" s="9">
        <v>0</v>
      </c>
      <c r="I118" s="9">
        <v>0</v>
      </c>
      <c r="J118" s="9">
        <v>0</v>
      </c>
      <c r="K118" s="9">
        <v>0</v>
      </c>
      <c r="L118" s="9">
        <v>0</v>
      </c>
      <c r="M118" s="9">
        <v>0</v>
      </c>
      <c r="N118" s="9">
        <v>0</v>
      </c>
      <c r="O118" s="9">
        <f t="shared" si="15"/>
        <v>0</v>
      </c>
      <c r="Q118" s="9">
        <f t="shared" si="16"/>
        <v>0</v>
      </c>
      <c r="R118" s="9">
        <f>(SUM($E118:F118)+SUM($E118:E118))/2</f>
        <v>0</v>
      </c>
      <c r="S118" s="9">
        <f>(SUM($E118:G118)+SUM($E118:F118))/2</f>
        <v>0</v>
      </c>
      <c r="T118" s="9">
        <f>(SUM($E118:H118)+SUM($E118:G118))/2</f>
        <v>0</v>
      </c>
      <c r="U118" s="9">
        <f>(SUM($E118:I118)+SUM($E118:H118))/2</f>
        <v>0</v>
      </c>
      <c r="V118" s="9">
        <f>(SUM($E118:J118)+SUM($E118:I118))/2</f>
        <v>0</v>
      </c>
      <c r="W118" s="9">
        <f>(SUM($E118:K118)+SUM($E118:J118))/2</f>
        <v>0</v>
      </c>
      <c r="X118" s="9">
        <f>(SUM($E118:L118)+SUM($E118:K118))/2</f>
        <v>0</v>
      </c>
      <c r="Y118" s="9">
        <f>(SUM($E118:M118)+SUM($E118:L118))/2</f>
        <v>0</v>
      </c>
      <c r="Z118" s="9">
        <f>(SUM($E118:N118)+SUM($E118:M118))/2</f>
        <v>0</v>
      </c>
      <c r="AA118" s="9">
        <f t="shared" si="17"/>
        <v>0</v>
      </c>
    </row>
    <row r="119" spans="1:27" hidden="1">
      <c r="A119" s="7">
        <v>7137</v>
      </c>
      <c r="B119" t="s">
        <v>36</v>
      </c>
      <c r="C119" t="str">
        <f t="shared" si="11"/>
        <v>7137 General 389-391 / 393-395 / 397-398</v>
      </c>
      <c r="D119" s="11">
        <v>1</v>
      </c>
      <c r="E119" s="8">
        <v>0</v>
      </c>
      <c r="F119" s="9">
        <v>0</v>
      </c>
      <c r="G119" s="9">
        <v>0</v>
      </c>
      <c r="H119" s="9">
        <v>0</v>
      </c>
      <c r="I119" s="9">
        <v>0</v>
      </c>
      <c r="J119" s="9">
        <v>0</v>
      </c>
      <c r="K119" s="9">
        <v>0</v>
      </c>
      <c r="L119" s="9">
        <v>0</v>
      </c>
      <c r="M119" s="9">
        <v>0</v>
      </c>
      <c r="N119" s="9">
        <v>0</v>
      </c>
      <c r="O119" s="9">
        <f t="shared" si="15"/>
        <v>0</v>
      </c>
      <c r="Q119" s="9">
        <f t="shared" si="16"/>
        <v>0</v>
      </c>
      <c r="R119" s="9">
        <f>(SUM($E119:F119)+SUM($E119:E119))/2</f>
        <v>0</v>
      </c>
      <c r="S119" s="9">
        <f>(SUM($E119:G119)+SUM($E119:F119))/2</f>
        <v>0</v>
      </c>
      <c r="T119" s="9">
        <f>(SUM($E119:H119)+SUM($E119:G119))/2</f>
        <v>0</v>
      </c>
      <c r="U119" s="9">
        <f>(SUM($E119:I119)+SUM($E119:H119))/2</f>
        <v>0</v>
      </c>
      <c r="V119" s="9">
        <f>(SUM($E119:J119)+SUM($E119:I119))/2</f>
        <v>0</v>
      </c>
      <c r="W119" s="9">
        <f>(SUM($E119:K119)+SUM($E119:J119))/2</f>
        <v>0</v>
      </c>
      <c r="X119" s="9">
        <f>(SUM($E119:L119)+SUM($E119:K119))/2</f>
        <v>0</v>
      </c>
      <c r="Y119" s="9">
        <f>(SUM($E119:M119)+SUM($E119:L119))/2</f>
        <v>0</v>
      </c>
      <c r="Z119" s="9">
        <f>(SUM($E119:N119)+SUM($E119:M119))/2</f>
        <v>0</v>
      </c>
      <c r="AA119" s="9">
        <f t="shared" si="17"/>
        <v>0</v>
      </c>
    </row>
    <row r="120" spans="1:27">
      <c r="A120" s="7">
        <v>7139</v>
      </c>
      <c r="B120" t="s">
        <v>36</v>
      </c>
      <c r="C120" t="str">
        <f t="shared" si="11"/>
        <v>7139 General 389-391 / 393-395 / 397-398</v>
      </c>
      <c r="D120" s="11">
        <v>1</v>
      </c>
      <c r="E120" s="8">
        <v>220.38893108912001</v>
      </c>
      <c r="F120" s="9">
        <v>-271.12418957064</v>
      </c>
      <c r="G120" s="9">
        <v>49.8614232356</v>
      </c>
      <c r="H120" s="9">
        <v>0</v>
      </c>
      <c r="I120" s="9">
        <v>0</v>
      </c>
      <c r="J120" s="9">
        <v>0</v>
      </c>
      <c r="K120" s="9">
        <v>0</v>
      </c>
      <c r="L120" s="9">
        <v>0</v>
      </c>
      <c r="M120" s="9">
        <v>0</v>
      </c>
      <c r="N120" s="9">
        <v>0</v>
      </c>
      <c r="O120" s="9">
        <f t="shared" si="15"/>
        <v>-0.87383524591999162</v>
      </c>
      <c r="Q120" s="9">
        <f t="shared" si="16"/>
        <v>110.19446554456</v>
      </c>
      <c r="R120" s="9">
        <f>(SUM($E120:F120)+SUM($E120:E120))/2</f>
        <v>84.826836303800007</v>
      </c>
      <c r="S120" s="9">
        <f>(SUM($E120:G120)+SUM($E120:F120))/2</f>
        <v>-25.804546863719992</v>
      </c>
      <c r="T120" s="9">
        <f>(SUM($E120:H120)+SUM($E120:G120))/2</f>
        <v>-0.87383524591999162</v>
      </c>
      <c r="U120" s="9">
        <f>(SUM($E120:I120)+SUM($E120:H120))/2</f>
        <v>-0.87383524591999162</v>
      </c>
      <c r="V120" s="9">
        <f>(SUM($E120:J120)+SUM($E120:I120))/2</f>
        <v>-0.87383524591999162</v>
      </c>
      <c r="W120" s="9">
        <f>(SUM($E120:K120)+SUM($E120:J120))/2</f>
        <v>-0.87383524591999162</v>
      </c>
      <c r="X120" s="9">
        <f>(SUM($E120:L120)+SUM($E120:K120))/2</f>
        <v>-0.87383524591999162</v>
      </c>
      <c r="Y120" s="9">
        <f>(SUM($E120:M120)+SUM($E120:L120))/2</f>
        <v>-0.87383524591999162</v>
      </c>
      <c r="Z120" s="9">
        <f>(SUM($E120:N120)+SUM($E120:M120))/2</f>
        <v>-0.87383524591999162</v>
      </c>
      <c r="AA120" s="9">
        <f t="shared" si="17"/>
        <v>16.309990826320007</v>
      </c>
    </row>
    <row r="121" spans="1:27" hidden="1">
      <c r="A121" s="7">
        <v>7141</v>
      </c>
      <c r="B121" t="s">
        <v>37</v>
      </c>
      <c r="C121" t="str">
        <f t="shared" si="11"/>
        <v>7141 Software 303</v>
      </c>
      <c r="D121" s="11">
        <v>1</v>
      </c>
      <c r="E121" s="8">
        <v>0</v>
      </c>
      <c r="F121" s="9">
        <v>0</v>
      </c>
      <c r="G121" s="9">
        <v>0</v>
      </c>
      <c r="H121" s="9">
        <v>0</v>
      </c>
      <c r="I121" s="9">
        <v>0</v>
      </c>
      <c r="J121" s="9">
        <v>0</v>
      </c>
      <c r="K121" s="9">
        <v>0</v>
      </c>
      <c r="L121" s="9">
        <v>0</v>
      </c>
      <c r="M121" s="9">
        <v>0</v>
      </c>
      <c r="N121" s="9">
        <v>0</v>
      </c>
      <c r="O121" s="9">
        <f t="shared" si="15"/>
        <v>0</v>
      </c>
      <c r="Q121" s="9">
        <f t="shared" si="16"/>
        <v>0</v>
      </c>
      <c r="R121" s="9">
        <f>(SUM($E121:F121)+SUM($E121:E121))/2</f>
        <v>0</v>
      </c>
      <c r="S121" s="9">
        <f>(SUM($E121:G121)+SUM($E121:F121))/2</f>
        <v>0</v>
      </c>
      <c r="T121" s="9">
        <f>(SUM($E121:H121)+SUM($E121:G121))/2</f>
        <v>0</v>
      </c>
      <c r="U121" s="9">
        <f>(SUM($E121:I121)+SUM($E121:H121))/2</f>
        <v>0</v>
      </c>
      <c r="V121" s="9">
        <f>(SUM($E121:J121)+SUM($E121:I121))/2</f>
        <v>0</v>
      </c>
      <c r="W121" s="9">
        <f>(SUM($E121:K121)+SUM($E121:J121))/2</f>
        <v>0</v>
      </c>
      <c r="X121" s="9">
        <f>(SUM($E121:L121)+SUM($E121:K121))/2</f>
        <v>0</v>
      </c>
      <c r="Y121" s="9">
        <f>(SUM($E121:M121)+SUM($E121:L121))/2</f>
        <v>0</v>
      </c>
      <c r="Z121" s="9">
        <f>(SUM($E121:N121)+SUM($E121:M121))/2</f>
        <v>0</v>
      </c>
      <c r="AA121" s="9">
        <f t="shared" si="17"/>
        <v>0</v>
      </c>
    </row>
    <row r="122" spans="1:27" hidden="1">
      <c r="A122" s="7">
        <v>7142</v>
      </c>
      <c r="B122" t="s">
        <v>36</v>
      </c>
      <c r="C122" t="str">
        <f t="shared" si="11"/>
        <v>7142 General 389-391 / 393-395 / 397-398</v>
      </c>
      <c r="D122" s="11">
        <v>1</v>
      </c>
      <c r="E122" s="8">
        <v>0</v>
      </c>
      <c r="F122" s="9">
        <v>0</v>
      </c>
      <c r="G122" s="9">
        <v>0</v>
      </c>
      <c r="H122" s="9">
        <v>0</v>
      </c>
      <c r="I122" s="9">
        <v>0</v>
      </c>
      <c r="J122" s="9">
        <v>0</v>
      </c>
      <c r="K122" s="9">
        <v>0</v>
      </c>
      <c r="L122" s="9">
        <v>0</v>
      </c>
      <c r="M122" s="9">
        <v>0</v>
      </c>
      <c r="N122" s="9">
        <v>0</v>
      </c>
      <c r="O122" s="9">
        <f t="shared" si="15"/>
        <v>0</v>
      </c>
      <c r="Q122" s="9">
        <f t="shared" si="16"/>
        <v>0</v>
      </c>
      <c r="R122" s="9">
        <f>(SUM($E122:F122)+SUM($E122:E122))/2</f>
        <v>0</v>
      </c>
      <c r="S122" s="9">
        <f>(SUM($E122:G122)+SUM($E122:F122))/2</f>
        <v>0</v>
      </c>
      <c r="T122" s="9">
        <f>(SUM($E122:H122)+SUM($E122:G122))/2</f>
        <v>0</v>
      </c>
      <c r="U122" s="9">
        <f>(SUM($E122:I122)+SUM($E122:H122))/2</f>
        <v>0</v>
      </c>
      <c r="V122" s="9">
        <f>(SUM($E122:J122)+SUM($E122:I122))/2</f>
        <v>0</v>
      </c>
      <c r="W122" s="9">
        <f>(SUM($E122:K122)+SUM($E122:J122))/2</f>
        <v>0</v>
      </c>
      <c r="X122" s="9">
        <f>(SUM($E122:L122)+SUM($E122:K122))/2</f>
        <v>0</v>
      </c>
      <c r="Y122" s="9">
        <f>(SUM($E122:M122)+SUM($E122:L122))/2</f>
        <v>0</v>
      </c>
      <c r="Z122" s="9">
        <f>(SUM($E122:N122)+SUM($E122:M122))/2</f>
        <v>0</v>
      </c>
      <c r="AA122" s="9">
        <f t="shared" si="17"/>
        <v>0</v>
      </c>
    </row>
    <row r="123" spans="1:27" hidden="1">
      <c r="A123" s="7">
        <v>7143</v>
      </c>
      <c r="B123" t="s">
        <v>36</v>
      </c>
      <c r="C123" t="str">
        <f t="shared" si="11"/>
        <v>7143 General 389-391 / 393-395 / 397-398</v>
      </c>
      <c r="D123" s="11">
        <v>1</v>
      </c>
      <c r="E123" s="8">
        <v>0</v>
      </c>
      <c r="F123" s="9">
        <v>0</v>
      </c>
      <c r="G123" s="9">
        <v>0</v>
      </c>
      <c r="H123" s="9">
        <v>0</v>
      </c>
      <c r="I123" s="9">
        <v>0</v>
      </c>
      <c r="J123" s="9">
        <v>0</v>
      </c>
      <c r="K123" s="9">
        <v>0</v>
      </c>
      <c r="L123" s="9">
        <v>0</v>
      </c>
      <c r="M123" s="9">
        <v>0</v>
      </c>
      <c r="N123" s="9">
        <v>0</v>
      </c>
      <c r="O123" s="9">
        <f t="shared" si="15"/>
        <v>0</v>
      </c>
      <c r="Q123" s="9">
        <f t="shared" si="16"/>
        <v>0</v>
      </c>
      <c r="R123" s="9">
        <f>(SUM($E123:F123)+SUM($E123:E123))/2</f>
        <v>0</v>
      </c>
      <c r="S123" s="9">
        <f>(SUM($E123:G123)+SUM($E123:F123))/2</f>
        <v>0</v>
      </c>
      <c r="T123" s="9">
        <f>(SUM($E123:H123)+SUM($E123:G123))/2</f>
        <v>0</v>
      </c>
      <c r="U123" s="9">
        <f>(SUM($E123:I123)+SUM($E123:H123))/2</f>
        <v>0</v>
      </c>
      <c r="V123" s="9">
        <f>(SUM($E123:J123)+SUM($E123:I123))/2</f>
        <v>0</v>
      </c>
      <c r="W123" s="9">
        <f>(SUM($E123:K123)+SUM($E123:J123))/2</f>
        <v>0</v>
      </c>
      <c r="X123" s="9">
        <f>(SUM($E123:L123)+SUM($E123:K123))/2</f>
        <v>0</v>
      </c>
      <c r="Y123" s="9">
        <f>(SUM($E123:M123)+SUM($E123:L123))/2</f>
        <v>0</v>
      </c>
      <c r="Z123" s="9">
        <f>(SUM($E123:N123)+SUM($E123:M123))/2</f>
        <v>0</v>
      </c>
      <c r="AA123" s="9">
        <f t="shared" si="17"/>
        <v>0</v>
      </c>
    </row>
    <row r="124" spans="1:27" hidden="1">
      <c r="A124" s="7">
        <v>7144</v>
      </c>
      <c r="B124" t="s">
        <v>36</v>
      </c>
      <c r="C124" t="str">
        <f t="shared" si="11"/>
        <v>7144 General 389-391 / 393-395 / 397-398</v>
      </c>
      <c r="D124" s="11">
        <v>1</v>
      </c>
      <c r="E124" s="8">
        <v>0</v>
      </c>
      <c r="F124" s="9">
        <v>0</v>
      </c>
      <c r="G124" s="9">
        <v>0</v>
      </c>
      <c r="H124" s="9">
        <v>0</v>
      </c>
      <c r="I124" s="9">
        <v>0</v>
      </c>
      <c r="J124" s="9">
        <v>201762.46064137679</v>
      </c>
      <c r="K124" s="9">
        <v>687.34344030447994</v>
      </c>
      <c r="L124" s="9">
        <v>16184.302589684321</v>
      </c>
      <c r="M124" s="9">
        <v>9119.2437992773612</v>
      </c>
      <c r="N124" s="9">
        <v>17821.769013394642</v>
      </c>
      <c r="O124" s="9">
        <f t="shared" si="15"/>
        <v>245575.11948403757</v>
      </c>
      <c r="Q124" s="9">
        <f t="shared" si="16"/>
        <v>0</v>
      </c>
      <c r="R124" s="9">
        <f>(SUM($E124:F124)+SUM($E124:E124))/2</f>
        <v>0</v>
      </c>
      <c r="S124" s="9">
        <f>(SUM($E124:G124)+SUM($E124:F124))/2</f>
        <v>0</v>
      </c>
      <c r="T124" s="9">
        <f>(SUM($E124:H124)+SUM($E124:G124))/2</f>
        <v>0</v>
      </c>
      <c r="U124" s="9">
        <f>(SUM($E124:I124)+SUM($E124:H124))/2</f>
        <v>0</v>
      </c>
      <c r="V124" s="9">
        <f>(SUM($E124:J124)+SUM($E124:I124))/2</f>
        <v>100881.2303206884</v>
      </c>
      <c r="W124" s="9">
        <f>(SUM($E124:K124)+SUM($E124:J124))/2</f>
        <v>202106.13236152905</v>
      </c>
      <c r="X124" s="9">
        <f>(SUM($E124:L124)+SUM($E124:K124))/2</f>
        <v>210541.95537652343</v>
      </c>
      <c r="Y124" s="9">
        <f>(SUM($E124:M124)+SUM($E124:L124))/2</f>
        <v>223193.72857100426</v>
      </c>
      <c r="Z124" s="9">
        <f>(SUM($E124:N124)+SUM($E124:M124))/2</f>
        <v>236664.23497734027</v>
      </c>
      <c r="AA124" s="9">
        <f t="shared" si="17"/>
        <v>97338.728160708532</v>
      </c>
    </row>
    <row r="125" spans="1:27" hidden="1">
      <c r="A125" s="7">
        <v>7200</v>
      </c>
      <c r="B125" t="s">
        <v>37</v>
      </c>
      <c r="C125" t="str">
        <f t="shared" si="11"/>
        <v>7200 Software 303</v>
      </c>
      <c r="D125" s="11">
        <v>1</v>
      </c>
      <c r="E125" s="8">
        <v>0</v>
      </c>
      <c r="F125" s="9">
        <v>0</v>
      </c>
      <c r="G125" s="9">
        <v>0</v>
      </c>
      <c r="H125" s="9">
        <v>0</v>
      </c>
      <c r="I125" s="9">
        <v>0</v>
      </c>
      <c r="J125" s="9">
        <v>0</v>
      </c>
      <c r="K125" s="9">
        <v>0</v>
      </c>
      <c r="L125" s="9">
        <v>0</v>
      </c>
      <c r="M125" s="9">
        <v>0</v>
      </c>
      <c r="N125" s="9">
        <v>0</v>
      </c>
      <c r="O125" s="9">
        <f t="shared" si="15"/>
        <v>0</v>
      </c>
      <c r="Q125" s="9">
        <f t="shared" si="16"/>
        <v>0</v>
      </c>
      <c r="R125" s="9">
        <f>(SUM($E125:F125)+SUM($E125:E125))/2</f>
        <v>0</v>
      </c>
      <c r="S125" s="9">
        <f>(SUM($E125:G125)+SUM($E125:F125))/2</f>
        <v>0</v>
      </c>
      <c r="T125" s="9">
        <f>(SUM($E125:H125)+SUM($E125:G125))/2</f>
        <v>0</v>
      </c>
      <c r="U125" s="9">
        <f>(SUM($E125:I125)+SUM($E125:H125))/2</f>
        <v>0</v>
      </c>
      <c r="V125" s="9">
        <f>(SUM($E125:J125)+SUM($E125:I125))/2</f>
        <v>0</v>
      </c>
      <c r="W125" s="9">
        <f>(SUM($E125:K125)+SUM($E125:J125))/2</f>
        <v>0</v>
      </c>
      <c r="X125" s="9">
        <f>(SUM($E125:L125)+SUM($E125:K125))/2</f>
        <v>0</v>
      </c>
      <c r="Y125" s="9">
        <f>(SUM($E125:M125)+SUM($E125:L125))/2</f>
        <v>0</v>
      </c>
      <c r="Z125" s="9">
        <f>(SUM($E125:N125)+SUM($E125:M125))/2</f>
        <v>0</v>
      </c>
      <c r="AA125" s="9">
        <f t="shared" si="17"/>
        <v>0</v>
      </c>
    </row>
    <row r="126" spans="1:27" hidden="1">
      <c r="A126" s="7">
        <v>7200</v>
      </c>
      <c r="B126" t="s">
        <v>36</v>
      </c>
      <c r="C126" t="str">
        <f t="shared" si="11"/>
        <v>7200 General 389-391 / 393-395 / 397-398</v>
      </c>
      <c r="D126" s="11">
        <v>1</v>
      </c>
      <c r="E126" s="8">
        <v>0</v>
      </c>
      <c r="F126" s="9">
        <v>0</v>
      </c>
      <c r="G126" s="9">
        <v>0</v>
      </c>
      <c r="H126" s="9">
        <v>0</v>
      </c>
      <c r="I126" s="9">
        <v>0</v>
      </c>
      <c r="J126" s="9">
        <v>0</v>
      </c>
      <c r="K126" s="9">
        <v>0</v>
      </c>
      <c r="L126" s="9">
        <v>0</v>
      </c>
      <c r="M126" s="9">
        <v>0</v>
      </c>
      <c r="N126" s="9">
        <v>0</v>
      </c>
      <c r="O126" s="9">
        <f t="shared" si="15"/>
        <v>0</v>
      </c>
      <c r="Q126" s="9">
        <f t="shared" si="16"/>
        <v>0</v>
      </c>
      <c r="R126" s="9">
        <f>(SUM($E126:F126)+SUM($E126:E126))/2</f>
        <v>0</v>
      </c>
      <c r="S126" s="9">
        <f>(SUM($E126:G126)+SUM($E126:F126))/2</f>
        <v>0</v>
      </c>
      <c r="T126" s="9">
        <f>(SUM($E126:H126)+SUM($E126:G126))/2</f>
        <v>0</v>
      </c>
      <c r="U126" s="9">
        <f>(SUM($E126:I126)+SUM($E126:H126))/2</f>
        <v>0</v>
      </c>
      <c r="V126" s="9">
        <f>(SUM($E126:J126)+SUM($E126:I126))/2</f>
        <v>0</v>
      </c>
      <c r="W126" s="9">
        <f>(SUM($E126:K126)+SUM($E126:J126))/2</f>
        <v>0</v>
      </c>
      <c r="X126" s="9">
        <f>(SUM($E126:L126)+SUM($E126:K126))/2</f>
        <v>0</v>
      </c>
      <c r="Y126" s="9">
        <f>(SUM($E126:M126)+SUM($E126:L126))/2</f>
        <v>0</v>
      </c>
      <c r="Z126" s="9">
        <f>(SUM($E126:N126)+SUM($E126:M126))/2</f>
        <v>0</v>
      </c>
      <c r="AA126" s="9">
        <f t="shared" si="17"/>
        <v>0</v>
      </c>
    </row>
    <row r="127" spans="1:27" hidden="1">
      <c r="A127" s="7">
        <v>7205</v>
      </c>
      <c r="B127" t="s">
        <v>36</v>
      </c>
      <c r="C127" t="str">
        <f t="shared" si="11"/>
        <v>7205 General 389-391 / 393-395 / 397-398</v>
      </c>
      <c r="D127" s="11">
        <v>1</v>
      </c>
      <c r="E127" s="8">
        <v>0</v>
      </c>
      <c r="F127" s="9">
        <v>0</v>
      </c>
      <c r="G127" s="9">
        <v>0</v>
      </c>
      <c r="H127" s="9">
        <v>0</v>
      </c>
      <c r="I127" s="9">
        <v>0</v>
      </c>
      <c r="J127" s="9">
        <v>0</v>
      </c>
      <c r="K127" s="9">
        <v>0</v>
      </c>
      <c r="L127" s="9">
        <v>0</v>
      </c>
      <c r="M127" s="9">
        <v>0</v>
      </c>
      <c r="N127" s="9">
        <v>0</v>
      </c>
      <c r="O127" s="9">
        <f t="shared" si="15"/>
        <v>0</v>
      </c>
      <c r="Q127" s="9">
        <f t="shared" si="16"/>
        <v>0</v>
      </c>
      <c r="R127" s="9">
        <f>(SUM($E127:F127)+SUM($E127:E127))/2</f>
        <v>0</v>
      </c>
      <c r="S127" s="9">
        <f>(SUM($E127:G127)+SUM($E127:F127))/2</f>
        <v>0</v>
      </c>
      <c r="T127" s="9">
        <f>(SUM($E127:H127)+SUM($E127:G127))/2</f>
        <v>0</v>
      </c>
      <c r="U127" s="9">
        <f>(SUM($E127:I127)+SUM($E127:H127))/2</f>
        <v>0</v>
      </c>
      <c r="V127" s="9">
        <f>(SUM($E127:J127)+SUM($E127:I127))/2</f>
        <v>0</v>
      </c>
      <c r="W127" s="9">
        <f>(SUM($E127:K127)+SUM($E127:J127))/2</f>
        <v>0</v>
      </c>
      <c r="X127" s="9">
        <f>(SUM($E127:L127)+SUM($E127:K127))/2</f>
        <v>0</v>
      </c>
      <c r="Y127" s="9">
        <f>(SUM($E127:M127)+SUM($E127:L127))/2</f>
        <v>0</v>
      </c>
      <c r="Z127" s="9">
        <f>(SUM($E127:N127)+SUM($E127:M127))/2</f>
        <v>0</v>
      </c>
      <c r="AA127" s="9">
        <f t="shared" si="17"/>
        <v>0</v>
      </c>
    </row>
    <row r="128" spans="1:27" hidden="1">
      <c r="A128" s="7">
        <v>7205</v>
      </c>
      <c r="B128" t="s">
        <v>37</v>
      </c>
      <c r="C128" t="str">
        <f t="shared" si="11"/>
        <v>7205 Software 303</v>
      </c>
      <c r="D128" s="11">
        <v>1</v>
      </c>
      <c r="E128" s="8">
        <v>0</v>
      </c>
      <c r="F128" s="9">
        <v>0</v>
      </c>
      <c r="G128" s="9">
        <v>0</v>
      </c>
      <c r="H128" s="9">
        <v>0</v>
      </c>
      <c r="I128" s="9">
        <v>0</v>
      </c>
      <c r="J128" s="9">
        <v>0</v>
      </c>
      <c r="K128" s="9">
        <v>0</v>
      </c>
      <c r="L128" s="9">
        <v>0</v>
      </c>
      <c r="M128" s="9">
        <v>0</v>
      </c>
      <c r="N128" s="9">
        <v>0</v>
      </c>
      <c r="O128" s="9">
        <f t="shared" si="15"/>
        <v>0</v>
      </c>
      <c r="Q128" s="9">
        <f t="shared" si="16"/>
        <v>0</v>
      </c>
      <c r="R128" s="9">
        <f>(SUM($E128:F128)+SUM($E128:E128))/2</f>
        <v>0</v>
      </c>
      <c r="S128" s="9">
        <f>(SUM($E128:G128)+SUM($E128:F128))/2</f>
        <v>0</v>
      </c>
      <c r="T128" s="9">
        <f>(SUM($E128:H128)+SUM($E128:G128))/2</f>
        <v>0</v>
      </c>
      <c r="U128" s="9">
        <f>(SUM($E128:I128)+SUM($E128:H128))/2</f>
        <v>0</v>
      </c>
      <c r="V128" s="9">
        <f>(SUM($E128:J128)+SUM($E128:I128))/2</f>
        <v>0</v>
      </c>
      <c r="W128" s="9">
        <f>(SUM($E128:K128)+SUM($E128:J128))/2</f>
        <v>0</v>
      </c>
      <c r="X128" s="9">
        <f>(SUM($E128:L128)+SUM($E128:K128))/2</f>
        <v>0</v>
      </c>
      <c r="Y128" s="9">
        <f>(SUM($E128:M128)+SUM($E128:L128))/2</f>
        <v>0</v>
      </c>
      <c r="Z128" s="9">
        <f>(SUM($E128:N128)+SUM($E128:M128))/2</f>
        <v>0</v>
      </c>
      <c r="AA128" s="9">
        <f t="shared" si="17"/>
        <v>0</v>
      </c>
    </row>
    <row r="129" spans="1:28" hidden="1">
      <c r="A129" s="7">
        <v>7207</v>
      </c>
      <c r="B129" t="s">
        <v>38</v>
      </c>
      <c r="C129" t="str">
        <f t="shared" si="11"/>
        <v>7207 Transportation and Tools 392 / 396</v>
      </c>
      <c r="D129" s="11">
        <v>1</v>
      </c>
      <c r="E129" s="8">
        <v>0</v>
      </c>
      <c r="F129" s="9">
        <v>146435.35158390913</v>
      </c>
      <c r="G129" s="9">
        <v>0</v>
      </c>
      <c r="H129" s="9">
        <v>0</v>
      </c>
      <c r="I129" s="9">
        <v>0</v>
      </c>
      <c r="J129" s="9">
        <v>30750.47356079744</v>
      </c>
      <c r="K129" s="9">
        <v>0</v>
      </c>
      <c r="L129" s="9">
        <v>0</v>
      </c>
      <c r="M129" s="9">
        <v>0</v>
      </c>
      <c r="N129" s="9">
        <v>0</v>
      </c>
      <c r="O129" s="9">
        <f t="shared" si="15"/>
        <v>177185.82514470656</v>
      </c>
      <c r="Q129" s="9">
        <f t="shared" si="16"/>
        <v>0</v>
      </c>
      <c r="R129" s="9">
        <f>(SUM($E129:F129)+SUM($E129:E129))/2</f>
        <v>73217.675791954563</v>
      </c>
      <c r="S129" s="9">
        <f>(SUM($E129:G129)+SUM($E129:F129))/2</f>
        <v>146435.35158390913</v>
      </c>
      <c r="T129" s="9">
        <f>(SUM($E129:H129)+SUM($E129:G129))/2</f>
        <v>146435.35158390913</v>
      </c>
      <c r="U129" s="9">
        <f>(SUM($E129:I129)+SUM($E129:H129))/2</f>
        <v>146435.35158390913</v>
      </c>
      <c r="V129" s="9">
        <f>(SUM($E129:J129)+SUM($E129:I129))/2</f>
        <v>161810.58836430783</v>
      </c>
      <c r="W129" s="9">
        <f>(SUM($E129:K129)+SUM($E129:J129))/2</f>
        <v>177185.82514470656</v>
      </c>
      <c r="X129" s="9">
        <f>(SUM($E129:L129)+SUM($E129:K129))/2</f>
        <v>177185.82514470656</v>
      </c>
      <c r="Y129" s="9">
        <f>(SUM($E129:M129)+SUM($E129:L129))/2</f>
        <v>177185.82514470656</v>
      </c>
      <c r="Z129" s="9">
        <f>(SUM($E129:N129)+SUM($E129:M129))/2</f>
        <v>177185.82514470656</v>
      </c>
      <c r="AA129" s="9">
        <f t="shared" si="17"/>
        <v>138307.76194868161</v>
      </c>
    </row>
    <row r="130" spans="1:28" hidden="1">
      <c r="A130" s="7">
        <v>8000</v>
      </c>
      <c r="B130" t="s">
        <v>38</v>
      </c>
      <c r="C130" t="str">
        <f t="shared" si="11"/>
        <v>8000 Transportation and Tools 392 / 396</v>
      </c>
      <c r="D130" s="11">
        <v>1</v>
      </c>
      <c r="E130" s="8">
        <v>0</v>
      </c>
      <c r="F130" s="9">
        <v>0</v>
      </c>
      <c r="G130" s="9">
        <v>0</v>
      </c>
      <c r="H130" s="9">
        <v>0</v>
      </c>
      <c r="I130" s="9">
        <v>0</v>
      </c>
      <c r="J130" s="9">
        <v>0</v>
      </c>
      <c r="K130" s="9">
        <v>0</v>
      </c>
      <c r="L130" s="9">
        <v>0</v>
      </c>
      <c r="M130" s="9">
        <v>0</v>
      </c>
      <c r="N130" s="9">
        <v>0</v>
      </c>
      <c r="O130" s="9">
        <f t="shared" si="15"/>
        <v>0</v>
      </c>
      <c r="Q130" s="9">
        <f t="shared" si="16"/>
        <v>0</v>
      </c>
      <c r="R130" s="9">
        <f>(SUM($E130:F130)+SUM($E130:E130))/2</f>
        <v>0</v>
      </c>
      <c r="S130" s="9">
        <f>(SUM($E130:G130)+SUM($E130:F130))/2</f>
        <v>0</v>
      </c>
      <c r="T130" s="9">
        <f>(SUM($E130:H130)+SUM($E130:G130))/2</f>
        <v>0</v>
      </c>
      <c r="U130" s="9">
        <f>(SUM($E130:I130)+SUM($E130:H130))/2</f>
        <v>0</v>
      </c>
      <c r="V130" s="9">
        <f>(SUM($E130:J130)+SUM($E130:I130))/2</f>
        <v>0</v>
      </c>
      <c r="W130" s="9">
        <f>(SUM($E130:K130)+SUM($E130:J130))/2</f>
        <v>0</v>
      </c>
      <c r="X130" s="9">
        <f>(SUM($E130:L130)+SUM($E130:K130))/2</f>
        <v>0</v>
      </c>
      <c r="Y130" s="9">
        <f>(SUM($E130:M130)+SUM($E130:L130))/2</f>
        <v>0</v>
      </c>
      <c r="Z130" s="9">
        <f>(SUM($E130:N130)+SUM($E130:M130))/2</f>
        <v>0</v>
      </c>
      <c r="AA130" s="9">
        <f t="shared" si="17"/>
        <v>0</v>
      </c>
    </row>
    <row r="131" spans="1:28" hidden="1">
      <c r="A131" s="7">
        <v>8000</v>
      </c>
      <c r="B131" t="s">
        <v>36</v>
      </c>
      <c r="C131" t="str">
        <f t="shared" si="11"/>
        <v>8000 General 389-391 / 393-395 / 397-398</v>
      </c>
      <c r="D131" s="11">
        <v>1</v>
      </c>
      <c r="E131" s="8">
        <v>0</v>
      </c>
      <c r="F131" s="9">
        <v>0</v>
      </c>
      <c r="G131" s="9">
        <v>0</v>
      </c>
      <c r="H131" s="9">
        <v>9839.5892716238395</v>
      </c>
      <c r="I131" s="9">
        <v>0</v>
      </c>
      <c r="J131" s="9">
        <v>0</v>
      </c>
      <c r="K131" s="9">
        <v>0</v>
      </c>
      <c r="L131" s="9">
        <v>0</v>
      </c>
      <c r="M131" s="9">
        <v>0</v>
      </c>
      <c r="N131" s="9">
        <v>0</v>
      </c>
      <c r="O131" s="9">
        <f t="shared" si="15"/>
        <v>9839.5892716238395</v>
      </c>
      <c r="Q131" s="9">
        <f t="shared" si="16"/>
        <v>0</v>
      </c>
      <c r="R131" s="9">
        <f>(SUM($E131:F131)+SUM($E131:E131))/2</f>
        <v>0</v>
      </c>
      <c r="S131" s="9">
        <f>(SUM($E131:G131)+SUM($E131:F131))/2</f>
        <v>0</v>
      </c>
      <c r="T131" s="9">
        <f>(SUM($E131:H131)+SUM($E131:G131))/2</f>
        <v>4919.7946358119198</v>
      </c>
      <c r="U131" s="9">
        <f>(SUM($E131:I131)+SUM($E131:H131))/2</f>
        <v>9839.5892716238395</v>
      </c>
      <c r="V131" s="9">
        <f>(SUM($E131:J131)+SUM($E131:I131))/2</f>
        <v>9839.5892716238395</v>
      </c>
      <c r="W131" s="9">
        <f>(SUM($E131:K131)+SUM($E131:J131))/2</f>
        <v>9839.5892716238395</v>
      </c>
      <c r="X131" s="9">
        <f>(SUM($E131:L131)+SUM($E131:K131))/2</f>
        <v>9839.5892716238395</v>
      </c>
      <c r="Y131" s="9">
        <f>(SUM($E131:M131)+SUM($E131:L131))/2</f>
        <v>9839.5892716238395</v>
      </c>
      <c r="Z131" s="9">
        <f>(SUM($E131:N131)+SUM($E131:M131))/2</f>
        <v>9839.5892716238395</v>
      </c>
      <c r="AA131" s="9">
        <f t="shared" si="17"/>
        <v>6395.7330265554947</v>
      </c>
    </row>
    <row r="132" spans="1:28" hidden="1">
      <c r="E132" s="9">
        <f t="shared" ref="E132:O132" si="18">SUM(E4:E131)</f>
        <v>1525367.2709056514</v>
      </c>
      <c r="F132" s="9">
        <f t="shared" si="18"/>
        <v>2784728.7102911486</v>
      </c>
      <c r="G132" s="9">
        <f t="shared" si="18"/>
        <v>1370181.8805167049</v>
      </c>
      <c r="H132" s="9">
        <f t="shared" si="18"/>
        <v>2050119.3555500396</v>
      </c>
      <c r="I132" s="9">
        <f t="shared" si="18"/>
        <v>587251.85088849533</v>
      </c>
      <c r="J132" s="9">
        <f t="shared" si="18"/>
        <v>6252396.6850783983</v>
      </c>
      <c r="K132" s="9">
        <f t="shared" si="18"/>
        <v>1326975.0227961279</v>
      </c>
      <c r="L132" s="9">
        <f t="shared" si="18"/>
        <v>3070865.1820207643</v>
      </c>
      <c r="M132" s="9">
        <f t="shared" si="18"/>
        <v>3406988.3832702129</v>
      </c>
      <c r="N132" s="9">
        <f t="shared" si="18"/>
        <v>4900591.0694047147</v>
      </c>
      <c r="O132" s="38">
        <f t="shared" si="18"/>
        <v>27275465.410722252</v>
      </c>
      <c r="Q132" s="9">
        <f t="shared" si="16"/>
        <v>762683.63545282569</v>
      </c>
      <c r="R132" s="9">
        <f>(SUM($E132:F132)+SUM($E132:E132))/2</f>
        <v>2917731.6260512257</v>
      </c>
      <c r="S132" s="9">
        <f>(SUM($E132:G132)+SUM($E132:F132))/2</f>
        <v>4995186.9214551523</v>
      </c>
      <c r="T132" s="9">
        <f>(SUM($E132:H132)+SUM($E132:G132))/2</f>
        <v>6705337.5394885251</v>
      </c>
      <c r="U132" s="9">
        <f>(SUM($E132:I132)+SUM($E132:H132))/2</f>
        <v>8024023.142707793</v>
      </c>
      <c r="V132" s="9">
        <f>(SUM($E132:J132)+SUM($E132:I132))/2</f>
        <v>11443847.410691239</v>
      </c>
      <c r="W132" s="9">
        <f>(SUM($E132:K132)+SUM($E132:J132))/2</f>
        <v>15233533.264628502</v>
      </c>
      <c r="X132" s="9">
        <f>(SUM($E132:L132)+SUM($E132:K132))/2</f>
        <v>17432453.367036946</v>
      </c>
      <c r="Y132" s="9">
        <f>(SUM($E132:M132)+SUM($E132:L132))/2</f>
        <v>20671380.149682436</v>
      </c>
      <c r="Z132" s="9">
        <f>(SUM($E132:N132)+SUM($E132:M132))/2</f>
        <v>24825169.876019899</v>
      </c>
      <c r="AA132" s="38">
        <f t="shared" ref="AA132" si="19">AVERAGE(Q132:Z132)</f>
        <v>11301134.693321453</v>
      </c>
    </row>
    <row r="134" spans="1:28">
      <c r="O134" s="9">
        <f>SUBTOTAL(9,O10:O120)</f>
        <v>25272937.436533771</v>
      </c>
      <c r="AA134" s="9">
        <f>SUBTOTAL(9,AA10:AA120)</f>
        <v>10037903.041835172</v>
      </c>
      <c r="AB134" s="73" t="s">
        <v>188</v>
      </c>
    </row>
    <row r="135" spans="1:28">
      <c r="O135" s="9">
        <f>'Threshold Projects WA E '!D69-O134</f>
        <v>0</v>
      </c>
    </row>
  </sheetData>
  <autoFilter ref="A3:AA132">
    <filterColumn colId="0">
      <filters>
        <filter val="2204"/>
        <filter val="2215"/>
        <filter val="2470"/>
        <filter val="4116"/>
        <filter val="4140"/>
        <filter val="4149"/>
        <filter val="4152"/>
        <filter val="4171"/>
        <filter val="5005"/>
        <filter val="5006"/>
        <filter val="5014"/>
        <filter val="5121"/>
        <filter val="5143"/>
        <filter val="5147"/>
        <filter val="5151"/>
        <filter val="7000"/>
        <filter val="7001"/>
        <filter val="7006"/>
        <filter val="7126"/>
        <filter val="7131"/>
        <filter val="7139"/>
      </filters>
    </filterColumn>
    <filterColumn colId="26">
      <filters>
        <filter val="(44)"/>
        <filter val="(6,141)"/>
        <filter val="(6,595)"/>
        <filter val="0"/>
        <filter val="1,158"/>
        <filter val="1,281"/>
        <filter val="1,474,920"/>
        <filter val="1,485,594"/>
        <filter val="1,998"/>
        <filter val="101,632"/>
        <filter val="11,611"/>
        <filter val="111,710"/>
        <filter val="114,682"/>
        <filter val="126,546"/>
        <filter val="14,715"/>
        <filter val="144,787"/>
        <filter val="147,391"/>
        <filter val="148,512"/>
        <filter val="15,660,694"/>
        <filter val="151,645"/>
        <filter val="2,053"/>
        <filter val="2,287"/>
        <filter val="2,763,484"/>
        <filter val="2,768,102"/>
        <filter val="23,471"/>
        <filter val="235,564"/>
        <filter val="24,894"/>
        <filter val="28,639"/>
        <filter val="296,170"/>
        <filter val="3,112"/>
        <filter val="32,139"/>
        <filter val="32,270"/>
        <filter val="359,409"/>
        <filter val="37,153"/>
        <filter val="380"/>
        <filter val="384"/>
        <filter val="41,346"/>
        <filter val="42,944"/>
        <filter val="442,450"/>
        <filter val="460,477"/>
        <filter val="469,864"/>
        <filter val="5,031"/>
        <filter val="54,382"/>
        <filter val="595,982"/>
        <filter val="6,970"/>
        <filter val="641,380"/>
        <filter val="65,676"/>
        <filter val="76,725"/>
        <filter val="79,471"/>
        <filter val="859,067"/>
        <filter val="9,301"/>
        <filter val="90,516"/>
        <filter val="94,781"/>
        <filter val="989,419"/>
      </filters>
    </filterColumn>
  </autoFilter>
  <pageMargins left="0.7" right="0.7" top="0.75" bottom="0.75" header="0.3" footer="0.3"/>
  <pageSetup scale="56"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tint="0.59999389629810485"/>
    <pageSetUpPr fitToPage="1"/>
  </sheetPr>
  <dimension ref="A1:AB447"/>
  <sheetViews>
    <sheetView workbookViewId="0">
      <selection activeCell="N23" sqref="N23"/>
    </sheetView>
  </sheetViews>
  <sheetFormatPr defaultRowHeight="15" outlineLevelCol="1"/>
  <cols>
    <col min="2" max="2" width="37.7109375" bestFit="1" customWidth="1"/>
    <col min="3" max="3" width="37.7109375" customWidth="1"/>
    <col min="4" max="4" width="17.140625"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2.57031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42578125" bestFit="1" customWidth="1"/>
  </cols>
  <sheetData>
    <row r="1" spans="1:27">
      <c r="A1" t="s">
        <v>175</v>
      </c>
      <c r="E1">
        <v>1</v>
      </c>
      <c r="F1">
        <v>2</v>
      </c>
      <c r="G1">
        <v>3</v>
      </c>
      <c r="H1">
        <v>4</v>
      </c>
      <c r="I1">
        <v>5</v>
      </c>
      <c r="J1">
        <v>6</v>
      </c>
      <c r="K1">
        <v>7</v>
      </c>
      <c r="L1">
        <v>8</v>
      </c>
      <c r="M1">
        <v>9</v>
      </c>
      <c r="N1">
        <v>10</v>
      </c>
      <c r="O1" s="9"/>
    </row>
    <row r="2" spans="1:27">
      <c r="E2" t="str">
        <f>INDEX('[3]2017 Inputs'!$B$5:$B$16,'Actl Forcst - WA E Total '!E$1)</f>
        <v>Actual</v>
      </c>
      <c r="F2" t="str">
        <f>INDEX('[3]2017 Inputs'!$B$5:$B$16,'Actl Forcst - WA E Total '!F$1)</f>
        <v>Actual</v>
      </c>
      <c r="G2" t="str">
        <f>INDEX('[3]2017 Inputs'!$B$5:$B$16,'Actl Forcst - WA E Total '!G$1)</f>
        <v>Actual</v>
      </c>
      <c r="H2" t="str">
        <f>INDEX('[3]2017 Inputs'!$B$5:$B$16,'Actl Forcst - WA E Total '!H$1)</f>
        <v>Actual</v>
      </c>
      <c r="I2" t="str">
        <f>INDEX('[3]2017 Inputs'!$B$5:$B$16,'Actl Forcst - WA E Total '!I$1)</f>
        <v>Actual</v>
      </c>
      <c r="J2" t="str">
        <f>INDEX('[3]2017 Inputs'!$B$5:$B$16,'Actl Forcst - WA E Total '!J$1)</f>
        <v>Actual</v>
      </c>
      <c r="K2" t="str">
        <f>INDEX('[3]2017 Inputs'!$B$5:$B$16,'Actl Forcst - WA E Total '!K$1)</f>
        <v>Actual</v>
      </c>
      <c r="L2" t="str">
        <f>INDEX('[3]2017 Inputs'!$B$5:$B$16,'Actl Forcst - WA E Total '!L$1)</f>
        <v>Actual</v>
      </c>
      <c r="M2" t="str">
        <f>INDEX('[3]2017 Inputs'!$B$5:$B$16,'Actl Forcst - WA E Total '!M$1)</f>
        <v>Actual</v>
      </c>
      <c r="N2" t="str">
        <f>INDEX('[3]2017 Inputs'!$B$5:$B$16,'Actl Forcst - WA E Total '!N$1)</f>
        <v>Actual</v>
      </c>
    </row>
    <row r="3" spans="1:27">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row>
    <row r="4" spans="1:27" hidden="1">
      <c r="A4" s="7">
        <v>1000</v>
      </c>
      <c r="B4" t="s">
        <v>33</v>
      </c>
      <c r="C4" t="str">
        <f t="shared" ref="C4:C26" si="0">CONCATENATE(A4," ",B4)</f>
        <v>1000 Elec Distribution 360-373</v>
      </c>
      <c r="D4" s="10">
        <v>1</v>
      </c>
      <c r="E4" s="8">
        <v>925089.47000000009</v>
      </c>
      <c r="F4" s="9">
        <v>791826.03999999992</v>
      </c>
      <c r="G4" s="9">
        <v>708673.32000000007</v>
      </c>
      <c r="H4" s="9">
        <v>802627.66000000015</v>
      </c>
      <c r="I4" s="9">
        <v>1098699.3299999998</v>
      </c>
      <c r="J4" s="9">
        <v>1822694.1500000001</v>
      </c>
      <c r="K4" s="9">
        <v>1371381.93</v>
      </c>
      <c r="L4" s="9">
        <v>1348523.9700000002</v>
      </c>
      <c r="M4" s="9">
        <v>967486.51</v>
      </c>
      <c r="N4" s="9">
        <v>1894632.4700000002</v>
      </c>
      <c r="O4" s="9">
        <f t="shared" ref="O4:O26" si="1">SUM(E4:N4)</f>
        <v>11731634.850000001</v>
      </c>
      <c r="Q4" s="9">
        <f t="shared" ref="Q4:Q26" si="2">E4/2</f>
        <v>462544.73500000004</v>
      </c>
      <c r="R4" s="9">
        <f>(SUM($E4:F4)+SUM($E4:E4))/2</f>
        <v>1321002.49</v>
      </c>
      <c r="S4" s="9">
        <f>(SUM($E4:G4)+SUM($E4:F4))/2</f>
        <v>2071252.17</v>
      </c>
      <c r="T4" s="9">
        <f>(SUM($E4:H4)+SUM($E4:G4))/2</f>
        <v>2826902.66</v>
      </c>
      <c r="U4" s="9">
        <f>(SUM($E4:I4)+SUM($E4:H4))/2</f>
        <v>3777566.1550000003</v>
      </c>
      <c r="V4" s="9">
        <f>(SUM($E4:J4)+SUM($E4:I4))/2</f>
        <v>5238262.8950000005</v>
      </c>
      <c r="W4" s="9">
        <f>(SUM($E4:K4)+SUM($E4:J4))/2</f>
        <v>6835300.9350000005</v>
      </c>
      <c r="X4" s="9">
        <f>(SUM($E4:L4)+SUM($E4:K4))/2</f>
        <v>8195253.8850000007</v>
      </c>
      <c r="Y4" s="9">
        <f>(SUM($E4:M4)+SUM($E4:L4))/2</f>
        <v>9353259.125</v>
      </c>
      <c r="Z4" s="9">
        <f>(SUM($E4:N4)+SUM($E4:M4))/2</f>
        <v>10784318.615000002</v>
      </c>
      <c r="AA4" s="9">
        <f t="shared" ref="AA4:AA26" si="3">AVERAGE(Q4:Z4)</f>
        <v>5086566.3664999995</v>
      </c>
    </row>
    <row r="5" spans="1:27" hidden="1">
      <c r="A5" s="7">
        <v>1000</v>
      </c>
      <c r="B5" t="s">
        <v>34</v>
      </c>
      <c r="C5" t="str">
        <f t="shared" si="0"/>
        <v>1000 Elec Transmission 350-359</v>
      </c>
      <c r="D5" s="10">
        <v>1</v>
      </c>
      <c r="E5" s="8">
        <v>0</v>
      </c>
      <c r="F5" s="9">
        <v>25.437510000000003</v>
      </c>
      <c r="G5" s="9">
        <v>0</v>
      </c>
      <c r="H5" s="9">
        <v>60.116657999999994</v>
      </c>
      <c r="I5" s="9">
        <v>19.679562000000001</v>
      </c>
      <c r="J5" s="9">
        <v>45.629766000000004</v>
      </c>
      <c r="K5" s="9">
        <v>0</v>
      </c>
      <c r="L5" s="9">
        <v>20.731241999999998</v>
      </c>
      <c r="M5" s="9">
        <v>0</v>
      </c>
      <c r="N5" s="9">
        <v>34.199319000000003</v>
      </c>
      <c r="O5" s="9">
        <f t="shared" si="1"/>
        <v>205.79405700000001</v>
      </c>
      <c r="Q5" s="9">
        <f t="shared" si="2"/>
        <v>0</v>
      </c>
      <c r="R5" s="9">
        <f>(SUM($E5:F5)+SUM($E5:E5))/2</f>
        <v>12.718755000000002</v>
      </c>
      <c r="S5" s="9">
        <f>(SUM($E5:G5)+SUM($E5:F5))/2</f>
        <v>25.437510000000003</v>
      </c>
      <c r="T5" s="9">
        <f>(SUM($E5:H5)+SUM($E5:G5))/2</f>
        <v>55.495839000000004</v>
      </c>
      <c r="U5" s="9">
        <f>(SUM($E5:I5)+SUM($E5:H5))/2</f>
        <v>95.393949000000006</v>
      </c>
      <c r="V5" s="9">
        <f>(SUM($E5:J5)+SUM($E5:I5))/2</f>
        <v>128.04861299999999</v>
      </c>
      <c r="W5" s="9">
        <f>(SUM($E5:K5)+SUM($E5:J5))/2</f>
        <v>150.863496</v>
      </c>
      <c r="X5" s="9">
        <f>(SUM($E5:L5)+SUM($E5:K5))/2</f>
        <v>161.229117</v>
      </c>
      <c r="Y5" s="9">
        <f>(SUM($E5:M5)+SUM($E5:L5))/2</f>
        <v>171.59473800000001</v>
      </c>
      <c r="Z5" s="9">
        <f>(SUM($E5:N5)+SUM($E5:M5))/2</f>
        <v>188.69439750000001</v>
      </c>
      <c r="AA5" s="9">
        <f t="shared" si="3"/>
        <v>98.947641450000006</v>
      </c>
    </row>
    <row r="6" spans="1:27" hidden="1">
      <c r="A6" s="7">
        <v>1001</v>
      </c>
      <c r="B6" t="s">
        <v>35</v>
      </c>
      <c r="C6" t="str">
        <f t="shared" si="0"/>
        <v>1001 Gas Distribution 374-387</v>
      </c>
      <c r="D6" s="10">
        <v>1</v>
      </c>
      <c r="E6" s="8">
        <v>0</v>
      </c>
      <c r="F6" s="9">
        <v>0</v>
      </c>
      <c r="G6" s="9">
        <v>0</v>
      </c>
      <c r="H6" s="9">
        <v>0</v>
      </c>
      <c r="I6" s="9">
        <v>0</v>
      </c>
      <c r="J6" s="9">
        <v>0</v>
      </c>
      <c r="K6" s="9">
        <v>0</v>
      </c>
      <c r="L6" s="9">
        <v>0</v>
      </c>
      <c r="M6" s="9">
        <v>0</v>
      </c>
      <c r="N6" s="9">
        <v>0</v>
      </c>
      <c r="O6" s="9">
        <f t="shared" si="1"/>
        <v>0</v>
      </c>
      <c r="Q6" s="9">
        <f t="shared" si="2"/>
        <v>0</v>
      </c>
      <c r="R6" s="9">
        <f>(SUM($E6:F6)+SUM($E6:E6))/2</f>
        <v>0</v>
      </c>
      <c r="S6" s="9">
        <f>(SUM($E6:G6)+SUM($E6:F6))/2</f>
        <v>0</v>
      </c>
      <c r="T6" s="9">
        <f>(SUM($E6:H6)+SUM($E6:G6))/2</f>
        <v>0</v>
      </c>
      <c r="U6" s="9">
        <f>(SUM($E6:I6)+SUM($E6:H6))/2</f>
        <v>0</v>
      </c>
      <c r="V6" s="9">
        <f>(SUM($E6:J6)+SUM($E6:I6))/2</f>
        <v>0</v>
      </c>
      <c r="W6" s="9">
        <f>(SUM($E6:K6)+SUM($E6:J6))/2</f>
        <v>0</v>
      </c>
      <c r="X6" s="9">
        <f>(SUM($E6:L6)+SUM($E6:K6))/2</f>
        <v>0</v>
      </c>
      <c r="Y6" s="9">
        <f>(SUM($E6:M6)+SUM($E6:L6))/2</f>
        <v>0</v>
      </c>
      <c r="Z6" s="9">
        <f>(SUM($E6:N6)+SUM($E6:M6))/2</f>
        <v>0</v>
      </c>
      <c r="AA6" s="9">
        <f t="shared" si="3"/>
        <v>0</v>
      </c>
    </row>
    <row r="7" spans="1:27" hidden="1">
      <c r="A7" s="7">
        <v>1002</v>
      </c>
      <c r="B7" t="s">
        <v>33</v>
      </c>
      <c r="C7" t="str">
        <f t="shared" si="0"/>
        <v>1002 Elec Distribution 360-373</v>
      </c>
      <c r="D7" s="10">
        <v>1</v>
      </c>
      <c r="E7" s="8">
        <v>8925.2799999999952</v>
      </c>
      <c r="F7" s="9">
        <v>191326.5</v>
      </c>
      <c r="G7" s="9">
        <v>180749.04</v>
      </c>
      <c r="H7" s="9">
        <v>55096.57</v>
      </c>
      <c r="I7" s="9">
        <v>194614.96</v>
      </c>
      <c r="J7" s="9">
        <v>104754.98</v>
      </c>
      <c r="K7" s="9">
        <v>41317.909999999996</v>
      </c>
      <c r="L7" s="9">
        <v>97843.260000000009</v>
      </c>
      <c r="M7" s="9">
        <v>95660.439999999988</v>
      </c>
      <c r="N7" s="9">
        <v>125985.04999999999</v>
      </c>
      <c r="O7" s="9">
        <f t="shared" si="1"/>
        <v>1096273.99</v>
      </c>
      <c r="Q7" s="9">
        <f t="shared" si="2"/>
        <v>4462.6399999999976</v>
      </c>
      <c r="R7" s="9">
        <f>(SUM($E7:F7)+SUM($E7:E7))/2</f>
        <v>104588.53</v>
      </c>
      <c r="S7" s="9">
        <f>(SUM($E7:G7)+SUM($E7:F7))/2</f>
        <v>290626.3</v>
      </c>
      <c r="T7" s="9">
        <f>(SUM($E7:H7)+SUM($E7:G7))/2</f>
        <v>408549.10499999998</v>
      </c>
      <c r="U7" s="9">
        <f>(SUM($E7:I7)+SUM($E7:H7))/2</f>
        <v>533404.87</v>
      </c>
      <c r="V7" s="9">
        <f>(SUM($E7:J7)+SUM($E7:I7))/2</f>
        <v>683089.84</v>
      </c>
      <c r="W7" s="9">
        <f>(SUM($E7:K7)+SUM($E7:J7))/2</f>
        <v>756126.28499999992</v>
      </c>
      <c r="X7" s="9">
        <f>(SUM($E7:L7)+SUM($E7:K7))/2</f>
        <v>825706.87</v>
      </c>
      <c r="Y7" s="9">
        <f>(SUM($E7:M7)+SUM($E7:L7))/2</f>
        <v>922458.72</v>
      </c>
      <c r="Z7" s="9">
        <f>(SUM($E7:N7)+SUM($E7:M7))/2</f>
        <v>1033281.465</v>
      </c>
      <c r="AA7" s="9">
        <f t="shared" si="3"/>
        <v>556229.46249999991</v>
      </c>
    </row>
    <row r="8" spans="1:27" hidden="1">
      <c r="A8" s="7">
        <v>1003</v>
      </c>
      <c r="B8" t="s">
        <v>33</v>
      </c>
      <c r="C8" t="str">
        <f t="shared" si="0"/>
        <v>1003 Elec Distribution 360-373</v>
      </c>
      <c r="D8" s="10">
        <v>1</v>
      </c>
      <c r="E8" s="8">
        <v>426505.31000000006</v>
      </c>
      <c r="F8" s="9">
        <v>321940.84999999998</v>
      </c>
      <c r="G8" s="9">
        <v>249824.11</v>
      </c>
      <c r="H8" s="9">
        <v>427323.72</v>
      </c>
      <c r="I8" s="9">
        <v>480095.34</v>
      </c>
      <c r="J8" s="9">
        <v>505328.68</v>
      </c>
      <c r="K8" s="9">
        <v>577361.98</v>
      </c>
      <c r="L8" s="9">
        <v>695667.55</v>
      </c>
      <c r="M8" s="9">
        <v>309006.81</v>
      </c>
      <c r="N8" s="9">
        <v>248345.86</v>
      </c>
      <c r="O8" s="9">
        <f t="shared" si="1"/>
        <v>4241400.21</v>
      </c>
      <c r="Q8" s="9">
        <f t="shared" si="2"/>
        <v>213252.65500000003</v>
      </c>
      <c r="R8" s="9">
        <f>(SUM($E8:F8)+SUM($E8:E8))/2</f>
        <v>587475.7350000001</v>
      </c>
      <c r="S8" s="9">
        <f>(SUM($E8:G8)+SUM($E8:F8))/2</f>
        <v>873358.21500000008</v>
      </c>
      <c r="T8" s="9">
        <f>(SUM($E8:H8)+SUM($E8:G8))/2</f>
        <v>1211932.1299999999</v>
      </c>
      <c r="U8" s="9">
        <f>(SUM($E8:I8)+SUM($E8:H8))/2</f>
        <v>1665641.6600000001</v>
      </c>
      <c r="V8" s="9">
        <f>(SUM($E8:J8)+SUM($E8:I8))/2</f>
        <v>2158353.67</v>
      </c>
      <c r="W8" s="9">
        <f>(SUM($E8:K8)+SUM($E8:J8))/2</f>
        <v>2699699</v>
      </c>
      <c r="X8" s="9">
        <f>(SUM($E8:L8)+SUM($E8:K8))/2</f>
        <v>3336213.7650000001</v>
      </c>
      <c r="Y8" s="9">
        <f>(SUM($E8:M8)+SUM($E8:L8))/2</f>
        <v>3838550.9450000003</v>
      </c>
      <c r="Z8" s="9">
        <f>(SUM($E8:N8)+SUM($E8:M8))/2</f>
        <v>4117227.2800000003</v>
      </c>
      <c r="AA8" s="9">
        <f t="shared" si="3"/>
        <v>2070170.5055000004</v>
      </c>
    </row>
    <row r="9" spans="1:27" hidden="1">
      <c r="A9" s="7">
        <v>1004</v>
      </c>
      <c r="B9" t="s">
        <v>33</v>
      </c>
      <c r="C9" t="str">
        <f t="shared" si="0"/>
        <v>1004 Elec Distribution 360-373</v>
      </c>
      <c r="D9" s="10">
        <v>1</v>
      </c>
      <c r="E9" s="8">
        <v>50986.65</v>
      </c>
      <c r="F9" s="9">
        <v>50105.999999999993</v>
      </c>
      <c r="G9" s="9">
        <v>53504.049999999996</v>
      </c>
      <c r="H9" s="9">
        <v>73174.189999999988</v>
      </c>
      <c r="I9" s="9">
        <v>32348.429999999993</v>
      </c>
      <c r="J9" s="9">
        <v>83689.14</v>
      </c>
      <c r="K9" s="9">
        <v>33052.469999999994</v>
      </c>
      <c r="L9" s="9">
        <v>89014.21</v>
      </c>
      <c r="M9" s="9">
        <v>45299.29</v>
      </c>
      <c r="N9" s="9">
        <v>92653.06</v>
      </c>
      <c r="O9" s="9">
        <f t="shared" si="1"/>
        <v>603827.49</v>
      </c>
      <c r="Q9" s="9">
        <f t="shared" si="2"/>
        <v>25493.325000000001</v>
      </c>
      <c r="R9" s="9">
        <f>(SUM($E9:F9)+SUM($E9:E9))/2</f>
        <v>76039.649999999994</v>
      </c>
      <c r="S9" s="9">
        <f>(SUM($E9:G9)+SUM($E9:F9))/2</f>
        <v>127844.67499999999</v>
      </c>
      <c r="T9" s="9">
        <f>(SUM($E9:H9)+SUM($E9:G9))/2</f>
        <v>191183.79499999998</v>
      </c>
      <c r="U9" s="9">
        <f>(SUM($E9:I9)+SUM($E9:H9))/2</f>
        <v>243945.10499999995</v>
      </c>
      <c r="V9" s="9">
        <f>(SUM($E9:J9)+SUM($E9:I9))/2</f>
        <v>301963.88999999996</v>
      </c>
      <c r="W9" s="9">
        <f>(SUM($E9:K9)+SUM($E9:J9))/2</f>
        <v>360334.69499999995</v>
      </c>
      <c r="X9" s="9">
        <f>(SUM($E9:L9)+SUM($E9:K9))/2</f>
        <v>421368.03499999992</v>
      </c>
      <c r="Y9" s="9">
        <f>(SUM($E9:M9)+SUM($E9:L9))/2</f>
        <v>488524.78499999992</v>
      </c>
      <c r="Z9" s="9">
        <f>(SUM($E9:N9)+SUM($E9:M9))/2</f>
        <v>557500.96</v>
      </c>
      <c r="AA9" s="9">
        <f t="shared" si="3"/>
        <v>279419.89149999997</v>
      </c>
    </row>
    <row r="10" spans="1:27" hidden="1">
      <c r="A10" s="7">
        <v>1005</v>
      </c>
      <c r="B10" t="s">
        <v>33</v>
      </c>
      <c r="C10" t="str">
        <f t="shared" si="0"/>
        <v>1005 Elec Distribution 360-373</v>
      </c>
      <c r="D10" s="10">
        <v>1</v>
      </c>
      <c r="E10" s="8">
        <v>12482.859999999997</v>
      </c>
      <c r="F10" s="9">
        <v>40078.11</v>
      </c>
      <c r="G10" s="9">
        <v>20008.27</v>
      </c>
      <c r="H10" s="9">
        <v>17108.13</v>
      </c>
      <c r="I10" s="9">
        <v>22329.58</v>
      </c>
      <c r="J10" s="9">
        <v>77085.91</v>
      </c>
      <c r="K10" s="9">
        <v>66837.03</v>
      </c>
      <c r="L10" s="9">
        <v>4575.3799999999992</v>
      </c>
      <c r="M10" s="9">
        <v>35554.480000000003</v>
      </c>
      <c r="N10" s="9">
        <v>24766.13</v>
      </c>
      <c r="O10" s="9">
        <f t="shared" si="1"/>
        <v>320825.88</v>
      </c>
      <c r="Q10" s="9">
        <f t="shared" si="2"/>
        <v>6241.4299999999985</v>
      </c>
      <c r="R10" s="9">
        <f>(SUM($E10:F10)+SUM($E10:E10))/2</f>
        <v>32521.915000000001</v>
      </c>
      <c r="S10" s="9">
        <f>(SUM($E10:G10)+SUM($E10:F10))/2</f>
        <v>62565.105000000003</v>
      </c>
      <c r="T10" s="9">
        <f>(SUM($E10:H10)+SUM($E10:G10))/2</f>
        <v>81123.305000000008</v>
      </c>
      <c r="U10" s="9">
        <f>(SUM($E10:I10)+SUM($E10:H10))/2</f>
        <v>100842.16</v>
      </c>
      <c r="V10" s="9">
        <f>(SUM($E10:J10)+SUM($E10:I10))/2</f>
        <v>150549.90500000003</v>
      </c>
      <c r="W10" s="9">
        <f>(SUM($E10:K10)+SUM($E10:J10))/2</f>
        <v>222511.375</v>
      </c>
      <c r="X10" s="9">
        <f>(SUM($E10:L10)+SUM($E10:K10))/2</f>
        <v>258217.58000000002</v>
      </c>
      <c r="Y10" s="9">
        <f>(SUM($E10:M10)+SUM($E10:L10))/2</f>
        <v>278282.51</v>
      </c>
      <c r="Z10" s="9">
        <f>(SUM($E10:N10)+SUM($E10:M10))/2</f>
        <v>308442.815</v>
      </c>
      <c r="AA10" s="9">
        <f t="shared" si="3"/>
        <v>150129.81</v>
      </c>
    </row>
    <row r="11" spans="1:27" hidden="1">
      <c r="A11" s="7">
        <v>1006</v>
      </c>
      <c r="B11" t="s">
        <v>33</v>
      </c>
      <c r="C11" t="str">
        <f t="shared" si="0"/>
        <v>1006 Elec Distribution 360-373</v>
      </c>
      <c r="D11" s="10">
        <v>1</v>
      </c>
      <c r="E11" s="8">
        <v>1489.2199999999998</v>
      </c>
      <c r="F11" s="9">
        <v>2006.71</v>
      </c>
      <c r="G11" s="9">
        <v>94431.77</v>
      </c>
      <c r="H11" s="9">
        <v>9649.08</v>
      </c>
      <c r="I11" s="9">
        <v>214757.08</v>
      </c>
      <c r="J11" s="9">
        <v>264791.83</v>
      </c>
      <c r="K11" s="9">
        <v>7614.2</v>
      </c>
      <c r="L11" s="9">
        <v>513712.16</v>
      </c>
      <c r="M11" s="9">
        <v>1813028.44</v>
      </c>
      <c r="N11" s="9">
        <v>168725.06</v>
      </c>
      <c r="O11" s="9">
        <f t="shared" si="1"/>
        <v>3090205.55</v>
      </c>
      <c r="Q11" s="9">
        <f t="shared" si="2"/>
        <v>744.6099999999999</v>
      </c>
      <c r="R11" s="9">
        <f>(SUM($E11:F11)+SUM($E11:E11))/2</f>
        <v>2492.5749999999998</v>
      </c>
      <c r="S11" s="9">
        <f>(SUM($E11:G11)+SUM($E11:F11))/2</f>
        <v>50711.814999999995</v>
      </c>
      <c r="T11" s="9">
        <f>(SUM($E11:H11)+SUM($E11:G11))/2</f>
        <v>102752.23999999999</v>
      </c>
      <c r="U11" s="9">
        <f>(SUM($E11:I11)+SUM($E11:H11))/2</f>
        <v>214955.32</v>
      </c>
      <c r="V11" s="9">
        <f>(SUM($E11:J11)+SUM($E11:I11))/2</f>
        <v>454729.77499999997</v>
      </c>
      <c r="W11" s="9">
        <f>(SUM($E11:K11)+SUM($E11:J11))/2</f>
        <v>590932.78999999992</v>
      </c>
      <c r="X11" s="9">
        <f>(SUM($E11:L11)+SUM($E11:K11))/2</f>
        <v>851595.96999999986</v>
      </c>
      <c r="Y11" s="9">
        <f>(SUM($E11:M11)+SUM($E11:L11))/2</f>
        <v>2014966.2699999998</v>
      </c>
      <c r="Z11" s="9">
        <f>(SUM($E11:N11)+SUM($E11:M11))/2</f>
        <v>3005843.0199999996</v>
      </c>
      <c r="AA11" s="9">
        <f t="shared" si="3"/>
        <v>728972.43849999993</v>
      </c>
    </row>
    <row r="12" spans="1:27" hidden="1">
      <c r="A12" s="7">
        <v>1009</v>
      </c>
      <c r="B12" t="s">
        <v>33</v>
      </c>
      <c r="C12" t="str">
        <f t="shared" si="0"/>
        <v>1009 Elec Distribution 360-373</v>
      </c>
      <c r="D12" s="10">
        <v>1</v>
      </c>
      <c r="E12" s="8">
        <v>0</v>
      </c>
      <c r="F12" s="9">
        <v>181680.01</v>
      </c>
      <c r="G12" s="9">
        <v>506982.83</v>
      </c>
      <c r="H12" s="9">
        <v>208504.67</v>
      </c>
      <c r="I12" s="9">
        <v>0</v>
      </c>
      <c r="J12" s="9">
        <v>0</v>
      </c>
      <c r="K12" s="9">
        <v>0</v>
      </c>
      <c r="L12" s="9">
        <v>0</v>
      </c>
      <c r="M12" s="9">
        <v>0</v>
      </c>
      <c r="N12" s="9">
        <v>0</v>
      </c>
      <c r="O12" s="9">
        <f t="shared" si="1"/>
        <v>897167.51000000013</v>
      </c>
      <c r="Q12" s="9">
        <f t="shared" si="2"/>
        <v>0</v>
      </c>
      <c r="R12" s="9">
        <f>(SUM($E12:F12)+SUM($E12:E12))/2</f>
        <v>90840.005000000005</v>
      </c>
      <c r="S12" s="9">
        <f>(SUM($E12:G12)+SUM($E12:F12))/2</f>
        <v>435171.42500000005</v>
      </c>
      <c r="T12" s="9">
        <f>(SUM($E12:H12)+SUM($E12:G12))/2</f>
        <v>792915.17500000005</v>
      </c>
      <c r="U12" s="9">
        <f>(SUM($E12:I12)+SUM($E12:H12))/2</f>
        <v>897167.51000000013</v>
      </c>
      <c r="V12" s="9">
        <f>(SUM($E12:J12)+SUM($E12:I12))/2</f>
        <v>897167.51000000013</v>
      </c>
      <c r="W12" s="9">
        <f>(SUM($E12:K12)+SUM($E12:J12))/2</f>
        <v>897167.51000000013</v>
      </c>
      <c r="X12" s="9">
        <f>(SUM($E12:L12)+SUM($E12:K12))/2</f>
        <v>897167.51000000013</v>
      </c>
      <c r="Y12" s="9">
        <f>(SUM($E12:M12)+SUM($E12:L12))/2</f>
        <v>897167.51000000013</v>
      </c>
      <c r="Z12" s="9">
        <f>(SUM($E12:N12)+SUM($E12:M12))/2</f>
        <v>897167.51000000013</v>
      </c>
      <c r="AA12" s="9">
        <f t="shared" si="3"/>
        <v>670193.16650000005</v>
      </c>
    </row>
    <row r="13" spans="1:27" hidden="1">
      <c r="A13" s="7">
        <v>1050</v>
      </c>
      <c r="B13" t="s">
        <v>35</v>
      </c>
      <c r="C13" t="str">
        <f t="shared" si="0"/>
        <v>1050 Gas Distribution 374-387</v>
      </c>
      <c r="D13" s="10">
        <v>1</v>
      </c>
      <c r="E13" s="8">
        <v>0</v>
      </c>
      <c r="F13" s="9">
        <v>0</v>
      </c>
      <c r="G13" s="9">
        <v>0</v>
      </c>
      <c r="H13" s="9">
        <v>0</v>
      </c>
      <c r="I13" s="9">
        <v>0</v>
      </c>
      <c r="J13" s="9">
        <v>0</v>
      </c>
      <c r="K13" s="9">
        <v>0</v>
      </c>
      <c r="L13" s="9">
        <v>0</v>
      </c>
      <c r="M13" s="9">
        <v>0</v>
      </c>
      <c r="N13" s="9">
        <v>0</v>
      </c>
      <c r="O13" s="9">
        <f t="shared" si="1"/>
        <v>0</v>
      </c>
      <c r="Q13" s="9">
        <f t="shared" si="2"/>
        <v>0</v>
      </c>
      <c r="R13" s="9">
        <f>(SUM($E13:F13)+SUM($E13:E13))/2</f>
        <v>0</v>
      </c>
      <c r="S13" s="9">
        <f>(SUM($E13:G13)+SUM($E13:F13))/2</f>
        <v>0</v>
      </c>
      <c r="T13" s="9">
        <f>(SUM($E13:H13)+SUM($E13:G13))/2</f>
        <v>0</v>
      </c>
      <c r="U13" s="9">
        <f>(SUM($E13:I13)+SUM($E13:H13))/2</f>
        <v>0</v>
      </c>
      <c r="V13" s="9">
        <f>(SUM($E13:J13)+SUM($E13:I13))/2</f>
        <v>0</v>
      </c>
      <c r="W13" s="9">
        <f>(SUM($E13:K13)+SUM($E13:J13))/2</f>
        <v>0</v>
      </c>
      <c r="X13" s="9">
        <f>(SUM($E13:L13)+SUM($E13:K13))/2</f>
        <v>0</v>
      </c>
      <c r="Y13" s="9">
        <f>(SUM($E13:M13)+SUM($E13:L13))/2</f>
        <v>0</v>
      </c>
      <c r="Z13" s="9">
        <f>(SUM($E13:N13)+SUM($E13:M13))/2</f>
        <v>0</v>
      </c>
      <c r="AA13" s="9">
        <f t="shared" si="3"/>
        <v>0</v>
      </c>
    </row>
    <row r="14" spans="1:27" hidden="1">
      <c r="A14" s="7">
        <v>1051</v>
      </c>
      <c r="B14" t="s">
        <v>35</v>
      </c>
      <c r="C14" t="str">
        <f t="shared" si="0"/>
        <v>1051 Gas Distribution 374-387</v>
      </c>
      <c r="D14" s="10">
        <v>1</v>
      </c>
      <c r="E14" s="8">
        <v>0</v>
      </c>
      <c r="F14" s="9">
        <v>0</v>
      </c>
      <c r="G14" s="9">
        <v>0</v>
      </c>
      <c r="H14" s="9">
        <v>0</v>
      </c>
      <c r="I14" s="9">
        <v>0</v>
      </c>
      <c r="J14" s="9">
        <v>0</v>
      </c>
      <c r="K14" s="9">
        <v>0</v>
      </c>
      <c r="L14" s="9">
        <v>0</v>
      </c>
      <c r="M14" s="9">
        <v>0</v>
      </c>
      <c r="N14" s="9">
        <v>0</v>
      </c>
      <c r="O14" s="9">
        <f t="shared" si="1"/>
        <v>0</v>
      </c>
      <c r="Q14" s="9">
        <f t="shared" si="2"/>
        <v>0</v>
      </c>
      <c r="R14" s="9">
        <f>(SUM($E14:F14)+SUM($E14:E14))/2</f>
        <v>0</v>
      </c>
      <c r="S14" s="9">
        <f>(SUM($E14:G14)+SUM($E14:F14))/2</f>
        <v>0</v>
      </c>
      <c r="T14" s="9">
        <f>(SUM($E14:H14)+SUM($E14:G14))/2</f>
        <v>0</v>
      </c>
      <c r="U14" s="9">
        <f>(SUM($E14:I14)+SUM($E14:H14))/2</f>
        <v>0</v>
      </c>
      <c r="V14" s="9">
        <f>(SUM($E14:J14)+SUM($E14:I14))/2</f>
        <v>0</v>
      </c>
      <c r="W14" s="9">
        <f>(SUM($E14:K14)+SUM($E14:J14))/2</f>
        <v>0</v>
      </c>
      <c r="X14" s="9">
        <f>(SUM($E14:L14)+SUM($E14:K14))/2</f>
        <v>0</v>
      </c>
      <c r="Y14" s="9">
        <f>(SUM($E14:M14)+SUM($E14:L14))/2</f>
        <v>0</v>
      </c>
      <c r="Z14" s="9">
        <f>(SUM($E14:N14)+SUM($E14:M14))/2</f>
        <v>0</v>
      </c>
      <c r="AA14" s="9">
        <f t="shared" si="3"/>
        <v>0</v>
      </c>
    </row>
    <row r="15" spans="1:27" hidden="1">
      <c r="A15" s="7">
        <v>1053</v>
      </c>
      <c r="B15" t="s">
        <v>35</v>
      </c>
      <c r="C15" t="str">
        <f t="shared" si="0"/>
        <v>1053 Gas Distribution 374-387</v>
      </c>
      <c r="D15" s="10">
        <v>1</v>
      </c>
      <c r="E15" s="8">
        <v>0</v>
      </c>
      <c r="F15" s="9">
        <v>0</v>
      </c>
      <c r="G15" s="9">
        <v>0</v>
      </c>
      <c r="H15" s="9">
        <v>0</v>
      </c>
      <c r="I15" s="9">
        <v>0</v>
      </c>
      <c r="J15" s="9">
        <v>0</v>
      </c>
      <c r="K15" s="9">
        <v>0</v>
      </c>
      <c r="L15" s="9">
        <v>0</v>
      </c>
      <c r="M15" s="9">
        <v>0</v>
      </c>
      <c r="N15" s="9">
        <v>0</v>
      </c>
      <c r="O15" s="9">
        <f t="shared" si="1"/>
        <v>0</v>
      </c>
      <c r="Q15" s="9">
        <f t="shared" si="2"/>
        <v>0</v>
      </c>
      <c r="R15" s="9">
        <f>(SUM($E15:F15)+SUM($E15:E15))/2</f>
        <v>0</v>
      </c>
      <c r="S15" s="9">
        <f>(SUM($E15:G15)+SUM($E15:F15))/2</f>
        <v>0</v>
      </c>
      <c r="T15" s="9">
        <f>(SUM($E15:H15)+SUM($E15:G15))/2</f>
        <v>0</v>
      </c>
      <c r="U15" s="9">
        <f>(SUM($E15:I15)+SUM($E15:H15))/2</f>
        <v>0</v>
      </c>
      <c r="V15" s="9">
        <f>(SUM($E15:J15)+SUM($E15:I15))/2</f>
        <v>0</v>
      </c>
      <c r="W15" s="9">
        <f>(SUM($E15:K15)+SUM($E15:J15))/2</f>
        <v>0</v>
      </c>
      <c r="X15" s="9">
        <f>(SUM($E15:L15)+SUM($E15:K15))/2</f>
        <v>0</v>
      </c>
      <c r="Y15" s="9">
        <f>(SUM($E15:M15)+SUM($E15:L15))/2</f>
        <v>0</v>
      </c>
      <c r="Z15" s="9">
        <f>(SUM($E15:N15)+SUM($E15:M15))/2</f>
        <v>0</v>
      </c>
      <c r="AA15" s="9">
        <f t="shared" si="3"/>
        <v>0</v>
      </c>
    </row>
    <row r="16" spans="1:27" hidden="1">
      <c r="A16" s="7">
        <v>1106</v>
      </c>
      <c r="B16" t="s">
        <v>33</v>
      </c>
      <c r="C16" t="str">
        <f t="shared" si="0"/>
        <v>1106 Elec Distribution 360-373</v>
      </c>
      <c r="D16" s="11">
        <v>1</v>
      </c>
      <c r="E16" s="8">
        <v>0</v>
      </c>
      <c r="F16" s="9">
        <v>0</v>
      </c>
      <c r="G16" s="9">
        <v>0</v>
      </c>
      <c r="H16" s="9">
        <v>0</v>
      </c>
      <c r="I16" s="9">
        <v>0</v>
      </c>
      <c r="J16" s="9">
        <v>0</v>
      </c>
      <c r="K16" s="9">
        <v>0</v>
      </c>
      <c r="L16" s="9">
        <v>0</v>
      </c>
      <c r="M16" s="9">
        <v>0</v>
      </c>
      <c r="N16" s="9">
        <v>0</v>
      </c>
      <c r="O16" s="9">
        <f t="shared" si="1"/>
        <v>0</v>
      </c>
      <c r="Q16" s="9">
        <f t="shared" si="2"/>
        <v>0</v>
      </c>
      <c r="R16" s="9">
        <f>(SUM($E16:F16)+SUM($E16:E16))/2</f>
        <v>0</v>
      </c>
      <c r="S16" s="9">
        <f>(SUM($E16:G16)+SUM($E16:F16))/2</f>
        <v>0</v>
      </c>
      <c r="T16" s="9">
        <f>(SUM($E16:H16)+SUM($E16:G16))/2</f>
        <v>0</v>
      </c>
      <c r="U16" s="9">
        <f>(SUM($E16:I16)+SUM($E16:H16))/2</f>
        <v>0</v>
      </c>
      <c r="V16" s="9">
        <f>(SUM($E16:J16)+SUM($E16:I16))/2</f>
        <v>0</v>
      </c>
      <c r="W16" s="9">
        <f>(SUM($E16:K16)+SUM($E16:J16))/2</f>
        <v>0</v>
      </c>
      <c r="X16" s="9">
        <f>(SUM($E16:L16)+SUM($E16:K16))/2</f>
        <v>0</v>
      </c>
      <c r="Y16" s="9">
        <f>(SUM($E16:M16)+SUM($E16:L16))/2</f>
        <v>0</v>
      </c>
      <c r="Z16" s="9">
        <f>(SUM($E16:N16)+SUM($E16:M16))/2</f>
        <v>0</v>
      </c>
      <c r="AA16" s="9">
        <f t="shared" si="3"/>
        <v>0</v>
      </c>
    </row>
    <row r="17" spans="1:27" hidden="1">
      <c r="A17" s="7">
        <v>1106</v>
      </c>
      <c r="B17" t="s">
        <v>34</v>
      </c>
      <c r="C17" t="str">
        <f t="shared" si="0"/>
        <v>1106 Elec Transmission 350-359</v>
      </c>
      <c r="D17" s="11">
        <v>1</v>
      </c>
      <c r="E17" s="8">
        <v>0</v>
      </c>
      <c r="F17" s="9">
        <v>0</v>
      </c>
      <c r="G17" s="9">
        <v>0</v>
      </c>
      <c r="H17" s="9">
        <v>0</v>
      </c>
      <c r="I17" s="9">
        <v>0</v>
      </c>
      <c r="J17" s="9">
        <v>0</v>
      </c>
      <c r="K17" s="9">
        <v>0</v>
      </c>
      <c r="L17" s="9">
        <v>0</v>
      </c>
      <c r="M17" s="9">
        <v>0</v>
      </c>
      <c r="N17" s="9">
        <v>0</v>
      </c>
      <c r="O17" s="9">
        <f t="shared" si="1"/>
        <v>0</v>
      </c>
      <c r="Q17" s="9">
        <f t="shared" si="2"/>
        <v>0</v>
      </c>
      <c r="R17" s="9">
        <f>(SUM($E17:F17)+SUM($E17:E17))/2</f>
        <v>0</v>
      </c>
      <c r="S17" s="9">
        <f>(SUM($E17:G17)+SUM($E17:F17))/2</f>
        <v>0</v>
      </c>
      <c r="T17" s="9">
        <f>(SUM($E17:H17)+SUM($E17:G17))/2</f>
        <v>0</v>
      </c>
      <c r="U17" s="9">
        <f>(SUM($E17:I17)+SUM($E17:H17))/2</f>
        <v>0</v>
      </c>
      <c r="V17" s="9">
        <f>(SUM($E17:J17)+SUM($E17:I17))/2</f>
        <v>0</v>
      </c>
      <c r="W17" s="9">
        <f>(SUM($E17:K17)+SUM($E17:J17))/2</f>
        <v>0</v>
      </c>
      <c r="X17" s="9">
        <f>(SUM($E17:L17)+SUM($E17:K17))/2</f>
        <v>0</v>
      </c>
      <c r="Y17" s="9">
        <f>(SUM($E17:M17)+SUM($E17:L17))/2</f>
        <v>0</v>
      </c>
      <c r="Z17" s="9">
        <f>(SUM($E17:N17)+SUM($E17:M17))/2</f>
        <v>0</v>
      </c>
      <c r="AA17" s="9">
        <f t="shared" si="3"/>
        <v>0</v>
      </c>
    </row>
    <row r="18" spans="1:27" hidden="1">
      <c r="A18" s="7">
        <v>1106</v>
      </c>
      <c r="B18" t="s">
        <v>36</v>
      </c>
      <c r="C18" t="str">
        <f t="shared" si="0"/>
        <v>1106 General 389-391 / 393-395 / 397-398</v>
      </c>
      <c r="D18" s="11">
        <v>1</v>
      </c>
      <c r="E18" s="8">
        <v>0</v>
      </c>
      <c r="F18" s="9">
        <v>0</v>
      </c>
      <c r="G18" s="9">
        <v>0</v>
      </c>
      <c r="H18" s="9">
        <v>0</v>
      </c>
      <c r="I18" s="9">
        <v>0</v>
      </c>
      <c r="J18" s="9">
        <v>0</v>
      </c>
      <c r="K18" s="9">
        <v>0</v>
      </c>
      <c r="L18" s="9">
        <v>0</v>
      </c>
      <c r="M18" s="9">
        <v>0</v>
      </c>
      <c r="N18" s="9">
        <v>0</v>
      </c>
      <c r="O18" s="9">
        <f t="shared" si="1"/>
        <v>0</v>
      </c>
      <c r="Q18" s="9">
        <f t="shared" si="2"/>
        <v>0</v>
      </c>
      <c r="R18" s="9">
        <f>(SUM($E18:F18)+SUM($E18:E18))/2</f>
        <v>0</v>
      </c>
      <c r="S18" s="9">
        <f>(SUM($E18:G18)+SUM($E18:F18))/2</f>
        <v>0</v>
      </c>
      <c r="T18" s="9">
        <f>(SUM($E18:H18)+SUM($E18:G18))/2</f>
        <v>0</v>
      </c>
      <c r="U18" s="9">
        <f>(SUM($E18:I18)+SUM($E18:H18))/2</f>
        <v>0</v>
      </c>
      <c r="V18" s="9">
        <f>(SUM($E18:J18)+SUM($E18:I18))/2</f>
        <v>0</v>
      </c>
      <c r="W18" s="9">
        <f>(SUM($E18:K18)+SUM($E18:J18))/2</f>
        <v>0</v>
      </c>
      <c r="X18" s="9">
        <f>(SUM($E18:L18)+SUM($E18:K18))/2</f>
        <v>0</v>
      </c>
      <c r="Y18" s="9">
        <f>(SUM($E18:M18)+SUM($E18:L18))/2</f>
        <v>0</v>
      </c>
      <c r="Z18" s="9">
        <f>(SUM($E18:N18)+SUM($E18:M18))/2</f>
        <v>0</v>
      </c>
      <c r="AA18" s="9">
        <f t="shared" si="3"/>
        <v>0</v>
      </c>
    </row>
    <row r="19" spans="1:27" hidden="1">
      <c r="A19" s="7">
        <v>1107</v>
      </c>
      <c r="B19" t="s">
        <v>33</v>
      </c>
      <c r="C19" t="str">
        <f t="shared" si="0"/>
        <v>1107 Elec Distribution 360-373</v>
      </c>
      <c r="D19" s="11">
        <v>1</v>
      </c>
      <c r="E19" s="8">
        <v>0</v>
      </c>
      <c r="F19" s="9">
        <v>0</v>
      </c>
      <c r="G19" s="9">
        <v>0</v>
      </c>
      <c r="H19" s="9">
        <v>0</v>
      </c>
      <c r="I19" s="9">
        <v>0</v>
      </c>
      <c r="J19" s="9">
        <v>0</v>
      </c>
      <c r="K19" s="9">
        <v>0</v>
      </c>
      <c r="L19" s="9">
        <v>0</v>
      </c>
      <c r="M19" s="9">
        <v>0</v>
      </c>
      <c r="N19" s="9">
        <v>0</v>
      </c>
      <c r="O19" s="9">
        <f t="shared" si="1"/>
        <v>0</v>
      </c>
      <c r="Q19" s="9">
        <f t="shared" si="2"/>
        <v>0</v>
      </c>
      <c r="R19" s="9">
        <f>(SUM($E19:F19)+SUM($E19:E19))/2</f>
        <v>0</v>
      </c>
      <c r="S19" s="9">
        <f>(SUM($E19:G19)+SUM($E19:F19))/2</f>
        <v>0</v>
      </c>
      <c r="T19" s="9">
        <f>(SUM($E19:H19)+SUM($E19:G19))/2</f>
        <v>0</v>
      </c>
      <c r="U19" s="9">
        <f>(SUM($E19:I19)+SUM($E19:H19))/2</f>
        <v>0</v>
      </c>
      <c r="V19" s="9">
        <f>(SUM($E19:J19)+SUM($E19:I19))/2</f>
        <v>0</v>
      </c>
      <c r="W19" s="9">
        <f>(SUM($E19:K19)+SUM($E19:J19))/2</f>
        <v>0</v>
      </c>
      <c r="X19" s="9">
        <f>(SUM($E19:L19)+SUM($E19:K19))/2</f>
        <v>0</v>
      </c>
      <c r="Y19" s="9">
        <f>(SUM($E19:M19)+SUM($E19:L19))/2</f>
        <v>0</v>
      </c>
      <c r="Z19" s="9">
        <f>(SUM($E19:N19)+SUM($E19:M19))/2</f>
        <v>0</v>
      </c>
      <c r="AA19" s="9">
        <f t="shared" si="3"/>
        <v>0</v>
      </c>
    </row>
    <row r="20" spans="1:27" hidden="1">
      <c r="A20" s="7">
        <v>1107</v>
      </c>
      <c r="B20" t="s">
        <v>34</v>
      </c>
      <c r="C20" t="str">
        <f t="shared" si="0"/>
        <v>1107 Elec Transmission 350-359</v>
      </c>
      <c r="D20" s="11">
        <v>1</v>
      </c>
      <c r="E20" s="8">
        <v>0</v>
      </c>
      <c r="F20" s="9">
        <v>0</v>
      </c>
      <c r="G20" s="9">
        <v>0</v>
      </c>
      <c r="H20" s="9">
        <v>0</v>
      </c>
      <c r="I20" s="9">
        <v>0</v>
      </c>
      <c r="J20" s="9">
        <v>0</v>
      </c>
      <c r="K20" s="9">
        <v>0</v>
      </c>
      <c r="L20" s="9">
        <v>0</v>
      </c>
      <c r="M20" s="9">
        <v>0</v>
      </c>
      <c r="N20" s="9">
        <v>0</v>
      </c>
      <c r="O20" s="9">
        <f t="shared" si="1"/>
        <v>0</v>
      </c>
      <c r="Q20" s="9">
        <f t="shared" si="2"/>
        <v>0</v>
      </c>
      <c r="R20" s="9">
        <f>(SUM($E20:F20)+SUM($E20:E20))/2</f>
        <v>0</v>
      </c>
      <c r="S20" s="9">
        <f>(SUM($E20:G20)+SUM($E20:F20))/2</f>
        <v>0</v>
      </c>
      <c r="T20" s="9">
        <f>(SUM($E20:H20)+SUM($E20:G20))/2</f>
        <v>0</v>
      </c>
      <c r="U20" s="9">
        <f>(SUM($E20:I20)+SUM($E20:H20))/2</f>
        <v>0</v>
      </c>
      <c r="V20" s="9">
        <f>(SUM($E20:J20)+SUM($E20:I20))/2</f>
        <v>0</v>
      </c>
      <c r="W20" s="9">
        <f>(SUM($E20:K20)+SUM($E20:J20))/2</f>
        <v>0</v>
      </c>
      <c r="X20" s="9">
        <f>(SUM($E20:L20)+SUM($E20:K20))/2</f>
        <v>0</v>
      </c>
      <c r="Y20" s="9">
        <f>(SUM($E20:M20)+SUM($E20:L20))/2</f>
        <v>0</v>
      </c>
      <c r="Z20" s="9">
        <f>(SUM($E20:N20)+SUM($E20:M20))/2</f>
        <v>0</v>
      </c>
      <c r="AA20" s="9">
        <f t="shared" si="3"/>
        <v>0</v>
      </c>
    </row>
    <row r="21" spans="1:27" hidden="1">
      <c r="A21" s="7">
        <v>1107</v>
      </c>
      <c r="B21" t="s">
        <v>36</v>
      </c>
      <c r="C21" t="str">
        <f t="shared" si="0"/>
        <v>1107 General 389-391 / 393-395 / 397-398</v>
      </c>
      <c r="D21" s="11">
        <v>1</v>
      </c>
      <c r="E21" s="8">
        <v>0</v>
      </c>
      <c r="F21" s="9">
        <v>0</v>
      </c>
      <c r="G21" s="9">
        <v>0</v>
      </c>
      <c r="H21" s="9">
        <v>0</v>
      </c>
      <c r="I21" s="9">
        <v>0</v>
      </c>
      <c r="J21" s="9">
        <v>0</v>
      </c>
      <c r="K21" s="9">
        <v>0</v>
      </c>
      <c r="L21" s="9">
        <v>0</v>
      </c>
      <c r="M21" s="9">
        <v>0</v>
      </c>
      <c r="N21" s="9">
        <v>0</v>
      </c>
      <c r="O21" s="9">
        <f t="shared" si="1"/>
        <v>0</v>
      </c>
      <c r="Q21" s="9">
        <f t="shared" si="2"/>
        <v>0</v>
      </c>
      <c r="R21" s="9">
        <f>(SUM($E21:F21)+SUM($E21:E21))/2</f>
        <v>0</v>
      </c>
      <c r="S21" s="9">
        <f>(SUM($E21:G21)+SUM($E21:F21))/2</f>
        <v>0</v>
      </c>
      <c r="T21" s="9">
        <f>(SUM($E21:H21)+SUM($E21:G21))/2</f>
        <v>0</v>
      </c>
      <c r="U21" s="9">
        <f>(SUM($E21:I21)+SUM($E21:H21))/2</f>
        <v>0</v>
      </c>
      <c r="V21" s="9">
        <f>(SUM($E21:J21)+SUM($E21:I21))/2</f>
        <v>0</v>
      </c>
      <c r="W21" s="9">
        <f>(SUM($E21:K21)+SUM($E21:J21))/2</f>
        <v>0</v>
      </c>
      <c r="X21" s="9">
        <f>(SUM($E21:L21)+SUM($E21:K21))/2</f>
        <v>0</v>
      </c>
      <c r="Y21" s="9">
        <f>(SUM($E21:M21)+SUM($E21:L21))/2</f>
        <v>0</v>
      </c>
      <c r="Z21" s="9">
        <f>(SUM($E21:N21)+SUM($E21:M21))/2</f>
        <v>0</v>
      </c>
      <c r="AA21" s="9">
        <f t="shared" si="3"/>
        <v>0</v>
      </c>
    </row>
    <row r="22" spans="1:27" hidden="1">
      <c r="A22" s="7">
        <v>1108</v>
      </c>
      <c r="B22" t="s">
        <v>33</v>
      </c>
      <c r="C22" t="str">
        <f t="shared" si="0"/>
        <v>1108 Elec Distribution 360-373</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7" hidden="1">
      <c r="A23" s="7">
        <v>1108</v>
      </c>
      <c r="B23" t="s">
        <v>34</v>
      </c>
      <c r="C23" t="str">
        <f t="shared" si="0"/>
        <v>1108 Elec Transmission 350-359</v>
      </c>
      <c r="D23" s="11">
        <v>1</v>
      </c>
      <c r="E23" s="8">
        <v>0</v>
      </c>
      <c r="F23" s="9">
        <v>0</v>
      </c>
      <c r="G23" s="9">
        <v>0</v>
      </c>
      <c r="H23" s="9">
        <v>0</v>
      </c>
      <c r="I23" s="9">
        <v>0</v>
      </c>
      <c r="J23" s="9">
        <v>548458.65265800001</v>
      </c>
      <c r="K23" s="9">
        <v>2.7080760000000001</v>
      </c>
      <c r="L23" s="9">
        <v>1390.6233179999999</v>
      </c>
      <c r="M23" s="9">
        <v>808.65647100000001</v>
      </c>
      <c r="N23" s="9">
        <v>2617.3948919999998</v>
      </c>
      <c r="O23" s="9">
        <f t="shared" si="1"/>
        <v>553278.03541500005</v>
      </c>
      <c r="Q23" s="9">
        <f t="shared" si="2"/>
        <v>0</v>
      </c>
      <c r="R23" s="9">
        <f>(SUM($E23:F23)+SUM($E23:E23))/2</f>
        <v>0</v>
      </c>
      <c r="S23" s="9">
        <f>(SUM($E23:G23)+SUM($E23:F23))/2</f>
        <v>0</v>
      </c>
      <c r="T23" s="9">
        <f>(SUM($E23:H23)+SUM($E23:G23))/2</f>
        <v>0</v>
      </c>
      <c r="U23" s="9">
        <f>(SUM($E23:I23)+SUM($E23:H23))/2</f>
        <v>0</v>
      </c>
      <c r="V23" s="9">
        <f>(SUM($E23:J23)+SUM($E23:I23))/2</f>
        <v>274229.326329</v>
      </c>
      <c r="W23" s="9">
        <f>(SUM($E23:K23)+SUM($E23:J23))/2</f>
        <v>548460.006696</v>
      </c>
      <c r="X23" s="9">
        <f>(SUM($E23:L23)+SUM($E23:K23))/2</f>
        <v>549156.67239299999</v>
      </c>
      <c r="Y23" s="9">
        <f>(SUM($E23:M23)+SUM($E23:L23))/2</f>
        <v>550256.31228750001</v>
      </c>
      <c r="Z23" s="9">
        <f>(SUM($E23:N23)+SUM($E23:M23))/2</f>
        <v>551969.33796899999</v>
      </c>
      <c r="AA23" s="9">
        <f t="shared" si="3"/>
        <v>247407.16556744999</v>
      </c>
    </row>
    <row r="24" spans="1:27" hidden="1">
      <c r="A24" s="7">
        <v>2000</v>
      </c>
      <c r="B24" t="s">
        <v>34</v>
      </c>
      <c r="C24" t="str">
        <f t="shared" si="0"/>
        <v>2000 Elec Transmission 350-359</v>
      </c>
      <c r="D24" s="11">
        <v>1</v>
      </c>
      <c r="E24" s="8">
        <v>-551528.59860000003</v>
      </c>
      <c r="F24" s="9">
        <v>164.87713199999999</v>
      </c>
      <c r="G24" s="9">
        <v>236895.08728200002</v>
      </c>
      <c r="H24" s="9">
        <v>0</v>
      </c>
      <c r="I24" s="9">
        <v>253.270836</v>
      </c>
      <c r="J24" s="9">
        <v>631.04743799999994</v>
      </c>
      <c r="K24" s="9">
        <v>0</v>
      </c>
      <c r="L24" s="9">
        <v>0</v>
      </c>
      <c r="M24" s="9">
        <v>53857.577906999999</v>
      </c>
      <c r="N24" s="9">
        <v>609115.99906499998</v>
      </c>
      <c r="O24" s="9">
        <f t="shared" si="1"/>
        <v>349389.26105999993</v>
      </c>
      <c r="Q24" s="9">
        <f t="shared" si="2"/>
        <v>-275764.29930000001</v>
      </c>
      <c r="R24" s="9">
        <f>(SUM($E24:F24)+SUM($E24:E24))/2</f>
        <v>-551446.16003399994</v>
      </c>
      <c r="S24" s="9">
        <f>(SUM($E24:G24)+SUM($E24:F24))/2</f>
        <v>-432916.17782699998</v>
      </c>
      <c r="T24" s="9">
        <f>(SUM($E24:H24)+SUM($E24:G24))/2</f>
        <v>-314468.63418599998</v>
      </c>
      <c r="U24" s="9">
        <f>(SUM($E24:I24)+SUM($E24:H24))/2</f>
        <v>-314341.99876799999</v>
      </c>
      <c r="V24" s="9">
        <f>(SUM($E24:J24)+SUM($E24:I24))/2</f>
        <v>-313899.83963100001</v>
      </c>
      <c r="W24" s="9">
        <f>(SUM($E24:K24)+SUM($E24:J24))/2</f>
        <v>-313584.31591200002</v>
      </c>
      <c r="X24" s="9">
        <f>(SUM($E24:L24)+SUM($E24:K24))/2</f>
        <v>-313584.31591200002</v>
      </c>
      <c r="Y24" s="9">
        <f>(SUM($E24:M24)+SUM($E24:L24))/2</f>
        <v>-286655.52695850004</v>
      </c>
      <c r="Z24" s="9">
        <f>(SUM($E24:N24)+SUM($E24:M24))/2</f>
        <v>44831.261527499955</v>
      </c>
      <c r="AA24" s="9">
        <f t="shared" si="3"/>
        <v>-307183.00070009998</v>
      </c>
    </row>
    <row r="25" spans="1:27" hidden="1">
      <c r="A25" s="7">
        <v>2000</v>
      </c>
      <c r="B25" t="s">
        <v>33</v>
      </c>
      <c r="C25" t="str">
        <f t="shared" si="0"/>
        <v>2000 Elec Distribution 360-373</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7" hidden="1">
      <c r="A26" s="7">
        <v>2001</v>
      </c>
      <c r="B26" t="s">
        <v>34</v>
      </c>
      <c r="C26" t="str">
        <f t="shared" si="0"/>
        <v>2001 Elec Transmission 350-359</v>
      </c>
      <c r="D26" s="11">
        <v>1</v>
      </c>
      <c r="E26" s="8">
        <v>0</v>
      </c>
      <c r="F26" s="9">
        <v>0</v>
      </c>
      <c r="G26" s="9">
        <v>0</v>
      </c>
      <c r="H26" s="9">
        <v>0</v>
      </c>
      <c r="I26" s="9">
        <v>0</v>
      </c>
      <c r="J26" s="9">
        <v>0</v>
      </c>
      <c r="K26" s="9">
        <v>0</v>
      </c>
      <c r="L26" s="9">
        <v>0</v>
      </c>
      <c r="M26" s="9">
        <v>0</v>
      </c>
      <c r="N26" s="9">
        <v>0</v>
      </c>
      <c r="O26" s="9">
        <f t="shared" si="1"/>
        <v>0</v>
      </c>
      <c r="Q26" s="9">
        <f t="shared" si="2"/>
        <v>0</v>
      </c>
      <c r="R26" s="9">
        <f>(SUM($E26:F26)+SUM($E26:E26))/2</f>
        <v>0</v>
      </c>
      <c r="S26" s="9">
        <f>(SUM($E26:G26)+SUM($E26:F26))/2</f>
        <v>0</v>
      </c>
      <c r="T26" s="9">
        <f>(SUM($E26:H26)+SUM($E26:G26))/2</f>
        <v>0</v>
      </c>
      <c r="U26" s="9">
        <f>(SUM($E26:I26)+SUM($E26:H26))/2</f>
        <v>0</v>
      </c>
      <c r="V26" s="9">
        <f>(SUM($E26:J26)+SUM($E26:I26))/2</f>
        <v>0</v>
      </c>
      <c r="W26" s="9">
        <f>(SUM($E26:K26)+SUM($E26:J26))/2</f>
        <v>0</v>
      </c>
      <c r="X26" s="9">
        <f>(SUM($E26:L26)+SUM($E26:K26))/2</f>
        <v>0</v>
      </c>
      <c r="Y26" s="9">
        <f>(SUM($E26:M26)+SUM($E26:L26))/2</f>
        <v>0</v>
      </c>
      <c r="Z26" s="9">
        <f>(SUM($E26:N26)+SUM($E26:M26))/2</f>
        <v>0</v>
      </c>
      <c r="AA26" s="9">
        <f t="shared" si="3"/>
        <v>0</v>
      </c>
    </row>
    <row r="27" spans="1:27">
      <c r="A27" s="7">
        <v>2055</v>
      </c>
      <c r="B27" t="s">
        <v>33</v>
      </c>
      <c r="C27" t="str">
        <f t="shared" ref="C27:C90" si="4">CONCATENATE(A27," ",B27)</f>
        <v>2055 Elec Distribution 360-373</v>
      </c>
      <c r="D27" s="11">
        <v>1</v>
      </c>
      <c r="E27" s="8">
        <v>435711.37999999954</v>
      </c>
      <c r="F27" s="9">
        <v>368799.4</v>
      </c>
      <c r="G27" s="9">
        <v>33014.349999999846</v>
      </c>
      <c r="H27" s="9">
        <v>420456.11000000016</v>
      </c>
      <c r="I27" s="9">
        <v>982499.45000000007</v>
      </c>
      <c r="J27" s="9">
        <v>1017752.75</v>
      </c>
      <c r="K27" s="9">
        <v>759882.44</v>
      </c>
      <c r="L27" s="9">
        <v>471644.55000000005</v>
      </c>
      <c r="M27" s="9">
        <v>623408.35</v>
      </c>
      <c r="N27" s="9">
        <v>517256.48999999993</v>
      </c>
      <c r="O27" s="9">
        <f t="shared" ref="O27:O90" si="5">SUM(E27:N27)</f>
        <v>5630425.2699999996</v>
      </c>
      <c r="Q27" s="9">
        <f t="shared" ref="Q27:Q90" si="6">E27/2</f>
        <v>217855.68999999977</v>
      </c>
      <c r="R27" s="9">
        <f>(SUM($E27:F27)+SUM($E27:E27))/2</f>
        <v>620111.07999999961</v>
      </c>
      <c r="S27" s="9">
        <f>(SUM($E27:G27)+SUM($E27:F27))/2</f>
        <v>821017.95499999949</v>
      </c>
      <c r="T27" s="9">
        <f>(SUM($E27:H27)+SUM($E27:G27))/2</f>
        <v>1047753.1849999995</v>
      </c>
      <c r="U27" s="9">
        <f>(SUM($E27:I27)+SUM($E27:H27))/2</f>
        <v>1749230.9649999994</v>
      </c>
      <c r="V27" s="9">
        <f>(SUM($E27:J27)+SUM($E27:I27))/2</f>
        <v>2749357.0649999995</v>
      </c>
      <c r="W27" s="9">
        <f>(SUM($E27:K27)+SUM($E27:J27))/2</f>
        <v>3638174.6599999992</v>
      </c>
      <c r="X27" s="9">
        <f>(SUM($E27:L27)+SUM($E27:K27))/2</f>
        <v>4253938.1549999993</v>
      </c>
      <c r="Y27" s="9">
        <f>(SUM($E27:M27)+SUM($E27:L27))/2</f>
        <v>4801464.6049999995</v>
      </c>
      <c r="Z27" s="9">
        <f>(SUM($E27:N27)+SUM($E27:M27))/2</f>
        <v>5371797.0249999994</v>
      </c>
      <c r="AA27" s="9">
        <f t="shared" ref="AA27:AA90" si="7">AVERAGE(Q27:Z27)</f>
        <v>2527070.0384999993</v>
      </c>
    </row>
    <row r="28" spans="1:27" hidden="1">
      <c r="A28" s="7">
        <v>2054</v>
      </c>
      <c r="B28" t="s">
        <v>33</v>
      </c>
      <c r="C28" t="str">
        <f t="shared" si="4"/>
        <v>2054 Elec Distribution 360-373</v>
      </c>
      <c r="D28" s="11">
        <v>1</v>
      </c>
      <c r="E28" s="8">
        <v>3158.2900000000018</v>
      </c>
      <c r="F28" s="9">
        <v>1656.03</v>
      </c>
      <c r="G28" s="9">
        <v>2828.0800000000004</v>
      </c>
      <c r="H28" s="9">
        <v>5580.45</v>
      </c>
      <c r="I28" s="9">
        <v>17572.46</v>
      </c>
      <c r="J28" s="9">
        <v>21423.309999999998</v>
      </c>
      <c r="K28" s="9">
        <v>18077.28</v>
      </c>
      <c r="L28" s="9">
        <v>19650.599999999999</v>
      </c>
      <c r="M28" s="9">
        <v>56018.310000000005</v>
      </c>
      <c r="N28" s="9">
        <v>44372.720000000008</v>
      </c>
      <c r="O28" s="9">
        <f t="shared" si="5"/>
        <v>190337.53</v>
      </c>
      <c r="Q28" s="9">
        <f t="shared" si="6"/>
        <v>1579.1450000000009</v>
      </c>
      <c r="R28" s="9">
        <f>(SUM($E28:F28)+SUM($E28:E28))/2</f>
        <v>3986.3050000000017</v>
      </c>
      <c r="S28" s="9">
        <f>(SUM($E28:G28)+SUM($E28:F28))/2</f>
        <v>6228.3600000000015</v>
      </c>
      <c r="T28" s="9">
        <f>(SUM($E28:H28)+SUM($E28:G28))/2</f>
        <v>10432.625000000002</v>
      </c>
      <c r="U28" s="9">
        <f>(SUM($E28:I28)+SUM($E28:H28))/2</f>
        <v>22009.08</v>
      </c>
      <c r="V28" s="9">
        <f>(SUM($E28:J28)+SUM($E28:I28))/2</f>
        <v>41506.964999999997</v>
      </c>
      <c r="W28" s="9">
        <f>(SUM($E28:K28)+SUM($E28:J28))/2</f>
        <v>61257.259999999995</v>
      </c>
      <c r="X28" s="9">
        <f>(SUM($E28:L28)+SUM($E28:K28))/2</f>
        <v>80121.2</v>
      </c>
      <c r="Y28" s="9">
        <f>(SUM($E28:M28)+SUM($E28:L28))/2</f>
        <v>117955.655</v>
      </c>
      <c r="Z28" s="9">
        <f>(SUM($E28:N28)+SUM($E28:M28))/2</f>
        <v>168151.16999999998</v>
      </c>
      <c r="AA28" s="9">
        <f t="shared" si="7"/>
        <v>51322.776499999993</v>
      </c>
    </row>
    <row r="29" spans="1:27">
      <c r="A29" s="7">
        <v>2057</v>
      </c>
      <c r="B29" t="s">
        <v>33</v>
      </c>
      <c r="C29" t="str">
        <f t="shared" si="4"/>
        <v>2057 Elec Distribution 360-373</v>
      </c>
      <c r="D29" s="11">
        <v>1</v>
      </c>
      <c r="E29" s="8">
        <v>5274.58</v>
      </c>
      <c r="F29" s="9">
        <v>44938.299999999996</v>
      </c>
      <c r="G29" s="9">
        <v>0</v>
      </c>
      <c r="H29" s="9">
        <v>0</v>
      </c>
      <c r="I29" s="9">
        <v>0</v>
      </c>
      <c r="J29" s="9">
        <v>0</v>
      </c>
      <c r="K29" s="9">
        <v>0</v>
      </c>
      <c r="L29" s="9">
        <v>0</v>
      </c>
      <c r="M29" s="9">
        <v>-3.637978807091713E-12</v>
      </c>
      <c r="N29" s="9">
        <v>0</v>
      </c>
      <c r="O29" s="9">
        <f t="shared" si="5"/>
        <v>50212.87999999999</v>
      </c>
      <c r="Q29" s="9">
        <f t="shared" si="6"/>
        <v>2637.29</v>
      </c>
      <c r="R29" s="9">
        <f>(SUM($E29:F29)+SUM($E29:E29))/2</f>
        <v>27743.73</v>
      </c>
      <c r="S29" s="9">
        <f>(SUM($E29:G29)+SUM($E29:F29))/2</f>
        <v>50212.88</v>
      </c>
      <c r="T29" s="9">
        <f>(SUM($E29:H29)+SUM($E29:G29))/2</f>
        <v>50212.88</v>
      </c>
      <c r="U29" s="9">
        <f>(SUM($E29:I29)+SUM($E29:H29))/2</f>
        <v>50212.88</v>
      </c>
      <c r="V29" s="9">
        <f>(SUM($E29:J29)+SUM($E29:I29))/2</f>
        <v>50212.88</v>
      </c>
      <c r="W29" s="9">
        <f>(SUM($E29:K29)+SUM($E29:J29))/2</f>
        <v>50212.88</v>
      </c>
      <c r="X29" s="9">
        <f>(SUM($E29:L29)+SUM($E29:K29))/2</f>
        <v>50212.88</v>
      </c>
      <c r="Y29" s="9">
        <f>(SUM($E29:M29)+SUM($E29:L29))/2</f>
        <v>50212.87999999999</v>
      </c>
      <c r="Z29" s="9">
        <f>(SUM($E29:N29)+SUM($E29:M29))/2</f>
        <v>50212.87999999999</v>
      </c>
      <c r="AA29" s="9">
        <f t="shared" si="7"/>
        <v>43208.406000000003</v>
      </c>
    </row>
    <row r="30" spans="1:27">
      <c r="A30" s="7">
        <v>2060</v>
      </c>
      <c r="B30" t="s">
        <v>33</v>
      </c>
      <c r="C30" t="str">
        <f t="shared" si="4"/>
        <v>2060 Elec Distribution 360-373</v>
      </c>
      <c r="D30" s="11">
        <v>1</v>
      </c>
      <c r="E30" s="8">
        <v>170584.93999999994</v>
      </c>
      <c r="F30" s="9">
        <v>354261.82000000007</v>
      </c>
      <c r="G30" s="9">
        <v>415016.14000000007</v>
      </c>
      <c r="H30" s="9">
        <v>308582.40999999997</v>
      </c>
      <c r="I30" s="9">
        <v>726601.6399999999</v>
      </c>
      <c r="J30" s="9">
        <v>962989.23</v>
      </c>
      <c r="K30" s="9">
        <v>274417.82</v>
      </c>
      <c r="L30" s="9">
        <v>441444.17999999993</v>
      </c>
      <c r="M30" s="9">
        <v>577250</v>
      </c>
      <c r="N30" s="9">
        <v>1362584.2300000002</v>
      </c>
      <c r="O30" s="9">
        <f t="shared" si="5"/>
        <v>5593732.4100000001</v>
      </c>
      <c r="Q30" s="9">
        <f t="shared" si="6"/>
        <v>85292.469999999972</v>
      </c>
      <c r="R30" s="9">
        <f>(SUM($E30:F30)+SUM($E30:E30))/2</f>
        <v>347715.85</v>
      </c>
      <c r="S30" s="9">
        <f>(SUM($E30:G30)+SUM($E30:F30))/2</f>
        <v>732354.83000000007</v>
      </c>
      <c r="T30" s="9">
        <f>(SUM($E30:H30)+SUM($E30:G30))/2</f>
        <v>1094154.105</v>
      </c>
      <c r="U30" s="9">
        <f>(SUM($E30:I30)+SUM($E30:H30))/2</f>
        <v>1611746.13</v>
      </c>
      <c r="V30" s="9">
        <f>(SUM($E30:J30)+SUM($E30:I30))/2</f>
        <v>2456541.5649999999</v>
      </c>
      <c r="W30" s="9">
        <f>(SUM($E30:K30)+SUM($E30:J30))/2</f>
        <v>3075245.09</v>
      </c>
      <c r="X30" s="9">
        <f>(SUM($E30:L30)+SUM($E30:K30))/2</f>
        <v>3433176.09</v>
      </c>
      <c r="Y30" s="9">
        <f>(SUM($E30:M30)+SUM($E30:L30))/2</f>
        <v>3942523.1799999997</v>
      </c>
      <c r="Z30" s="9">
        <f>(SUM($E30:N30)+SUM($E30:M30))/2</f>
        <v>4912440.2949999999</v>
      </c>
      <c r="AA30" s="9">
        <f t="shared" si="7"/>
        <v>2169118.9604999996</v>
      </c>
    </row>
    <row r="31" spans="1:27" hidden="1">
      <c r="A31" s="7">
        <v>2056</v>
      </c>
      <c r="B31" t="s">
        <v>33</v>
      </c>
      <c r="C31" t="str">
        <f t="shared" si="4"/>
        <v>2056 Elec Distribution 360-373</v>
      </c>
      <c r="D31" s="11">
        <v>1</v>
      </c>
      <c r="E31" s="8">
        <v>175465.62</v>
      </c>
      <c r="F31" s="9">
        <v>213979.9</v>
      </c>
      <c r="G31" s="9">
        <v>134654.91</v>
      </c>
      <c r="H31" s="9">
        <v>218324.90000000002</v>
      </c>
      <c r="I31" s="9">
        <v>204453.20000000004</v>
      </c>
      <c r="J31" s="9">
        <v>248383.05</v>
      </c>
      <c r="K31" s="9">
        <v>237752.16999999998</v>
      </c>
      <c r="L31" s="9">
        <v>128700.77</v>
      </c>
      <c r="M31" s="9">
        <v>43398.640000000007</v>
      </c>
      <c r="N31" s="9">
        <v>22390.789999999997</v>
      </c>
      <c r="O31" s="9">
        <f t="shared" si="5"/>
        <v>1627503.95</v>
      </c>
      <c r="Q31" s="9">
        <f t="shared" si="6"/>
        <v>87732.81</v>
      </c>
      <c r="R31" s="9">
        <f>(SUM($E31:F31)+SUM($E31:E31))/2</f>
        <v>282455.57</v>
      </c>
      <c r="S31" s="9">
        <f>(SUM($E31:G31)+SUM($E31:F31))/2</f>
        <v>456772.97500000003</v>
      </c>
      <c r="T31" s="9">
        <f>(SUM($E31:H31)+SUM($E31:G31))/2</f>
        <v>633262.88000000012</v>
      </c>
      <c r="U31" s="9">
        <f>(SUM($E31:I31)+SUM($E31:H31))/2</f>
        <v>844651.93000000017</v>
      </c>
      <c r="V31" s="9">
        <f>(SUM($E31:J31)+SUM($E31:I31))/2</f>
        <v>1071070.0550000002</v>
      </c>
      <c r="W31" s="9">
        <f>(SUM($E31:K31)+SUM($E31:J31))/2</f>
        <v>1314137.665</v>
      </c>
      <c r="X31" s="9">
        <f>(SUM($E31:L31)+SUM($E31:K31))/2</f>
        <v>1497364.135</v>
      </c>
      <c r="Y31" s="9">
        <f>(SUM($E31:M31)+SUM($E31:L31))/2</f>
        <v>1583413.8399999999</v>
      </c>
      <c r="Z31" s="9">
        <f>(SUM($E31:N31)+SUM($E31:M31))/2</f>
        <v>1616308.5549999999</v>
      </c>
      <c r="AA31" s="9">
        <f t="shared" si="7"/>
        <v>938717.04149999993</v>
      </c>
    </row>
    <row r="32" spans="1:27" hidden="1">
      <c r="A32" s="7">
        <v>2056</v>
      </c>
      <c r="B32" t="s">
        <v>34</v>
      </c>
      <c r="C32" t="str">
        <f t="shared" si="4"/>
        <v>2056 Elec Transmission 350-359</v>
      </c>
      <c r="D32" s="11">
        <v>1</v>
      </c>
      <c r="E32" s="8">
        <v>569.76735900000494</v>
      </c>
      <c r="F32" s="9">
        <v>1088.9094720000066</v>
      </c>
      <c r="G32" s="9">
        <v>0</v>
      </c>
      <c r="H32" s="9">
        <v>0</v>
      </c>
      <c r="I32" s="9">
        <v>0</v>
      </c>
      <c r="J32" s="9">
        <v>0</v>
      </c>
      <c r="K32" s="9">
        <v>0</v>
      </c>
      <c r="L32" s="9">
        <v>75401.571356999993</v>
      </c>
      <c r="M32" s="9">
        <v>0</v>
      </c>
      <c r="N32" s="9">
        <v>2133.799563</v>
      </c>
      <c r="O32" s="9">
        <f t="shared" si="5"/>
        <v>79194.047750999991</v>
      </c>
      <c r="Q32" s="9">
        <f t="shared" si="6"/>
        <v>284.88367950000247</v>
      </c>
      <c r="R32" s="9">
        <f>(SUM($E32:F32)+SUM($E32:E32))/2</f>
        <v>1114.2220950000083</v>
      </c>
      <c r="S32" s="9">
        <f>(SUM($E32:G32)+SUM($E32:F32))/2</f>
        <v>1658.6768310000116</v>
      </c>
      <c r="T32" s="9">
        <f>(SUM($E32:H32)+SUM($E32:G32))/2</f>
        <v>1658.6768310000116</v>
      </c>
      <c r="U32" s="9">
        <f>(SUM($E32:I32)+SUM($E32:H32))/2</f>
        <v>1658.6768310000116</v>
      </c>
      <c r="V32" s="9">
        <f>(SUM($E32:J32)+SUM($E32:I32))/2</f>
        <v>1658.6768310000116</v>
      </c>
      <c r="W32" s="9">
        <f>(SUM($E32:K32)+SUM($E32:J32))/2</f>
        <v>1658.6768310000116</v>
      </c>
      <c r="X32" s="9">
        <f>(SUM($E32:L32)+SUM($E32:K32))/2</f>
        <v>39359.462509500008</v>
      </c>
      <c r="Y32" s="9">
        <f>(SUM($E32:M32)+SUM($E32:L32))/2</f>
        <v>77060.248187999998</v>
      </c>
      <c r="Z32" s="9">
        <f>(SUM($E32:N32)+SUM($E32:M32))/2</f>
        <v>78127.147969499987</v>
      </c>
      <c r="AA32" s="9">
        <f t="shared" si="7"/>
        <v>20423.934859650006</v>
      </c>
    </row>
    <row r="33" spans="1:27">
      <c r="A33" s="7">
        <v>2204</v>
      </c>
      <c r="B33" t="s">
        <v>33</v>
      </c>
      <c r="C33" t="str">
        <f t="shared" si="4"/>
        <v>2204 Elec Distribution 360-373</v>
      </c>
      <c r="D33" s="11">
        <v>1</v>
      </c>
      <c r="E33" s="8">
        <v>375.94</v>
      </c>
      <c r="F33" s="9">
        <v>1145.43</v>
      </c>
      <c r="G33" s="9">
        <v>0</v>
      </c>
      <c r="H33" s="9">
        <v>0</v>
      </c>
      <c r="I33" s="9">
        <v>578837.71</v>
      </c>
      <c r="J33" s="9">
        <v>129634.51000000001</v>
      </c>
      <c r="K33" s="9">
        <v>163588.92000000001</v>
      </c>
      <c r="L33" s="9">
        <v>70720.009999999995</v>
      </c>
      <c r="M33" s="9">
        <v>117626.25</v>
      </c>
      <c r="N33" s="9">
        <v>20595.650000000001</v>
      </c>
      <c r="O33" s="9">
        <f t="shared" si="5"/>
        <v>1082524.42</v>
      </c>
      <c r="Q33" s="9">
        <f t="shared" si="6"/>
        <v>187.97</v>
      </c>
      <c r="R33" s="9">
        <f>(SUM($E33:F33)+SUM($E33:E33))/2</f>
        <v>948.65500000000009</v>
      </c>
      <c r="S33" s="9">
        <f>(SUM($E33:G33)+SUM($E33:F33))/2</f>
        <v>1521.3700000000001</v>
      </c>
      <c r="T33" s="9">
        <f>(SUM($E33:H33)+SUM($E33:G33))/2</f>
        <v>1521.3700000000001</v>
      </c>
      <c r="U33" s="9">
        <f>(SUM($E33:I33)+SUM($E33:H33))/2</f>
        <v>290940.22499999998</v>
      </c>
      <c r="V33" s="9">
        <f>(SUM($E33:J33)+SUM($E33:I33))/2</f>
        <v>645176.33499999996</v>
      </c>
      <c r="W33" s="9">
        <f>(SUM($E33:K33)+SUM($E33:J33))/2</f>
        <v>791788.05</v>
      </c>
      <c r="X33" s="9">
        <f>(SUM($E33:L33)+SUM($E33:K33))/2</f>
        <v>908942.51500000001</v>
      </c>
      <c r="Y33" s="9">
        <f>(SUM($E33:M33)+SUM($E33:L33))/2</f>
        <v>1003115.645</v>
      </c>
      <c r="Z33" s="9">
        <f>(SUM($E33:N33)+SUM($E33:M33))/2</f>
        <v>1072226.595</v>
      </c>
      <c r="AA33" s="9">
        <f t="shared" si="7"/>
        <v>471636.87300000002</v>
      </c>
    </row>
    <row r="34" spans="1:27">
      <c r="A34" s="7">
        <v>2215</v>
      </c>
      <c r="B34" t="s">
        <v>33</v>
      </c>
      <c r="C34" t="str">
        <f t="shared" si="4"/>
        <v>2215 Elec Distribution 360-373</v>
      </c>
      <c r="D34" s="11">
        <v>1</v>
      </c>
      <c r="E34" s="8">
        <v>-49585.759999999995</v>
      </c>
      <c r="F34" s="9">
        <v>507709.46463549999</v>
      </c>
      <c r="G34" s="9">
        <v>8914.2340499999991</v>
      </c>
      <c r="H34" s="9">
        <v>803.48</v>
      </c>
      <c r="I34" s="9">
        <v>53194.04</v>
      </c>
      <c r="J34" s="9">
        <v>432579.09</v>
      </c>
      <c r="K34" s="9">
        <v>-65358.650000000009</v>
      </c>
      <c r="L34" s="9">
        <v>124067.87000000013</v>
      </c>
      <c r="M34" s="9">
        <v>116441.15049400003</v>
      </c>
      <c r="N34" s="9">
        <v>74321.375828000004</v>
      </c>
      <c r="O34" s="9">
        <f t="shared" si="5"/>
        <v>1203086.2950075001</v>
      </c>
      <c r="Q34" s="9">
        <f t="shared" si="6"/>
        <v>-24792.879999999997</v>
      </c>
      <c r="R34" s="9">
        <f>(SUM($E34:F34)+SUM($E34:E34))/2</f>
        <v>204268.97231774998</v>
      </c>
      <c r="S34" s="9">
        <f>(SUM($E34:G34)+SUM($E34:F34))/2</f>
        <v>462580.82166049996</v>
      </c>
      <c r="T34" s="9">
        <f>(SUM($E34:H34)+SUM($E34:G34))/2</f>
        <v>467439.67868549994</v>
      </c>
      <c r="U34" s="9">
        <f>(SUM($E34:I34)+SUM($E34:H34))/2</f>
        <v>494438.43868549995</v>
      </c>
      <c r="V34" s="9">
        <f>(SUM($E34:J34)+SUM($E34:I34))/2</f>
        <v>737325.00368549989</v>
      </c>
      <c r="W34" s="9">
        <f>(SUM($E34:K34)+SUM($E34:J34))/2</f>
        <v>920935.22368549998</v>
      </c>
      <c r="X34" s="9">
        <f>(SUM($E34:L34)+SUM($E34:K34))/2</f>
        <v>950289.83368549997</v>
      </c>
      <c r="Y34" s="9">
        <f>(SUM($E34:M34)+SUM($E34:L34))/2</f>
        <v>1070544.3439325001</v>
      </c>
      <c r="Z34" s="9">
        <f>(SUM($E34:N34)+SUM($E34:M34))/2</f>
        <v>1165925.6070935</v>
      </c>
      <c r="AA34" s="9">
        <f t="shared" si="7"/>
        <v>644895.50434317498</v>
      </c>
    </row>
    <row r="35" spans="1:27" hidden="1">
      <c r="A35" s="7">
        <v>2058</v>
      </c>
      <c r="B35" t="s">
        <v>33</v>
      </c>
      <c r="C35" t="str">
        <f t="shared" si="4"/>
        <v>2058 Elec Distribution 360-373</v>
      </c>
      <c r="D35" s="11">
        <v>1</v>
      </c>
      <c r="E35" s="8">
        <v>13720.419999999986</v>
      </c>
      <c r="F35" s="9">
        <v>41419.22</v>
      </c>
      <c r="G35" s="9">
        <v>84794.37999999999</v>
      </c>
      <c r="H35" s="9">
        <v>46658.929999999993</v>
      </c>
      <c r="I35" s="9">
        <v>123146.95999999999</v>
      </c>
      <c r="J35" s="9">
        <v>336279.42000000004</v>
      </c>
      <c r="K35" s="9">
        <v>38293.18</v>
      </c>
      <c r="L35" s="9">
        <v>116292.45</v>
      </c>
      <c r="M35" s="9">
        <v>149697.15</v>
      </c>
      <c r="N35" s="9">
        <v>26799.619999999992</v>
      </c>
      <c r="O35" s="9">
        <f t="shared" si="5"/>
        <v>977101.73</v>
      </c>
      <c r="Q35" s="9">
        <f t="shared" si="6"/>
        <v>6860.2099999999928</v>
      </c>
      <c r="R35" s="9">
        <f>(SUM($E35:F35)+SUM($E35:E35))/2</f>
        <v>34430.029999999984</v>
      </c>
      <c r="S35" s="9">
        <f>(SUM($E35:G35)+SUM($E35:F35))/2</f>
        <v>97536.829999999973</v>
      </c>
      <c r="T35" s="9">
        <f>(SUM($E35:H35)+SUM($E35:G35))/2</f>
        <v>163263.48499999996</v>
      </c>
      <c r="U35" s="9">
        <f>(SUM($E35:I35)+SUM($E35:H35))/2</f>
        <v>248166.42999999993</v>
      </c>
      <c r="V35" s="9">
        <f>(SUM($E35:J35)+SUM($E35:I35))/2</f>
        <v>477879.61999999994</v>
      </c>
      <c r="W35" s="9">
        <f>(SUM($E35:K35)+SUM($E35:J35))/2</f>
        <v>665165.91999999993</v>
      </c>
      <c r="X35" s="9">
        <f>(SUM($E35:L35)+SUM($E35:K35))/2</f>
        <v>742458.73499999999</v>
      </c>
      <c r="Y35" s="9">
        <f>(SUM($E35:M35)+SUM($E35:L35))/2</f>
        <v>875453.53499999992</v>
      </c>
      <c r="Z35" s="9">
        <f>(SUM($E35:N35)+SUM($E35:M35))/2</f>
        <v>963701.91999999993</v>
      </c>
      <c r="AA35" s="9">
        <f t="shared" si="7"/>
        <v>427491.6715</v>
      </c>
    </row>
    <row r="36" spans="1:27" hidden="1">
      <c r="A36" s="7">
        <v>2058</v>
      </c>
      <c r="B36" t="s">
        <v>36</v>
      </c>
      <c r="C36" t="str">
        <f t="shared" si="4"/>
        <v>2058 General 389-391 / 393-395 / 397-398</v>
      </c>
      <c r="D36" s="11">
        <v>1</v>
      </c>
      <c r="E36" s="8">
        <v>94451.230958</v>
      </c>
      <c r="F36" s="9">
        <v>0</v>
      </c>
      <c r="G36" s="9">
        <v>0</v>
      </c>
      <c r="H36" s="9">
        <v>0</v>
      </c>
      <c r="I36" s="9">
        <v>0</v>
      </c>
      <c r="J36" s="9">
        <v>0</v>
      </c>
      <c r="K36" s="9">
        <v>0</v>
      </c>
      <c r="L36" s="9">
        <v>0</v>
      </c>
      <c r="M36" s="9">
        <v>0</v>
      </c>
      <c r="N36" s="9">
        <v>0</v>
      </c>
      <c r="O36" s="9">
        <f t="shared" si="5"/>
        <v>94451.230958</v>
      </c>
      <c r="Q36" s="9">
        <f t="shared" si="6"/>
        <v>47225.615479</v>
      </c>
      <c r="R36" s="9">
        <f>(SUM($E36:F36)+SUM($E36:E36))/2</f>
        <v>94451.230958</v>
      </c>
      <c r="S36" s="9">
        <f>(SUM($E36:G36)+SUM($E36:F36))/2</f>
        <v>94451.230958</v>
      </c>
      <c r="T36" s="9">
        <f>(SUM($E36:H36)+SUM($E36:G36))/2</f>
        <v>94451.230958</v>
      </c>
      <c r="U36" s="9">
        <f>(SUM($E36:I36)+SUM($E36:H36))/2</f>
        <v>94451.230958</v>
      </c>
      <c r="V36" s="9">
        <f>(SUM($E36:J36)+SUM($E36:I36))/2</f>
        <v>94451.230958</v>
      </c>
      <c r="W36" s="9">
        <f>(SUM($E36:K36)+SUM($E36:J36))/2</f>
        <v>94451.230958</v>
      </c>
      <c r="X36" s="9">
        <f>(SUM($E36:L36)+SUM($E36:K36))/2</f>
        <v>94451.230958</v>
      </c>
      <c r="Y36" s="9">
        <f>(SUM($E36:M36)+SUM($E36:L36))/2</f>
        <v>94451.230958</v>
      </c>
      <c r="Z36" s="9">
        <f>(SUM($E36:N36)+SUM($E36:M36))/2</f>
        <v>94451.230958</v>
      </c>
      <c r="AA36" s="9">
        <f t="shared" si="7"/>
        <v>89728.669410100018</v>
      </c>
    </row>
    <row r="37" spans="1:27" hidden="1">
      <c r="A37" s="7">
        <v>2059</v>
      </c>
      <c r="B37" t="s">
        <v>33</v>
      </c>
      <c r="C37" t="str">
        <f t="shared" si="4"/>
        <v>2059 Elec Distribution 360-373</v>
      </c>
      <c r="D37" s="11">
        <v>1</v>
      </c>
      <c r="E37" s="8">
        <v>123706.96000000002</v>
      </c>
      <c r="F37" s="9">
        <v>38552.469999999994</v>
      </c>
      <c r="G37" s="9">
        <v>24521.690000000002</v>
      </c>
      <c r="H37" s="9">
        <v>129401.61000000003</v>
      </c>
      <c r="I37" s="9">
        <v>139343.47</v>
      </c>
      <c r="J37" s="9">
        <v>123266.29</v>
      </c>
      <c r="K37" s="9">
        <v>127412.06999999999</v>
      </c>
      <c r="L37" s="9">
        <v>146908.23000000001</v>
      </c>
      <c r="M37" s="9">
        <v>73110.590000000026</v>
      </c>
      <c r="N37" s="9">
        <v>191289.83000000002</v>
      </c>
      <c r="O37" s="9">
        <f t="shared" si="5"/>
        <v>1117513.2100000002</v>
      </c>
      <c r="Q37" s="9">
        <f t="shared" si="6"/>
        <v>61853.48000000001</v>
      </c>
      <c r="R37" s="9">
        <f>(SUM($E37:F37)+SUM($E37:E37))/2</f>
        <v>142983.19500000001</v>
      </c>
      <c r="S37" s="9">
        <f>(SUM($E37:G37)+SUM($E37:F37))/2</f>
        <v>174520.27500000002</v>
      </c>
      <c r="T37" s="9">
        <f>(SUM($E37:H37)+SUM($E37:G37))/2</f>
        <v>251481.92500000005</v>
      </c>
      <c r="U37" s="9">
        <f>(SUM($E37:I37)+SUM($E37:H37))/2</f>
        <v>385854.46500000008</v>
      </c>
      <c r="V37" s="9">
        <f>(SUM($E37:J37)+SUM($E37:I37))/2</f>
        <v>517159.34500000009</v>
      </c>
      <c r="W37" s="9">
        <f>(SUM($E37:K37)+SUM($E37:J37))/2</f>
        <v>642498.52500000014</v>
      </c>
      <c r="X37" s="9">
        <f>(SUM($E37:L37)+SUM($E37:K37))/2</f>
        <v>779658.67500000005</v>
      </c>
      <c r="Y37" s="9">
        <f>(SUM($E37:M37)+SUM($E37:L37))/2</f>
        <v>889668.08500000008</v>
      </c>
      <c r="Z37" s="9">
        <f>(SUM($E37:N37)+SUM($E37:M37))/2</f>
        <v>1021868.2950000002</v>
      </c>
      <c r="AA37" s="9">
        <f t="shared" si="7"/>
        <v>486754.62650000007</v>
      </c>
    </row>
    <row r="38" spans="1:27">
      <c r="A38" s="7">
        <v>2470</v>
      </c>
      <c r="B38" t="s">
        <v>33</v>
      </c>
      <c r="C38" t="str">
        <f t="shared" si="4"/>
        <v>2470 Elec Distribution 360-373</v>
      </c>
      <c r="D38" s="11">
        <v>1</v>
      </c>
      <c r="E38" s="8">
        <v>84923.79</v>
      </c>
      <c r="F38" s="9">
        <v>187323.34</v>
      </c>
      <c r="G38" s="9">
        <v>486503.97</v>
      </c>
      <c r="H38" s="9">
        <v>351071.04</v>
      </c>
      <c r="I38" s="9">
        <v>906017.83000000007</v>
      </c>
      <c r="J38" s="9">
        <v>3047292.8200000003</v>
      </c>
      <c r="K38" s="9">
        <v>1080080.45</v>
      </c>
      <c r="L38" s="9">
        <v>1010105.64</v>
      </c>
      <c r="M38" s="9">
        <v>708710.64000000025</v>
      </c>
      <c r="N38" s="9">
        <v>1904742.3999999999</v>
      </c>
      <c r="O38" s="9">
        <f t="shared" si="5"/>
        <v>9766771.9199999999</v>
      </c>
      <c r="Q38" s="9">
        <f t="shared" si="6"/>
        <v>42461.894999999997</v>
      </c>
      <c r="R38" s="9">
        <f>(SUM($E38:F38)+SUM($E38:E38))/2</f>
        <v>178585.46</v>
      </c>
      <c r="S38" s="9">
        <f>(SUM($E38:G38)+SUM($E38:F38))/2</f>
        <v>515499.11499999999</v>
      </c>
      <c r="T38" s="9">
        <f>(SUM($E38:H38)+SUM($E38:G38))/2</f>
        <v>934286.61999999988</v>
      </c>
      <c r="U38" s="9">
        <f>(SUM($E38:I38)+SUM($E38:H38))/2</f>
        <v>1562831.0549999999</v>
      </c>
      <c r="V38" s="9">
        <f>(SUM($E38:J38)+SUM($E38:I38))/2</f>
        <v>3539486.38</v>
      </c>
      <c r="W38" s="9">
        <f>(SUM($E38:K38)+SUM($E38:J38))/2</f>
        <v>5603173.0150000006</v>
      </c>
      <c r="X38" s="9">
        <f>(SUM($E38:L38)+SUM($E38:K38))/2</f>
        <v>6648266.0600000005</v>
      </c>
      <c r="Y38" s="9">
        <f>(SUM($E38:M38)+SUM($E38:L38))/2</f>
        <v>7507674.2000000002</v>
      </c>
      <c r="Z38" s="9">
        <f>(SUM($E38:N38)+SUM($E38:M38))/2</f>
        <v>8814400.7200000007</v>
      </c>
      <c r="AA38" s="9">
        <f t="shared" si="7"/>
        <v>3534666.4520000005</v>
      </c>
    </row>
    <row r="39" spans="1:27" hidden="1">
      <c r="A39" s="7">
        <v>2061</v>
      </c>
      <c r="B39" t="s">
        <v>33</v>
      </c>
      <c r="C39" t="str">
        <f t="shared" si="4"/>
        <v>2061 Elec Distribution 360-373</v>
      </c>
      <c r="D39" s="11">
        <v>1</v>
      </c>
      <c r="E39" s="8">
        <v>0</v>
      </c>
      <c r="F39" s="9">
        <v>0</v>
      </c>
      <c r="G39" s="9">
        <v>0</v>
      </c>
      <c r="H39" s="9">
        <v>0</v>
      </c>
      <c r="I39" s="9">
        <v>0</v>
      </c>
      <c r="J39" s="9">
        <v>0</v>
      </c>
      <c r="K39" s="9">
        <v>0</v>
      </c>
      <c r="L39" s="9">
        <v>0</v>
      </c>
      <c r="M39" s="9">
        <v>0</v>
      </c>
      <c r="N39" s="9">
        <v>0</v>
      </c>
      <c r="O39" s="9">
        <f t="shared" si="5"/>
        <v>0</v>
      </c>
      <c r="Q39" s="9">
        <f t="shared" si="6"/>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7"/>
        <v>0</v>
      </c>
    </row>
    <row r="40" spans="1:27" hidden="1">
      <c r="A40" s="7">
        <v>2070</v>
      </c>
      <c r="B40" t="s">
        <v>34</v>
      </c>
      <c r="C40" t="str">
        <f t="shared" si="4"/>
        <v>2070 Elec Transmission 350-359</v>
      </c>
      <c r="D40" s="11">
        <v>1</v>
      </c>
      <c r="E40" s="8">
        <v>-1.7053025658242404E-12</v>
      </c>
      <c r="F40" s="9">
        <v>0</v>
      </c>
      <c r="G40" s="9">
        <v>0</v>
      </c>
      <c r="H40" s="9">
        <v>0</v>
      </c>
      <c r="I40" s="9">
        <v>-40387.916813999997</v>
      </c>
      <c r="J40" s="9">
        <v>0</v>
      </c>
      <c r="K40" s="9">
        <v>0</v>
      </c>
      <c r="L40" s="9">
        <v>-25711.314888000001</v>
      </c>
      <c r="M40" s="9">
        <v>25549.605941999998</v>
      </c>
      <c r="N40" s="9">
        <v>0</v>
      </c>
      <c r="O40" s="9">
        <f t="shared" si="5"/>
        <v>-40549.625759999995</v>
      </c>
      <c r="Q40" s="9">
        <f t="shared" si="6"/>
        <v>-8.5265128291212022E-13</v>
      </c>
      <c r="R40" s="9">
        <f>(SUM($E40:F40)+SUM($E40:E40))/2</f>
        <v>-1.7053025658242404E-12</v>
      </c>
      <c r="S40" s="9">
        <f>(SUM($E40:G40)+SUM($E40:F40))/2</f>
        <v>-1.7053025658242404E-12</v>
      </c>
      <c r="T40" s="9">
        <f>(SUM($E40:H40)+SUM($E40:G40))/2</f>
        <v>-1.7053025658242404E-12</v>
      </c>
      <c r="U40" s="9">
        <f>(SUM($E40:I40)+SUM($E40:H40))/2</f>
        <v>-20193.958406999998</v>
      </c>
      <c r="V40" s="9">
        <f>(SUM($E40:J40)+SUM($E40:I40))/2</f>
        <v>-40387.916813999997</v>
      </c>
      <c r="W40" s="9">
        <f>(SUM($E40:K40)+SUM($E40:J40))/2</f>
        <v>-40387.916813999997</v>
      </c>
      <c r="X40" s="9">
        <f>(SUM($E40:L40)+SUM($E40:K40))/2</f>
        <v>-53243.574257999993</v>
      </c>
      <c r="Y40" s="9">
        <f>(SUM($E40:M40)+SUM($E40:L40))/2</f>
        <v>-53324.428730999993</v>
      </c>
      <c r="Z40" s="9">
        <f>(SUM($E40:N40)+SUM($E40:M40))/2</f>
        <v>-40549.625759999995</v>
      </c>
      <c r="AA40" s="9">
        <f t="shared" si="7"/>
        <v>-24808.742078399999</v>
      </c>
    </row>
    <row r="41" spans="1:27" hidden="1">
      <c r="A41" s="7">
        <v>2070</v>
      </c>
      <c r="B41" t="s">
        <v>33</v>
      </c>
      <c r="C41" t="str">
        <f t="shared" si="4"/>
        <v>2070 Elec Distribution 360-373</v>
      </c>
      <c r="D41" s="11">
        <v>1</v>
      </c>
      <c r="E41" s="8">
        <v>-113284.81</v>
      </c>
      <c r="F41" s="9">
        <v>0</v>
      </c>
      <c r="G41" s="9">
        <v>0</v>
      </c>
      <c r="H41" s="9">
        <v>0</v>
      </c>
      <c r="I41" s="9">
        <v>-10300.25</v>
      </c>
      <c r="J41" s="9">
        <v>0</v>
      </c>
      <c r="K41" s="9">
        <v>-466.34000000000003</v>
      </c>
      <c r="L41" s="9">
        <v>0</v>
      </c>
      <c r="M41" s="9">
        <v>425.54</v>
      </c>
      <c r="N41" s="9">
        <v>0</v>
      </c>
      <c r="O41" s="9">
        <f t="shared" si="5"/>
        <v>-123625.86</v>
      </c>
      <c r="Q41" s="9">
        <f t="shared" si="6"/>
        <v>-56642.404999999999</v>
      </c>
      <c r="R41" s="9">
        <f>(SUM($E41:F41)+SUM($E41:E41))/2</f>
        <v>-113284.81</v>
      </c>
      <c r="S41" s="9">
        <f>(SUM($E41:G41)+SUM($E41:F41))/2</f>
        <v>-113284.81</v>
      </c>
      <c r="T41" s="9">
        <f>(SUM($E41:H41)+SUM($E41:G41))/2</f>
        <v>-113284.81</v>
      </c>
      <c r="U41" s="9">
        <f>(SUM($E41:I41)+SUM($E41:H41))/2</f>
        <v>-118434.935</v>
      </c>
      <c r="V41" s="9">
        <f>(SUM($E41:J41)+SUM($E41:I41))/2</f>
        <v>-123585.06</v>
      </c>
      <c r="W41" s="9">
        <f>(SUM($E41:K41)+SUM($E41:J41))/2</f>
        <v>-123818.23</v>
      </c>
      <c r="X41" s="9">
        <f>(SUM($E41:L41)+SUM($E41:K41))/2</f>
        <v>-124051.4</v>
      </c>
      <c r="Y41" s="9">
        <f>(SUM($E41:M41)+SUM($E41:L41))/2</f>
        <v>-123838.63</v>
      </c>
      <c r="Z41" s="9">
        <f>(SUM($E41:N41)+SUM($E41:M41))/2</f>
        <v>-123625.86</v>
      </c>
      <c r="AA41" s="9">
        <f t="shared" si="7"/>
        <v>-113385.09500000002</v>
      </c>
    </row>
    <row r="42" spans="1:27" hidden="1">
      <c r="A42" s="7">
        <v>2072</v>
      </c>
      <c r="B42" t="s">
        <v>33</v>
      </c>
      <c r="C42" t="str">
        <f t="shared" si="4"/>
        <v>2072 Elec Distribution 360-373</v>
      </c>
      <c r="D42" s="11">
        <v>1</v>
      </c>
      <c r="E42" s="8">
        <v>0</v>
      </c>
      <c r="F42" s="9">
        <v>0</v>
      </c>
      <c r="G42" s="9">
        <v>0</v>
      </c>
      <c r="H42" s="9">
        <v>0</v>
      </c>
      <c r="I42" s="9">
        <v>0</v>
      </c>
      <c r="J42" s="9">
        <v>0</v>
      </c>
      <c r="K42" s="9">
        <v>0</v>
      </c>
      <c r="L42" s="9">
        <v>0</v>
      </c>
      <c r="M42" s="9">
        <v>0</v>
      </c>
      <c r="N42" s="9">
        <v>0</v>
      </c>
      <c r="O42" s="9">
        <f t="shared" si="5"/>
        <v>0</v>
      </c>
      <c r="Q42" s="9">
        <f t="shared" si="6"/>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7"/>
        <v>0</v>
      </c>
    </row>
    <row r="43" spans="1:27" hidden="1">
      <c r="A43" s="7">
        <v>2073</v>
      </c>
      <c r="B43" t="s">
        <v>33</v>
      </c>
      <c r="C43" t="str">
        <f t="shared" si="4"/>
        <v>2073 Elec Distribution 360-373</v>
      </c>
      <c r="D43" s="11">
        <v>1</v>
      </c>
      <c r="E43" s="8">
        <v>5213.5599999999995</v>
      </c>
      <c r="F43" s="9">
        <v>4659.18</v>
      </c>
      <c r="G43" s="9">
        <v>3678.5699999999997</v>
      </c>
      <c r="H43" s="9">
        <v>6770.1</v>
      </c>
      <c r="I43" s="9">
        <v>8832.36</v>
      </c>
      <c r="J43" s="9">
        <v>10127.48</v>
      </c>
      <c r="K43" s="9">
        <v>9022.4000000000015</v>
      </c>
      <c r="L43" s="9">
        <v>6386.25</v>
      </c>
      <c r="M43" s="9">
        <v>32033.81</v>
      </c>
      <c r="N43" s="9">
        <v>8359.2000000000007</v>
      </c>
      <c r="O43" s="9">
        <f t="shared" si="5"/>
        <v>95082.91</v>
      </c>
      <c r="Q43" s="9">
        <f t="shared" si="6"/>
        <v>2606.7799999999997</v>
      </c>
      <c r="R43" s="9">
        <f>(SUM($E43:F43)+SUM($E43:E43))/2</f>
        <v>7543.15</v>
      </c>
      <c r="S43" s="9">
        <f>(SUM($E43:G43)+SUM($E43:F43))/2</f>
        <v>11712.025</v>
      </c>
      <c r="T43" s="9">
        <f>(SUM($E43:H43)+SUM($E43:G43))/2</f>
        <v>16936.36</v>
      </c>
      <c r="U43" s="9">
        <f>(SUM($E43:I43)+SUM($E43:H43))/2</f>
        <v>24737.59</v>
      </c>
      <c r="V43" s="9">
        <f>(SUM($E43:J43)+SUM($E43:I43))/2</f>
        <v>34217.51</v>
      </c>
      <c r="W43" s="9">
        <f>(SUM($E43:K43)+SUM($E43:J43))/2</f>
        <v>43792.45</v>
      </c>
      <c r="X43" s="9">
        <f>(SUM($E43:L43)+SUM($E43:K43))/2</f>
        <v>51496.775000000001</v>
      </c>
      <c r="Y43" s="9">
        <f>(SUM($E43:M43)+SUM($E43:L43))/2</f>
        <v>70706.805000000008</v>
      </c>
      <c r="Z43" s="9">
        <f>(SUM($E43:N43)+SUM($E43:M43))/2</f>
        <v>90903.31</v>
      </c>
      <c r="AA43" s="9">
        <f t="shared" si="7"/>
        <v>35465.275500000003</v>
      </c>
    </row>
    <row r="44" spans="1:27" hidden="1">
      <c r="A44" s="7">
        <v>2073</v>
      </c>
      <c r="B44" t="s">
        <v>36</v>
      </c>
      <c r="C44" t="str">
        <f t="shared" si="4"/>
        <v>2073 General 389-391 / 393-395 / 397-398</v>
      </c>
      <c r="D44" s="11">
        <v>1</v>
      </c>
      <c r="E44" s="8">
        <v>0</v>
      </c>
      <c r="F44" s="9">
        <v>0</v>
      </c>
      <c r="G44" s="9">
        <v>0</v>
      </c>
      <c r="H44" s="9">
        <v>0</v>
      </c>
      <c r="I44" s="9">
        <v>0</v>
      </c>
      <c r="J44" s="9">
        <v>0</v>
      </c>
      <c r="K44" s="9">
        <v>0</v>
      </c>
      <c r="L44" s="9">
        <v>0</v>
      </c>
      <c r="M44" s="9">
        <v>0</v>
      </c>
      <c r="N44" s="9">
        <v>0</v>
      </c>
      <c r="O44" s="9">
        <f t="shared" si="5"/>
        <v>0</v>
      </c>
      <c r="Q44" s="9">
        <f t="shared" si="6"/>
        <v>0</v>
      </c>
      <c r="R44" s="9">
        <f>(SUM($E44:F44)+SUM($E44:E44))/2</f>
        <v>0</v>
      </c>
      <c r="S44" s="9">
        <f>(SUM($E44:G44)+SUM($E44:F44))/2</f>
        <v>0</v>
      </c>
      <c r="T44" s="9">
        <f>(SUM($E44:H44)+SUM($E44:G44))/2</f>
        <v>0</v>
      </c>
      <c r="U44" s="9">
        <f>(SUM($E44:I44)+SUM($E44:H44))/2</f>
        <v>0</v>
      </c>
      <c r="V44" s="9">
        <f>(SUM($E44:J44)+SUM($E44:I44))/2</f>
        <v>0</v>
      </c>
      <c r="W44" s="9">
        <f>(SUM($E44:K44)+SUM($E44:J44))/2</f>
        <v>0</v>
      </c>
      <c r="X44" s="9">
        <f>(SUM($E44:L44)+SUM($E44:K44))/2</f>
        <v>0</v>
      </c>
      <c r="Y44" s="9">
        <f>(SUM($E44:M44)+SUM($E44:L44))/2</f>
        <v>0</v>
      </c>
      <c r="Z44" s="9">
        <f>(SUM($E44:N44)+SUM($E44:M44))/2</f>
        <v>0</v>
      </c>
      <c r="AA44" s="9">
        <f t="shared" si="7"/>
        <v>0</v>
      </c>
    </row>
    <row r="45" spans="1:27" hidden="1">
      <c r="A45" s="7">
        <v>2102</v>
      </c>
      <c r="B45" t="s">
        <v>36</v>
      </c>
      <c r="C45" t="str">
        <f t="shared" si="4"/>
        <v>2102 General 389-391 / 393-395 / 397-398</v>
      </c>
      <c r="D45" s="11">
        <v>1</v>
      </c>
      <c r="E45" s="8">
        <v>0</v>
      </c>
      <c r="F45" s="9">
        <v>0</v>
      </c>
      <c r="G45" s="9">
        <v>0</v>
      </c>
      <c r="H45" s="9">
        <v>0</v>
      </c>
      <c r="I45" s="9">
        <v>0</v>
      </c>
      <c r="J45" s="9">
        <v>0</v>
      </c>
      <c r="K45" s="9">
        <v>0</v>
      </c>
      <c r="L45" s="9">
        <v>0</v>
      </c>
      <c r="M45" s="9">
        <v>0</v>
      </c>
      <c r="N45" s="9">
        <v>0</v>
      </c>
      <c r="O45" s="9">
        <f t="shared" si="5"/>
        <v>0</v>
      </c>
      <c r="Q45" s="9">
        <f t="shared" si="6"/>
        <v>0</v>
      </c>
      <c r="R45" s="9">
        <f>(SUM($E45:F45)+SUM($E45:E45))/2</f>
        <v>0</v>
      </c>
      <c r="S45" s="9">
        <f>(SUM($E45:G45)+SUM($E45:F45))/2</f>
        <v>0</v>
      </c>
      <c r="T45" s="9">
        <f>(SUM($E45:H45)+SUM($E45:G45))/2</f>
        <v>0</v>
      </c>
      <c r="U45" s="9">
        <f>(SUM($E45:I45)+SUM($E45:H45))/2</f>
        <v>0</v>
      </c>
      <c r="V45" s="9">
        <f>(SUM($E45:J45)+SUM($E45:I45))/2</f>
        <v>0</v>
      </c>
      <c r="W45" s="9">
        <f>(SUM($E45:K45)+SUM($E45:J45))/2</f>
        <v>0</v>
      </c>
      <c r="X45" s="9">
        <f>(SUM($E45:L45)+SUM($E45:K45))/2</f>
        <v>0</v>
      </c>
      <c r="Y45" s="9">
        <f>(SUM($E45:M45)+SUM($E45:L45))/2</f>
        <v>0</v>
      </c>
      <c r="Z45" s="9">
        <f>(SUM($E45:N45)+SUM($E45:M45))/2</f>
        <v>0</v>
      </c>
      <c r="AA45" s="9">
        <f t="shared" si="7"/>
        <v>0</v>
      </c>
    </row>
    <row r="46" spans="1:27" hidden="1">
      <c r="A46" s="7">
        <v>2106</v>
      </c>
      <c r="B46" t="s">
        <v>36</v>
      </c>
      <c r="C46" t="str">
        <f t="shared" si="4"/>
        <v>2106 General 389-391 / 393-395 / 397-398</v>
      </c>
      <c r="D46" s="11">
        <v>1</v>
      </c>
      <c r="E46" s="8">
        <v>0</v>
      </c>
      <c r="F46" s="9">
        <v>0</v>
      </c>
      <c r="G46" s="9">
        <v>0</v>
      </c>
      <c r="H46" s="9">
        <v>0</v>
      </c>
      <c r="I46" s="9">
        <v>0</v>
      </c>
      <c r="J46" s="9">
        <v>0</v>
      </c>
      <c r="K46" s="9">
        <v>0</v>
      </c>
      <c r="L46" s="9">
        <v>0</v>
      </c>
      <c r="M46" s="9">
        <v>0</v>
      </c>
      <c r="N46" s="9">
        <v>0</v>
      </c>
      <c r="O46" s="9">
        <f t="shared" si="5"/>
        <v>0</v>
      </c>
      <c r="Q46" s="9">
        <f t="shared" si="6"/>
        <v>0</v>
      </c>
      <c r="R46" s="9">
        <f>(SUM($E46:F46)+SUM($E46:E46))/2</f>
        <v>0</v>
      </c>
      <c r="S46" s="9">
        <f>(SUM($E46:G46)+SUM($E46:F46))/2</f>
        <v>0</v>
      </c>
      <c r="T46" s="9">
        <f>(SUM($E46:H46)+SUM($E46:G46))/2</f>
        <v>0</v>
      </c>
      <c r="U46" s="9">
        <f>(SUM($E46:I46)+SUM($E46:H46))/2</f>
        <v>0</v>
      </c>
      <c r="V46" s="9">
        <f>(SUM($E46:J46)+SUM($E46:I46))/2</f>
        <v>0</v>
      </c>
      <c r="W46" s="9">
        <f>(SUM($E46:K46)+SUM($E46:J46))/2</f>
        <v>0</v>
      </c>
      <c r="X46" s="9">
        <f>(SUM($E46:L46)+SUM($E46:K46))/2</f>
        <v>0</v>
      </c>
      <c r="Y46" s="9">
        <f>(SUM($E46:M46)+SUM($E46:L46))/2</f>
        <v>0</v>
      </c>
      <c r="Z46" s="9">
        <f>(SUM($E46:N46)+SUM($E46:M46))/2</f>
        <v>0</v>
      </c>
      <c r="AA46" s="9">
        <f t="shared" si="7"/>
        <v>0</v>
      </c>
    </row>
    <row r="47" spans="1:27" hidden="1">
      <c r="A47" s="7">
        <v>2112</v>
      </c>
      <c r="B47" t="s">
        <v>34</v>
      </c>
      <c r="C47" t="str">
        <f t="shared" si="4"/>
        <v>2112 Elec Transmission 350-359</v>
      </c>
      <c r="D47" s="11">
        <v>1</v>
      </c>
      <c r="E47" s="8">
        <v>0</v>
      </c>
      <c r="F47" s="9">
        <v>276982.17103199998</v>
      </c>
      <c r="G47" s="9">
        <v>116.486706</v>
      </c>
      <c r="H47" s="9">
        <v>93.191993999999994</v>
      </c>
      <c r="I47" s="9">
        <v>139.79456400000001</v>
      </c>
      <c r="J47" s="9">
        <v>95.078444999999988</v>
      </c>
      <c r="K47" s="9">
        <v>47.858013</v>
      </c>
      <c r="L47" s="9">
        <v>95.965800000000002</v>
      </c>
      <c r="M47" s="9">
        <v>75.05708700000001</v>
      </c>
      <c r="N47" s="9">
        <v>74.307765000000003</v>
      </c>
      <c r="O47" s="9">
        <f t="shared" si="5"/>
        <v>277719.91140599991</v>
      </c>
      <c r="Q47" s="9">
        <f t="shared" si="6"/>
        <v>0</v>
      </c>
      <c r="R47" s="9">
        <f>(SUM($E47:F47)+SUM($E47:E47))/2</f>
        <v>138491.08551599999</v>
      </c>
      <c r="S47" s="9">
        <f>(SUM($E47:G47)+SUM($E47:F47))/2</f>
        <v>277040.41438500001</v>
      </c>
      <c r="T47" s="9">
        <f>(SUM($E47:H47)+SUM($E47:G47))/2</f>
        <v>277145.25373499998</v>
      </c>
      <c r="U47" s="9">
        <f>(SUM($E47:I47)+SUM($E47:H47))/2</f>
        <v>277261.74701399996</v>
      </c>
      <c r="V47" s="9">
        <f>(SUM($E47:J47)+SUM($E47:I47))/2</f>
        <v>277379.18351849995</v>
      </c>
      <c r="W47" s="9">
        <f>(SUM($E47:K47)+SUM($E47:J47))/2</f>
        <v>277450.65174749994</v>
      </c>
      <c r="X47" s="9">
        <f>(SUM($E47:L47)+SUM($E47:K47))/2</f>
        <v>277522.56365399994</v>
      </c>
      <c r="Y47" s="9">
        <f>(SUM($E47:M47)+SUM($E47:L47))/2</f>
        <v>277608.07509749994</v>
      </c>
      <c r="Z47" s="9">
        <f>(SUM($E47:N47)+SUM($E47:M47))/2</f>
        <v>277682.75752349989</v>
      </c>
      <c r="AA47" s="9">
        <f t="shared" si="7"/>
        <v>235758.17321909996</v>
      </c>
    </row>
    <row r="48" spans="1:27" hidden="1">
      <c r="A48" s="7">
        <v>2116</v>
      </c>
      <c r="B48" t="s">
        <v>34</v>
      </c>
      <c r="C48" t="str">
        <f t="shared" si="4"/>
        <v>2116 Elec Transmission 350-359</v>
      </c>
      <c r="D48" s="11">
        <v>1</v>
      </c>
      <c r="E48" s="8">
        <v>0</v>
      </c>
      <c r="F48" s="9">
        <v>0</v>
      </c>
      <c r="G48" s="9">
        <v>0</v>
      </c>
      <c r="H48" s="9">
        <v>0</v>
      </c>
      <c r="I48" s="9">
        <v>0</v>
      </c>
      <c r="J48" s="9">
        <v>0</v>
      </c>
      <c r="K48" s="9">
        <v>0</v>
      </c>
      <c r="L48" s="9">
        <v>0</v>
      </c>
      <c r="M48" s="9">
        <v>0</v>
      </c>
      <c r="N48" s="9">
        <v>0</v>
      </c>
      <c r="O48" s="9">
        <f t="shared" si="5"/>
        <v>0</v>
      </c>
      <c r="Q48" s="9">
        <f t="shared" si="6"/>
        <v>0</v>
      </c>
      <c r="R48" s="9">
        <f>(SUM($E48:F48)+SUM($E48:E48))/2</f>
        <v>0</v>
      </c>
      <c r="S48" s="9">
        <f>(SUM($E48:G48)+SUM($E48:F48))/2</f>
        <v>0</v>
      </c>
      <c r="T48" s="9">
        <f>(SUM($E48:H48)+SUM($E48:G48))/2</f>
        <v>0</v>
      </c>
      <c r="U48" s="9">
        <f>(SUM($E48:I48)+SUM($E48:H48))/2</f>
        <v>0</v>
      </c>
      <c r="V48" s="9">
        <f>(SUM($E48:J48)+SUM($E48:I48))/2</f>
        <v>0</v>
      </c>
      <c r="W48" s="9">
        <f>(SUM($E48:K48)+SUM($E48:J48))/2</f>
        <v>0</v>
      </c>
      <c r="X48" s="9">
        <f>(SUM($E48:L48)+SUM($E48:K48))/2</f>
        <v>0</v>
      </c>
      <c r="Y48" s="9">
        <f>(SUM($E48:M48)+SUM($E48:L48))/2</f>
        <v>0</v>
      </c>
      <c r="Z48" s="9">
        <f>(SUM($E48:N48)+SUM($E48:M48))/2</f>
        <v>0</v>
      </c>
      <c r="AA48" s="9">
        <f t="shared" si="7"/>
        <v>0</v>
      </c>
    </row>
    <row r="49" spans="1:28">
      <c r="A49" s="7">
        <v>5014</v>
      </c>
      <c r="B49" t="s">
        <v>33</v>
      </c>
      <c r="C49" t="str">
        <f t="shared" si="4"/>
        <v>5014 Elec Distribution 360-373</v>
      </c>
      <c r="D49" s="11">
        <v>1</v>
      </c>
      <c r="E49" s="8">
        <v>0</v>
      </c>
      <c r="F49" s="9">
        <v>0</v>
      </c>
      <c r="G49" s="9">
        <v>0</v>
      </c>
      <c r="H49" s="9">
        <v>0</v>
      </c>
      <c r="I49" s="9">
        <v>0</v>
      </c>
      <c r="J49" s="9">
        <v>0</v>
      </c>
      <c r="K49" s="9">
        <v>0</v>
      </c>
      <c r="L49" s="9">
        <v>0</v>
      </c>
      <c r="M49" s="9">
        <v>1237588.99</v>
      </c>
      <c r="N49" s="9">
        <v>13111</v>
      </c>
      <c r="O49" s="9">
        <f t="shared" si="5"/>
        <v>1250699.99</v>
      </c>
      <c r="Q49" s="9">
        <f t="shared" si="6"/>
        <v>0</v>
      </c>
      <c r="R49" s="9">
        <f>(SUM($E49:F49)+SUM($E49:E49))/2</f>
        <v>0</v>
      </c>
      <c r="S49" s="9">
        <f>(SUM($E49:G49)+SUM($E49:F49))/2</f>
        <v>0</v>
      </c>
      <c r="T49" s="9">
        <f>(SUM($E49:H49)+SUM($E49:G49))/2</f>
        <v>0</v>
      </c>
      <c r="U49" s="9">
        <f>(SUM($E49:I49)+SUM($E49:H49))/2</f>
        <v>0</v>
      </c>
      <c r="V49" s="9">
        <f>(SUM($E49:J49)+SUM($E49:I49))/2</f>
        <v>0</v>
      </c>
      <c r="W49" s="9">
        <f>(SUM($E49:K49)+SUM($E49:J49))/2</f>
        <v>0</v>
      </c>
      <c r="X49" s="9">
        <f>(SUM($E49:L49)+SUM($E49:K49))/2</f>
        <v>0</v>
      </c>
      <c r="Y49" s="9">
        <f>(SUM($E49:M49)+SUM($E49:L49))/2</f>
        <v>618794.495</v>
      </c>
      <c r="Z49" s="9">
        <f>(SUM($E49:N49)+SUM($E49:M49))/2</f>
        <v>1244144.49</v>
      </c>
      <c r="AA49" s="9">
        <f t="shared" si="7"/>
        <v>186293.89849999998</v>
      </c>
      <c r="AB49" t="s">
        <v>172</v>
      </c>
    </row>
    <row r="50" spans="1:28">
      <c r="A50" s="7">
        <v>7001</v>
      </c>
      <c r="B50" t="s">
        <v>33</v>
      </c>
      <c r="C50" t="str">
        <f t="shared" si="4"/>
        <v>7001 Elec Distribution 360-373</v>
      </c>
      <c r="D50" s="11">
        <v>1</v>
      </c>
      <c r="E50" s="8">
        <v>0</v>
      </c>
      <c r="F50" s="9">
        <v>0</v>
      </c>
      <c r="G50" s="9">
        <v>0</v>
      </c>
      <c r="H50" s="9">
        <v>0</v>
      </c>
      <c r="I50" s="9">
        <v>0</v>
      </c>
      <c r="J50" s="9">
        <v>14010.550424500001</v>
      </c>
      <c r="K50" s="9">
        <v>0</v>
      </c>
      <c r="L50" s="9">
        <v>353940.02</v>
      </c>
      <c r="M50" s="9">
        <v>327.3</v>
      </c>
      <c r="N50" s="9">
        <v>24.119999999999997</v>
      </c>
      <c r="O50" s="9">
        <f t="shared" si="5"/>
        <v>368301.99042450002</v>
      </c>
      <c r="Q50" s="9">
        <f t="shared" si="6"/>
        <v>0</v>
      </c>
      <c r="R50" s="9">
        <f>(SUM($E50:F50)+SUM($E50:E50))/2</f>
        <v>0</v>
      </c>
      <c r="S50" s="9">
        <f>(SUM($E50:G50)+SUM($E50:F50))/2</f>
        <v>0</v>
      </c>
      <c r="T50" s="9">
        <f>(SUM($E50:H50)+SUM($E50:G50))/2</f>
        <v>0</v>
      </c>
      <c r="U50" s="9">
        <f>(SUM($E50:I50)+SUM($E50:H50))/2</f>
        <v>0</v>
      </c>
      <c r="V50" s="9">
        <f>(SUM($E50:J50)+SUM($E50:I50))/2</f>
        <v>7005.2752122500005</v>
      </c>
      <c r="W50" s="9">
        <f>(SUM($E50:K50)+SUM($E50:J50))/2</f>
        <v>14010.550424500001</v>
      </c>
      <c r="X50" s="9">
        <f>(SUM($E50:L50)+SUM($E50:K50))/2</f>
        <v>190980.56042450003</v>
      </c>
      <c r="Y50" s="9">
        <f>(SUM($E50:M50)+SUM($E50:L50))/2</f>
        <v>368114.22042450006</v>
      </c>
      <c r="Z50" s="9">
        <f>(SUM($E50:N50)+SUM($E50:M50))/2</f>
        <v>368289.93042450002</v>
      </c>
      <c r="AA50" s="9">
        <f t="shared" si="7"/>
        <v>94840.053691025008</v>
      </c>
      <c r="AB50" t="s">
        <v>172</v>
      </c>
    </row>
    <row r="51" spans="1:28">
      <c r="A51" s="7">
        <v>7131</v>
      </c>
      <c r="B51" t="s">
        <v>33</v>
      </c>
      <c r="C51" t="str">
        <f t="shared" si="4"/>
        <v>7131 Elec Distribution 360-373</v>
      </c>
      <c r="D51" s="11">
        <v>1</v>
      </c>
      <c r="E51" s="8">
        <v>0</v>
      </c>
      <c r="F51" s="9">
        <v>0</v>
      </c>
      <c r="G51" s="9">
        <v>0</v>
      </c>
      <c r="H51" s="9">
        <v>0</v>
      </c>
      <c r="I51" s="9">
        <v>0</v>
      </c>
      <c r="J51" s="9">
        <v>0</v>
      </c>
      <c r="K51" s="9">
        <v>0</v>
      </c>
      <c r="L51" s="9">
        <v>0</v>
      </c>
      <c r="M51" s="9">
        <v>1260736.82</v>
      </c>
      <c r="N51" s="9">
        <v>-361803.35999999993</v>
      </c>
      <c r="O51" s="9">
        <f t="shared" si="5"/>
        <v>898933.4600000002</v>
      </c>
      <c r="Q51" s="9">
        <f t="shared" si="6"/>
        <v>0</v>
      </c>
      <c r="R51" s="9">
        <f>(SUM($E51:F51)+SUM($E51:E51))/2</f>
        <v>0</v>
      </c>
      <c r="S51" s="9">
        <f>(SUM($E51:G51)+SUM($E51:F51))/2</f>
        <v>0</v>
      </c>
      <c r="T51" s="9">
        <f>(SUM($E51:H51)+SUM($E51:G51))/2</f>
        <v>0</v>
      </c>
      <c r="U51" s="9">
        <f>(SUM($E51:I51)+SUM($E51:H51))/2</f>
        <v>0</v>
      </c>
      <c r="V51" s="9">
        <f>(SUM($E51:J51)+SUM($E51:I51))/2</f>
        <v>0</v>
      </c>
      <c r="W51" s="9">
        <f>(SUM($E51:K51)+SUM($E51:J51))/2</f>
        <v>0</v>
      </c>
      <c r="X51" s="9">
        <f>(SUM($E51:L51)+SUM($E51:K51))/2</f>
        <v>0</v>
      </c>
      <c r="Y51" s="9">
        <f>(SUM($E51:M51)+SUM($E51:L51))/2</f>
        <v>630368.41</v>
      </c>
      <c r="Z51" s="9">
        <f>(SUM($E51:N51)+SUM($E51:M51))/2</f>
        <v>1079835.1400000001</v>
      </c>
      <c r="AA51" s="9">
        <f t="shared" si="7"/>
        <v>171020.35500000004</v>
      </c>
      <c r="AB51" t="s">
        <v>172</v>
      </c>
    </row>
    <row r="52" spans="1:28" hidden="1">
      <c r="A52" s="7">
        <v>2214</v>
      </c>
      <c r="B52" t="s">
        <v>34</v>
      </c>
      <c r="C52" t="str">
        <f t="shared" si="4"/>
        <v>2214 Elec Transmission 350-359</v>
      </c>
      <c r="D52" s="11">
        <v>1</v>
      </c>
      <c r="E52" s="8">
        <v>4436.4397770000096</v>
      </c>
      <c r="F52" s="9">
        <v>4987.6186920000009</v>
      </c>
      <c r="G52" s="9">
        <v>11793.026825999999</v>
      </c>
      <c r="H52" s="9">
        <v>18579.097194000002</v>
      </c>
      <c r="I52" s="9">
        <v>22430.829183000002</v>
      </c>
      <c r="J52" s="9">
        <v>5910.6190710000001</v>
      </c>
      <c r="K52" s="9">
        <v>31240.634228999996</v>
      </c>
      <c r="L52" s="9">
        <v>1556.4929730000001</v>
      </c>
      <c r="M52" s="9">
        <v>17749.591167000002</v>
      </c>
      <c r="N52" s="9">
        <v>6078.993039</v>
      </c>
      <c r="O52" s="9">
        <f t="shared" si="5"/>
        <v>124763.342151</v>
      </c>
      <c r="Q52" s="9">
        <f t="shared" si="6"/>
        <v>2218.2198885000048</v>
      </c>
      <c r="R52" s="9">
        <f>(SUM($E52:F52)+SUM($E52:E52))/2</f>
        <v>6930.2491230000105</v>
      </c>
      <c r="S52" s="9">
        <f>(SUM($E52:G52)+SUM($E52:F52))/2</f>
        <v>15320.571882000011</v>
      </c>
      <c r="T52" s="9">
        <f>(SUM($E52:H52)+SUM($E52:G52))/2</f>
        <v>30506.633892000013</v>
      </c>
      <c r="U52" s="9">
        <f>(SUM($E52:I52)+SUM($E52:H52))/2</f>
        <v>51011.597080500011</v>
      </c>
      <c r="V52" s="9">
        <f>(SUM($E52:J52)+SUM($E52:I52))/2</f>
        <v>65182.321207500019</v>
      </c>
      <c r="W52" s="9">
        <f>(SUM($E52:K52)+SUM($E52:J52))/2</f>
        <v>83757.94785750001</v>
      </c>
      <c r="X52" s="9">
        <f>(SUM($E52:L52)+SUM($E52:K52))/2</f>
        <v>100156.5114585</v>
      </c>
      <c r="Y52" s="9">
        <f>(SUM($E52:M52)+SUM($E52:L52))/2</f>
        <v>109809.55352850001</v>
      </c>
      <c r="Z52" s="9">
        <f>(SUM($E52:N52)+SUM($E52:M52))/2</f>
        <v>121723.84563150001</v>
      </c>
      <c r="AA52" s="9">
        <f t="shared" si="7"/>
        <v>58661.745154950011</v>
      </c>
    </row>
    <row r="53" spans="1:28" hidden="1">
      <c r="A53" s="7">
        <v>2214</v>
      </c>
      <c r="B53" t="s">
        <v>36</v>
      </c>
      <c r="C53" t="str">
        <f t="shared" si="4"/>
        <v>2214 General 389-391 / 393-395 / 397-398</v>
      </c>
      <c r="D53" s="11">
        <v>1</v>
      </c>
      <c r="E53" s="8">
        <v>936.93748000000096</v>
      </c>
      <c r="F53" s="9">
        <v>1053.3378299999999</v>
      </c>
      <c r="G53" s="9">
        <v>2490.571524</v>
      </c>
      <c r="H53" s="9">
        <v>3923.7294989999996</v>
      </c>
      <c r="I53" s="9">
        <v>4737.1802029999999</v>
      </c>
      <c r="J53" s="9">
        <v>1248.262334</v>
      </c>
      <c r="K53" s="9">
        <v>6597.7220319999997</v>
      </c>
      <c r="L53" s="9">
        <v>328.72005000000001</v>
      </c>
      <c r="M53" s="9">
        <v>3748.5418519999998</v>
      </c>
      <c r="N53" s="9">
        <v>1283.824177</v>
      </c>
      <c r="O53" s="9">
        <f t="shared" si="5"/>
        <v>26348.826980999995</v>
      </c>
      <c r="Q53" s="9">
        <f t="shared" si="6"/>
        <v>468.46874000000048</v>
      </c>
      <c r="R53" s="9">
        <f>(SUM($E53:F53)+SUM($E53:E53))/2</f>
        <v>1463.6063950000009</v>
      </c>
      <c r="S53" s="9">
        <f>(SUM($E53:G53)+SUM($E53:F53))/2</f>
        <v>3235.5610720000009</v>
      </c>
      <c r="T53" s="9">
        <f>(SUM($E53:H53)+SUM($E53:G53))/2</f>
        <v>6442.7115835000004</v>
      </c>
      <c r="U53" s="9">
        <f>(SUM($E53:I53)+SUM($E53:H53))/2</f>
        <v>10773.166434500001</v>
      </c>
      <c r="V53" s="9">
        <f>(SUM($E53:J53)+SUM($E53:I53))/2</f>
        <v>13765.887703</v>
      </c>
      <c r="W53" s="9">
        <f>(SUM($E53:K53)+SUM($E53:J53))/2</f>
        <v>17688.879885999999</v>
      </c>
      <c r="X53" s="9">
        <f>(SUM($E53:L53)+SUM($E53:K53))/2</f>
        <v>21152.100927</v>
      </c>
      <c r="Y53" s="9">
        <f>(SUM($E53:M53)+SUM($E53:L53))/2</f>
        <v>23190.731877999999</v>
      </c>
      <c r="Z53" s="9">
        <f>(SUM($E53:N53)+SUM($E53:M53))/2</f>
        <v>25706.914892499997</v>
      </c>
      <c r="AA53" s="9">
        <f t="shared" si="7"/>
        <v>12388.802951150001</v>
      </c>
    </row>
    <row r="54" spans="1:28">
      <c r="A54" s="7">
        <v>2051</v>
      </c>
      <c r="B54" t="s">
        <v>34</v>
      </c>
      <c r="C54" t="str">
        <f t="shared" si="4"/>
        <v>2051 Elec Transmission 350-359</v>
      </c>
      <c r="D54" s="11">
        <v>1</v>
      </c>
      <c r="E54" s="8">
        <v>36086.716511999999</v>
      </c>
      <c r="F54" s="9">
        <v>82944.424079999997</v>
      </c>
      <c r="G54" s="9">
        <v>122830.09139099999</v>
      </c>
      <c r="H54" s="9">
        <v>62317.620476999989</v>
      </c>
      <c r="I54" s="9">
        <v>93296.938517999995</v>
      </c>
      <c r="J54" s="9">
        <v>-63135.137352000012</v>
      </c>
      <c r="K54" s="9">
        <v>335698.40537099994</v>
      </c>
      <c r="L54" s="9">
        <v>1150050.4203090002</v>
      </c>
      <c r="M54" s="9">
        <v>198974.49719700002</v>
      </c>
      <c r="N54" s="9">
        <v>265098.25933500001</v>
      </c>
      <c r="O54" s="9">
        <f t="shared" si="5"/>
        <v>2284162.2358380002</v>
      </c>
      <c r="Q54" s="9">
        <f t="shared" si="6"/>
        <v>18043.358256</v>
      </c>
      <c r="R54" s="9">
        <f>(SUM($E54:F54)+SUM($E54:E54))/2</f>
        <v>77558.928551999998</v>
      </c>
      <c r="S54" s="9">
        <f>(SUM($E54:G54)+SUM($E54:F54))/2</f>
        <v>180446.18628749999</v>
      </c>
      <c r="T54" s="9">
        <f>(SUM($E54:H54)+SUM($E54:G54))/2</f>
        <v>273020.04222149996</v>
      </c>
      <c r="U54" s="9">
        <f>(SUM($E54:I54)+SUM($E54:H54))/2</f>
        <v>350827.321719</v>
      </c>
      <c r="V54" s="9">
        <f>(SUM($E54:J54)+SUM($E54:I54))/2</f>
        <v>365908.22230199998</v>
      </c>
      <c r="W54" s="9">
        <f>(SUM($E54:K54)+SUM($E54:J54))/2</f>
        <v>502189.85631149996</v>
      </c>
      <c r="X54" s="9">
        <f>(SUM($E54:L54)+SUM($E54:K54))/2</f>
        <v>1245064.2691515</v>
      </c>
      <c r="Y54" s="9">
        <f>(SUM($E54:M54)+SUM($E54:L54))/2</f>
        <v>1919576.7279045</v>
      </c>
      <c r="Z54" s="9">
        <f>(SUM($E54:N54)+SUM($E54:M54))/2</f>
        <v>2151613.1061705002</v>
      </c>
      <c r="AA54" s="9">
        <f t="shared" si="7"/>
        <v>708424.80188759998</v>
      </c>
    </row>
    <row r="55" spans="1:28">
      <c r="A55" s="7">
        <v>2055</v>
      </c>
      <c r="B55" t="s">
        <v>34</v>
      </c>
      <c r="C55" t="str">
        <f t="shared" si="4"/>
        <v>2055 Elec Transmission 350-359</v>
      </c>
      <c r="D55" s="11">
        <v>1</v>
      </c>
      <c r="E55" s="8">
        <v>0</v>
      </c>
      <c r="F55" s="9">
        <v>0</v>
      </c>
      <c r="G55" s="9">
        <v>0</v>
      </c>
      <c r="H55" s="9">
        <v>26163.734477999998</v>
      </c>
      <c r="I55" s="9">
        <v>58041.805100999998</v>
      </c>
      <c r="J55" s="9">
        <v>1134.072555</v>
      </c>
      <c r="K55" s="9">
        <v>295.357755</v>
      </c>
      <c r="L55" s="9">
        <v>0</v>
      </c>
      <c r="M55" s="9">
        <v>491.31860399999999</v>
      </c>
      <c r="N55" s="9">
        <v>0</v>
      </c>
      <c r="O55" s="9">
        <f t="shared" si="5"/>
        <v>86126.288493000015</v>
      </c>
      <c r="Q55" s="9">
        <f t="shared" si="6"/>
        <v>0</v>
      </c>
      <c r="R55" s="9">
        <f>(SUM($E55:F55)+SUM($E55:E55))/2</f>
        <v>0</v>
      </c>
      <c r="S55" s="9">
        <f>(SUM($E55:G55)+SUM($E55:F55))/2</f>
        <v>0</v>
      </c>
      <c r="T55" s="9">
        <f>(SUM($E55:H55)+SUM($E55:G55))/2</f>
        <v>13081.867238999999</v>
      </c>
      <c r="U55" s="9">
        <f>(SUM($E55:I55)+SUM($E55:H55))/2</f>
        <v>55184.637028500001</v>
      </c>
      <c r="V55" s="9">
        <f>(SUM($E55:J55)+SUM($E55:I55))/2</f>
        <v>84772.575856500014</v>
      </c>
      <c r="W55" s="9">
        <f>(SUM($E55:K55)+SUM($E55:J55))/2</f>
        <v>85487.291011500012</v>
      </c>
      <c r="X55" s="9">
        <f>(SUM($E55:L55)+SUM($E55:K55))/2</f>
        <v>85634.969889000015</v>
      </c>
      <c r="Y55" s="9">
        <f>(SUM($E55:M55)+SUM($E55:L55))/2</f>
        <v>85880.629191000015</v>
      </c>
      <c r="Z55" s="9">
        <f>(SUM($E55:N55)+SUM($E55:M55))/2</f>
        <v>86126.288493000015</v>
      </c>
      <c r="AA55" s="9">
        <f t="shared" si="7"/>
        <v>49616.825870850007</v>
      </c>
    </row>
    <row r="56" spans="1:28">
      <c r="A56" s="7">
        <v>2057</v>
      </c>
      <c r="B56" t="s">
        <v>34</v>
      </c>
      <c r="C56" t="str">
        <f t="shared" si="4"/>
        <v>2057 Elec Transmission 350-359</v>
      </c>
      <c r="D56" s="11">
        <v>1</v>
      </c>
      <c r="E56" s="8">
        <v>-61212.035304000085</v>
      </c>
      <c r="F56" s="9">
        <v>980682.09544199996</v>
      </c>
      <c r="G56" s="9">
        <v>81776.822652000003</v>
      </c>
      <c r="H56" s="9">
        <v>1130144.839131</v>
      </c>
      <c r="I56" s="9">
        <v>57015.595475999995</v>
      </c>
      <c r="J56" s="9">
        <v>175835.84136299998</v>
      </c>
      <c r="K56" s="9">
        <v>-20657.249738999999</v>
      </c>
      <c r="L56" s="9">
        <v>103918.81449599999</v>
      </c>
      <c r="M56" s="9">
        <v>247045.10073599996</v>
      </c>
      <c r="N56" s="9">
        <v>-259954.512174</v>
      </c>
      <c r="O56" s="9">
        <f t="shared" si="5"/>
        <v>2434595.3120789998</v>
      </c>
      <c r="Q56" s="9">
        <f t="shared" si="6"/>
        <v>-30606.017652000042</v>
      </c>
      <c r="R56" s="9">
        <f>(SUM($E56:F56)+SUM($E56:E56))/2</f>
        <v>429129.01241699985</v>
      </c>
      <c r="S56" s="9">
        <f>(SUM($E56:G56)+SUM($E56:F56))/2</f>
        <v>960358.47146399983</v>
      </c>
      <c r="T56" s="9">
        <f>(SUM($E56:H56)+SUM($E56:G56))/2</f>
        <v>1566319.3023554997</v>
      </c>
      <c r="U56" s="9">
        <f>(SUM($E56:I56)+SUM($E56:H56))/2</f>
        <v>2159899.5196589995</v>
      </c>
      <c r="V56" s="9">
        <f>(SUM($E56:J56)+SUM($E56:I56))/2</f>
        <v>2276325.2380785001</v>
      </c>
      <c r="W56" s="9">
        <f>(SUM($E56:K56)+SUM($E56:J56))/2</f>
        <v>2353914.5338904997</v>
      </c>
      <c r="X56" s="9">
        <f>(SUM($E56:L56)+SUM($E56:K56))/2</f>
        <v>2395545.3162690001</v>
      </c>
      <c r="Y56" s="9">
        <f>(SUM($E56:M56)+SUM($E56:L56))/2</f>
        <v>2571027.2738849996</v>
      </c>
      <c r="Z56" s="9">
        <f>(SUM($E56:N56)+SUM($E56:M56))/2</f>
        <v>2564572.5681659998</v>
      </c>
      <c r="AA56" s="9">
        <f t="shared" si="7"/>
        <v>1724648.52185325</v>
      </c>
    </row>
    <row r="57" spans="1:28" hidden="1">
      <c r="A57" s="7">
        <v>2215</v>
      </c>
      <c r="B57" t="s">
        <v>37</v>
      </c>
      <c r="C57" t="str">
        <f t="shared" si="4"/>
        <v>2215 Software 303</v>
      </c>
      <c r="D57" s="11">
        <v>1</v>
      </c>
      <c r="E57" s="8">
        <v>0</v>
      </c>
      <c r="F57" s="9">
        <v>0</v>
      </c>
      <c r="G57" s="9">
        <v>0</v>
      </c>
      <c r="H57" s="9">
        <v>0</v>
      </c>
      <c r="I57" s="9">
        <v>0</v>
      </c>
      <c r="J57" s="9">
        <v>0</v>
      </c>
      <c r="K57" s="9">
        <v>0</v>
      </c>
      <c r="L57" s="9">
        <v>0</v>
      </c>
      <c r="M57" s="9">
        <v>0</v>
      </c>
      <c r="N57" s="9">
        <v>0</v>
      </c>
      <c r="O57" s="9">
        <f t="shared" si="5"/>
        <v>0</v>
      </c>
      <c r="Q57" s="9">
        <f t="shared" si="6"/>
        <v>0</v>
      </c>
      <c r="R57" s="9">
        <f>(SUM($E57:F57)+SUM($E57:E57))/2</f>
        <v>0</v>
      </c>
      <c r="S57" s="9">
        <f>(SUM($E57:G57)+SUM($E57:F57))/2</f>
        <v>0</v>
      </c>
      <c r="T57" s="9">
        <f>(SUM($E57:H57)+SUM($E57:G57))/2</f>
        <v>0</v>
      </c>
      <c r="U57" s="9">
        <f>(SUM($E57:I57)+SUM($E57:H57))/2</f>
        <v>0</v>
      </c>
      <c r="V57" s="9">
        <f>(SUM($E57:J57)+SUM($E57:I57))/2</f>
        <v>0</v>
      </c>
      <c r="W57" s="9">
        <f>(SUM($E57:K57)+SUM($E57:J57))/2</f>
        <v>0</v>
      </c>
      <c r="X57" s="9">
        <f>(SUM($E57:L57)+SUM($E57:K57))/2</f>
        <v>0</v>
      </c>
      <c r="Y57" s="9">
        <f>(SUM($E57:M57)+SUM($E57:L57))/2</f>
        <v>0</v>
      </c>
      <c r="Z57" s="9">
        <f>(SUM($E57:N57)+SUM($E57:M57))/2</f>
        <v>0</v>
      </c>
      <c r="AA57" s="9">
        <f t="shared" si="7"/>
        <v>0</v>
      </c>
    </row>
    <row r="58" spans="1:28" hidden="1">
      <c r="A58" s="7">
        <v>2217</v>
      </c>
      <c r="B58" t="s">
        <v>34</v>
      </c>
      <c r="C58" t="str">
        <f t="shared" si="4"/>
        <v>2217 Elec Transmission 350-359</v>
      </c>
      <c r="D58" s="11">
        <v>1</v>
      </c>
      <c r="E58" s="8">
        <v>0</v>
      </c>
      <c r="F58" s="9">
        <v>0</v>
      </c>
      <c r="G58" s="9">
        <v>0</v>
      </c>
      <c r="H58" s="9">
        <v>0</v>
      </c>
      <c r="I58" s="9">
        <v>0</v>
      </c>
      <c r="J58" s="9">
        <v>0</v>
      </c>
      <c r="K58" s="9">
        <v>0</v>
      </c>
      <c r="L58" s="9">
        <v>0</v>
      </c>
      <c r="M58" s="9">
        <v>-1654.6870200000001</v>
      </c>
      <c r="N58" s="9">
        <v>0</v>
      </c>
      <c r="O58" s="9">
        <f t="shared" si="5"/>
        <v>-1654.6870200000001</v>
      </c>
      <c r="Q58" s="9">
        <f t="shared" si="6"/>
        <v>0</v>
      </c>
      <c r="R58" s="9">
        <f>(SUM($E58:F58)+SUM($E58:E58))/2</f>
        <v>0</v>
      </c>
      <c r="S58" s="9">
        <f>(SUM($E58:G58)+SUM($E58:F58))/2</f>
        <v>0</v>
      </c>
      <c r="T58" s="9">
        <f>(SUM($E58:H58)+SUM($E58:G58))/2</f>
        <v>0</v>
      </c>
      <c r="U58" s="9">
        <f>(SUM($E58:I58)+SUM($E58:H58))/2</f>
        <v>0</v>
      </c>
      <c r="V58" s="9">
        <f>(SUM($E58:J58)+SUM($E58:I58))/2</f>
        <v>0</v>
      </c>
      <c r="W58" s="9">
        <f>(SUM($E58:K58)+SUM($E58:J58))/2</f>
        <v>0</v>
      </c>
      <c r="X58" s="9">
        <f>(SUM($E58:L58)+SUM($E58:K58))/2</f>
        <v>0</v>
      </c>
      <c r="Y58" s="9">
        <f>(SUM($E58:M58)+SUM($E58:L58))/2</f>
        <v>-827.34351000000004</v>
      </c>
      <c r="Z58" s="9">
        <f>(SUM($E58:N58)+SUM($E58:M58))/2</f>
        <v>-1654.6870200000001</v>
      </c>
      <c r="AA58" s="9">
        <f t="shared" si="7"/>
        <v>-248.20305300000001</v>
      </c>
    </row>
    <row r="59" spans="1:28" hidden="1">
      <c r="A59" s="7">
        <v>2217</v>
      </c>
      <c r="B59" t="s">
        <v>36</v>
      </c>
      <c r="C59" t="str">
        <f t="shared" si="4"/>
        <v>2217 General 389-391 / 393-395 / 397-398</v>
      </c>
      <c r="D59" s="11">
        <v>1</v>
      </c>
      <c r="E59" s="8">
        <v>0</v>
      </c>
      <c r="F59" s="9">
        <v>0</v>
      </c>
      <c r="G59" s="9">
        <v>0</v>
      </c>
      <c r="H59" s="9">
        <v>0</v>
      </c>
      <c r="I59" s="9">
        <v>0</v>
      </c>
      <c r="J59" s="9">
        <v>0</v>
      </c>
      <c r="K59" s="9">
        <v>0</v>
      </c>
      <c r="L59" s="9">
        <v>0</v>
      </c>
      <c r="M59" s="9">
        <v>0</v>
      </c>
      <c r="N59" s="9">
        <v>0</v>
      </c>
      <c r="O59" s="9">
        <f t="shared" si="5"/>
        <v>0</v>
      </c>
      <c r="Q59" s="9">
        <f t="shared" si="6"/>
        <v>0</v>
      </c>
      <c r="R59" s="9">
        <f>(SUM($E59:F59)+SUM($E59:E59))/2</f>
        <v>0</v>
      </c>
      <c r="S59" s="9">
        <f>(SUM($E59:G59)+SUM($E59:F59))/2</f>
        <v>0</v>
      </c>
      <c r="T59" s="9">
        <f>(SUM($E59:H59)+SUM($E59:G59))/2</f>
        <v>0</v>
      </c>
      <c r="U59" s="9">
        <f>(SUM($E59:I59)+SUM($E59:H59))/2</f>
        <v>0</v>
      </c>
      <c r="V59" s="9">
        <f>(SUM($E59:J59)+SUM($E59:I59))/2</f>
        <v>0</v>
      </c>
      <c r="W59" s="9">
        <f>(SUM($E59:K59)+SUM($E59:J59))/2</f>
        <v>0</v>
      </c>
      <c r="X59" s="9">
        <f>(SUM($E59:L59)+SUM($E59:K59))/2</f>
        <v>0</v>
      </c>
      <c r="Y59" s="9">
        <f>(SUM($E59:M59)+SUM($E59:L59))/2</f>
        <v>0</v>
      </c>
      <c r="Z59" s="9">
        <f>(SUM($E59:N59)+SUM($E59:M59))/2</f>
        <v>0</v>
      </c>
      <c r="AA59" s="9">
        <f t="shared" si="7"/>
        <v>0</v>
      </c>
    </row>
    <row r="60" spans="1:28" hidden="1">
      <c r="A60" s="7">
        <v>2221</v>
      </c>
      <c r="B60" t="s">
        <v>37</v>
      </c>
      <c r="C60" t="str">
        <f t="shared" si="4"/>
        <v>2221 Software 303</v>
      </c>
      <c r="D60" s="11">
        <v>1</v>
      </c>
      <c r="E60" s="8">
        <v>0</v>
      </c>
      <c r="F60" s="9">
        <v>0</v>
      </c>
      <c r="G60" s="9">
        <v>0</v>
      </c>
      <c r="H60" s="9">
        <v>0</v>
      </c>
      <c r="I60" s="9">
        <v>0</v>
      </c>
      <c r="J60" s="9">
        <v>0</v>
      </c>
      <c r="K60" s="9">
        <v>0</v>
      </c>
      <c r="L60" s="9">
        <v>0</v>
      </c>
      <c r="M60" s="9">
        <v>0</v>
      </c>
      <c r="N60" s="9">
        <v>0</v>
      </c>
      <c r="O60" s="9">
        <f t="shared" si="5"/>
        <v>0</v>
      </c>
      <c r="Q60" s="9">
        <f t="shared" si="6"/>
        <v>0</v>
      </c>
      <c r="R60" s="9">
        <f>(SUM($E60:F60)+SUM($E60:E60))/2</f>
        <v>0</v>
      </c>
      <c r="S60" s="9">
        <f>(SUM($E60:G60)+SUM($E60:F60))/2</f>
        <v>0</v>
      </c>
      <c r="T60" s="9">
        <f>(SUM($E60:H60)+SUM($E60:G60))/2</f>
        <v>0</v>
      </c>
      <c r="U60" s="9">
        <f>(SUM($E60:I60)+SUM($E60:H60))/2</f>
        <v>0</v>
      </c>
      <c r="V60" s="9">
        <f>(SUM($E60:J60)+SUM($E60:I60))/2</f>
        <v>0</v>
      </c>
      <c r="W60" s="9">
        <f>(SUM($E60:K60)+SUM($E60:J60))/2</f>
        <v>0</v>
      </c>
      <c r="X60" s="9">
        <f>(SUM($E60:L60)+SUM($E60:K60))/2</f>
        <v>0</v>
      </c>
      <c r="Y60" s="9">
        <f>(SUM($E60:M60)+SUM($E60:L60))/2</f>
        <v>0</v>
      </c>
      <c r="Z60" s="9">
        <f>(SUM($E60:N60)+SUM($E60:M60))/2</f>
        <v>0</v>
      </c>
      <c r="AA60" s="9">
        <f t="shared" si="7"/>
        <v>0</v>
      </c>
    </row>
    <row r="61" spans="1:28" hidden="1">
      <c r="A61" s="7">
        <v>2221</v>
      </c>
      <c r="B61" t="s">
        <v>34</v>
      </c>
      <c r="C61" t="str">
        <f t="shared" si="4"/>
        <v>2221 Elec Transmission 350-359</v>
      </c>
      <c r="D61" s="11">
        <v>1</v>
      </c>
      <c r="E61" s="8">
        <v>0</v>
      </c>
      <c r="F61" s="9">
        <v>0</v>
      </c>
      <c r="G61" s="9">
        <v>0</v>
      </c>
      <c r="H61" s="9">
        <v>3105.420423</v>
      </c>
      <c r="I61" s="9">
        <v>0</v>
      </c>
      <c r="J61" s="9">
        <v>0</v>
      </c>
      <c r="K61" s="9">
        <v>0</v>
      </c>
      <c r="L61" s="9">
        <v>0</v>
      </c>
      <c r="M61" s="9">
        <v>0</v>
      </c>
      <c r="N61" s="9">
        <v>0</v>
      </c>
      <c r="O61" s="9">
        <f t="shared" si="5"/>
        <v>3105.420423</v>
      </c>
      <c r="Q61" s="9">
        <f t="shared" si="6"/>
        <v>0</v>
      </c>
      <c r="R61" s="9">
        <f>(SUM($E61:F61)+SUM($E61:E61))/2</f>
        <v>0</v>
      </c>
      <c r="S61" s="9">
        <f>(SUM($E61:G61)+SUM($E61:F61))/2</f>
        <v>0</v>
      </c>
      <c r="T61" s="9">
        <f>(SUM($E61:H61)+SUM($E61:G61))/2</f>
        <v>1552.7102115</v>
      </c>
      <c r="U61" s="9">
        <f>(SUM($E61:I61)+SUM($E61:H61))/2</f>
        <v>3105.420423</v>
      </c>
      <c r="V61" s="9">
        <f>(SUM($E61:J61)+SUM($E61:I61))/2</f>
        <v>3105.420423</v>
      </c>
      <c r="W61" s="9">
        <f>(SUM($E61:K61)+SUM($E61:J61))/2</f>
        <v>3105.420423</v>
      </c>
      <c r="X61" s="9">
        <f>(SUM($E61:L61)+SUM($E61:K61))/2</f>
        <v>3105.420423</v>
      </c>
      <c r="Y61" s="9">
        <f>(SUM($E61:M61)+SUM($E61:L61))/2</f>
        <v>3105.420423</v>
      </c>
      <c r="Z61" s="9">
        <f>(SUM($E61:N61)+SUM($E61:M61))/2</f>
        <v>3105.420423</v>
      </c>
      <c r="AA61" s="9">
        <f t="shared" si="7"/>
        <v>2018.5232749499999</v>
      </c>
    </row>
    <row r="62" spans="1:28" hidden="1">
      <c r="A62" s="7">
        <v>2221</v>
      </c>
      <c r="B62" t="s">
        <v>33</v>
      </c>
      <c r="C62" t="str">
        <f t="shared" si="4"/>
        <v>2221 Elec Distribution 360-373</v>
      </c>
      <c r="D62" s="11">
        <v>1</v>
      </c>
      <c r="E62" s="8">
        <v>0</v>
      </c>
      <c r="F62" s="9">
        <v>0</v>
      </c>
      <c r="G62" s="9">
        <v>0</v>
      </c>
      <c r="H62" s="9">
        <v>-4724.51</v>
      </c>
      <c r="I62" s="9">
        <v>0</v>
      </c>
      <c r="J62" s="9">
        <v>0</v>
      </c>
      <c r="K62" s="9">
        <v>0</v>
      </c>
      <c r="L62" s="9">
        <v>0</v>
      </c>
      <c r="M62" s="9">
        <v>0</v>
      </c>
      <c r="N62" s="9">
        <v>0</v>
      </c>
      <c r="O62" s="9">
        <f t="shared" si="5"/>
        <v>-4724.51</v>
      </c>
      <c r="Q62" s="9">
        <f t="shared" si="6"/>
        <v>0</v>
      </c>
      <c r="R62" s="9">
        <f>(SUM($E62:F62)+SUM($E62:E62))/2</f>
        <v>0</v>
      </c>
      <c r="S62" s="9">
        <f>(SUM($E62:G62)+SUM($E62:F62))/2</f>
        <v>0</v>
      </c>
      <c r="T62" s="9">
        <f>(SUM($E62:H62)+SUM($E62:G62))/2</f>
        <v>-2362.2550000000001</v>
      </c>
      <c r="U62" s="9">
        <f>(SUM($E62:I62)+SUM($E62:H62))/2</f>
        <v>-4724.51</v>
      </c>
      <c r="V62" s="9">
        <f>(SUM($E62:J62)+SUM($E62:I62))/2</f>
        <v>-4724.51</v>
      </c>
      <c r="W62" s="9">
        <f>(SUM($E62:K62)+SUM($E62:J62))/2</f>
        <v>-4724.51</v>
      </c>
      <c r="X62" s="9">
        <f>(SUM($E62:L62)+SUM($E62:K62))/2</f>
        <v>-4724.51</v>
      </c>
      <c r="Y62" s="9">
        <f>(SUM($E62:M62)+SUM($E62:L62))/2</f>
        <v>-4724.51</v>
      </c>
      <c r="Z62" s="9">
        <f>(SUM($E62:N62)+SUM($E62:M62))/2</f>
        <v>-4724.51</v>
      </c>
      <c r="AA62" s="9">
        <f t="shared" si="7"/>
        <v>-3070.9315000000011</v>
      </c>
    </row>
    <row r="63" spans="1:28" hidden="1">
      <c r="A63" s="7">
        <v>2221</v>
      </c>
      <c r="B63" t="s">
        <v>36</v>
      </c>
      <c r="C63" t="str">
        <f t="shared" si="4"/>
        <v>2221 General 389-391 / 393-395 / 397-398</v>
      </c>
      <c r="D63" s="11">
        <v>1</v>
      </c>
      <c r="E63" s="8">
        <v>0</v>
      </c>
      <c r="F63" s="9">
        <v>0</v>
      </c>
      <c r="G63" s="9">
        <v>0</v>
      </c>
      <c r="H63" s="9">
        <v>0</v>
      </c>
      <c r="I63" s="9">
        <v>0</v>
      </c>
      <c r="J63" s="9">
        <v>0</v>
      </c>
      <c r="K63" s="9">
        <v>0</v>
      </c>
      <c r="L63" s="9">
        <v>0</v>
      </c>
      <c r="M63" s="9">
        <v>0</v>
      </c>
      <c r="N63" s="9">
        <v>0</v>
      </c>
      <c r="O63" s="9">
        <f t="shared" si="5"/>
        <v>0</v>
      </c>
      <c r="Q63" s="9">
        <f t="shared" si="6"/>
        <v>0</v>
      </c>
      <c r="R63" s="9">
        <f>(SUM($E63:F63)+SUM($E63:E63))/2</f>
        <v>0</v>
      </c>
      <c r="S63" s="9">
        <f>(SUM($E63:G63)+SUM($E63:F63))/2</f>
        <v>0</v>
      </c>
      <c r="T63" s="9">
        <f>(SUM($E63:H63)+SUM($E63:G63))/2</f>
        <v>0</v>
      </c>
      <c r="U63" s="9">
        <f>(SUM($E63:I63)+SUM($E63:H63))/2</f>
        <v>0</v>
      </c>
      <c r="V63" s="9">
        <f>(SUM($E63:J63)+SUM($E63:I63))/2</f>
        <v>0</v>
      </c>
      <c r="W63" s="9">
        <f>(SUM($E63:K63)+SUM($E63:J63))/2</f>
        <v>0</v>
      </c>
      <c r="X63" s="9">
        <f>(SUM($E63:L63)+SUM($E63:K63))/2</f>
        <v>0</v>
      </c>
      <c r="Y63" s="9">
        <f>(SUM($E63:M63)+SUM($E63:L63))/2</f>
        <v>0</v>
      </c>
      <c r="Z63" s="9">
        <f>(SUM($E63:N63)+SUM($E63:M63))/2</f>
        <v>0</v>
      </c>
      <c r="AA63" s="9">
        <f t="shared" si="7"/>
        <v>0</v>
      </c>
    </row>
    <row r="64" spans="1:28" hidden="1">
      <c r="A64" s="7">
        <v>2237</v>
      </c>
      <c r="B64" t="s">
        <v>33</v>
      </c>
      <c r="C64" t="str">
        <f t="shared" si="4"/>
        <v>2237 Elec Distribution 360-373</v>
      </c>
      <c r="D64" s="11">
        <v>1</v>
      </c>
      <c r="E64" s="8">
        <v>0</v>
      </c>
      <c r="F64" s="9">
        <v>0</v>
      </c>
      <c r="G64" s="9">
        <v>0</v>
      </c>
      <c r="H64" s="9">
        <v>167199.63</v>
      </c>
      <c r="I64" s="9">
        <v>0</v>
      </c>
      <c r="J64" s="9">
        <v>0</v>
      </c>
      <c r="K64" s="9">
        <v>0</v>
      </c>
      <c r="L64" s="9">
        <v>0</v>
      </c>
      <c r="M64" s="9">
        <v>0</v>
      </c>
      <c r="N64" s="9">
        <v>0</v>
      </c>
      <c r="O64" s="9">
        <f t="shared" si="5"/>
        <v>167199.63</v>
      </c>
      <c r="Q64" s="9">
        <f t="shared" si="6"/>
        <v>0</v>
      </c>
      <c r="R64" s="9">
        <f>(SUM($E64:F64)+SUM($E64:E64))/2</f>
        <v>0</v>
      </c>
      <c r="S64" s="9">
        <f>(SUM($E64:G64)+SUM($E64:F64))/2</f>
        <v>0</v>
      </c>
      <c r="T64" s="9">
        <f>(SUM($E64:H64)+SUM($E64:G64))/2</f>
        <v>83599.815000000002</v>
      </c>
      <c r="U64" s="9">
        <f>(SUM($E64:I64)+SUM($E64:H64))/2</f>
        <v>167199.63</v>
      </c>
      <c r="V64" s="9">
        <f>(SUM($E64:J64)+SUM($E64:I64))/2</f>
        <v>167199.63</v>
      </c>
      <c r="W64" s="9">
        <f>(SUM($E64:K64)+SUM($E64:J64))/2</f>
        <v>167199.63</v>
      </c>
      <c r="X64" s="9">
        <f>(SUM($E64:L64)+SUM($E64:K64))/2</f>
        <v>167199.63</v>
      </c>
      <c r="Y64" s="9">
        <f>(SUM($E64:M64)+SUM($E64:L64))/2</f>
        <v>167199.63</v>
      </c>
      <c r="Z64" s="9">
        <f>(SUM($E64:N64)+SUM($E64:M64))/2</f>
        <v>167199.63</v>
      </c>
      <c r="AA64" s="9">
        <f t="shared" si="7"/>
        <v>108679.75950000001</v>
      </c>
    </row>
    <row r="65" spans="1:27" hidden="1">
      <c r="A65" s="7">
        <v>2251</v>
      </c>
      <c r="B65" t="s">
        <v>33</v>
      </c>
      <c r="C65" t="str">
        <f t="shared" si="4"/>
        <v>2251 Elec Distribution 360-373</v>
      </c>
      <c r="D65" s="11">
        <v>1</v>
      </c>
      <c r="E65" s="8">
        <v>1.8189894035458565E-11</v>
      </c>
      <c r="F65" s="9">
        <v>0</v>
      </c>
      <c r="G65" s="9">
        <v>0</v>
      </c>
      <c r="H65" s="9">
        <v>0</v>
      </c>
      <c r="I65" s="9">
        <v>0</v>
      </c>
      <c r="J65" s="9">
        <v>0</v>
      </c>
      <c r="K65" s="9">
        <v>0</v>
      </c>
      <c r="L65" s="9">
        <v>0</v>
      </c>
      <c r="M65" s="9">
        <v>0</v>
      </c>
      <c r="N65" s="9">
        <v>0</v>
      </c>
      <c r="O65" s="9">
        <f t="shared" si="5"/>
        <v>1.8189894035458565E-11</v>
      </c>
      <c r="Q65" s="9">
        <f t="shared" si="6"/>
        <v>9.0949470177292824E-12</v>
      </c>
      <c r="R65" s="9">
        <f>(SUM($E65:F65)+SUM($E65:E65))/2</f>
        <v>1.8189894035458565E-11</v>
      </c>
      <c r="S65" s="9">
        <f>(SUM($E65:G65)+SUM($E65:F65))/2</f>
        <v>1.8189894035458565E-11</v>
      </c>
      <c r="T65" s="9">
        <f>(SUM($E65:H65)+SUM($E65:G65))/2</f>
        <v>1.8189894035458565E-11</v>
      </c>
      <c r="U65" s="9">
        <f>(SUM($E65:I65)+SUM($E65:H65))/2</f>
        <v>1.8189894035458565E-11</v>
      </c>
      <c r="V65" s="9">
        <f>(SUM($E65:J65)+SUM($E65:I65))/2</f>
        <v>1.8189894035458565E-11</v>
      </c>
      <c r="W65" s="9">
        <f>(SUM($E65:K65)+SUM($E65:J65))/2</f>
        <v>1.8189894035458565E-11</v>
      </c>
      <c r="X65" s="9">
        <f>(SUM($E65:L65)+SUM($E65:K65))/2</f>
        <v>1.8189894035458565E-11</v>
      </c>
      <c r="Y65" s="9">
        <f>(SUM($E65:M65)+SUM($E65:L65))/2</f>
        <v>1.8189894035458565E-11</v>
      </c>
      <c r="Z65" s="9">
        <f>(SUM($E65:N65)+SUM($E65:M65))/2</f>
        <v>1.8189894035458565E-11</v>
      </c>
      <c r="AA65" s="9">
        <f t="shared" si="7"/>
        <v>1.7280399333685637E-11</v>
      </c>
    </row>
    <row r="66" spans="1:27" hidden="1">
      <c r="A66" s="7">
        <v>2252</v>
      </c>
      <c r="B66" t="s">
        <v>34</v>
      </c>
      <c r="C66" t="str">
        <f t="shared" si="4"/>
        <v>2252 Elec Transmission 350-359</v>
      </c>
      <c r="D66" s="11">
        <v>1</v>
      </c>
      <c r="E66" s="8">
        <v>0</v>
      </c>
      <c r="F66" s="9">
        <v>0</v>
      </c>
      <c r="G66" s="9">
        <v>0</v>
      </c>
      <c r="H66" s="9">
        <v>28370.159118000003</v>
      </c>
      <c r="I66" s="9">
        <v>0</v>
      </c>
      <c r="J66" s="9">
        <v>0</v>
      </c>
      <c r="K66" s="9">
        <v>0</v>
      </c>
      <c r="L66" s="9">
        <v>0</v>
      </c>
      <c r="M66" s="9">
        <v>0</v>
      </c>
      <c r="N66" s="9">
        <v>0</v>
      </c>
      <c r="O66" s="9">
        <f t="shared" si="5"/>
        <v>28370.159118000003</v>
      </c>
      <c r="Q66" s="9">
        <f t="shared" si="6"/>
        <v>0</v>
      </c>
      <c r="R66" s="9">
        <f>(SUM($E66:F66)+SUM($E66:E66))/2</f>
        <v>0</v>
      </c>
      <c r="S66" s="9">
        <f>(SUM($E66:G66)+SUM($E66:F66))/2</f>
        <v>0</v>
      </c>
      <c r="T66" s="9">
        <f>(SUM($E66:H66)+SUM($E66:G66))/2</f>
        <v>14185.079559000002</v>
      </c>
      <c r="U66" s="9">
        <f>(SUM($E66:I66)+SUM($E66:H66))/2</f>
        <v>28370.159118000003</v>
      </c>
      <c r="V66" s="9">
        <f>(SUM($E66:J66)+SUM($E66:I66))/2</f>
        <v>28370.159118000003</v>
      </c>
      <c r="W66" s="9">
        <f>(SUM($E66:K66)+SUM($E66:J66))/2</f>
        <v>28370.159118000003</v>
      </c>
      <c r="X66" s="9">
        <f>(SUM($E66:L66)+SUM($E66:K66))/2</f>
        <v>28370.159118000003</v>
      </c>
      <c r="Y66" s="9">
        <f>(SUM($E66:M66)+SUM($E66:L66))/2</f>
        <v>28370.159118000003</v>
      </c>
      <c r="Z66" s="9">
        <f>(SUM($E66:N66)+SUM($E66:M66))/2</f>
        <v>28370.159118000003</v>
      </c>
      <c r="AA66" s="9">
        <f t="shared" si="7"/>
        <v>18440.603426700003</v>
      </c>
    </row>
    <row r="67" spans="1:27" hidden="1">
      <c r="A67" s="7">
        <v>2252</v>
      </c>
      <c r="B67" t="s">
        <v>36</v>
      </c>
      <c r="C67" t="str">
        <f t="shared" si="4"/>
        <v>2252 General 389-391 / 393-395 / 397-398</v>
      </c>
      <c r="D67" s="11">
        <v>1</v>
      </c>
      <c r="E67" s="8">
        <v>0</v>
      </c>
      <c r="F67" s="9">
        <v>0</v>
      </c>
      <c r="G67" s="9">
        <v>0</v>
      </c>
      <c r="H67" s="9">
        <v>0</v>
      </c>
      <c r="I67" s="9">
        <v>0</v>
      </c>
      <c r="J67" s="9">
        <v>0</v>
      </c>
      <c r="K67" s="9">
        <v>0</v>
      </c>
      <c r="L67" s="9">
        <v>0</v>
      </c>
      <c r="M67" s="9">
        <v>0</v>
      </c>
      <c r="N67" s="9">
        <v>0</v>
      </c>
      <c r="O67" s="9">
        <f t="shared" si="5"/>
        <v>0</v>
      </c>
      <c r="Q67" s="9">
        <f t="shared" si="6"/>
        <v>0</v>
      </c>
      <c r="R67" s="9">
        <f>(SUM($E67:F67)+SUM($E67:E67))/2</f>
        <v>0</v>
      </c>
      <c r="S67" s="9">
        <f>(SUM($E67:G67)+SUM($E67:F67))/2</f>
        <v>0</v>
      </c>
      <c r="T67" s="9">
        <f>(SUM($E67:H67)+SUM($E67:G67))/2</f>
        <v>0</v>
      </c>
      <c r="U67" s="9">
        <f>(SUM($E67:I67)+SUM($E67:H67))/2</f>
        <v>0</v>
      </c>
      <c r="V67" s="9">
        <f>(SUM($E67:J67)+SUM($E67:I67))/2</f>
        <v>0</v>
      </c>
      <c r="W67" s="9">
        <f>(SUM($E67:K67)+SUM($E67:J67))/2</f>
        <v>0</v>
      </c>
      <c r="X67" s="9">
        <f>(SUM($E67:L67)+SUM($E67:K67))/2</f>
        <v>0</v>
      </c>
      <c r="Y67" s="9">
        <f>(SUM($E67:M67)+SUM($E67:L67))/2</f>
        <v>0</v>
      </c>
      <c r="Z67" s="9">
        <f>(SUM($E67:N67)+SUM($E67:M67))/2</f>
        <v>0</v>
      </c>
      <c r="AA67" s="9">
        <f t="shared" si="7"/>
        <v>0</v>
      </c>
    </row>
    <row r="68" spans="1:27" hidden="1">
      <c r="A68" s="7">
        <v>2252</v>
      </c>
      <c r="B68" t="s">
        <v>33</v>
      </c>
      <c r="C68" t="str">
        <f t="shared" si="4"/>
        <v>2252 Elec Distribution 360-373</v>
      </c>
      <c r="D68" s="11">
        <v>1</v>
      </c>
      <c r="E68" s="8">
        <v>0</v>
      </c>
      <c r="F68" s="9">
        <v>0</v>
      </c>
      <c r="G68" s="9">
        <v>0</v>
      </c>
      <c r="H68" s="9">
        <v>-43161.66</v>
      </c>
      <c r="I68" s="9">
        <v>0</v>
      </c>
      <c r="J68" s="9">
        <v>0</v>
      </c>
      <c r="K68" s="9">
        <v>0</v>
      </c>
      <c r="L68" s="9">
        <v>0</v>
      </c>
      <c r="M68" s="9">
        <v>0</v>
      </c>
      <c r="N68" s="9">
        <v>0</v>
      </c>
      <c r="O68" s="9">
        <f t="shared" si="5"/>
        <v>-43161.66</v>
      </c>
      <c r="Q68" s="9">
        <f t="shared" si="6"/>
        <v>0</v>
      </c>
      <c r="R68" s="9">
        <f>(SUM($E68:F68)+SUM($E68:E68))/2</f>
        <v>0</v>
      </c>
      <c r="S68" s="9">
        <f>(SUM($E68:G68)+SUM($E68:F68))/2</f>
        <v>0</v>
      </c>
      <c r="T68" s="9">
        <f>(SUM($E68:H68)+SUM($E68:G68))/2</f>
        <v>-21580.83</v>
      </c>
      <c r="U68" s="9">
        <f>(SUM($E68:I68)+SUM($E68:H68))/2</f>
        <v>-43161.66</v>
      </c>
      <c r="V68" s="9">
        <f>(SUM($E68:J68)+SUM($E68:I68))/2</f>
        <v>-43161.66</v>
      </c>
      <c r="W68" s="9">
        <f>(SUM($E68:K68)+SUM($E68:J68))/2</f>
        <v>-43161.66</v>
      </c>
      <c r="X68" s="9">
        <f>(SUM($E68:L68)+SUM($E68:K68))/2</f>
        <v>-43161.66</v>
      </c>
      <c r="Y68" s="9">
        <f>(SUM($E68:M68)+SUM($E68:L68))/2</f>
        <v>-43161.66</v>
      </c>
      <c r="Z68" s="9">
        <f>(SUM($E68:N68)+SUM($E68:M68))/2</f>
        <v>-43161.66</v>
      </c>
      <c r="AA68" s="9">
        <f t="shared" si="7"/>
        <v>-28055.079000000005</v>
      </c>
    </row>
    <row r="69" spans="1:27" hidden="1">
      <c r="A69" s="7">
        <v>2253</v>
      </c>
      <c r="B69" t="s">
        <v>36</v>
      </c>
      <c r="C69" t="str">
        <f t="shared" si="4"/>
        <v>2253 General 389-391 / 393-395 / 397-398</v>
      </c>
      <c r="D69" s="11">
        <v>1</v>
      </c>
      <c r="E69" s="8">
        <v>0</v>
      </c>
      <c r="F69" s="9">
        <v>0</v>
      </c>
      <c r="G69" s="9">
        <v>0</v>
      </c>
      <c r="H69" s="9">
        <v>0</v>
      </c>
      <c r="I69" s="9">
        <v>0</v>
      </c>
      <c r="J69" s="9">
        <v>0</v>
      </c>
      <c r="K69" s="9">
        <v>0</v>
      </c>
      <c r="L69" s="9">
        <v>0</v>
      </c>
      <c r="M69" s="9">
        <v>0</v>
      </c>
      <c r="N69" s="9">
        <v>0</v>
      </c>
      <c r="O69" s="9">
        <f t="shared" si="5"/>
        <v>0</v>
      </c>
      <c r="Q69" s="9">
        <f t="shared" si="6"/>
        <v>0</v>
      </c>
      <c r="R69" s="9">
        <f>(SUM($E69:F69)+SUM($E69:E69))/2</f>
        <v>0</v>
      </c>
      <c r="S69" s="9">
        <f>(SUM($E69:G69)+SUM($E69:F69))/2</f>
        <v>0</v>
      </c>
      <c r="T69" s="9">
        <f>(SUM($E69:H69)+SUM($E69:G69))/2</f>
        <v>0</v>
      </c>
      <c r="U69" s="9">
        <f>(SUM($E69:I69)+SUM($E69:H69))/2</f>
        <v>0</v>
      </c>
      <c r="V69" s="9">
        <f>(SUM($E69:J69)+SUM($E69:I69))/2</f>
        <v>0</v>
      </c>
      <c r="W69" s="9">
        <f>(SUM($E69:K69)+SUM($E69:J69))/2</f>
        <v>0</v>
      </c>
      <c r="X69" s="9">
        <f>(SUM($E69:L69)+SUM($E69:K69))/2</f>
        <v>0</v>
      </c>
      <c r="Y69" s="9">
        <f>(SUM($E69:M69)+SUM($E69:L69))/2</f>
        <v>0</v>
      </c>
      <c r="Z69" s="9">
        <f>(SUM($E69:N69)+SUM($E69:M69))/2</f>
        <v>0</v>
      </c>
      <c r="AA69" s="9">
        <f t="shared" si="7"/>
        <v>0</v>
      </c>
    </row>
    <row r="70" spans="1:27" hidden="1">
      <c r="A70" s="7">
        <v>2253</v>
      </c>
      <c r="B70" t="s">
        <v>33</v>
      </c>
      <c r="C70" t="str">
        <f t="shared" si="4"/>
        <v>2253 Elec Distribution 360-373</v>
      </c>
      <c r="D70" s="11">
        <v>1</v>
      </c>
      <c r="E70" s="8">
        <v>0</v>
      </c>
      <c r="F70" s="9">
        <v>0</v>
      </c>
      <c r="G70" s="9">
        <v>0</v>
      </c>
      <c r="H70" s="9">
        <v>0</v>
      </c>
      <c r="I70" s="9">
        <v>0</v>
      </c>
      <c r="J70" s="9">
        <v>0</v>
      </c>
      <c r="K70" s="9">
        <v>0</v>
      </c>
      <c r="L70" s="9">
        <v>0</v>
      </c>
      <c r="M70" s="9">
        <v>0</v>
      </c>
      <c r="N70" s="9">
        <v>0</v>
      </c>
      <c r="O70" s="9">
        <f t="shared" si="5"/>
        <v>0</v>
      </c>
      <c r="Q70" s="9">
        <f t="shared" si="6"/>
        <v>0</v>
      </c>
      <c r="R70" s="9">
        <f>(SUM($E70:F70)+SUM($E70:E70))/2</f>
        <v>0</v>
      </c>
      <c r="S70" s="9">
        <f>(SUM($E70:G70)+SUM($E70:F70))/2</f>
        <v>0</v>
      </c>
      <c r="T70" s="9">
        <f>(SUM($E70:H70)+SUM($E70:G70))/2</f>
        <v>0</v>
      </c>
      <c r="U70" s="9">
        <f>(SUM($E70:I70)+SUM($E70:H70))/2</f>
        <v>0</v>
      </c>
      <c r="V70" s="9">
        <f>(SUM($E70:J70)+SUM($E70:I70))/2</f>
        <v>0</v>
      </c>
      <c r="W70" s="9">
        <f>(SUM($E70:K70)+SUM($E70:J70))/2</f>
        <v>0</v>
      </c>
      <c r="X70" s="9">
        <f>(SUM($E70:L70)+SUM($E70:K70))/2</f>
        <v>0</v>
      </c>
      <c r="Y70" s="9">
        <f>(SUM($E70:M70)+SUM($E70:L70))/2</f>
        <v>0</v>
      </c>
      <c r="Z70" s="9">
        <f>(SUM($E70:N70)+SUM($E70:M70))/2</f>
        <v>0</v>
      </c>
      <c r="AA70" s="9">
        <f t="shared" si="7"/>
        <v>0</v>
      </c>
    </row>
    <row r="71" spans="1:27" hidden="1">
      <c r="A71" s="7">
        <v>2253</v>
      </c>
      <c r="B71" t="s">
        <v>34</v>
      </c>
      <c r="C71" t="str">
        <f t="shared" si="4"/>
        <v>2253 Elec Transmission 350-359</v>
      </c>
      <c r="D71" s="11">
        <v>1</v>
      </c>
      <c r="E71" s="8">
        <v>0</v>
      </c>
      <c r="F71" s="9">
        <v>0</v>
      </c>
      <c r="G71" s="9">
        <v>0</v>
      </c>
      <c r="H71" s="9">
        <v>0</v>
      </c>
      <c r="I71" s="9">
        <v>0</v>
      </c>
      <c r="J71" s="9">
        <v>0</v>
      </c>
      <c r="K71" s="9">
        <v>0</v>
      </c>
      <c r="L71" s="9">
        <v>0</v>
      </c>
      <c r="M71" s="9">
        <v>0</v>
      </c>
      <c r="N71" s="9">
        <v>0</v>
      </c>
      <c r="O71" s="9">
        <f t="shared" si="5"/>
        <v>0</v>
      </c>
      <c r="Q71" s="9">
        <f t="shared" si="6"/>
        <v>0</v>
      </c>
      <c r="R71" s="9">
        <f>(SUM($E71:F71)+SUM($E71:E71))/2</f>
        <v>0</v>
      </c>
      <c r="S71" s="9">
        <f>(SUM($E71:G71)+SUM($E71:F71))/2</f>
        <v>0</v>
      </c>
      <c r="T71" s="9">
        <f>(SUM($E71:H71)+SUM($E71:G71))/2</f>
        <v>0</v>
      </c>
      <c r="U71" s="9">
        <f>(SUM($E71:I71)+SUM($E71:H71))/2</f>
        <v>0</v>
      </c>
      <c r="V71" s="9">
        <f>(SUM($E71:J71)+SUM($E71:I71))/2</f>
        <v>0</v>
      </c>
      <c r="W71" s="9">
        <f>(SUM($E71:K71)+SUM($E71:J71))/2</f>
        <v>0</v>
      </c>
      <c r="X71" s="9">
        <f>(SUM($E71:L71)+SUM($E71:K71))/2</f>
        <v>0</v>
      </c>
      <c r="Y71" s="9">
        <f>(SUM($E71:M71)+SUM($E71:L71))/2</f>
        <v>0</v>
      </c>
      <c r="Z71" s="9">
        <f>(SUM($E71:N71)+SUM($E71:M71))/2</f>
        <v>0</v>
      </c>
      <c r="AA71" s="9">
        <f t="shared" si="7"/>
        <v>0</v>
      </c>
    </row>
    <row r="72" spans="1:27" hidden="1">
      <c r="A72" s="7">
        <v>2254</v>
      </c>
      <c r="B72" t="s">
        <v>34</v>
      </c>
      <c r="C72" t="str">
        <f t="shared" si="4"/>
        <v>2254 Elec Transmission 350-359</v>
      </c>
      <c r="D72" s="11">
        <v>1</v>
      </c>
      <c r="E72" s="8">
        <v>4875.8842649999788</v>
      </c>
      <c r="F72" s="9">
        <v>32550.317625</v>
      </c>
      <c r="G72" s="9">
        <v>-3.637978807091713E-12</v>
      </c>
      <c r="H72" s="9">
        <v>0</v>
      </c>
      <c r="I72" s="9">
        <v>216.83012400000001</v>
      </c>
      <c r="J72" s="9">
        <v>0</v>
      </c>
      <c r="K72" s="9">
        <v>0</v>
      </c>
      <c r="L72" s="9">
        <v>5.4569682106375694E-12</v>
      </c>
      <c r="M72" s="9">
        <v>76414.063131000003</v>
      </c>
      <c r="N72" s="9">
        <v>0</v>
      </c>
      <c r="O72" s="9">
        <f t="shared" si="5"/>
        <v>114057.095145</v>
      </c>
      <c r="Q72" s="9">
        <f t="shared" si="6"/>
        <v>2437.9421324999894</v>
      </c>
      <c r="R72" s="9">
        <f>(SUM($E72:F72)+SUM($E72:E72))/2</f>
        <v>21151.04307749998</v>
      </c>
      <c r="S72" s="9">
        <f>(SUM($E72:G72)+SUM($E72:F72))/2</f>
        <v>37426.201889999982</v>
      </c>
      <c r="T72" s="9">
        <f>(SUM($E72:H72)+SUM($E72:G72))/2</f>
        <v>37426.201889999982</v>
      </c>
      <c r="U72" s="9">
        <f>(SUM($E72:I72)+SUM($E72:H72))/2</f>
        <v>37534.616951999982</v>
      </c>
      <c r="V72" s="9">
        <f>(SUM($E72:J72)+SUM($E72:I72))/2</f>
        <v>37643.032013999982</v>
      </c>
      <c r="W72" s="9">
        <f>(SUM($E72:K72)+SUM($E72:J72))/2</f>
        <v>37643.032013999982</v>
      </c>
      <c r="X72" s="9">
        <f>(SUM($E72:L72)+SUM($E72:K72))/2</f>
        <v>37643.032013999982</v>
      </c>
      <c r="Y72" s="9">
        <f>(SUM($E72:M72)+SUM($E72:L72))/2</f>
        <v>75850.063579499998</v>
      </c>
      <c r="Z72" s="9">
        <f>(SUM($E72:N72)+SUM($E72:M72))/2</f>
        <v>114057.095145</v>
      </c>
      <c r="AA72" s="9">
        <f t="shared" si="7"/>
        <v>43881.226070849996</v>
      </c>
    </row>
    <row r="73" spans="1:27" hidden="1">
      <c r="A73" s="7">
        <v>2260</v>
      </c>
      <c r="B73" t="s">
        <v>34</v>
      </c>
      <c r="C73" t="str">
        <f t="shared" si="4"/>
        <v>2260 Elec Transmission 350-359</v>
      </c>
      <c r="D73" s="11">
        <v>1</v>
      </c>
      <c r="E73" s="8">
        <v>0</v>
      </c>
      <c r="F73" s="9">
        <v>0</v>
      </c>
      <c r="G73" s="9">
        <v>0</v>
      </c>
      <c r="H73" s="9">
        <v>0</v>
      </c>
      <c r="I73" s="9">
        <v>0</v>
      </c>
      <c r="J73" s="9">
        <v>0</v>
      </c>
      <c r="K73" s="9">
        <v>0</v>
      </c>
      <c r="L73" s="9">
        <v>0</v>
      </c>
      <c r="M73" s="9">
        <v>0</v>
      </c>
      <c r="N73" s="9">
        <v>0</v>
      </c>
      <c r="O73" s="9">
        <f t="shared" si="5"/>
        <v>0</v>
      </c>
      <c r="Q73" s="9">
        <f t="shared" si="6"/>
        <v>0</v>
      </c>
      <c r="R73" s="9">
        <f>(SUM($E73:F73)+SUM($E73:E73))/2</f>
        <v>0</v>
      </c>
      <c r="S73" s="9">
        <f>(SUM($E73:G73)+SUM($E73:F73))/2</f>
        <v>0</v>
      </c>
      <c r="T73" s="9">
        <f>(SUM($E73:H73)+SUM($E73:G73))/2</f>
        <v>0</v>
      </c>
      <c r="U73" s="9">
        <f>(SUM($E73:I73)+SUM($E73:H73))/2</f>
        <v>0</v>
      </c>
      <c r="V73" s="9">
        <f>(SUM($E73:J73)+SUM($E73:I73))/2</f>
        <v>0</v>
      </c>
      <c r="W73" s="9">
        <f>(SUM($E73:K73)+SUM($E73:J73))/2</f>
        <v>0</v>
      </c>
      <c r="X73" s="9">
        <f>(SUM($E73:L73)+SUM($E73:K73))/2</f>
        <v>0</v>
      </c>
      <c r="Y73" s="9">
        <f>(SUM($E73:M73)+SUM($E73:L73))/2</f>
        <v>0</v>
      </c>
      <c r="Z73" s="9">
        <f>(SUM($E73:N73)+SUM($E73:M73))/2</f>
        <v>0</v>
      </c>
      <c r="AA73" s="9">
        <f t="shared" si="7"/>
        <v>0</v>
      </c>
    </row>
    <row r="74" spans="1:27" hidden="1">
      <c r="A74" s="7">
        <v>2260</v>
      </c>
      <c r="B74" t="s">
        <v>33</v>
      </c>
      <c r="C74" t="str">
        <f t="shared" si="4"/>
        <v>2260 Elec Distribution 360-373</v>
      </c>
      <c r="D74" s="11">
        <v>1</v>
      </c>
      <c r="E74" s="8">
        <v>0</v>
      </c>
      <c r="F74" s="9">
        <v>0</v>
      </c>
      <c r="G74" s="9">
        <v>0</v>
      </c>
      <c r="H74" s="9">
        <v>0</v>
      </c>
      <c r="I74" s="9">
        <v>0</v>
      </c>
      <c r="J74" s="9">
        <v>0</v>
      </c>
      <c r="K74" s="9">
        <v>0</v>
      </c>
      <c r="L74" s="9">
        <v>0</v>
      </c>
      <c r="M74" s="9">
        <v>0</v>
      </c>
      <c r="N74" s="9">
        <v>0</v>
      </c>
      <c r="O74" s="9">
        <f t="shared" si="5"/>
        <v>0</v>
      </c>
      <c r="Q74" s="9">
        <f t="shared" si="6"/>
        <v>0</v>
      </c>
      <c r="R74" s="9">
        <f>(SUM($E74:F74)+SUM($E74:E74))/2</f>
        <v>0</v>
      </c>
      <c r="S74" s="9">
        <f>(SUM($E74:G74)+SUM($E74:F74))/2</f>
        <v>0</v>
      </c>
      <c r="T74" s="9">
        <f>(SUM($E74:H74)+SUM($E74:G74))/2</f>
        <v>0</v>
      </c>
      <c r="U74" s="9">
        <f>(SUM($E74:I74)+SUM($E74:H74))/2</f>
        <v>0</v>
      </c>
      <c r="V74" s="9">
        <f>(SUM($E74:J74)+SUM($E74:I74))/2</f>
        <v>0</v>
      </c>
      <c r="W74" s="9">
        <f>(SUM($E74:K74)+SUM($E74:J74))/2</f>
        <v>0</v>
      </c>
      <c r="X74" s="9">
        <f>(SUM($E74:L74)+SUM($E74:K74))/2</f>
        <v>0</v>
      </c>
      <c r="Y74" s="9">
        <f>(SUM($E74:M74)+SUM($E74:L74))/2</f>
        <v>0</v>
      </c>
      <c r="Z74" s="9">
        <f>(SUM($E74:N74)+SUM($E74:M74))/2</f>
        <v>0</v>
      </c>
      <c r="AA74" s="9">
        <f t="shared" si="7"/>
        <v>0</v>
      </c>
    </row>
    <row r="75" spans="1:27" hidden="1">
      <c r="A75" s="7">
        <v>2273</v>
      </c>
      <c r="B75" t="s">
        <v>33</v>
      </c>
      <c r="C75" t="str">
        <f t="shared" si="4"/>
        <v>2273 Elec Distribution 360-373</v>
      </c>
      <c r="D75" s="11">
        <v>1</v>
      </c>
      <c r="E75" s="8">
        <v>0</v>
      </c>
      <c r="F75" s="9">
        <v>0</v>
      </c>
      <c r="G75" s="9">
        <v>0</v>
      </c>
      <c r="H75" s="9">
        <v>0</v>
      </c>
      <c r="I75" s="9">
        <v>0</v>
      </c>
      <c r="J75" s="9">
        <v>0</v>
      </c>
      <c r="K75" s="9">
        <v>0</v>
      </c>
      <c r="L75" s="9">
        <v>0</v>
      </c>
      <c r="M75" s="9">
        <v>0</v>
      </c>
      <c r="N75" s="9">
        <v>0</v>
      </c>
      <c r="O75" s="9">
        <f t="shared" si="5"/>
        <v>0</v>
      </c>
      <c r="Q75" s="9">
        <f t="shared" si="6"/>
        <v>0</v>
      </c>
      <c r="R75" s="9">
        <f>(SUM($E75:F75)+SUM($E75:E75))/2</f>
        <v>0</v>
      </c>
      <c r="S75" s="9">
        <f>(SUM($E75:G75)+SUM($E75:F75))/2</f>
        <v>0</v>
      </c>
      <c r="T75" s="9">
        <f>(SUM($E75:H75)+SUM($E75:G75))/2</f>
        <v>0</v>
      </c>
      <c r="U75" s="9">
        <f>(SUM($E75:I75)+SUM($E75:H75))/2</f>
        <v>0</v>
      </c>
      <c r="V75" s="9">
        <f>(SUM($E75:J75)+SUM($E75:I75))/2</f>
        <v>0</v>
      </c>
      <c r="W75" s="9">
        <f>(SUM($E75:K75)+SUM($E75:J75))/2</f>
        <v>0</v>
      </c>
      <c r="X75" s="9">
        <f>(SUM($E75:L75)+SUM($E75:K75))/2</f>
        <v>0</v>
      </c>
      <c r="Y75" s="9">
        <f>(SUM($E75:M75)+SUM($E75:L75))/2</f>
        <v>0</v>
      </c>
      <c r="Z75" s="9">
        <f>(SUM($E75:N75)+SUM($E75:M75))/2</f>
        <v>0</v>
      </c>
      <c r="AA75" s="9">
        <f t="shared" si="7"/>
        <v>0</v>
      </c>
    </row>
    <row r="76" spans="1:27" hidden="1">
      <c r="A76" s="7">
        <v>2273</v>
      </c>
      <c r="B76" t="s">
        <v>36</v>
      </c>
      <c r="C76" t="str">
        <f t="shared" si="4"/>
        <v>2273 General 389-391 / 393-395 / 397-398</v>
      </c>
      <c r="D76" s="11">
        <v>1</v>
      </c>
      <c r="E76" s="8">
        <v>0</v>
      </c>
      <c r="F76" s="9">
        <v>0</v>
      </c>
      <c r="G76" s="9">
        <v>0</v>
      </c>
      <c r="H76" s="9">
        <v>0</v>
      </c>
      <c r="I76" s="9">
        <v>0</v>
      </c>
      <c r="J76" s="9">
        <v>0</v>
      </c>
      <c r="K76" s="9">
        <v>0</v>
      </c>
      <c r="L76" s="9">
        <v>0</v>
      </c>
      <c r="M76" s="9">
        <v>0</v>
      </c>
      <c r="N76" s="9">
        <v>0</v>
      </c>
      <c r="O76" s="9">
        <f t="shared" si="5"/>
        <v>0</v>
      </c>
      <c r="Q76" s="9">
        <f t="shared" si="6"/>
        <v>0</v>
      </c>
      <c r="R76" s="9">
        <f>(SUM($E76:F76)+SUM($E76:E76))/2</f>
        <v>0</v>
      </c>
      <c r="S76" s="9">
        <f>(SUM($E76:G76)+SUM($E76:F76))/2</f>
        <v>0</v>
      </c>
      <c r="T76" s="9">
        <f>(SUM($E76:H76)+SUM($E76:G76))/2</f>
        <v>0</v>
      </c>
      <c r="U76" s="9">
        <f>(SUM($E76:I76)+SUM($E76:H76))/2</f>
        <v>0</v>
      </c>
      <c r="V76" s="9">
        <f>(SUM($E76:J76)+SUM($E76:I76))/2</f>
        <v>0</v>
      </c>
      <c r="W76" s="9">
        <f>(SUM($E76:K76)+SUM($E76:J76))/2</f>
        <v>0</v>
      </c>
      <c r="X76" s="9">
        <f>(SUM($E76:L76)+SUM($E76:K76))/2</f>
        <v>0</v>
      </c>
      <c r="Y76" s="9">
        <f>(SUM($E76:M76)+SUM($E76:L76))/2</f>
        <v>0</v>
      </c>
      <c r="Z76" s="9">
        <f>(SUM($E76:N76)+SUM($E76:M76))/2</f>
        <v>0</v>
      </c>
      <c r="AA76" s="9">
        <f t="shared" si="7"/>
        <v>0</v>
      </c>
    </row>
    <row r="77" spans="1:27" hidden="1">
      <c r="A77" s="7">
        <v>2274</v>
      </c>
      <c r="B77" t="s">
        <v>34</v>
      </c>
      <c r="C77" t="str">
        <f t="shared" si="4"/>
        <v>2274 Elec Transmission 350-359</v>
      </c>
      <c r="D77" s="11">
        <v>1</v>
      </c>
      <c r="E77" s="8">
        <v>0</v>
      </c>
      <c r="F77" s="9">
        <v>0</v>
      </c>
      <c r="G77" s="9">
        <v>0</v>
      </c>
      <c r="H77" s="9">
        <v>0</v>
      </c>
      <c r="I77" s="9">
        <v>0</v>
      </c>
      <c r="J77" s="9">
        <v>0</v>
      </c>
      <c r="K77" s="9">
        <v>0</v>
      </c>
      <c r="L77" s="9">
        <v>0</v>
      </c>
      <c r="M77" s="9">
        <v>0</v>
      </c>
      <c r="N77" s="9">
        <v>0</v>
      </c>
      <c r="O77" s="9">
        <f t="shared" si="5"/>
        <v>0</v>
      </c>
      <c r="Q77" s="9">
        <f t="shared" si="6"/>
        <v>0</v>
      </c>
      <c r="R77" s="9">
        <f>(SUM($E77:F77)+SUM($E77:E77))/2</f>
        <v>0</v>
      </c>
      <c r="S77" s="9">
        <f>(SUM($E77:G77)+SUM($E77:F77))/2</f>
        <v>0</v>
      </c>
      <c r="T77" s="9">
        <f>(SUM($E77:H77)+SUM($E77:G77))/2</f>
        <v>0</v>
      </c>
      <c r="U77" s="9">
        <f>(SUM($E77:I77)+SUM($E77:H77))/2</f>
        <v>0</v>
      </c>
      <c r="V77" s="9">
        <f>(SUM($E77:J77)+SUM($E77:I77))/2</f>
        <v>0</v>
      </c>
      <c r="W77" s="9">
        <f>(SUM($E77:K77)+SUM($E77:J77))/2</f>
        <v>0</v>
      </c>
      <c r="X77" s="9">
        <f>(SUM($E77:L77)+SUM($E77:K77))/2</f>
        <v>0</v>
      </c>
      <c r="Y77" s="9">
        <f>(SUM($E77:M77)+SUM($E77:L77))/2</f>
        <v>0</v>
      </c>
      <c r="Z77" s="9">
        <f>(SUM($E77:N77)+SUM($E77:M77))/2</f>
        <v>0</v>
      </c>
      <c r="AA77" s="9">
        <f t="shared" si="7"/>
        <v>0</v>
      </c>
    </row>
    <row r="78" spans="1:27" hidden="1">
      <c r="A78" s="7">
        <v>2274</v>
      </c>
      <c r="B78" t="s">
        <v>33</v>
      </c>
      <c r="C78" t="str">
        <f t="shared" si="4"/>
        <v>2274 Elec Distribution 360-373</v>
      </c>
      <c r="D78" s="11">
        <v>1</v>
      </c>
      <c r="E78" s="8">
        <v>0</v>
      </c>
      <c r="F78" s="9">
        <v>0</v>
      </c>
      <c r="G78" s="9">
        <v>0</v>
      </c>
      <c r="H78" s="9">
        <v>0</v>
      </c>
      <c r="I78" s="9">
        <v>0</v>
      </c>
      <c r="J78" s="9">
        <v>0</v>
      </c>
      <c r="K78" s="9">
        <v>0</v>
      </c>
      <c r="L78" s="9">
        <v>0</v>
      </c>
      <c r="M78" s="9">
        <v>0</v>
      </c>
      <c r="N78" s="9">
        <v>0</v>
      </c>
      <c r="O78" s="9">
        <f t="shared" si="5"/>
        <v>0</v>
      </c>
      <c r="Q78" s="9">
        <f t="shared" si="6"/>
        <v>0</v>
      </c>
      <c r="R78" s="9">
        <f>(SUM($E78:F78)+SUM($E78:E78))/2</f>
        <v>0</v>
      </c>
      <c r="S78" s="9">
        <f>(SUM($E78:G78)+SUM($E78:F78))/2</f>
        <v>0</v>
      </c>
      <c r="T78" s="9">
        <f>(SUM($E78:H78)+SUM($E78:G78))/2</f>
        <v>0</v>
      </c>
      <c r="U78" s="9">
        <f>(SUM($E78:I78)+SUM($E78:H78))/2</f>
        <v>0</v>
      </c>
      <c r="V78" s="9">
        <f>(SUM($E78:J78)+SUM($E78:I78))/2</f>
        <v>0</v>
      </c>
      <c r="W78" s="9">
        <f>(SUM($E78:K78)+SUM($E78:J78))/2</f>
        <v>0</v>
      </c>
      <c r="X78" s="9">
        <f>(SUM($E78:L78)+SUM($E78:K78))/2</f>
        <v>0</v>
      </c>
      <c r="Y78" s="9">
        <f>(SUM($E78:M78)+SUM($E78:L78))/2</f>
        <v>0</v>
      </c>
      <c r="Z78" s="9">
        <f>(SUM($E78:N78)+SUM($E78:M78))/2</f>
        <v>0</v>
      </c>
      <c r="AA78" s="9">
        <f t="shared" si="7"/>
        <v>0</v>
      </c>
    </row>
    <row r="79" spans="1:27" hidden="1">
      <c r="A79" s="7">
        <v>2275</v>
      </c>
      <c r="B79" t="s">
        <v>33</v>
      </c>
      <c r="C79" t="str">
        <f t="shared" si="4"/>
        <v>2275 Elec Distribution 360-373</v>
      </c>
      <c r="D79" s="11">
        <v>1</v>
      </c>
      <c r="E79" s="8">
        <v>0</v>
      </c>
      <c r="F79" s="9">
        <v>0</v>
      </c>
      <c r="G79" s="9">
        <v>0</v>
      </c>
      <c r="H79" s="9">
        <v>0</v>
      </c>
      <c r="I79" s="9">
        <v>0</v>
      </c>
      <c r="J79" s="9">
        <v>0</v>
      </c>
      <c r="K79" s="9">
        <v>0</v>
      </c>
      <c r="L79" s="9">
        <v>0</v>
      </c>
      <c r="M79" s="9">
        <v>0</v>
      </c>
      <c r="N79" s="9">
        <v>0</v>
      </c>
      <c r="O79" s="9">
        <f t="shared" si="5"/>
        <v>0</v>
      </c>
      <c r="Q79" s="9">
        <f t="shared" si="6"/>
        <v>0</v>
      </c>
      <c r="R79" s="9">
        <f>(SUM($E79:F79)+SUM($E79:E79))/2</f>
        <v>0</v>
      </c>
      <c r="S79" s="9">
        <f>(SUM($E79:G79)+SUM($E79:F79))/2</f>
        <v>0</v>
      </c>
      <c r="T79" s="9">
        <f>(SUM($E79:H79)+SUM($E79:G79))/2</f>
        <v>0</v>
      </c>
      <c r="U79" s="9">
        <f>(SUM($E79:I79)+SUM($E79:H79))/2</f>
        <v>0</v>
      </c>
      <c r="V79" s="9">
        <f>(SUM($E79:J79)+SUM($E79:I79))/2</f>
        <v>0</v>
      </c>
      <c r="W79" s="9">
        <f>(SUM($E79:K79)+SUM($E79:J79))/2</f>
        <v>0</v>
      </c>
      <c r="X79" s="9">
        <f>(SUM($E79:L79)+SUM($E79:K79))/2</f>
        <v>0</v>
      </c>
      <c r="Y79" s="9">
        <f>(SUM($E79:M79)+SUM($E79:L79))/2</f>
        <v>0</v>
      </c>
      <c r="Z79" s="9">
        <f>(SUM($E79:N79)+SUM($E79:M79))/2</f>
        <v>0</v>
      </c>
      <c r="AA79" s="9">
        <f t="shared" si="7"/>
        <v>0</v>
      </c>
    </row>
    <row r="80" spans="1:27" hidden="1">
      <c r="A80" s="7">
        <v>2275</v>
      </c>
      <c r="B80" t="s">
        <v>34</v>
      </c>
      <c r="C80" t="str">
        <f t="shared" si="4"/>
        <v>2275 Elec Transmission 350-359</v>
      </c>
      <c r="D80" s="11">
        <v>1</v>
      </c>
      <c r="E80" s="8">
        <v>0</v>
      </c>
      <c r="F80" s="9">
        <v>0</v>
      </c>
      <c r="G80" s="9">
        <v>0</v>
      </c>
      <c r="H80" s="9">
        <v>0</v>
      </c>
      <c r="I80" s="9">
        <v>0</v>
      </c>
      <c r="J80" s="9">
        <v>0</v>
      </c>
      <c r="K80" s="9">
        <v>0</v>
      </c>
      <c r="L80" s="9">
        <v>0</v>
      </c>
      <c r="M80" s="9">
        <v>0</v>
      </c>
      <c r="N80" s="9">
        <v>0</v>
      </c>
      <c r="O80" s="9">
        <f t="shared" si="5"/>
        <v>0</v>
      </c>
      <c r="Q80" s="9">
        <f t="shared" si="6"/>
        <v>0</v>
      </c>
      <c r="R80" s="9">
        <f>(SUM($E80:F80)+SUM($E80:E80))/2</f>
        <v>0</v>
      </c>
      <c r="S80" s="9">
        <f>(SUM($E80:G80)+SUM($E80:F80))/2</f>
        <v>0</v>
      </c>
      <c r="T80" s="9">
        <f>(SUM($E80:H80)+SUM($E80:G80))/2</f>
        <v>0</v>
      </c>
      <c r="U80" s="9">
        <f>(SUM($E80:I80)+SUM($E80:H80))/2</f>
        <v>0</v>
      </c>
      <c r="V80" s="9">
        <f>(SUM($E80:J80)+SUM($E80:I80))/2</f>
        <v>0</v>
      </c>
      <c r="W80" s="9">
        <f>(SUM($E80:K80)+SUM($E80:J80))/2</f>
        <v>0</v>
      </c>
      <c r="X80" s="9">
        <f>(SUM($E80:L80)+SUM($E80:K80))/2</f>
        <v>0</v>
      </c>
      <c r="Y80" s="9">
        <f>(SUM($E80:M80)+SUM($E80:L80))/2</f>
        <v>0</v>
      </c>
      <c r="Z80" s="9">
        <f>(SUM($E80:N80)+SUM($E80:M80))/2</f>
        <v>0</v>
      </c>
      <c r="AA80" s="9">
        <f t="shared" si="7"/>
        <v>0</v>
      </c>
    </row>
    <row r="81" spans="1:27" hidden="1">
      <c r="A81" s="7">
        <v>2276</v>
      </c>
      <c r="B81" t="s">
        <v>33</v>
      </c>
      <c r="C81" t="str">
        <f t="shared" si="4"/>
        <v>2276 Elec Distribution 360-373</v>
      </c>
      <c r="D81" s="11">
        <v>1</v>
      </c>
      <c r="E81" s="8">
        <v>12908.11</v>
      </c>
      <c r="F81" s="9">
        <v>4226.1900000000005</v>
      </c>
      <c r="G81" s="9">
        <v>20.84</v>
      </c>
      <c r="H81" s="9">
        <v>935.06</v>
      </c>
      <c r="I81" s="9">
        <v>2925.9500000000003</v>
      </c>
      <c r="J81" s="9">
        <v>4742.1899999999987</v>
      </c>
      <c r="K81" s="9">
        <v>0</v>
      </c>
      <c r="L81" s="9">
        <v>0</v>
      </c>
      <c r="M81" s="9">
        <v>0</v>
      </c>
      <c r="N81" s="9">
        <v>0</v>
      </c>
      <c r="O81" s="9">
        <f t="shared" si="5"/>
        <v>25758.340000000004</v>
      </c>
      <c r="Q81" s="9">
        <f t="shared" si="6"/>
        <v>6454.0550000000003</v>
      </c>
      <c r="R81" s="9">
        <f>(SUM($E81:F81)+SUM($E81:E81))/2</f>
        <v>15021.205000000002</v>
      </c>
      <c r="S81" s="9">
        <f>(SUM($E81:G81)+SUM($E81:F81))/2</f>
        <v>17144.72</v>
      </c>
      <c r="T81" s="9">
        <f>(SUM($E81:H81)+SUM($E81:G81))/2</f>
        <v>17622.670000000006</v>
      </c>
      <c r="U81" s="9">
        <f>(SUM($E81:I81)+SUM($E81:H81))/2</f>
        <v>19553.175000000003</v>
      </c>
      <c r="V81" s="9">
        <f>(SUM($E81:J81)+SUM($E81:I81))/2</f>
        <v>23387.245000000003</v>
      </c>
      <c r="W81" s="9">
        <f>(SUM($E81:K81)+SUM($E81:J81))/2</f>
        <v>25758.340000000004</v>
      </c>
      <c r="X81" s="9">
        <f>(SUM($E81:L81)+SUM($E81:K81))/2</f>
        <v>25758.340000000004</v>
      </c>
      <c r="Y81" s="9">
        <f>(SUM($E81:M81)+SUM($E81:L81))/2</f>
        <v>25758.340000000004</v>
      </c>
      <c r="Z81" s="9">
        <f>(SUM($E81:N81)+SUM($E81:M81))/2</f>
        <v>25758.340000000004</v>
      </c>
      <c r="AA81" s="9">
        <f t="shared" si="7"/>
        <v>20221.643</v>
      </c>
    </row>
    <row r="82" spans="1:27" hidden="1">
      <c r="A82" s="7">
        <v>2277</v>
      </c>
      <c r="B82" t="s">
        <v>36</v>
      </c>
      <c r="C82" t="str">
        <f t="shared" si="4"/>
        <v>2277 General 389-391 / 393-395 / 397-398</v>
      </c>
      <c r="D82" s="11">
        <v>1</v>
      </c>
      <c r="E82" s="8">
        <v>35100.190151651754</v>
      </c>
      <c r="F82" s="9">
        <v>6377.3264454051196</v>
      </c>
      <c r="G82" s="9">
        <v>10791.250721664321</v>
      </c>
      <c r="H82" s="9">
        <v>8228.8584979030402</v>
      </c>
      <c r="I82" s="9">
        <v>3042.4446590803195</v>
      </c>
      <c r="J82" s="9">
        <v>6129.6037557719201</v>
      </c>
      <c r="K82" s="9">
        <v>-2402.7060345082396</v>
      </c>
      <c r="L82" s="9">
        <v>77574.919023599767</v>
      </c>
      <c r="M82" s="9">
        <v>5299.16668110912</v>
      </c>
      <c r="N82" s="9">
        <v>4464.7377148139194</v>
      </c>
      <c r="O82" s="9">
        <f t="shared" si="5"/>
        <v>154605.79161649101</v>
      </c>
      <c r="Q82" s="9">
        <f t="shared" si="6"/>
        <v>17550.095075825877</v>
      </c>
      <c r="R82" s="9">
        <f>(SUM($E82:F82)+SUM($E82:E82))/2</f>
        <v>38288.853374354308</v>
      </c>
      <c r="S82" s="9">
        <f>(SUM($E82:G82)+SUM($E82:F82))/2</f>
        <v>46873.141957889035</v>
      </c>
      <c r="T82" s="9">
        <f>(SUM($E82:H82)+SUM($E82:G82))/2</f>
        <v>56383.196567672712</v>
      </c>
      <c r="U82" s="9">
        <f>(SUM($E82:I82)+SUM($E82:H82))/2</f>
        <v>62018.848146164397</v>
      </c>
      <c r="V82" s="9">
        <f>(SUM($E82:J82)+SUM($E82:I82))/2</f>
        <v>66604.872353590516</v>
      </c>
      <c r="W82" s="9">
        <f>(SUM($E82:K82)+SUM($E82:J82))/2</f>
        <v>68468.321214222349</v>
      </c>
      <c r="X82" s="9">
        <f>(SUM($E82:L82)+SUM($E82:K82))/2</f>
        <v>106054.42770876811</v>
      </c>
      <c r="Y82" s="9">
        <f>(SUM($E82:M82)+SUM($E82:L82))/2</f>
        <v>147491.47056112255</v>
      </c>
      <c r="Z82" s="9">
        <f>(SUM($E82:N82)+SUM($E82:M82))/2</f>
        <v>152373.42275908406</v>
      </c>
      <c r="AA82" s="9">
        <f t="shared" si="7"/>
        <v>76210.664971869395</v>
      </c>
    </row>
    <row r="83" spans="1:27" hidden="1">
      <c r="A83" s="7">
        <v>2277</v>
      </c>
      <c r="B83" t="s">
        <v>37</v>
      </c>
      <c r="C83" t="str">
        <f t="shared" si="4"/>
        <v>2277 Software 303</v>
      </c>
      <c r="D83" s="11">
        <v>1</v>
      </c>
      <c r="E83" s="8">
        <v>144.07238584792029</v>
      </c>
      <c r="F83" s="9">
        <v>264.80088726911998</v>
      </c>
      <c r="G83" s="9">
        <v>169204.69202763631</v>
      </c>
      <c r="H83" s="9">
        <v>14635.12588138608</v>
      </c>
      <c r="I83" s="9">
        <v>2041.0294672560001</v>
      </c>
      <c r="J83" s="9">
        <v>634.91812684184004</v>
      </c>
      <c r="K83" s="9">
        <v>407.98983528600002</v>
      </c>
      <c r="L83" s="9">
        <v>2384.1250323010399</v>
      </c>
      <c r="M83" s="9">
        <v>0</v>
      </c>
      <c r="N83" s="9">
        <v>0</v>
      </c>
      <c r="O83" s="9">
        <f t="shared" si="5"/>
        <v>189716.75364382428</v>
      </c>
      <c r="Q83" s="9">
        <f t="shared" si="6"/>
        <v>72.036192923960144</v>
      </c>
      <c r="R83" s="9">
        <f>(SUM($E83:F83)+SUM($E83:E83))/2</f>
        <v>276.47282948248028</v>
      </c>
      <c r="S83" s="9">
        <f>(SUM($E83:G83)+SUM($E83:F83))/2</f>
        <v>85011.219286935186</v>
      </c>
      <c r="T83" s="9">
        <f>(SUM($E83:H83)+SUM($E83:G83))/2</f>
        <v>176931.12824144639</v>
      </c>
      <c r="U83" s="9">
        <f>(SUM($E83:I83)+SUM($E83:H83))/2</f>
        <v>185269.20591576741</v>
      </c>
      <c r="V83" s="9">
        <f>(SUM($E83:J83)+SUM($E83:I83))/2</f>
        <v>186607.17971281635</v>
      </c>
      <c r="W83" s="9">
        <f>(SUM($E83:K83)+SUM($E83:J83))/2</f>
        <v>187128.63369388026</v>
      </c>
      <c r="X83" s="9">
        <f>(SUM($E83:L83)+SUM($E83:K83))/2</f>
        <v>188524.69112767378</v>
      </c>
      <c r="Y83" s="9">
        <f>(SUM($E83:M83)+SUM($E83:L83))/2</f>
        <v>189716.75364382428</v>
      </c>
      <c r="Z83" s="9">
        <f>(SUM($E83:N83)+SUM($E83:M83))/2</f>
        <v>189716.75364382428</v>
      </c>
      <c r="AA83" s="9">
        <f t="shared" si="7"/>
        <v>138925.40742885743</v>
      </c>
    </row>
    <row r="84" spans="1:27" hidden="1">
      <c r="A84" s="7">
        <v>2278</v>
      </c>
      <c r="B84" t="s">
        <v>33</v>
      </c>
      <c r="C84" t="str">
        <f t="shared" si="4"/>
        <v>2278 Elec Distribution 360-373</v>
      </c>
      <c r="D84" s="11">
        <v>1</v>
      </c>
      <c r="E84" s="8">
        <v>0</v>
      </c>
      <c r="F84" s="9">
        <v>0</v>
      </c>
      <c r="G84" s="9">
        <v>0</v>
      </c>
      <c r="H84" s="9">
        <v>-150117.25</v>
      </c>
      <c r="I84" s="9">
        <v>0</v>
      </c>
      <c r="J84" s="9">
        <v>0</v>
      </c>
      <c r="K84" s="9">
        <v>0</v>
      </c>
      <c r="L84" s="9">
        <v>0</v>
      </c>
      <c r="M84" s="9">
        <v>0</v>
      </c>
      <c r="N84" s="9">
        <v>0</v>
      </c>
      <c r="O84" s="9">
        <f t="shared" si="5"/>
        <v>-150117.25</v>
      </c>
      <c r="Q84" s="9">
        <f t="shared" si="6"/>
        <v>0</v>
      </c>
      <c r="R84" s="9">
        <f>(SUM($E84:F84)+SUM($E84:E84))/2</f>
        <v>0</v>
      </c>
      <c r="S84" s="9">
        <f>(SUM($E84:G84)+SUM($E84:F84))/2</f>
        <v>0</v>
      </c>
      <c r="T84" s="9">
        <f>(SUM($E84:H84)+SUM($E84:G84))/2</f>
        <v>-75058.625</v>
      </c>
      <c r="U84" s="9">
        <f>(SUM($E84:I84)+SUM($E84:H84))/2</f>
        <v>-150117.25</v>
      </c>
      <c r="V84" s="9">
        <f>(SUM($E84:J84)+SUM($E84:I84))/2</f>
        <v>-150117.25</v>
      </c>
      <c r="W84" s="9">
        <f>(SUM($E84:K84)+SUM($E84:J84))/2</f>
        <v>-150117.25</v>
      </c>
      <c r="X84" s="9">
        <f>(SUM($E84:L84)+SUM($E84:K84))/2</f>
        <v>-150117.25</v>
      </c>
      <c r="Y84" s="9">
        <f>(SUM($E84:M84)+SUM($E84:L84))/2</f>
        <v>-150117.25</v>
      </c>
      <c r="Z84" s="9">
        <f>(SUM($E84:N84)+SUM($E84:M84))/2</f>
        <v>-150117.25</v>
      </c>
      <c r="AA84" s="9">
        <f t="shared" si="7"/>
        <v>-97576.212499999994</v>
      </c>
    </row>
    <row r="85" spans="1:27" hidden="1">
      <c r="A85" s="7">
        <v>2278</v>
      </c>
      <c r="B85" t="s">
        <v>36</v>
      </c>
      <c r="C85" t="str">
        <f t="shared" si="4"/>
        <v>2278 General 389-391 / 393-395 / 397-398</v>
      </c>
      <c r="D85" s="11">
        <v>1</v>
      </c>
      <c r="E85" s="8">
        <v>0</v>
      </c>
      <c r="F85" s="9">
        <v>0</v>
      </c>
      <c r="G85" s="9">
        <v>0</v>
      </c>
      <c r="H85" s="9">
        <v>0</v>
      </c>
      <c r="I85" s="9">
        <v>0</v>
      </c>
      <c r="J85" s="9">
        <v>0</v>
      </c>
      <c r="K85" s="9">
        <v>0</v>
      </c>
      <c r="L85" s="9">
        <v>0</v>
      </c>
      <c r="M85" s="9">
        <v>0</v>
      </c>
      <c r="N85" s="9">
        <v>0</v>
      </c>
      <c r="O85" s="9">
        <f t="shared" si="5"/>
        <v>0</v>
      </c>
      <c r="Q85" s="9">
        <f t="shared" si="6"/>
        <v>0</v>
      </c>
      <c r="R85" s="9">
        <f>(SUM($E85:F85)+SUM($E85:E85))/2</f>
        <v>0</v>
      </c>
      <c r="S85" s="9">
        <f>(SUM($E85:G85)+SUM($E85:F85))/2</f>
        <v>0</v>
      </c>
      <c r="T85" s="9">
        <f>(SUM($E85:H85)+SUM($E85:G85))/2</f>
        <v>0</v>
      </c>
      <c r="U85" s="9">
        <f>(SUM($E85:I85)+SUM($E85:H85))/2</f>
        <v>0</v>
      </c>
      <c r="V85" s="9">
        <f>(SUM($E85:J85)+SUM($E85:I85))/2</f>
        <v>0</v>
      </c>
      <c r="W85" s="9">
        <f>(SUM($E85:K85)+SUM($E85:J85))/2</f>
        <v>0</v>
      </c>
      <c r="X85" s="9">
        <f>(SUM($E85:L85)+SUM($E85:K85))/2</f>
        <v>0</v>
      </c>
      <c r="Y85" s="9">
        <f>(SUM($E85:M85)+SUM($E85:L85))/2</f>
        <v>0</v>
      </c>
      <c r="Z85" s="9">
        <f>(SUM($E85:N85)+SUM($E85:M85))/2</f>
        <v>0</v>
      </c>
      <c r="AA85" s="9">
        <f t="shared" si="7"/>
        <v>0</v>
      </c>
    </row>
    <row r="86" spans="1:27" hidden="1">
      <c r="A86" s="7">
        <v>2278</v>
      </c>
      <c r="B86" t="s">
        <v>34</v>
      </c>
      <c r="C86" t="str">
        <f t="shared" si="4"/>
        <v>2278 Elec Transmission 350-359</v>
      </c>
      <c r="D86" s="11">
        <v>1</v>
      </c>
      <c r="E86" s="8">
        <v>0</v>
      </c>
      <c r="F86" s="9">
        <v>0</v>
      </c>
      <c r="G86" s="9">
        <v>0</v>
      </c>
      <c r="H86" s="9">
        <v>98672.06842499999</v>
      </c>
      <c r="I86" s="9">
        <v>0</v>
      </c>
      <c r="J86" s="9">
        <v>0</v>
      </c>
      <c r="K86" s="9">
        <v>0</v>
      </c>
      <c r="L86" s="9">
        <v>0</v>
      </c>
      <c r="M86" s="9">
        <v>0</v>
      </c>
      <c r="N86" s="9">
        <v>0</v>
      </c>
      <c r="O86" s="9">
        <f t="shared" si="5"/>
        <v>98672.06842499999</v>
      </c>
      <c r="Q86" s="9">
        <f t="shared" si="6"/>
        <v>0</v>
      </c>
      <c r="R86" s="9">
        <f>(SUM($E86:F86)+SUM($E86:E86))/2</f>
        <v>0</v>
      </c>
      <c r="S86" s="9">
        <f>(SUM($E86:G86)+SUM($E86:F86))/2</f>
        <v>0</v>
      </c>
      <c r="T86" s="9">
        <f>(SUM($E86:H86)+SUM($E86:G86))/2</f>
        <v>49336.034212499995</v>
      </c>
      <c r="U86" s="9">
        <f>(SUM($E86:I86)+SUM($E86:H86))/2</f>
        <v>98672.06842499999</v>
      </c>
      <c r="V86" s="9">
        <f>(SUM($E86:J86)+SUM($E86:I86))/2</f>
        <v>98672.06842499999</v>
      </c>
      <c r="W86" s="9">
        <f>(SUM($E86:K86)+SUM($E86:J86))/2</f>
        <v>98672.06842499999</v>
      </c>
      <c r="X86" s="9">
        <f>(SUM($E86:L86)+SUM($E86:K86))/2</f>
        <v>98672.06842499999</v>
      </c>
      <c r="Y86" s="9">
        <f>(SUM($E86:M86)+SUM($E86:L86))/2</f>
        <v>98672.06842499999</v>
      </c>
      <c r="Z86" s="9">
        <f>(SUM($E86:N86)+SUM($E86:M86))/2</f>
        <v>98672.06842499999</v>
      </c>
      <c r="AA86" s="9">
        <f t="shared" si="7"/>
        <v>64136.844476249986</v>
      </c>
    </row>
    <row r="87" spans="1:27" hidden="1">
      <c r="A87" s="7">
        <v>2280</v>
      </c>
      <c r="B87" t="s">
        <v>34</v>
      </c>
      <c r="C87" t="str">
        <f t="shared" si="4"/>
        <v>2280 Elec Transmission 350-359</v>
      </c>
      <c r="D87" s="11">
        <v>1</v>
      </c>
      <c r="E87" s="8">
        <v>0</v>
      </c>
      <c r="F87" s="9">
        <v>0</v>
      </c>
      <c r="G87" s="9">
        <v>0</v>
      </c>
      <c r="H87" s="9">
        <v>0</v>
      </c>
      <c r="I87" s="9">
        <v>0</v>
      </c>
      <c r="J87" s="9">
        <v>0</v>
      </c>
      <c r="K87" s="9">
        <v>0</v>
      </c>
      <c r="L87" s="9">
        <v>0</v>
      </c>
      <c r="M87" s="9">
        <v>0</v>
      </c>
      <c r="N87" s="9">
        <v>0</v>
      </c>
      <c r="O87" s="9">
        <f t="shared" si="5"/>
        <v>0</v>
      </c>
      <c r="Q87" s="9">
        <f t="shared" si="6"/>
        <v>0</v>
      </c>
      <c r="R87" s="9">
        <f>(SUM($E87:F87)+SUM($E87:E87))/2</f>
        <v>0</v>
      </c>
      <c r="S87" s="9">
        <f>(SUM($E87:G87)+SUM($E87:F87))/2</f>
        <v>0</v>
      </c>
      <c r="T87" s="9">
        <f>(SUM($E87:H87)+SUM($E87:G87))/2</f>
        <v>0</v>
      </c>
      <c r="U87" s="9">
        <f>(SUM($E87:I87)+SUM($E87:H87))/2</f>
        <v>0</v>
      </c>
      <c r="V87" s="9">
        <f>(SUM($E87:J87)+SUM($E87:I87))/2</f>
        <v>0</v>
      </c>
      <c r="W87" s="9">
        <f>(SUM($E87:K87)+SUM($E87:J87))/2</f>
        <v>0</v>
      </c>
      <c r="X87" s="9">
        <f>(SUM($E87:L87)+SUM($E87:K87))/2</f>
        <v>0</v>
      </c>
      <c r="Y87" s="9">
        <f>(SUM($E87:M87)+SUM($E87:L87))/2</f>
        <v>0</v>
      </c>
      <c r="Z87" s="9">
        <f>(SUM($E87:N87)+SUM($E87:M87))/2</f>
        <v>0</v>
      </c>
      <c r="AA87" s="9">
        <f t="shared" si="7"/>
        <v>0</v>
      </c>
    </row>
    <row r="88" spans="1:27" hidden="1">
      <c r="A88" s="7">
        <v>2283</v>
      </c>
      <c r="B88" t="s">
        <v>33</v>
      </c>
      <c r="C88" t="str">
        <f t="shared" si="4"/>
        <v>2283 Elec Distribution 360-373</v>
      </c>
      <c r="D88" s="11">
        <v>1</v>
      </c>
      <c r="E88" s="8">
        <v>0</v>
      </c>
      <c r="F88" s="9">
        <v>0</v>
      </c>
      <c r="G88" s="9">
        <v>0</v>
      </c>
      <c r="H88" s="9">
        <v>0</v>
      </c>
      <c r="I88" s="9">
        <v>0</v>
      </c>
      <c r="J88" s="9">
        <v>0</v>
      </c>
      <c r="K88" s="9">
        <v>0</v>
      </c>
      <c r="L88" s="9">
        <v>0</v>
      </c>
      <c r="M88" s="9">
        <v>0</v>
      </c>
      <c r="N88" s="9">
        <v>0</v>
      </c>
      <c r="O88" s="9">
        <f t="shared" si="5"/>
        <v>0</v>
      </c>
      <c r="Q88" s="9">
        <f t="shared" si="6"/>
        <v>0</v>
      </c>
      <c r="R88" s="9">
        <f>(SUM($E88:F88)+SUM($E88:E88))/2</f>
        <v>0</v>
      </c>
      <c r="S88" s="9">
        <f>(SUM($E88:G88)+SUM($E88:F88))/2</f>
        <v>0</v>
      </c>
      <c r="T88" s="9">
        <f>(SUM($E88:H88)+SUM($E88:G88))/2</f>
        <v>0</v>
      </c>
      <c r="U88" s="9">
        <f>(SUM($E88:I88)+SUM($E88:H88))/2</f>
        <v>0</v>
      </c>
      <c r="V88" s="9">
        <f>(SUM($E88:J88)+SUM($E88:I88))/2</f>
        <v>0</v>
      </c>
      <c r="W88" s="9">
        <f>(SUM($E88:K88)+SUM($E88:J88))/2</f>
        <v>0</v>
      </c>
      <c r="X88" s="9">
        <f>(SUM($E88:L88)+SUM($E88:K88))/2</f>
        <v>0</v>
      </c>
      <c r="Y88" s="9">
        <f>(SUM($E88:M88)+SUM($E88:L88))/2</f>
        <v>0</v>
      </c>
      <c r="Z88" s="9">
        <f>(SUM($E88:N88)+SUM($E88:M88))/2</f>
        <v>0</v>
      </c>
      <c r="AA88" s="9">
        <f t="shared" si="7"/>
        <v>0</v>
      </c>
    </row>
    <row r="89" spans="1:27" hidden="1">
      <c r="A89" s="7">
        <v>2283</v>
      </c>
      <c r="B89" t="s">
        <v>34</v>
      </c>
      <c r="C89" t="str">
        <f t="shared" si="4"/>
        <v>2283 Elec Transmission 350-359</v>
      </c>
      <c r="D89" s="11">
        <v>1</v>
      </c>
      <c r="E89" s="8">
        <v>0</v>
      </c>
      <c r="F89" s="9">
        <v>-9334.4947709999997</v>
      </c>
      <c r="G89" s="9">
        <v>0</v>
      </c>
      <c r="H89" s="9">
        <v>0</v>
      </c>
      <c r="I89" s="9">
        <v>0</v>
      </c>
      <c r="J89" s="9">
        <v>0</v>
      </c>
      <c r="K89" s="9">
        <v>0</v>
      </c>
      <c r="L89" s="9">
        <v>0</v>
      </c>
      <c r="M89" s="9">
        <v>0</v>
      </c>
      <c r="N89" s="9">
        <v>0</v>
      </c>
      <c r="O89" s="9">
        <f t="shared" si="5"/>
        <v>-9334.4947709999997</v>
      </c>
      <c r="Q89" s="9">
        <f t="shared" si="6"/>
        <v>0</v>
      </c>
      <c r="R89" s="9">
        <f>(SUM($E89:F89)+SUM($E89:E89))/2</f>
        <v>-4667.2473854999998</v>
      </c>
      <c r="S89" s="9">
        <f>(SUM($E89:G89)+SUM($E89:F89))/2</f>
        <v>-9334.4947709999997</v>
      </c>
      <c r="T89" s="9">
        <f>(SUM($E89:H89)+SUM($E89:G89))/2</f>
        <v>-9334.4947709999997</v>
      </c>
      <c r="U89" s="9">
        <f>(SUM($E89:I89)+SUM($E89:H89))/2</f>
        <v>-9334.4947709999997</v>
      </c>
      <c r="V89" s="9">
        <f>(SUM($E89:J89)+SUM($E89:I89))/2</f>
        <v>-9334.4947709999997</v>
      </c>
      <c r="W89" s="9">
        <f>(SUM($E89:K89)+SUM($E89:J89))/2</f>
        <v>-9334.4947709999997</v>
      </c>
      <c r="X89" s="9">
        <f>(SUM($E89:L89)+SUM($E89:K89))/2</f>
        <v>-9334.4947709999997</v>
      </c>
      <c r="Y89" s="9">
        <f>(SUM($E89:M89)+SUM($E89:L89))/2</f>
        <v>-9334.4947709999997</v>
      </c>
      <c r="Z89" s="9">
        <f>(SUM($E89:N89)+SUM($E89:M89))/2</f>
        <v>-9334.4947709999997</v>
      </c>
      <c r="AA89" s="9">
        <f t="shared" si="7"/>
        <v>-7934.3205553499993</v>
      </c>
    </row>
    <row r="90" spans="1:27" hidden="1">
      <c r="A90" s="7">
        <v>2289</v>
      </c>
      <c r="B90" t="s">
        <v>33</v>
      </c>
      <c r="C90" t="str">
        <f t="shared" si="4"/>
        <v>2289 Elec Distribution 360-373</v>
      </c>
      <c r="D90" s="11">
        <v>1</v>
      </c>
      <c r="E90" s="8">
        <v>7847.04</v>
      </c>
      <c r="F90" s="9">
        <v>11182.3</v>
      </c>
      <c r="G90" s="9">
        <v>115.4</v>
      </c>
      <c r="H90" s="9">
        <v>0</v>
      </c>
      <c r="I90" s="9">
        <v>0</v>
      </c>
      <c r="J90" s="9">
        <v>0</v>
      </c>
      <c r="K90" s="9">
        <v>0</v>
      </c>
      <c r="L90" s="9">
        <v>0</v>
      </c>
      <c r="M90" s="9">
        <v>0</v>
      </c>
      <c r="N90" s="9">
        <v>0</v>
      </c>
      <c r="O90" s="9">
        <f t="shared" si="5"/>
        <v>19144.740000000002</v>
      </c>
      <c r="Q90" s="9">
        <f t="shared" si="6"/>
        <v>3923.52</v>
      </c>
      <c r="R90" s="9">
        <f>(SUM($E90:F90)+SUM($E90:E90))/2</f>
        <v>13438.19</v>
      </c>
      <c r="S90" s="9">
        <f>(SUM($E90:G90)+SUM($E90:F90))/2</f>
        <v>19087.04</v>
      </c>
      <c r="T90" s="9">
        <f>(SUM($E90:H90)+SUM($E90:G90))/2</f>
        <v>19144.740000000002</v>
      </c>
      <c r="U90" s="9">
        <f>(SUM($E90:I90)+SUM($E90:H90))/2</f>
        <v>19144.740000000002</v>
      </c>
      <c r="V90" s="9">
        <f>(SUM($E90:J90)+SUM($E90:I90))/2</f>
        <v>19144.740000000002</v>
      </c>
      <c r="W90" s="9">
        <f>(SUM($E90:K90)+SUM($E90:J90))/2</f>
        <v>19144.740000000002</v>
      </c>
      <c r="X90" s="9">
        <f>(SUM($E90:L90)+SUM($E90:K90))/2</f>
        <v>19144.740000000002</v>
      </c>
      <c r="Y90" s="9">
        <f>(SUM($E90:M90)+SUM($E90:L90))/2</f>
        <v>19144.740000000002</v>
      </c>
      <c r="Z90" s="9">
        <f>(SUM($E90:N90)+SUM($E90:M90))/2</f>
        <v>19144.740000000002</v>
      </c>
      <c r="AA90" s="9">
        <f t="shared" si="7"/>
        <v>17046.192999999999</v>
      </c>
    </row>
    <row r="91" spans="1:27" hidden="1">
      <c r="A91" s="7">
        <v>2289</v>
      </c>
      <c r="B91" t="s">
        <v>34</v>
      </c>
      <c r="C91" t="str">
        <f t="shared" ref="C91:C154" si="8">CONCATENATE(A91," ",B91)</f>
        <v>2289 Elec Transmission 350-359</v>
      </c>
      <c r="D91" s="11">
        <v>1</v>
      </c>
      <c r="E91" s="8">
        <v>889.44521400000008</v>
      </c>
      <c r="F91" s="9">
        <v>310.66627199999999</v>
      </c>
      <c r="G91" s="9">
        <v>15963.621617999999</v>
      </c>
      <c r="H91" s="9">
        <v>0</v>
      </c>
      <c r="I91" s="9">
        <v>0</v>
      </c>
      <c r="J91" s="9">
        <v>0</v>
      </c>
      <c r="K91" s="9">
        <v>0</v>
      </c>
      <c r="L91" s="9">
        <v>0</v>
      </c>
      <c r="M91" s="9">
        <v>0</v>
      </c>
      <c r="N91" s="9">
        <v>0</v>
      </c>
      <c r="O91" s="9">
        <f t="shared" ref="O91:O154" si="9">SUM(E91:N91)</f>
        <v>17163.733103999999</v>
      </c>
      <c r="Q91" s="9">
        <f t="shared" ref="Q91:Q154" si="10">E91/2</f>
        <v>444.72260700000004</v>
      </c>
      <c r="R91" s="9">
        <f>(SUM($E91:F91)+SUM($E91:E91))/2</f>
        <v>1044.77835</v>
      </c>
      <c r="S91" s="9">
        <f>(SUM($E91:G91)+SUM($E91:F91))/2</f>
        <v>9181.9222950000003</v>
      </c>
      <c r="T91" s="9">
        <f>(SUM($E91:H91)+SUM($E91:G91))/2</f>
        <v>17163.733103999999</v>
      </c>
      <c r="U91" s="9">
        <f>(SUM($E91:I91)+SUM($E91:H91))/2</f>
        <v>17163.733103999999</v>
      </c>
      <c r="V91" s="9">
        <f>(SUM($E91:J91)+SUM($E91:I91))/2</f>
        <v>17163.733103999999</v>
      </c>
      <c r="W91" s="9">
        <f>(SUM($E91:K91)+SUM($E91:J91))/2</f>
        <v>17163.733103999999</v>
      </c>
      <c r="X91" s="9">
        <f>(SUM($E91:L91)+SUM($E91:K91))/2</f>
        <v>17163.733103999999</v>
      </c>
      <c r="Y91" s="9">
        <f>(SUM($E91:M91)+SUM($E91:L91))/2</f>
        <v>17163.733103999999</v>
      </c>
      <c r="Z91" s="9">
        <f>(SUM($E91:N91)+SUM($E91:M91))/2</f>
        <v>17163.733103999999</v>
      </c>
      <c r="AA91" s="9">
        <f t="shared" ref="AA91:AA154" si="11">AVERAGE(Q91:Z91)</f>
        <v>13081.755498</v>
      </c>
    </row>
    <row r="92" spans="1:27" hidden="1">
      <c r="A92" s="7">
        <v>2293</v>
      </c>
      <c r="B92" t="s">
        <v>33</v>
      </c>
      <c r="C92" t="str">
        <f t="shared" si="8"/>
        <v>2293 Elec Distribution 360-373</v>
      </c>
      <c r="D92" s="11">
        <v>1</v>
      </c>
      <c r="E92" s="8">
        <v>0</v>
      </c>
      <c r="F92" s="9">
        <v>0</v>
      </c>
      <c r="G92" s="9">
        <v>0</v>
      </c>
      <c r="H92" s="9">
        <v>0</v>
      </c>
      <c r="I92" s="9">
        <v>0</v>
      </c>
      <c r="J92" s="9">
        <v>0</v>
      </c>
      <c r="K92" s="9">
        <v>0</v>
      </c>
      <c r="L92" s="9">
        <v>0</v>
      </c>
      <c r="M92" s="9">
        <v>0</v>
      </c>
      <c r="N92" s="9">
        <v>0</v>
      </c>
      <c r="O92" s="9">
        <f t="shared" si="9"/>
        <v>0</v>
      </c>
      <c r="Q92" s="9">
        <f t="shared" si="10"/>
        <v>0</v>
      </c>
      <c r="R92" s="9">
        <f>(SUM($E92:F92)+SUM($E92:E92))/2</f>
        <v>0</v>
      </c>
      <c r="S92" s="9">
        <f>(SUM($E92:G92)+SUM($E92:F92))/2</f>
        <v>0</v>
      </c>
      <c r="T92" s="9">
        <f>(SUM($E92:H92)+SUM($E92:G92))/2</f>
        <v>0</v>
      </c>
      <c r="U92" s="9">
        <f>(SUM($E92:I92)+SUM($E92:H92))/2</f>
        <v>0</v>
      </c>
      <c r="V92" s="9">
        <f>(SUM($E92:J92)+SUM($E92:I92))/2</f>
        <v>0</v>
      </c>
      <c r="W92" s="9">
        <f>(SUM($E92:K92)+SUM($E92:J92))/2</f>
        <v>0</v>
      </c>
      <c r="X92" s="9">
        <f>(SUM($E92:L92)+SUM($E92:K92))/2</f>
        <v>0</v>
      </c>
      <c r="Y92" s="9">
        <f>(SUM($E92:M92)+SUM($E92:L92))/2</f>
        <v>0</v>
      </c>
      <c r="Z92" s="9">
        <f>(SUM($E92:N92)+SUM($E92:M92))/2</f>
        <v>0</v>
      </c>
      <c r="AA92" s="9">
        <f t="shared" si="11"/>
        <v>0</v>
      </c>
    </row>
    <row r="93" spans="1:27" hidden="1">
      <c r="A93" s="7">
        <v>2293</v>
      </c>
      <c r="B93" t="s">
        <v>34</v>
      </c>
      <c r="C93" t="str">
        <f t="shared" si="8"/>
        <v>2293 Elec Transmission 350-359</v>
      </c>
      <c r="D93" s="11">
        <v>1</v>
      </c>
      <c r="E93" s="8">
        <v>0</v>
      </c>
      <c r="F93" s="9">
        <v>0</v>
      </c>
      <c r="G93" s="9">
        <v>0</v>
      </c>
      <c r="H93" s="9">
        <v>0</v>
      </c>
      <c r="I93" s="9">
        <v>0</v>
      </c>
      <c r="J93" s="9">
        <v>0</v>
      </c>
      <c r="K93" s="9">
        <v>0</v>
      </c>
      <c r="L93" s="9">
        <v>0</v>
      </c>
      <c r="M93" s="9">
        <v>0</v>
      </c>
      <c r="N93" s="9">
        <v>0</v>
      </c>
      <c r="O93" s="9">
        <f t="shared" si="9"/>
        <v>0</v>
      </c>
      <c r="Q93" s="9">
        <f t="shared" si="10"/>
        <v>0</v>
      </c>
      <c r="R93" s="9">
        <f>(SUM($E93:F93)+SUM($E93:E93))/2</f>
        <v>0</v>
      </c>
      <c r="S93" s="9">
        <f>(SUM($E93:G93)+SUM($E93:F93))/2</f>
        <v>0</v>
      </c>
      <c r="T93" s="9">
        <f>(SUM($E93:H93)+SUM($E93:G93))/2</f>
        <v>0</v>
      </c>
      <c r="U93" s="9">
        <f>(SUM($E93:I93)+SUM($E93:H93))/2</f>
        <v>0</v>
      </c>
      <c r="V93" s="9">
        <f>(SUM($E93:J93)+SUM($E93:I93))/2</f>
        <v>0</v>
      </c>
      <c r="W93" s="9">
        <f>(SUM($E93:K93)+SUM($E93:J93))/2</f>
        <v>0</v>
      </c>
      <c r="X93" s="9">
        <f>(SUM($E93:L93)+SUM($E93:K93))/2</f>
        <v>0</v>
      </c>
      <c r="Y93" s="9">
        <f>(SUM($E93:M93)+SUM($E93:L93))/2</f>
        <v>0</v>
      </c>
      <c r="Z93" s="9">
        <f>(SUM($E93:N93)+SUM($E93:M93))/2</f>
        <v>0</v>
      </c>
      <c r="AA93" s="9">
        <f t="shared" si="11"/>
        <v>0</v>
      </c>
    </row>
    <row r="94" spans="1:27" hidden="1">
      <c r="A94" s="7">
        <v>2293</v>
      </c>
      <c r="B94" t="s">
        <v>36</v>
      </c>
      <c r="C94" t="str">
        <f t="shared" si="8"/>
        <v>2293 General 389-391 / 393-395 / 397-398</v>
      </c>
      <c r="D94" s="11">
        <v>1</v>
      </c>
      <c r="E94" s="8">
        <v>0</v>
      </c>
      <c r="F94" s="9">
        <v>0</v>
      </c>
      <c r="G94" s="9">
        <v>0</v>
      </c>
      <c r="H94" s="9">
        <v>0</v>
      </c>
      <c r="I94" s="9">
        <v>0</v>
      </c>
      <c r="J94" s="9">
        <v>0</v>
      </c>
      <c r="K94" s="9">
        <v>0</v>
      </c>
      <c r="L94" s="9">
        <v>0</v>
      </c>
      <c r="M94" s="9">
        <v>0</v>
      </c>
      <c r="N94" s="9">
        <v>0</v>
      </c>
      <c r="O94" s="9">
        <f t="shared" si="9"/>
        <v>0</v>
      </c>
      <c r="Q94" s="9">
        <f t="shared" si="10"/>
        <v>0</v>
      </c>
      <c r="R94" s="9">
        <f>(SUM($E94:F94)+SUM($E94:E94))/2</f>
        <v>0</v>
      </c>
      <c r="S94" s="9">
        <f>(SUM($E94:G94)+SUM($E94:F94))/2</f>
        <v>0</v>
      </c>
      <c r="T94" s="9">
        <f>(SUM($E94:H94)+SUM($E94:G94))/2</f>
        <v>0</v>
      </c>
      <c r="U94" s="9">
        <f>(SUM($E94:I94)+SUM($E94:H94))/2</f>
        <v>0</v>
      </c>
      <c r="V94" s="9">
        <f>(SUM($E94:J94)+SUM($E94:I94))/2</f>
        <v>0</v>
      </c>
      <c r="W94" s="9">
        <f>(SUM($E94:K94)+SUM($E94:J94))/2</f>
        <v>0</v>
      </c>
      <c r="X94" s="9">
        <f>(SUM($E94:L94)+SUM($E94:K94))/2</f>
        <v>0</v>
      </c>
      <c r="Y94" s="9">
        <f>(SUM($E94:M94)+SUM($E94:L94))/2</f>
        <v>0</v>
      </c>
      <c r="Z94" s="9">
        <f>(SUM($E94:N94)+SUM($E94:M94))/2</f>
        <v>0</v>
      </c>
      <c r="AA94" s="9">
        <f t="shared" si="11"/>
        <v>0</v>
      </c>
    </row>
    <row r="95" spans="1:27" hidden="1">
      <c r="A95" s="7">
        <v>2294</v>
      </c>
      <c r="B95" t="s">
        <v>34</v>
      </c>
      <c r="C95" t="str">
        <f t="shared" si="8"/>
        <v>2294 Elec Transmission 350-359</v>
      </c>
      <c r="D95" s="11">
        <v>1</v>
      </c>
      <c r="E95" s="8">
        <v>0</v>
      </c>
      <c r="F95" s="9">
        <v>0</v>
      </c>
      <c r="G95" s="9">
        <v>0</v>
      </c>
      <c r="H95" s="9">
        <v>18246.529685999998</v>
      </c>
      <c r="I95" s="9">
        <v>0</v>
      </c>
      <c r="J95" s="9">
        <v>0</v>
      </c>
      <c r="K95" s="9">
        <v>0</v>
      </c>
      <c r="L95" s="9">
        <v>0</v>
      </c>
      <c r="M95" s="9">
        <v>0</v>
      </c>
      <c r="N95" s="9">
        <v>0</v>
      </c>
      <c r="O95" s="9">
        <f t="shared" si="9"/>
        <v>18246.529685999998</v>
      </c>
      <c r="Q95" s="9">
        <f t="shared" si="10"/>
        <v>0</v>
      </c>
      <c r="R95" s="9">
        <f>(SUM($E95:F95)+SUM($E95:E95))/2</f>
        <v>0</v>
      </c>
      <c r="S95" s="9">
        <f>(SUM($E95:G95)+SUM($E95:F95))/2</f>
        <v>0</v>
      </c>
      <c r="T95" s="9">
        <f>(SUM($E95:H95)+SUM($E95:G95))/2</f>
        <v>9123.264842999999</v>
      </c>
      <c r="U95" s="9">
        <f>(SUM($E95:I95)+SUM($E95:H95))/2</f>
        <v>18246.529685999998</v>
      </c>
      <c r="V95" s="9">
        <f>(SUM($E95:J95)+SUM($E95:I95))/2</f>
        <v>18246.529685999998</v>
      </c>
      <c r="W95" s="9">
        <f>(SUM($E95:K95)+SUM($E95:J95))/2</f>
        <v>18246.529685999998</v>
      </c>
      <c r="X95" s="9">
        <f>(SUM($E95:L95)+SUM($E95:K95))/2</f>
        <v>18246.529685999998</v>
      </c>
      <c r="Y95" s="9">
        <f>(SUM($E95:M95)+SUM($E95:L95))/2</f>
        <v>18246.529685999998</v>
      </c>
      <c r="Z95" s="9">
        <f>(SUM($E95:N95)+SUM($E95:M95))/2</f>
        <v>18246.529685999998</v>
      </c>
      <c r="AA95" s="9">
        <f t="shared" si="11"/>
        <v>11860.244295899998</v>
      </c>
    </row>
    <row r="96" spans="1:27" hidden="1">
      <c r="A96" s="7">
        <v>2294</v>
      </c>
      <c r="B96" t="s">
        <v>33</v>
      </c>
      <c r="C96" t="str">
        <f t="shared" si="8"/>
        <v>2294 Elec Distribution 360-373</v>
      </c>
      <c r="D96" s="11">
        <v>1</v>
      </c>
      <c r="E96" s="8">
        <v>0</v>
      </c>
      <c r="F96" s="9">
        <v>0</v>
      </c>
      <c r="G96" s="9">
        <v>0</v>
      </c>
      <c r="H96" s="9">
        <v>0</v>
      </c>
      <c r="I96" s="9">
        <v>0</v>
      </c>
      <c r="J96" s="9">
        <v>0</v>
      </c>
      <c r="K96" s="9">
        <v>0</v>
      </c>
      <c r="L96" s="9">
        <v>0</v>
      </c>
      <c r="M96" s="9">
        <v>0</v>
      </c>
      <c r="N96" s="9">
        <v>0</v>
      </c>
      <c r="O96" s="9">
        <f t="shared" si="9"/>
        <v>0</v>
      </c>
      <c r="Q96" s="9">
        <f t="shared" si="10"/>
        <v>0</v>
      </c>
      <c r="R96" s="9">
        <f>(SUM($E96:F96)+SUM($E96:E96))/2</f>
        <v>0</v>
      </c>
      <c r="S96" s="9">
        <f>(SUM($E96:G96)+SUM($E96:F96))/2</f>
        <v>0</v>
      </c>
      <c r="T96" s="9">
        <f>(SUM($E96:H96)+SUM($E96:G96))/2</f>
        <v>0</v>
      </c>
      <c r="U96" s="9">
        <f>(SUM($E96:I96)+SUM($E96:H96))/2</f>
        <v>0</v>
      </c>
      <c r="V96" s="9">
        <f>(SUM($E96:J96)+SUM($E96:I96))/2</f>
        <v>0</v>
      </c>
      <c r="W96" s="9">
        <f>(SUM($E96:K96)+SUM($E96:J96))/2</f>
        <v>0</v>
      </c>
      <c r="X96" s="9">
        <f>(SUM($E96:L96)+SUM($E96:K96))/2</f>
        <v>0</v>
      </c>
      <c r="Y96" s="9">
        <f>(SUM($E96:M96)+SUM($E96:L96))/2</f>
        <v>0</v>
      </c>
      <c r="Z96" s="9">
        <f>(SUM($E96:N96)+SUM($E96:M96))/2</f>
        <v>0</v>
      </c>
      <c r="AA96" s="9">
        <f t="shared" si="11"/>
        <v>0</v>
      </c>
    </row>
    <row r="97" spans="1:27" hidden="1">
      <c r="A97" s="7">
        <v>2296</v>
      </c>
      <c r="B97" t="s">
        <v>33</v>
      </c>
      <c r="C97" t="str">
        <f t="shared" si="8"/>
        <v>2296 Elec Distribution 360-373</v>
      </c>
      <c r="D97" s="11">
        <v>1</v>
      </c>
      <c r="E97" s="8">
        <v>0</v>
      </c>
      <c r="F97" s="9">
        <v>0</v>
      </c>
      <c r="G97" s="9">
        <v>0</v>
      </c>
      <c r="H97" s="9">
        <v>0</v>
      </c>
      <c r="I97" s="9">
        <v>0</v>
      </c>
      <c r="J97" s="9">
        <v>0</v>
      </c>
      <c r="K97" s="9">
        <v>0</v>
      </c>
      <c r="L97" s="9">
        <v>0</v>
      </c>
      <c r="M97" s="9">
        <v>0</v>
      </c>
      <c r="N97" s="9">
        <v>0</v>
      </c>
      <c r="O97" s="9">
        <f t="shared" si="9"/>
        <v>0</v>
      </c>
      <c r="Q97" s="9">
        <f t="shared" si="10"/>
        <v>0</v>
      </c>
      <c r="R97" s="9">
        <f>(SUM($E97:F97)+SUM($E97:E97))/2</f>
        <v>0</v>
      </c>
      <c r="S97" s="9">
        <f>(SUM($E97:G97)+SUM($E97:F97))/2</f>
        <v>0</v>
      </c>
      <c r="T97" s="9">
        <f>(SUM($E97:H97)+SUM($E97:G97))/2</f>
        <v>0</v>
      </c>
      <c r="U97" s="9">
        <f>(SUM($E97:I97)+SUM($E97:H97))/2</f>
        <v>0</v>
      </c>
      <c r="V97" s="9">
        <f>(SUM($E97:J97)+SUM($E97:I97))/2</f>
        <v>0</v>
      </c>
      <c r="W97" s="9">
        <f>(SUM($E97:K97)+SUM($E97:J97))/2</f>
        <v>0</v>
      </c>
      <c r="X97" s="9">
        <f>(SUM($E97:L97)+SUM($E97:K97))/2</f>
        <v>0</v>
      </c>
      <c r="Y97" s="9">
        <f>(SUM($E97:M97)+SUM($E97:L97))/2</f>
        <v>0</v>
      </c>
      <c r="Z97" s="9">
        <f>(SUM($E97:N97)+SUM($E97:M97))/2</f>
        <v>0</v>
      </c>
      <c r="AA97" s="9">
        <f t="shared" si="11"/>
        <v>0</v>
      </c>
    </row>
    <row r="98" spans="1:27" hidden="1">
      <c r="A98" s="7">
        <v>2301</v>
      </c>
      <c r="B98" t="s">
        <v>34</v>
      </c>
      <c r="C98" t="str">
        <f t="shared" si="8"/>
        <v>2301 Elec Transmission 350-359</v>
      </c>
      <c r="D98" s="11">
        <v>1</v>
      </c>
      <c r="E98" s="8">
        <v>24302.707842</v>
      </c>
      <c r="F98" s="9">
        <v>0</v>
      </c>
      <c r="G98" s="9">
        <v>3098.5647840000001</v>
      </c>
      <c r="H98" s="9">
        <v>0</v>
      </c>
      <c r="I98" s="9">
        <v>0</v>
      </c>
      <c r="J98" s="9">
        <v>0</v>
      </c>
      <c r="K98" s="9">
        <v>1223.8925999999999</v>
      </c>
      <c r="L98" s="9">
        <v>1396.0789079999995</v>
      </c>
      <c r="M98" s="9">
        <v>0</v>
      </c>
      <c r="N98" s="9">
        <v>-941.726856</v>
      </c>
      <c r="O98" s="9">
        <f t="shared" si="9"/>
        <v>29079.517277999996</v>
      </c>
      <c r="Q98" s="9">
        <f t="shared" si="10"/>
        <v>12151.353921</v>
      </c>
      <c r="R98" s="9">
        <f>(SUM($E98:F98)+SUM($E98:E98))/2</f>
        <v>24302.707842</v>
      </c>
      <c r="S98" s="9">
        <f>(SUM($E98:G98)+SUM($E98:F98))/2</f>
        <v>25851.990233999997</v>
      </c>
      <c r="T98" s="9">
        <f>(SUM($E98:H98)+SUM($E98:G98))/2</f>
        <v>27401.272625999998</v>
      </c>
      <c r="U98" s="9">
        <f>(SUM($E98:I98)+SUM($E98:H98))/2</f>
        <v>27401.272625999998</v>
      </c>
      <c r="V98" s="9">
        <f>(SUM($E98:J98)+SUM($E98:I98))/2</f>
        <v>27401.272625999998</v>
      </c>
      <c r="W98" s="9">
        <f>(SUM($E98:K98)+SUM($E98:J98))/2</f>
        <v>28013.218925999998</v>
      </c>
      <c r="X98" s="9">
        <f>(SUM($E98:L98)+SUM($E98:K98))/2</f>
        <v>29323.204679999995</v>
      </c>
      <c r="Y98" s="9">
        <f>(SUM($E98:M98)+SUM($E98:L98))/2</f>
        <v>30021.244133999997</v>
      </c>
      <c r="Z98" s="9">
        <f>(SUM($E98:N98)+SUM($E98:M98))/2</f>
        <v>29550.380705999996</v>
      </c>
      <c r="AA98" s="9">
        <f t="shared" si="11"/>
        <v>26141.791832099996</v>
      </c>
    </row>
    <row r="99" spans="1:27" hidden="1">
      <c r="A99" s="7">
        <v>2301</v>
      </c>
      <c r="B99" t="s">
        <v>33</v>
      </c>
      <c r="C99" t="str">
        <f t="shared" si="8"/>
        <v>2301 Elec Distribution 360-373</v>
      </c>
      <c r="D99" s="11">
        <v>1</v>
      </c>
      <c r="E99" s="8">
        <v>0</v>
      </c>
      <c r="F99" s="9">
        <v>0</v>
      </c>
      <c r="G99" s="9">
        <v>0</v>
      </c>
      <c r="H99" s="9">
        <v>0</v>
      </c>
      <c r="I99" s="9">
        <v>0</v>
      </c>
      <c r="J99" s="9">
        <v>0</v>
      </c>
      <c r="K99" s="9">
        <v>0</v>
      </c>
      <c r="L99" s="9">
        <v>0</v>
      </c>
      <c r="M99" s="9">
        <v>0</v>
      </c>
      <c r="N99" s="9">
        <v>0</v>
      </c>
      <c r="O99" s="9">
        <f t="shared" si="9"/>
        <v>0</v>
      </c>
      <c r="Q99" s="9">
        <f t="shared" si="10"/>
        <v>0</v>
      </c>
      <c r="R99" s="9">
        <f>(SUM($E99:F99)+SUM($E99:E99))/2</f>
        <v>0</v>
      </c>
      <c r="S99" s="9">
        <f>(SUM($E99:G99)+SUM($E99:F99))/2</f>
        <v>0</v>
      </c>
      <c r="T99" s="9">
        <f>(SUM($E99:H99)+SUM($E99:G99))/2</f>
        <v>0</v>
      </c>
      <c r="U99" s="9">
        <f>(SUM($E99:I99)+SUM($E99:H99))/2</f>
        <v>0</v>
      </c>
      <c r="V99" s="9">
        <f>(SUM($E99:J99)+SUM($E99:I99))/2</f>
        <v>0</v>
      </c>
      <c r="W99" s="9">
        <f>(SUM($E99:K99)+SUM($E99:J99))/2</f>
        <v>0</v>
      </c>
      <c r="X99" s="9">
        <f>(SUM($E99:L99)+SUM($E99:K99))/2</f>
        <v>0</v>
      </c>
      <c r="Y99" s="9">
        <f>(SUM($E99:M99)+SUM($E99:L99))/2</f>
        <v>0</v>
      </c>
      <c r="Z99" s="9">
        <f>(SUM($E99:N99)+SUM($E99:M99))/2</f>
        <v>0</v>
      </c>
      <c r="AA99" s="9">
        <f t="shared" si="11"/>
        <v>0</v>
      </c>
    </row>
    <row r="100" spans="1:27" hidden="1">
      <c r="A100" s="7">
        <v>2306</v>
      </c>
      <c r="B100" t="s">
        <v>33</v>
      </c>
      <c r="C100" t="str">
        <f t="shared" si="8"/>
        <v>2306 Elec Distribution 360-373</v>
      </c>
      <c r="D100" s="11">
        <v>1</v>
      </c>
      <c r="E100" s="8">
        <v>0</v>
      </c>
      <c r="F100" s="9">
        <v>0</v>
      </c>
      <c r="G100" s="9">
        <v>0</v>
      </c>
      <c r="H100" s="9">
        <v>0</v>
      </c>
      <c r="I100" s="9">
        <v>0</v>
      </c>
      <c r="J100" s="9">
        <v>0</v>
      </c>
      <c r="K100" s="9">
        <v>0</v>
      </c>
      <c r="L100" s="9">
        <v>0</v>
      </c>
      <c r="M100" s="9">
        <v>0</v>
      </c>
      <c r="N100" s="9">
        <v>0</v>
      </c>
      <c r="O100" s="9">
        <f t="shared" si="9"/>
        <v>0</v>
      </c>
      <c r="Q100" s="9">
        <f t="shared" si="10"/>
        <v>0</v>
      </c>
      <c r="R100" s="9">
        <f>(SUM($E100:F100)+SUM($E100:E100))/2</f>
        <v>0</v>
      </c>
      <c r="S100" s="9">
        <f>(SUM($E100:G100)+SUM($E100:F100))/2</f>
        <v>0</v>
      </c>
      <c r="T100" s="9">
        <f>(SUM($E100:H100)+SUM($E100:G100))/2</f>
        <v>0</v>
      </c>
      <c r="U100" s="9">
        <f>(SUM($E100:I100)+SUM($E100:H100))/2</f>
        <v>0</v>
      </c>
      <c r="V100" s="9">
        <f>(SUM($E100:J100)+SUM($E100:I100))/2</f>
        <v>0</v>
      </c>
      <c r="W100" s="9">
        <f>(SUM($E100:K100)+SUM($E100:J100))/2</f>
        <v>0</v>
      </c>
      <c r="X100" s="9">
        <f>(SUM($E100:L100)+SUM($E100:K100))/2</f>
        <v>0</v>
      </c>
      <c r="Y100" s="9">
        <f>(SUM($E100:M100)+SUM($E100:L100))/2</f>
        <v>0</v>
      </c>
      <c r="Z100" s="9">
        <f>(SUM($E100:N100)+SUM($E100:M100))/2</f>
        <v>0</v>
      </c>
      <c r="AA100" s="9">
        <f t="shared" si="11"/>
        <v>0</v>
      </c>
    </row>
    <row r="101" spans="1:27" hidden="1">
      <c r="A101" s="7">
        <v>2306</v>
      </c>
      <c r="B101" t="s">
        <v>34</v>
      </c>
      <c r="C101" t="str">
        <f t="shared" si="8"/>
        <v>2306 Elec Transmission 350-359</v>
      </c>
      <c r="D101" s="11">
        <v>1</v>
      </c>
      <c r="E101" s="8">
        <v>0</v>
      </c>
      <c r="F101" s="9">
        <v>0</v>
      </c>
      <c r="G101" s="9">
        <v>0</v>
      </c>
      <c r="H101" s="9">
        <v>0</v>
      </c>
      <c r="I101" s="9">
        <v>0</v>
      </c>
      <c r="J101" s="9">
        <v>0</v>
      </c>
      <c r="K101" s="9">
        <v>0</v>
      </c>
      <c r="L101" s="9">
        <v>0</v>
      </c>
      <c r="M101" s="9">
        <v>0</v>
      </c>
      <c r="N101" s="9">
        <v>0</v>
      </c>
      <c r="O101" s="9">
        <f t="shared" si="9"/>
        <v>0</v>
      </c>
      <c r="Q101" s="9">
        <f t="shared" si="10"/>
        <v>0</v>
      </c>
      <c r="R101" s="9">
        <f>(SUM($E101:F101)+SUM($E101:E101))/2</f>
        <v>0</v>
      </c>
      <c r="S101" s="9">
        <f>(SUM($E101:G101)+SUM($E101:F101))/2</f>
        <v>0</v>
      </c>
      <c r="T101" s="9">
        <f>(SUM($E101:H101)+SUM($E101:G101))/2</f>
        <v>0</v>
      </c>
      <c r="U101" s="9">
        <f>(SUM($E101:I101)+SUM($E101:H101))/2</f>
        <v>0</v>
      </c>
      <c r="V101" s="9">
        <f>(SUM($E101:J101)+SUM($E101:I101))/2</f>
        <v>0</v>
      </c>
      <c r="W101" s="9">
        <f>(SUM($E101:K101)+SUM($E101:J101))/2</f>
        <v>0</v>
      </c>
      <c r="X101" s="9">
        <f>(SUM($E101:L101)+SUM($E101:K101))/2</f>
        <v>0</v>
      </c>
      <c r="Y101" s="9">
        <f>(SUM($E101:M101)+SUM($E101:L101))/2</f>
        <v>0</v>
      </c>
      <c r="Z101" s="9">
        <f>(SUM($E101:N101)+SUM($E101:M101))/2</f>
        <v>0</v>
      </c>
      <c r="AA101" s="9">
        <f t="shared" si="11"/>
        <v>0</v>
      </c>
    </row>
    <row r="102" spans="1:27" hidden="1">
      <c r="A102" s="7">
        <v>2310</v>
      </c>
      <c r="B102" t="s">
        <v>34</v>
      </c>
      <c r="C102" t="str">
        <f t="shared" si="8"/>
        <v>2310 Elec Transmission 350-359</v>
      </c>
      <c r="D102" s="11">
        <v>1</v>
      </c>
      <c r="E102" s="8">
        <v>0</v>
      </c>
      <c r="F102" s="9">
        <v>0</v>
      </c>
      <c r="G102" s="9">
        <v>0</v>
      </c>
      <c r="H102" s="9">
        <v>0</v>
      </c>
      <c r="I102" s="9">
        <v>0</v>
      </c>
      <c r="J102" s="9">
        <v>986778.92102999997</v>
      </c>
      <c r="K102" s="9">
        <v>72289.308441000001</v>
      </c>
      <c r="L102" s="9">
        <v>0</v>
      </c>
      <c r="M102" s="9">
        <v>0</v>
      </c>
      <c r="N102" s="9">
        <v>-19626.787382999999</v>
      </c>
      <c r="O102" s="9">
        <f t="shared" si="9"/>
        <v>1039441.4420879999</v>
      </c>
      <c r="Q102" s="9">
        <f t="shared" si="10"/>
        <v>0</v>
      </c>
      <c r="R102" s="9">
        <f>(SUM($E102:F102)+SUM($E102:E102))/2</f>
        <v>0</v>
      </c>
      <c r="S102" s="9">
        <f>(SUM($E102:G102)+SUM($E102:F102))/2</f>
        <v>0</v>
      </c>
      <c r="T102" s="9">
        <f>(SUM($E102:H102)+SUM($E102:G102))/2</f>
        <v>0</v>
      </c>
      <c r="U102" s="9">
        <f>(SUM($E102:I102)+SUM($E102:H102))/2</f>
        <v>0</v>
      </c>
      <c r="V102" s="9">
        <f>(SUM($E102:J102)+SUM($E102:I102))/2</f>
        <v>493389.46051499998</v>
      </c>
      <c r="W102" s="9">
        <f>(SUM($E102:K102)+SUM($E102:J102))/2</f>
        <v>1022923.5752504999</v>
      </c>
      <c r="X102" s="9">
        <f>(SUM($E102:L102)+SUM($E102:K102))/2</f>
        <v>1059068.2294709999</v>
      </c>
      <c r="Y102" s="9">
        <f>(SUM($E102:M102)+SUM($E102:L102))/2</f>
        <v>1059068.2294709999</v>
      </c>
      <c r="Z102" s="9">
        <f>(SUM($E102:N102)+SUM($E102:M102))/2</f>
        <v>1049254.8357795</v>
      </c>
      <c r="AA102" s="9">
        <f t="shared" si="11"/>
        <v>468370.43304869998</v>
      </c>
    </row>
    <row r="103" spans="1:27" hidden="1">
      <c r="A103" s="7">
        <v>2317</v>
      </c>
      <c r="B103" t="s">
        <v>33</v>
      </c>
      <c r="C103" t="str">
        <f t="shared" si="8"/>
        <v>2317 Elec Distribution 360-373</v>
      </c>
      <c r="D103" s="11">
        <v>1</v>
      </c>
      <c r="E103" s="8">
        <v>0</v>
      </c>
      <c r="F103" s="9">
        <v>0</v>
      </c>
      <c r="G103" s="9">
        <v>0</v>
      </c>
      <c r="H103" s="9">
        <v>0</v>
      </c>
      <c r="I103" s="9">
        <v>0</v>
      </c>
      <c r="J103" s="9">
        <v>0</v>
      </c>
      <c r="K103" s="9">
        <v>0</v>
      </c>
      <c r="L103" s="9">
        <v>0</v>
      </c>
      <c r="M103" s="9">
        <v>0</v>
      </c>
      <c r="N103" s="9">
        <v>0</v>
      </c>
      <c r="O103" s="9">
        <f t="shared" si="9"/>
        <v>0</v>
      </c>
      <c r="Q103" s="9">
        <f t="shared" si="10"/>
        <v>0</v>
      </c>
      <c r="R103" s="9">
        <f>(SUM($E103:F103)+SUM($E103:E103))/2</f>
        <v>0</v>
      </c>
      <c r="S103" s="9">
        <f>(SUM($E103:G103)+SUM($E103:F103))/2</f>
        <v>0</v>
      </c>
      <c r="T103" s="9">
        <f>(SUM($E103:H103)+SUM($E103:G103))/2</f>
        <v>0</v>
      </c>
      <c r="U103" s="9">
        <f>(SUM($E103:I103)+SUM($E103:H103))/2</f>
        <v>0</v>
      </c>
      <c r="V103" s="9">
        <f>(SUM($E103:J103)+SUM($E103:I103))/2</f>
        <v>0</v>
      </c>
      <c r="W103" s="9">
        <f>(SUM($E103:K103)+SUM($E103:J103))/2</f>
        <v>0</v>
      </c>
      <c r="X103" s="9">
        <f>(SUM($E103:L103)+SUM($E103:K103))/2</f>
        <v>0</v>
      </c>
      <c r="Y103" s="9">
        <f>(SUM($E103:M103)+SUM($E103:L103))/2</f>
        <v>0</v>
      </c>
      <c r="Z103" s="9">
        <f>(SUM($E103:N103)+SUM($E103:M103))/2</f>
        <v>0</v>
      </c>
      <c r="AA103" s="9">
        <f t="shared" si="11"/>
        <v>0</v>
      </c>
    </row>
    <row r="104" spans="1:27" hidden="1">
      <c r="A104" s="7">
        <v>2322</v>
      </c>
      <c r="B104" t="s">
        <v>33</v>
      </c>
      <c r="C104" t="str">
        <f t="shared" si="8"/>
        <v>2322 Elec Distribution 360-373</v>
      </c>
      <c r="D104" s="11">
        <v>1</v>
      </c>
      <c r="E104" s="8">
        <v>0</v>
      </c>
      <c r="F104" s="9">
        <v>0</v>
      </c>
      <c r="G104" s="9">
        <v>0</v>
      </c>
      <c r="H104" s="9">
        <v>0</v>
      </c>
      <c r="I104" s="9">
        <v>0</v>
      </c>
      <c r="J104" s="9">
        <v>0</v>
      </c>
      <c r="K104" s="9">
        <v>0</v>
      </c>
      <c r="L104" s="9">
        <v>0</v>
      </c>
      <c r="M104" s="9">
        <v>0</v>
      </c>
      <c r="N104" s="9">
        <v>0</v>
      </c>
      <c r="O104" s="9">
        <f t="shared" si="9"/>
        <v>0</v>
      </c>
      <c r="Q104" s="9">
        <f t="shared" si="10"/>
        <v>0</v>
      </c>
      <c r="R104" s="9">
        <f>(SUM($E104:F104)+SUM($E104:E104))/2</f>
        <v>0</v>
      </c>
      <c r="S104" s="9">
        <f>(SUM($E104:G104)+SUM($E104:F104))/2</f>
        <v>0</v>
      </c>
      <c r="T104" s="9">
        <f>(SUM($E104:H104)+SUM($E104:G104))/2</f>
        <v>0</v>
      </c>
      <c r="U104" s="9">
        <f>(SUM($E104:I104)+SUM($E104:H104))/2</f>
        <v>0</v>
      </c>
      <c r="V104" s="9">
        <f>(SUM($E104:J104)+SUM($E104:I104))/2</f>
        <v>0</v>
      </c>
      <c r="W104" s="9">
        <f>(SUM($E104:K104)+SUM($E104:J104))/2</f>
        <v>0</v>
      </c>
      <c r="X104" s="9">
        <f>(SUM($E104:L104)+SUM($E104:K104))/2</f>
        <v>0</v>
      </c>
      <c r="Y104" s="9">
        <f>(SUM($E104:M104)+SUM($E104:L104))/2</f>
        <v>0</v>
      </c>
      <c r="Z104" s="9">
        <f>(SUM($E104:N104)+SUM($E104:M104))/2</f>
        <v>0</v>
      </c>
      <c r="AA104" s="9">
        <f t="shared" si="11"/>
        <v>0</v>
      </c>
    </row>
    <row r="105" spans="1:27" hidden="1">
      <c r="A105" s="7">
        <v>2331</v>
      </c>
      <c r="B105" t="s">
        <v>33</v>
      </c>
      <c r="C105" t="str">
        <f t="shared" si="8"/>
        <v>2331 Elec Distribution 360-373</v>
      </c>
      <c r="D105" s="11">
        <v>1</v>
      </c>
      <c r="E105" s="8">
        <v>0</v>
      </c>
      <c r="F105" s="9">
        <v>0</v>
      </c>
      <c r="G105" s="9">
        <v>0</v>
      </c>
      <c r="H105" s="9">
        <v>0</v>
      </c>
      <c r="I105" s="9">
        <v>0</v>
      </c>
      <c r="J105" s="9">
        <v>0</v>
      </c>
      <c r="K105" s="9">
        <v>0</v>
      </c>
      <c r="L105" s="9">
        <v>0</v>
      </c>
      <c r="M105" s="9">
        <v>0</v>
      </c>
      <c r="N105" s="9">
        <v>0</v>
      </c>
      <c r="O105" s="9">
        <f t="shared" si="9"/>
        <v>0</v>
      </c>
      <c r="Q105" s="9">
        <f t="shared" si="10"/>
        <v>0</v>
      </c>
      <c r="R105" s="9">
        <f>(SUM($E105:F105)+SUM($E105:E105))/2</f>
        <v>0</v>
      </c>
      <c r="S105" s="9">
        <f>(SUM($E105:G105)+SUM($E105:F105))/2</f>
        <v>0</v>
      </c>
      <c r="T105" s="9">
        <f>(SUM($E105:H105)+SUM($E105:G105))/2</f>
        <v>0</v>
      </c>
      <c r="U105" s="9">
        <f>(SUM($E105:I105)+SUM($E105:H105))/2</f>
        <v>0</v>
      </c>
      <c r="V105" s="9">
        <f>(SUM($E105:J105)+SUM($E105:I105))/2</f>
        <v>0</v>
      </c>
      <c r="W105" s="9">
        <f>(SUM($E105:K105)+SUM($E105:J105))/2</f>
        <v>0</v>
      </c>
      <c r="X105" s="9">
        <f>(SUM($E105:L105)+SUM($E105:K105))/2</f>
        <v>0</v>
      </c>
      <c r="Y105" s="9">
        <f>(SUM($E105:M105)+SUM($E105:L105))/2</f>
        <v>0</v>
      </c>
      <c r="Z105" s="9">
        <f>(SUM($E105:N105)+SUM($E105:M105))/2</f>
        <v>0</v>
      </c>
      <c r="AA105" s="9">
        <f t="shared" si="11"/>
        <v>0</v>
      </c>
    </row>
    <row r="106" spans="1:27" hidden="1">
      <c r="A106" s="7">
        <v>2331</v>
      </c>
      <c r="B106" t="s">
        <v>34</v>
      </c>
      <c r="C106" t="str">
        <f t="shared" si="8"/>
        <v>2331 Elec Transmission 350-359</v>
      </c>
      <c r="D106" s="11">
        <v>1</v>
      </c>
      <c r="E106" s="8">
        <v>0</v>
      </c>
      <c r="F106" s="9">
        <v>0</v>
      </c>
      <c r="G106" s="9">
        <v>0</v>
      </c>
      <c r="H106" s="9">
        <v>0</v>
      </c>
      <c r="I106" s="9">
        <v>0</v>
      </c>
      <c r="J106" s="9">
        <v>0</v>
      </c>
      <c r="K106" s="9">
        <v>0</v>
      </c>
      <c r="L106" s="9">
        <v>0</v>
      </c>
      <c r="M106" s="9">
        <v>0</v>
      </c>
      <c r="N106" s="9">
        <v>0</v>
      </c>
      <c r="O106" s="9">
        <f t="shared" si="9"/>
        <v>0</v>
      </c>
      <c r="Q106" s="9">
        <f t="shared" si="10"/>
        <v>0</v>
      </c>
      <c r="R106" s="9">
        <f>(SUM($E106:F106)+SUM($E106:E106))/2</f>
        <v>0</v>
      </c>
      <c r="S106" s="9">
        <f>(SUM($E106:G106)+SUM($E106:F106))/2</f>
        <v>0</v>
      </c>
      <c r="T106" s="9">
        <f>(SUM($E106:H106)+SUM($E106:G106))/2</f>
        <v>0</v>
      </c>
      <c r="U106" s="9">
        <f>(SUM($E106:I106)+SUM($E106:H106))/2</f>
        <v>0</v>
      </c>
      <c r="V106" s="9">
        <f>(SUM($E106:J106)+SUM($E106:I106))/2</f>
        <v>0</v>
      </c>
      <c r="W106" s="9">
        <f>(SUM($E106:K106)+SUM($E106:J106))/2</f>
        <v>0</v>
      </c>
      <c r="X106" s="9">
        <f>(SUM($E106:L106)+SUM($E106:K106))/2</f>
        <v>0</v>
      </c>
      <c r="Y106" s="9">
        <f>(SUM($E106:M106)+SUM($E106:L106))/2</f>
        <v>0</v>
      </c>
      <c r="Z106" s="9">
        <f>(SUM($E106:N106)+SUM($E106:M106))/2</f>
        <v>0</v>
      </c>
      <c r="AA106" s="9">
        <f t="shared" si="11"/>
        <v>0</v>
      </c>
    </row>
    <row r="107" spans="1:27" hidden="1">
      <c r="A107" s="7">
        <v>2336</v>
      </c>
      <c r="B107" t="s">
        <v>33</v>
      </c>
      <c r="C107" t="str">
        <f t="shared" si="8"/>
        <v>2336 Elec Distribution 360-373</v>
      </c>
      <c r="D107" s="11">
        <v>1</v>
      </c>
      <c r="E107" s="8">
        <v>0</v>
      </c>
      <c r="F107" s="9">
        <v>0</v>
      </c>
      <c r="G107" s="9">
        <v>0</v>
      </c>
      <c r="H107" s="9">
        <v>-43527.55</v>
      </c>
      <c r="I107" s="9">
        <v>0</v>
      </c>
      <c r="J107" s="9">
        <v>0</v>
      </c>
      <c r="K107" s="9">
        <v>0</v>
      </c>
      <c r="L107" s="9">
        <v>0</v>
      </c>
      <c r="M107" s="9">
        <v>0</v>
      </c>
      <c r="N107" s="9">
        <v>0</v>
      </c>
      <c r="O107" s="9">
        <f t="shared" si="9"/>
        <v>-43527.55</v>
      </c>
      <c r="Q107" s="9">
        <f t="shared" si="10"/>
        <v>0</v>
      </c>
      <c r="R107" s="9">
        <f>(SUM($E107:F107)+SUM($E107:E107))/2</f>
        <v>0</v>
      </c>
      <c r="S107" s="9">
        <f>(SUM($E107:G107)+SUM($E107:F107))/2</f>
        <v>0</v>
      </c>
      <c r="T107" s="9">
        <f>(SUM($E107:H107)+SUM($E107:G107))/2</f>
        <v>-21763.775000000001</v>
      </c>
      <c r="U107" s="9">
        <f>(SUM($E107:I107)+SUM($E107:H107))/2</f>
        <v>-43527.55</v>
      </c>
      <c r="V107" s="9">
        <f>(SUM($E107:J107)+SUM($E107:I107))/2</f>
        <v>-43527.55</v>
      </c>
      <c r="W107" s="9">
        <f>(SUM($E107:K107)+SUM($E107:J107))/2</f>
        <v>-43527.55</v>
      </c>
      <c r="X107" s="9">
        <f>(SUM($E107:L107)+SUM($E107:K107))/2</f>
        <v>-43527.55</v>
      </c>
      <c r="Y107" s="9">
        <f>(SUM($E107:M107)+SUM($E107:L107))/2</f>
        <v>-43527.55</v>
      </c>
      <c r="Z107" s="9">
        <f>(SUM($E107:N107)+SUM($E107:M107))/2</f>
        <v>-43527.55</v>
      </c>
      <c r="AA107" s="9">
        <f t="shared" si="11"/>
        <v>-28292.907499999994</v>
      </c>
    </row>
    <row r="108" spans="1:27" hidden="1">
      <c r="A108" s="7">
        <v>2336</v>
      </c>
      <c r="B108" t="s">
        <v>37</v>
      </c>
      <c r="C108" t="str">
        <f t="shared" si="8"/>
        <v>2336 Software 303</v>
      </c>
      <c r="D108" s="11">
        <v>1</v>
      </c>
      <c r="E108" s="8">
        <v>0</v>
      </c>
      <c r="F108" s="9">
        <v>0</v>
      </c>
      <c r="G108" s="9">
        <v>0</v>
      </c>
      <c r="H108" s="9">
        <v>0</v>
      </c>
      <c r="I108" s="9">
        <v>0</v>
      </c>
      <c r="J108" s="9">
        <v>0</v>
      </c>
      <c r="K108" s="9">
        <v>0</v>
      </c>
      <c r="L108" s="9">
        <v>0</v>
      </c>
      <c r="M108" s="9">
        <v>0</v>
      </c>
      <c r="N108" s="9">
        <v>0</v>
      </c>
      <c r="O108" s="9">
        <f t="shared" si="9"/>
        <v>0</v>
      </c>
      <c r="Q108" s="9">
        <f t="shared" si="10"/>
        <v>0</v>
      </c>
      <c r="R108" s="9">
        <f>(SUM($E108:F108)+SUM($E108:E108))/2</f>
        <v>0</v>
      </c>
      <c r="S108" s="9">
        <f>(SUM($E108:G108)+SUM($E108:F108))/2</f>
        <v>0</v>
      </c>
      <c r="T108" s="9">
        <f>(SUM($E108:H108)+SUM($E108:G108))/2</f>
        <v>0</v>
      </c>
      <c r="U108" s="9">
        <f>(SUM($E108:I108)+SUM($E108:H108))/2</f>
        <v>0</v>
      </c>
      <c r="V108" s="9">
        <f>(SUM($E108:J108)+SUM($E108:I108))/2</f>
        <v>0</v>
      </c>
      <c r="W108" s="9">
        <f>(SUM($E108:K108)+SUM($E108:J108))/2</f>
        <v>0</v>
      </c>
      <c r="X108" s="9">
        <f>(SUM($E108:L108)+SUM($E108:K108))/2</f>
        <v>0</v>
      </c>
      <c r="Y108" s="9">
        <f>(SUM($E108:M108)+SUM($E108:L108))/2</f>
        <v>0</v>
      </c>
      <c r="Z108" s="9">
        <f>(SUM($E108:N108)+SUM($E108:M108))/2</f>
        <v>0</v>
      </c>
      <c r="AA108" s="9">
        <f t="shared" si="11"/>
        <v>0</v>
      </c>
    </row>
    <row r="109" spans="1:27" hidden="1">
      <c r="A109" s="7">
        <v>2336</v>
      </c>
      <c r="B109" t="s">
        <v>34</v>
      </c>
      <c r="C109" t="str">
        <f t="shared" si="8"/>
        <v>2336 Elec Transmission 350-359</v>
      </c>
      <c r="D109" s="11">
        <v>1</v>
      </c>
      <c r="E109" s="8">
        <v>0</v>
      </c>
      <c r="F109" s="9">
        <v>0</v>
      </c>
      <c r="G109" s="9">
        <v>0</v>
      </c>
      <c r="H109" s="9">
        <v>28610.658615</v>
      </c>
      <c r="I109" s="9">
        <v>0</v>
      </c>
      <c r="J109" s="9">
        <v>0</v>
      </c>
      <c r="K109" s="9">
        <v>0</v>
      </c>
      <c r="L109" s="9">
        <v>0</v>
      </c>
      <c r="M109" s="9">
        <v>0</v>
      </c>
      <c r="N109" s="9">
        <v>0</v>
      </c>
      <c r="O109" s="9">
        <f t="shared" si="9"/>
        <v>28610.658615</v>
      </c>
      <c r="Q109" s="9">
        <f t="shared" si="10"/>
        <v>0</v>
      </c>
      <c r="R109" s="9">
        <f>(SUM($E109:F109)+SUM($E109:E109))/2</f>
        <v>0</v>
      </c>
      <c r="S109" s="9">
        <f>(SUM($E109:G109)+SUM($E109:F109))/2</f>
        <v>0</v>
      </c>
      <c r="T109" s="9">
        <f>(SUM($E109:H109)+SUM($E109:G109))/2</f>
        <v>14305.3293075</v>
      </c>
      <c r="U109" s="9">
        <f>(SUM($E109:I109)+SUM($E109:H109))/2</f>
        <v>28610.658615</v>
      </c>
      <c r="V109" s="9">
        <f>(SUM($E109:J109)+SUM($E109:I109))/2</f>
        <v>28610.658615</v>
      </c>
      <c r="W109" s="9">
        <f>(SUM($E109:K109)+SUM($E109:J109))/2</f>
        <v>28610.658615</v>
      </c>
      <c r="X109" s="9">
        <f>(SUM($E109:L109)+SUM($E109:K109))/2</f>
        <v>28610.658615</v>
      </c>
      <c r="Y109" s="9">
        <f>(SUM($E109:M109)+SUM($E109:L109))/2</f>
        <v>28610.658615</v>
      </c>
      <c r="Z109" s="9">
        <f>(SUM($E109:N109)+SUM($E109:M109))/2</f>
        <v>28610.658615</v>
      </c>
      <c r="AA109" s="9">
        <f t="shared" si="11"/>
        <v>18596.928099749995</v>
      </c>
    </row>
    <row r="110" spans="1:27" hidden="1">
      <c r="A110" s="7">
        <v>2341</v>
      </c>
      <c r="B110" t="s">
        <v>34</v>
      </c>
      <c r="C110" t="str">
        <f t="shared" si="8"/>
        <v>2341 Elec Transmission 350-359</v>
      </c>
      <c r="D110" s="11">
        <v>1</v>
      </c>
      <c r="E110" s="8">
        <v>0</v>
      </c>
      <c r="F110" s="9">
        <v>0</v>
      </c>
      <c r="G110" s="9">
        <v>0</v>
      </c>
      <c r="H110" s="9">
        <v>0</v>
      </c>
      <c r="I110" s="9">
        <v>0</v>
      </c>
      <c r="J110" s="9">
        <v>0</v>
      </c>
      <c r="K110" s="9">
        <v>0</v>
      </c>
      <c r="L110" s="9">
        <v>0</v>
      </c>
      <c r="M110" s="9">
        <v>0</v>
      </c>
      <c r="N110" s="9">
        <v>0</v>
      </c>
      <c r="O110" s="9">
        <f t="shared" si="9"/>
        <v>0</v>
      </c>
      <c r="Q110" s="9">
        <f t="shared" si="10"/>
        <v>0</v>
      </c>
      <c r="R110" s="9">
        <f>(SUM($E110:F110)+SUM($E110:E110))/2</f>
        <v>0</v>
      </c>
      <c r="S110" s="9">
        <f>(SUM($E110:G110)+SUM($E110:F110))/2</f>
        <v>0</v>
      </c>
      <c r="T110" s="9">
        <f>(SUM($E110:H110)+SUM($E110:G110))/2</f>
        <v>0</v>
      </c>
      <c r="U110" s="9">
        <f>(SUM($E110:I110)+SUM($E110:H110))/2</f>
        <v>0</v>
      </c>
      <c r="V110" s="9">
        <f>(SUM($E110:J110)+SUM($E110:I110))/2</f>
        <v>0</v>
      </c>
      <c r="W110" s="9">
        <f>(SUM($E110:K110)+SUM($E110:J110))/2</f>
        <v>0</v>
      </c>
      <c r="X110" s="9">
        <f>(SUM($E110:L110)+SUM($E110:K110))/2</f>
        <v>0</v>
      </c>
      <c r="Y110" s="9">
        <f>(SUM($E110:M110)+SUM($E110:L110))/2</f>
        <v>0</v>
      </c>
      <c r="Z110" s="9">
        <f>(SUM($E110:N110)+SUM($E110:M110))/2</f>
        <v>0</v>
      </c>
      <c r="AA110" s="9">
        <f t="shared" si="11"/>
        <v>0</v>
      </c>
    </row>
    <row r="111" spans="1:27" hidden="1">
      <c r="A111" s="7">
        <v>2341</v>
      </c>
      <c r="B111" t="s">
        <v>33</v>
      </c>
      <c r="C111" t="str">
        <f t="shared" si="8"/>
        <v>2341 Elec Distribution 360-373</v>
      </c>
      <c r="D111" s="11">
        <v>1</v>
      </c>
      <c r="E111" s="8">
        <v>0</v>
      </c>
      <c r="F111" s="9">
        <v>0</v>
      </c>
      <c r="G111" s="9">
        <v>0</v>
      </c>
      <c r="H111" s="9">
        <v>0</v>
      </c>
      <c r="I111" s="9">
        <v>0</v>
      </c>
      <c r="J111" s="9">
        <v>0</v>
      </c>
      <c r="K111" s="9">
        <v>0</v>
      </c>
      <c r="L111" s="9">
        <v>0</v>
      </c>
      <c r="M111" s="9">
        <v>0</v>
      </c>
      <c r="N111" s="9">
        <v>0</v>
      </c>
      <c r="O111" s="9">
        <f t="shared" si="9"/>
        <v>0</v>
      </c>
      <c r="Q111" s="9">
        <f t="shared" si="10"/>
        <v>0</v>
      </c>
      <c r="R111" s="9">
        <f>(SUM($E111:F111)+SUM($E111:E111))/2</f>
        <v>0</v>
      </c>
      <c r="S111" s="9">
        <f>(SUM($E111:G111)+SUM($E111:F111))/2</f>
        <v>0</v>
      </c>
      <c r="T111" s="9">
        <f>(SUM($E111:H111)+SUM($E111:G111))/2</f>
        <v>0</v>
      </c>
      <c r="U111" s="9">
        <f>(SUM($E111:I111)+SUM($E111:H111))/2</f>
        <v>0</v>
      </c>
      <c r="V111" s="9">
        <f>(SUM($E111:J111)+SUM($E111:I111))/2</f>
        <v>0</v>
      </c>
      <c r="W111" s="9">
        <f>(SUM($E111:K111)+SUM($E111:J111))/2</f>
        <v>0</v>
      </c>
      <c r="X111" s="9">
        <f>(SUM($E111:L111)+SUM($E111:K111))/2</f>
        <v>0</v>
      </c>
      <c r="Y111" s="9">
        <f>(SUM($E111:M111)+SUM($E111:L111))/2</f>
        <v>0</v>
      </c>
      <c r="Z111" s="9">
        <f>(SUM($E111:N111)+SUM($E111:M111))/2</f>
        <v>0</v>
      </c>
      <c r="AA111" s="9">
        <f t="shared" si="11"/>
        <v>0</v>
      </c>
    </row>
    <row r="112" spans="1:27" hidden="1">
      <c r="A112" s="7">
        <v>2342</v>
      </c>
      <c r="B112" t="s">
        <v>33</v>
      </c>
      <c r="C112" t="str">
        <f t="shared" si="8"/>
        <v>2342 Elec Distribution 360-373</v>
      </c>
      <c r="D112" s="11">
        <v>1</v>
      </c>
      <c r="E112" s="8">
        <v>0</v>
      </c>
      <c r="F112" s="9">
        <v>0</v>
      </c>
      <c r="G112" s="9">
        <v>0</v>
      </c>
      <c r="H112" s="9">
        <v>0</v>
      </c>
      <c r="I112" s="9">
        <v>0</v>
      </c>
      <c r="J112" s="9">
        <v>0</v>
      </c>
      <c r="K112" s="9">
        <v>0</v>
      </c>
      <c r="L112" s="9">
        <v>0</v>
      </c>
      <c r="M112" s="9">
        <v>0</v>
      </c>
      <c r="N112" s="9">
        <v>0</v>
      </c>
      <c r="O112" s="9">
        <f t="shared" si="9"/>
        <v>0</v>
      </c>
      <c r="Q112" s="9">
        <f t="shared" si="10"/>
        <v>0</v>
      </c>
      <c r="R112" s="9">
        <f>(SUM($E112:F112)+SUM($E112:E112))/2</f>
        <v>0</v>
      </c>
      <c r="S112" s="9">
        <f>(SUM($E112:G112)+SUM($E112:F112))/2</f>
        <v>0</v>
      </c>
      <c r="T112" s="9">
        <f>(SUM($E112:H112)+SUM($E112:G112))/2</f>
        <v>0</v>
      </c>
      <c r="U112" s="9">
        <f>(SUM($E112:I112)+SUM($E112:H112))/2</f>
        <v>0</v>
      </c>
      <c r="V112" s="9">
        <f>(SUM($E112:J112)+SUM($E112:I112))/2</f>
        <v>0</v>
      </c>
      <c r="W112" s="9">
        <f>(SUM($E112:K112)+SUM($E112:J112))/2</f>
        <v>0</v>
      </c>
      <c r="X112" s="9">
        <f>(SUM($E112:L112)+SUM($E112:K112))/2</f>
        <v>0</v>
      </c>
      <c r="Y112" s="9">
        <f>(SUM($E112:M112)+SUM($E112:L112))/2</f>
        <v>0</v>
      </c>
      <c r="Z112" s="9">
        <f>(SUM($E112:N112)+SUM($E112:M112))/2</f>
        <v>0</v>
      </c>
      <c r="AA112" s="9">
        <f t="shared" si="11"/>
        <v>0</v>
      </c>
    </row>
    <row r="113" spans="1:27" hidden="1">
      <c r="A113" s="7">
        <v>2343</v>
      </c>
      <c r="B113" t="s">
        <v>33</v>
      </c>
      <c r="C113" t="str">
        <f t="shared" si="8"/>
        <v>2343 Elec Distribution 360-373</v>
      </c>
      <c r="D113" s="11">
        <v>1</v>
      </c>
      <c r="E113" s="8">
        <v>0</v>
      </c>
      <c r="F113" s="9">
        <v>0</v>
      </c>
      <c r="G113" s="9">
        <v>0</v>
      </c>
      <c r="H113" s="9">
        <v>0</v>
      </c>
      <c r="I113" s="9">
        <v>0</v>
      </c>
      <c r="J113" s="9">
        <v>0</v>
      </c>
      <c r="K113" s="9">
        <v>0</v>
      </c>
      <c r="L113" s="9">
        <v>0</v>
      </c>
      <c r="M113" s="9">
        <v>0</v>
      </c>
      <c r="N113" s="9">
        <v>0</v>
      </c>
      <c r="O113" s="9">
        <f t="shared" si="9"/>
        <v>0</v>
      </c>
      <c r="Q113" s="9">
        <f t="shared" si="10"/>
        <v>0</v>
      </c>
      <c r="R113" s="9">
        <f>(SUM($E113:F113)+SUM($E113:E113))/2</f>
        <v>0</v>
      </c>
      <c r="S113" s="9">
        <f>(SUM($E113:G113)+SUM($E113:F113))/2</f>
        <v>0</v>
      </c>
      <c r="T113" s="9">
        <f>(SUM($E113:H113)+SUM($E113:G113))/2</f>
        <v>0</v>
      </c>
      <c r="U113" s="9">
        <f>(SUM($E113:I113)+SUM($E113:H113))/2</f>
        <v>0</v>
      </c>
      <c r="V113" s="9">
        <f>(SUM($E113:J113)+SUM($E113:I113))/2</f>
        <v>0</v>
      </c>
      <c r="W113" s="9">
        <f>(SUM($E113:K113)+SUM($E113:J113))/2</f>
        <v>0</v>
      </c>
      <c r="X113" s="9">
        <f>(SUM($E113:L113)+SUM($E113:K113))/2</f>
        <v>0</v>
      </c>
      <c r="Y113" s="9">
        <f>(SUM($E113:M113)+SUM($E113:L113))/2</f>
        <v>0</v>
      </c>
      <c r="Z113" s="9">
        <f>(SUM($E113:N113)+SUM($E113:M113))/2</f>
        <v>0</v>
      </c>
      <c r="AA113" s="9">
        <f t="shared" si="11"/>
        <v>0</v>
      </c>
    </row>
    <row r="114" spans="1:27" hidden="1">
      <c r="A114" s="7">
        <v>2343</v>
      </c>
      <c r="B114" t="s">
        <v>34</v>
      </c>
      <c r="C114" t="str">
        <f t="shared" si="8"/>
        <v>2343 Elec Transmission 350-359</v>
      </c>
      <c r="D114" s="11">
        <v>1</v>
      </c>
      <c r="E114" s="8">
        <v>0</v>
      </c>
      <c r="F114" s="9">
        <v>0</v>
      </c>
      <c r="G114" s="9">
        <v>0</v>
      </c>
      <c r="H114" s="9">
        <v>0</v>
      </c>
      <c r="I114" s="9">
        <v>0</v>
      </c>
      <c r="J114" s="9">
        <v>0</v>
      </c>
      <c r="K114" s="9">
        <v>0</v>
      </c>
      <c r="L114" s="9">
        <v>0</v>
      </c>
      <c r="M114" s="9">
        <v>0</v>
      </c>
      <c r="N114" s="9">
        <v>0</v>
      </c>
      <c r="O114" s="9">
        <f t="shared" si="9"/>
        <v>0</v>
      </c>
      <c r="Q114" s="9">
        <f t="shared" si="10"/>
        <v>0</v>
      </c>
      <c r="R114" s="9">
        <f>(SUM($E114:F114)+SUM($E114:E114))/2</f>
        <v>0</v>
      </c>
      <c r="S114" s="9">
        <f>(SUM($E114:G114)+SUM($E114:F114))/2</f>
        <v>0</v>
      </c>
      <c r="T114" s="9">
        <f>(SUM($E114:H114)+SUM($E114:G114))/2</f>
        <v>0</v>
      </c>
      <c r="U114" s="9">
        <f>(SUM($E114:I114)+SUM($E114:H114))/2</f>
        <v>0</v>
      </c>
      <c r="V114" s="9">
        <f>(SUM($E114:J114)+SUM($E114:I114))/2</f>
        <v>0</v>
      </c>
      <c r="W114" s="9">
        <f>(SUM($E114:K114)+SUM($E114:J114))/2</f>
        <v>0</v>
      </c>
      <c r="X114" s="9">
        <f>(SUM($E114:L114)+SUM($E114:K114))/2</f>
        <v>0</v>
      </c>
      <c r="Y114" s="9">
        <f>(SUM($E114:M114)+SUM($E114:L114))/2</f>
        <v>0</v>
      </c>
      <c r="Z114" s="9">
        <f>(SUM($E114:N114)+SUM($E114:M114))/2</f>
        <v>0</v>
      </c>
      <c r="AA114" s="9">
        <f t="shared" si="11"/>
        <v>0</v>
      </c>
    </row>
    <row r="115" spans="1:27" hidden="1">
      <c r="A115" s="7">
        <v>2346</v>
      </c>
      <c r="B115" t="s">
        <v>36</v>
      </c>
      <c r="C115" t="str">
        <f t="shared" si="8"/>
        <v>2346 General 389-391 / 393-395 / 397-398</v>
      </c>
      <c r="D115" s="11">
        <v>1</v>
      </c>
      <c r="E115" s="8">
        <v>0</v>
      </c>
      <c r="F115" s="9">
        <v>0</v>
      </c>
      <c r="G115" s="9">
        <v>0</v>
      </c>
      <c r="H115" s="9">
        <v>0</v>
      </c>
      <c r="I115" s="9">
        <v>0</v>
      </c>
      <c r="J115" s="9">
        <v>0</v>
      </c>
      <c r="K115" s="9">
        <v>0</v>
      </c>
      <c r="L115" s="9">
        <v>0</v>
      </c>
      <c r="M115" s="9">
        <v>0</v>
      </c>
      <c r="N115" s="9">
        <v>0</v>
      </c>
      <c r="O115" s="9">
        <f t="shared" si="9"/>
        <v>0</v>
      </c>
      <c r="Q115" s="9">
        <f t="shared" si="10"/>
        <v>0</v>
      </c>
      <c r="R115" s="9">
        <f>(SUM($E115:F115)+SUM($E115:E115))/2</f>
        <v>0</v>
      </c>
      <c r="S115" s="9">
        <f>(SUM($E115:G115)+SUM($E115:F115))/2</f>
        <v>0</v>
      </c>
      <c r="T115" s="9">
        <f>(SUM($E115:H115)+SUM($E115:G115))/2</f>
        <v>0</v>
      </c>
      <c r="U115" s="9">
        <f>(SUM($E115:I115)+SUM($E115:H115))/2</f>
        <v>0</v>
      </c>
      <c r="V115" s="9">
        <f>(SUM($E115:J115)+SUM($E115:I115))/2</f>
        <v>0</v>
      </c>
      <c r="W115" s="9">
        <f>(SUM($E115:K115)+SUM($E115:J115))/2</f>
        <v>0</v>
      </c>
      <c r="X115" s="9">
        <f>(SUM($E115:L115)+SUM($E115:K115))/2</f>
        <v>0</v>
      </c>
      <c r="Y115" s="9">
        <f>(SUM($E115:M115)+SUM($E115:L115))/2</f>
        <v>0</v>
      </c>
      <c r="Z115" s="9">
        <f>(SUM($E115:N115)+SUM($E115:M115))/2</f>
        <v>0</v>
      </c>
      <c r="AA115" s="9">
        <f t="shared" si="11"/>
        <v>0</v>
      </c>
    </row>
    <row r="116" spans="1:27" hidden="1">
      <c r="A116" s="7">
        <v>2390</v>
      </c>
      <c r="B116" t="s">
        <v>36</v>
      </c>
      <c r="C116" t="str">
        <f t="shared" si="8"/>
        <v>2390 General 389-391 / 393-395 / 397-398</v>
      </c>
      <c r="D116" s="11">
        <v>1</v>
      </c>
      <c r="E116" s="8">
        <v>0</v>
      </c>
      <c r="F116" s="9">
        <v>0</v>
      </c>
      <c r="G116" s="9">
        <v>0</v>
      </c>
      <c r="H116" s="9">
        <v>0</v>
      </c>
      <c r="I116" s="9">
        <v>0</v>
      </c>
      <c r="J116" s="9">
        <v>0</v>
      </c>
      <c r="K116" s="9">
        <v>0</v>
      </c>
      <c r="L116" s="9">
        <v>0</v>
      </c>
      <c r="M116" s="9">
        <v>0</v>
      </c>
      <c r="N116" s="9">
        <v>0</v>
      </c>
      <c r="O116" s="9">
        <f t="shared" si="9"/>
        <v>0</v>
      </c>
      <c r="Q116" s="9">
        <f t="shared" si="10"/>
        <v>0</v>
      </c>
      <c r="R116" s="9">
        <f>(SUM($E116:F116)+SUM($E116:E116))/2</f>
        <v>0</v>
      </c>
      <c r="S116" s="9">
        <f>(SUM($E116:G116)+SUM($E116:F116))/2</f>
        <v>0</v>
      </c>
      <c r="T116" s="9">
        <f>(SUM($E116:H116)+SUM($E116:G116))/2</f>
        <v>0</v>
      </c>
      <c r="U116" s="9">
        <f>(SUM($E116:I116)+SUM($E116:H116))/2</f>
        <v>0</v>
      </c>
      <c r="V116" s="9">
        <f>(SUM($E116:J116)+SUM($E116:I116))/2</f>
        <v>0</v>
      </c>
      <c r="W116" s="9">
        <f>(SUM($E116:K116)+SUM($E116:J116))/2</f>
        <v>0</v>
      </c>
      <c r="X116" s="9">
        <f>(SUM($E116:L116)+SUM($E116:K116))/2</f>
        <v>0</v>
      </c>
      <c r="Y116" s="9">
        <f>(SUM($E116:M116)+SUM($E116:L116))/2</f>
        <v>0</v>
      </c>
      <c r="Z116" s="9">
        <f>(SUM($E116:N116)+SUM($E116:M116))/2</f>
        <v>0</v>
      </c>
      <c r="AA116" s="9">
        <f t="shared" si="11"/>
        <v>0</v>
      </c>
    </row>
    <row r="117" spans="1:27" hidden="1">
      <c r="A117" s="7">
        <v>2396</v>
      </c>
      <c r="B117" t="s">
        <v>36</v>
      </c>
      <c r="C117" t="str">
        <f t="shared" si="8"/>
        <v>2396 General 389-391 / 393-395 / 397-398</v>
      </c>
      <c r="D117" s="11">
        <v>1</v>
      </c>
      <c r="E117" s="8">
        <v>0</v>
      </c>
      <c r="F117" s="9">
        <v>0</v>
      </c>
      <c r="G117" s="9">
        <v>0</v>
      </c>
      <c r="H117" s="9">
        <v>0</v>
      </c>
      <c r="I117" s="9">
        <v>0</v>
      </c>
      <c r="J117" s="9">
        <v>0</v>
      </c>
      <c r="K117" s="9">
        <v>0</v>
      </c>
      <c r="L117" s="9">
        <v>0</v>
      </c>
      <c r="M117" s="9">
        <v>0</v>
      </c>
      <c r="N117" s="9">
        <v>0</v>
      </c>
      <c r="O117" s="9">
        <f t="shared" si="9"/>
        <v>0</v>
      </c>
      <c r="Q117" s="9">
        <f t="shared" si="10"/>
        <v>0</v>
      </c>
      <c r="R117" s="9">
        <f>(SUM($E117:F117)+SUM($E117:E117))/2</f>
        <v>0</v>
      </c>
      <c r="S117" s="9">
        <f>(SUM($E117:G117)+SUM($E117:F117))/2</f>
        <v>0</v>
      </c>
      <c r="T117" s="9">
        <f>(SUM($E117:H117)+SUM($E117:G117))/2</f>
        <v>0</v>
      </c>
      <c r="U117" s="9">
        <f>(SUM($E117:I117)+SUM($E117:H117))/2</f>
        <v>0</v>
      </c>
      <c r="V117" s="9">
        <f>(SUM($E117:J117)+SUM($E117:I117))/2</f>
        <v>0</v>
      </c>
      <c r="W117" s="9">
        <f>(SUM($E117:K117)+SUM($E117:J117))/2</f>
        <v>0</v>
      </c>
      <c r="X117" s="9">
        <f>(SUM($E117:L117)+SUM($E117:K117))/2</f>
        <v>0</v>
      </c>
      <c r="Y117" s="9">
        <f>(SUM($E117:M117)+SUM($E117:L117))/2</f>
        <v>0</v>
      </c>
      <c r="Z117" s="9">
        <f>(SUM($E117:N117)+SUM($E117:M117))/2</f>
        <v>0</v>
      </c>
      <c r="AA117" s="9">
        <f t="shared" si="11"/>
        <v>0</v>
      </c>
    </row>
    <row r="118" spans="1:27" hidden="1">
      <c r="A118" s="7">
        <v>2397</v>
      </c>
      <c r="B118" t="s">
        <v>33</v>
      </c>
      <c r="C118" t="str">
        <f t="shared" si="8"/>
        <v>2397 Elec Distribution 360-373</v>
      </c>
      <c r="D118" s="11">
        <v>1</v>
      </c>
      <c r="E118" s="8">
        <v>0</v>
      </c>
      <c r="F118" s="9">
        <v>0</v>
      </c>
      <c r="G118" s="9">
        <v>0</v>
      </c>
      <c r="H118" s="9">
        <v>0</v>
      </c>
      <c r="I118" s="9">
        <v>0</v>
      </c>
      <c r="J118" s="9">
        <v>0</v>
      </c>
      <c r="K118" s="9">
        <v>0</v>
      </c>
      <c r="L118" s="9">
        <v>0</v>
      </c>
      <c r="M118" s="9">
        <v>0</v>
      </c>
      <c r="N118" s="9">
        <v>0</v>
      </c>
      <c r="O118" s="9">
        <f t="shared" si="9"/>
        <v>0</v>
      </c>
      <c r="Q118" s="9">
        <f t="shared" si="10"/>
        <v>0</v>
      </c>
      <c r="R118" s="9">
        <f>(SUM($E118:F118)+SUM($E118:E118))/2</f>
        <v>0</v>
      </c>
      <c r="S118" s="9">
        <f>(SUM($E118:G118)+SUM($E118:F118))/2</f>
        <v>0</v>
      </c>
      <c r="T118" s="9">
        <f>(SUM($E118:H118)+SUM($E118:G118))/2</f>
        <v>0</v>
      </c>
      <c r="U118" s="9">
        <f>(SUM($E118:I118)+SUM($E118:H118))/2</f>
        <v>0</v>
      </c>
      <c r="V118" s="9">
        <f>(SUM($E118:J118)+SUM($E118:I118))/2</f>
        <v>0</v>
      </c>
      <c r="W118" s="9">
        <f>(SUM($E118:K118)+SUM($E118:J118))/2</f>
        <v>0</v>
      </c>
      <c r="X118" s="9">
        <f>(SUM($E118:L118)+SUM($E118:K118))/2</f>
        <v>0</v>
      </c>
      <c r="Y118" s="9">
        <f>(SUM($E118:M118)+SUM($E118:L118))/2</f>
        <v>0</v>
      </c>
      <c r="Z118" s="9">
        <f>(SUM($E118:N118)+SUM($E118:M118))/2</f>
        <v>0</v>
      </c>
      <c r="AA118" s="9">
        <f t="shared" si="11"/>
        <v>0</v>
      </c>
    </row>
    <row r="119" spans="1:27" hidden="1">
      <c r="A119" s="7">
        <v>2397</v>
      </c>
      <c r="B119" t="s">
        <v>37</v>
      </c>
      <c r="C119" t="str">
        <f t="shared" si="8"/>
        <v>2397 Software 303</v>
      </c>
      <c r="D119" s="11">
        <v>1</v>
      </c>
      <c r="E119" s="8">
        <v>0</v>
      </c>
      <c r="F119" s="9">
        <v>0</v>
      </c>
      <c r="G119" s="9">
        <v>0</v>
      </c>
      <c r="H119" s="9">
        <v>0</v>
      </c>
      <c r="I119" s="9">
        <v>-10552.281053999999</v>
      </c>
      <c r="J119" s="9">
        <v>0</v>
      </c>
      <c r="K119" s="9">
        <v>0</v>
      </c>
      <c r="L119" s="9">
        <v>0</v>
      </c>
      <c r="M119" s="9">
        <v>0</v>
      </c>
      <c r="N119" s="9">
        <v>0</v>
      </c>
      <c r="O119" s="9">
        <f t="shared" si="9"/>
        <v>-10552.281053999999</v>
      </c>
      <c r="Q119" s="9">
        <f t="shared" si="10"/>
        <v>0</v>
      </c>
      <c r="R119" s="9">
        <f>(SUM($E119:F119)+SUM($E119:E119))/2</f>
        <v>0</v>
      </c>
      <c r="S119" s="9">
        <f>(SUM($E119:G119)+SUM($E119:F119))/2</f>
        <v>0</v>
      </c>
      <c r="T119" s="9">
        <f>(SUM($E119:H119)+SUM($E119:G119))/2</f>
        <v>0</v>
      </c>
      <c r="U119" s="9">
        <f>(SUM($E119:I119)+SUM($E119:H119))/2</f>
        <v>-5276.1405269999996</v>
      </c>
      <c r="V119" s="9">
        <f>(SUM($E119:J119)+SUM($E119:I119))/2</f>
        <v>-10552.281053999999</v>
      </c>
      <c r="W119" s="9">
        <f>(SUM($E119:K119)+SUM($E119:J119))/2</f>
        <v>-10552.281053999999</v>
      </c>
      <c r="X119" s="9">
        <f>(SUM($E119:L119)+SUM($E119:K119))/2</f>
        <v>-10552.281053999999</v>
      </c>
      <c r="Y119" s="9">
        <f>(SUM($E119:M119)+SUM($E119:L119))/2</f>
        <v>-10552.281053999999</v>
      </c>
      <c r="Z119" s="9">
        <f>(SUM($E119:N119)+SUM($E119:M119))/2</f>
        <v>-10552.281053999999</v>
      </c>
      <c r="AA119" s="9">
        <f t="shared" si="11"/>
        <v>-5803.7545797000002</v>
      </c>
    </row>
    <row r="120" spans="1:27" hidden="1">
      <c r="A120" s="7">
        <v>2397</v>
      </c>
      <c r="B120" t="s">
        <v>36</v>
      </c>
      <c r="C120" t="str">
        <f t="shared" si="8"/>
        <v>2397 General 389-391 / 393-395 / 397-398</v>
      </c>
      <c r="D120" s="11">
        <v>1</v>
      </c>
      <c r="E120" s="8">
        <v>0</v>
      </c>
      <c r="F120" s="9">
        <v>0</v>
      </c>
      <c r="G120" s="9">
        <v>0</v>
      </c>
      <c r="H120" s="9">
        <v>0</v>
      </c>
      <c r="I120" s="9">
        <v>0</v>
      </c>
      <c r="J120" s="9">
        <v>0</v>
      </c>
      <c r="K120" s="9">
        <v>0</v>
      </c>
      <c r="L120" s="9">
        <v>0</v>
      </c>
      <c r="M120" s="9">
        <v>0</v>
      </c>
      <c r="N120" s="9">
        <v>0</v>
      </c>
      <c r="O120" s="9">
        <f t="shared" si="9"/>
        <v>0</v>
      </c>
      <c r="Q120" s="9">
        <f t="shared" si="10"/>
        <v>0</v>
      </c>
      <c r="R120" s="9">
        <f>(SUM($E120:F120)+SUM($E120:E120))/2</f>
        <v>0</v>
      </c>
      <c r="S120" s="9">
        <f>(SUM($E120:G120)+SUM($E120:F120))/2</f>
        <v>0</v>
      </c>
      <c r="T120" s="9">
        <f>(SUM($E120:H120)+SUM($E120:G120))/2</f>
        <v>0</v>
      </c>
      <c r="U120" s="9">
        <f>(SUM($E120:I120)+SUM($E120:H120))/2</f>
        <v>0</v>
      </c>
      <c r="V120" s="9">
        <f>(SUM($E120:J120)+SUM($E120:I120))/2</f>
        <v>0</v>
      </c>
      <c r="W120" s="9">
        <f>(SUM($E120:K120)+SUM($E120:J120))/2</f>
        <v>0</v>
      </c>
      <c r="X120" s="9">
        <f>(SUM($E120:L120)+SUM($E120:K120))/2</f>
        <v>0</v>
      </c>
      <c r="Y120" s="9">
        <f>(SUM($E120:M120)+SUM($E120:L120))/2</f>
        <v>0</v>
      </c>
      <c r="Z120" s="9">
        <f>(SUM($E120:N120)+SUM($E120:M120))/2</f>
        <v>0</v>
      </c>
      <c r="AA120" s="9">
        <f t="shared" si="11"/>
        <v>0</v>
      </c>
    </row>
    <row r="121" spans="1:27" hidden="1">
      <c r="A121" s="7">
        <v>2414</v>
      </c>
      <c r="B121" t="s">
        <v>33</v>
      </c>
      <c r="C121" t="str">
        <f t="shared" si="8"/>
        <v>2414 Elec Distribution 360-373</v>
      </c>
      <c r="D121" s="11">
        <v>1</v>
      </c>
      <c r="E121" s="8">
        <v>5.4285465012071654E-12</v>
      </c>
      <c r="F121" s="9">
        <v>5.4569682106375694E-12</v>
      </c>
      <c r="G121" s="9">
        <v>485746.57</v>
      </c>
      <c r="H121" s="9">
        <v>0</v>
      </c>
      <c r="I121" s="9">
        <v>-1.3642420526593924E-12</v>
      </c>
      <c r="J121" s="9">
        <v>0</v>
      </c>
      <c r="K121" s="9">
        <v>0</v>
      </c>
      <c r="L121" s="9">
        <v>0</v>
      </c>
      <c r="M121" s="9">
        <v>1.8189894035458565E-12</v>
      </c>
      <c r="N121" s="9">
        <v>0</v>
      </c>
      <c r="O121" s="9">
        <f t="shared" si="9"/>
        <v>485746.57</v>
      </c>
      <c r="Q121" s="9">
        <f t="shared" si="10"/>
        <v>2.7142732506035827E-12</v>
      </c>
      <c r="R121" s="9">
        <f>(SUM($E121:F121)+SUM($E121:E121))/2</f>
        <v>8.1570306065259501E-12</v>
      </c>
      <c r="S121" s="9">
        <f>(SUM($E121:G121)+SUM($E121:F121))/2</f>
        <v>242873.285</v>
      </c>
      <c r="T121" s="9">
        <f>(SUM($E121:H121)+SUM($E121:G121))/2</f>
        <v>485746.57</v>
      </c>
      <c r="U121" s="9">
        <f>(SUM($E121:I121)+SUM($E121:H121))/2</f>
        <v>485746.57</v>
      </c>
      <c r="V121" s="9">
        <f>(SUM($E121:J121)+SUM($E121:I121))/2</f>
        <v>485746.57</v>
      </c>
      <c r="W121" s="9">
        <f>(SUM($E121:K121)+SUM($E121:J121))/2</f>
        <v>485746.57</v>
      </c>
      <c r="X121" s="9">
        <f>(SUM($E121:L121)+SUM($E121:K121))/2</f>
        <v>485746.57</v>
      </c>
      <c r="Y121" s="9">
        <f>(SUM($E121:M121)+SUM($E121:L121))/2</f>
        <v>485746.57</v>
      </c>
      <c r="Z121" s="9">
        <f>(SUM($E121:N121)+SUM($E121:M121))/2</f>
        <v>485746.57</v>
      </c>
      <c r="AA121" s="9">
        <f t="shared" si="11"/>
        <v>364309.92749999993</v>
      </c>
    </row>
    <row r="122" spans="1:27" hidden="1">
      <c r="A122" s="7">
        <v>2423</v>
      </c>
      <c r="B122" t="s">
        <v>33</v>
      </c>
      <c r="C122" t="str">
        <f t="shared" si="8"/>
        <v>2423 Elec Distribution 360-373</v>
      </c>
      <c r="D122" s="11">
        <v>1</v>
      </c>
      <c r="E122" s="8">
        <v>0</v>
      </c>
      <c r="F122" s="9">
        <v>0</v>
      </c>
      <c r="G122" s="9">
        <v>0</v>
      </c>
      <c r="H122" s="9">
        <v>0</v>
      </c>
      <c r="I122" s="9">
        <v>0</v>
      </c>
      <c r="J122" s="9">
        <v>0</v>
      </c>
      <c r="K122" s="9">
        <v>0</v>
      </c>
      <c r="L122" s="9">
        <v>0</v>
      </c>
      <c r="M122" s="9">
        <v>0</v>
      </c>
      <c r="N122" s="9">
        <v>0</v>
      </c>
      <c r="O122" s="9">
        <f t="shared" si="9"/>
        <v>0</v>
      </c>
      <c r="Q122" s="9">
        <f t="shared" si="10"/>
        <v>0</v>
      </c>
      <c r="R122" s="9">
        <f>(SUM($E122:F122)+SUM($E122:E122))/2</f>
        <v>0</v>
      </c>
      <c r="S122" s="9">
        <f>(SUM($E122:G122)+SUM($E122:F122))/2</f>
        <v>0</v>
      </c>
      <c r="T122" s="9">
        <f>(SUM($E122:H122)+SUM($E122:G122))/2</f>
        <v>0</v>
      </c>
      <c r="U122" s="9">
        <f>(SUM($E122:I122)+SUM($E122:H122))/2</f>
        <v>0</v>
      </c>
      <c r="V122" s="9">
        <f>(SUM($E122:J122)+SUM($E122:I122))/2</f>
        <v>0</v>
      </c>
      <c r="W122" s="9">
        <f>(SUM($E122:K122)+SUM($E122:J122))/2</f>
        <v>0</v>
      </c>
      <c r="X122" s="9">
        <f>(SUM($E122:L122)+SUM($E122:K122))/2</f>
        <v>0</v>
      </c>
      <c r="Y122" s="9">
        <f>(SUM($E122:M122)+SUM($E122:L122))/2</f>
        <v>0</v>
      </c>
      <c r="Z122" s="9">
        <f>(SUM($E122:N122)+SUM($E122:M122))/2</f>
        <v>0</v>
      </c>
      <c r="AA122" s="9">
        <f t="shared" si="11"/>
        <v>0</v>
      </c>
    </row>
    <row r="123" spans="1:27">
      <c r="A123" s="7">
        <v>2204</v>
      </c>
      <c r="B123" t="s">
        <v>34</v>
      </c>
      <c r="C123" t="str">
        <f t="shared" si="8"/>
        <v>2204 Elec Transmission 350-359</v>
      </c>
      <c r="D123" s="11">
        <v>1</v>
      </c>
      <c r="E123" s="8">
        <v>235.063626</v>
      </c>
      <c r="F123" s="9">
        <v>1637.104245</v>
      </c>
      <c r="G123" s="9">
        <v>485.567229</v>
      </c>
      <c r="H123" s="9">
        <v>40730.475281999999</v>
      </c>
      <c r="I123" s="9">
        <v>2424.6350940000002</v>
      </c>
      <c r="J123" s="9">
        <v>119644.21087499999</v>
      </c>
      <c r="K123" s="9">
        <v>-1584.7371540000001</v>
      </c>
      <c r="L123" s="9">
        <v>440.04920399999997</v>
      </c>
      <c r="M123" s="9">
        <v>550.65307499999994</v>
      </c>
      <c r="N123" s="9">
        <v>-4832.9822940000004</v>
      </c>
      <c r="O123" s="9">
        <f t="shared" si="9"/>
        <v>159730.03918200001</v>
      </c>
      <c r="Q123" s="9">
        <f t="shared" si="10"/>
        <v>117.531813</v>
      </c>
      <c r="R123" s="9">
        <f>(SUM($E123:F123)+SUM($E123:E123))/2</f>
        <v>1053.6157485000001</v>
      </c>
      <c r="S123" s="9">
        <f>(SUM($E123:G123)+SUM($E123:F123))/2</f>
        <v>2114.9514854999998</v>
      </c>
      <c r="T123" s="9">
        <f>(SUM($E123:H123)+SUM($E123:G123))/2</f>
        <v>22722.972740999998</v>
      </c>
      <c r="U123" s="9">
        <f>(SUM($E123:I123)+SUM($E123:H123))/2</f>
        <v>44300.527928999996</v>
      </c>
      <c r="V123" s="9">
        <f>(SUM($E123:J123)+SUM($E123:I123))/2</f>
        <v>105334.95091349998</v>
      </c>
      <c r="W123" s="9">
        <f>(SUM($E123:K123)+SUM($E123:J123))/2</f>
        <v>164364.68777399999</v>
      </c>
      <c r="X123" s="9">
        <f>(SUM($E123:L123)+SUM($E123:K123))/2</f>
        <v>163792.34379899997</v>
      </c>
      <c r="Y123" s="9">
        <f>(SUM($E123:M123)+SUM($E123:L123))/2</f>
        <v>164287.6949385</v>
      </c>
      <c r="Z123" s="9">
        <f>(SUM($E123:N123)+SUM($E123:M123))/2</f>
        <v>162146.530329</v>
      </c>
      <c r="AA123" s="9">
        <f t="shared" si="11"/>
        <v>83023.580747099986</v>
      </c>
    </row>
    <row r="124" spans="1:27" hidden="1">
      <c r="A124" s="7">
        <v>2425</v>
      </c>
      <c r="B124" t="s">
        <v>33</v>
      </c>
      <c r="C124" t="str">
        <f t="shared" si="8"/>
        <v>2425 Elec Distribution 360-373</v>
      </c>
      <c r="D124" s="11">
        <v>1</v>
      </c>
      <c r="E124" s="8">
        <v>0</v>
      </c>
      <c r="F124" s="9">
        <v>0</v>
      </c>
      <c r="G124" s="9">
        <v>0</v>
      </c>
      <c r="H124" s="9">
        <v>0</v>
      </c>
      <c r="I124" s="9">
        <v>0</v>
      </c>
      <c r="J124" s="9">
        <v>0</v>
      </c>
      <c r="K124" s="9">
        <v>0</v>
      </c>
      <c r="L124" s="9">
        <v>0</v>
      </c>
      <c r="M124" s="9">
        <v>0</v>
      </c>
      <c r="N124" s="9">
        <v>0</v>
      </c>
      <c r="O124" s="9">
        <f t="shared" si="9"/>
        <v>0</v>
      </c>
      <c r="Q124" s="9">
        <f t="shared" si="10"/>
        <v>0</v>
      </c>
      <c r="R124" s="9">
        <f>(SUM($E124:F124)+SUM($E124:E124))/2</f>
        <v>0</v>
      </c>
      <c r="S124" s="9">
        <f>(SUM($E124:G124)+SUM($E124:F124))/2</f>
        <v>0</v>
      </c>
      <c r="T124" s="9">
        <f>(SUM($E124:H124)+SUM($E124:G124))/2</f>
        <v>0</v>
      </c>
      <c r="U124" s="9">
        <f>(SUM($E124:I124)+SUM($E124:H124))/2</f>
        <v>0</v>
      </c>
      <c r="V124" s="9">
        <f>(SUM($E124:J124)+SUM($E124:I124))/2</f>
        <v>0</v>
      </c>
      <c r="W124" s="9">
        <f>(SUM($E124:K124)+SUM($E124:J124))/2</f>
        <v>0</v>
      </c>
      <c r="X124" s="9">
        <f>(SUM($E124:L124)+SUM($E124:K124))/2</f>
        <v>0</v>
      </c>
      <c r="Y124" s="9">
        <f>(SUM($E124:M124)+SUM($E124:L124))/2</f>
        <v>0</v>
      </c>
      <c r="Z124" s="9">
        <f>(SUM($E124:N124)+SUM($E124:M124))/2</f>
        <v>0</v>
      </c>
      <c r="AA124" s="9">
        <f t="shared" si="11"/>
        <v>0</v>
      </c>
    </row>
    <row r="125" spans="1:27" hidden="1">
      <c r="A125" s="7">
        <v>2425</v>
      </c>
      <c r="B125" t="s">
        <v>34</v>
      </c>
      <c r="C125" t="str">
        <f t="shared" si="8"/>
        <v>2425 Elec Transmission 350-359</v>
      </c>
      <c r="D125" s="11">
        <v>1</v>
      </c>
      <c r="E125" s="8">
        <v>0</v>
      </c>
      <c r="F125" s="9">
        <v>0</v>
      </c>
      <c r="G125" s="9">
        <v>0</v>
      </c>
      <c r="H125" s="9">
        <v>0</v>
      </c>
      <c r="I125" s="9">
        <v>0</v>
      </c>
      <c r="J125" s="9">
        <v>0</v>
      </c>
      <c r="K125" s="9">
        <v>0</v>
      </c>
      <c r="L125" s="9">
        <v>0</v>
      </c>
      <c r="M125" s="9">
        <v>0</v>
      </c>
      <c r="N125" s="9">
        <v>0</v>
      </c>
      <c r="O125" s="9">
        <f t="shared" si="9"/>
        <v>0</v>
      </c>
      <c r="Q125" s="9">
        <f t="shared" si="10"/>
        <v>0</v>
      </c>
      <c r="R125" s="9">
        <f>(SUM($E125:F125)+SUM($E125:E125))/2</f>
        <v>0</v>
      </c>
      <c r="S125" s="9">
        <f>(SUM($E125:G125)+SUM($E125:F125))/2</f>
        <v>0</v>
      </c>
      <c r="T125" s="9">
        <f>(SUM($E125:H125)+SUM($E125:G125))/2</f>
        <v>0</v>
      </c>
      <c r="U125" s="9">
        <f>(SUM($E125:I125)+SUM($E125:H125))/2</f>
        <v>0</v>
      </c>
      <c r="V125" s="9">
        <f>(SUM($E125:J125)+SUM($E125:I125))/2</f>
        <v>0</v>
      </c>
      <c r="W125" s="9">
        <f>(SUM($E125:K125)+SUM($E125:J125))/2</f>
        <v>0</v>
      </c>
      <c r="X125" s="9">
        <f>(SUM($E125:L125)+SUM($E125:K125))/2</f>
        <v>0</v>
      </c>
      <c r="Y125" s="9">
        <f>(SUM($E125:M125)+SUM($E125:L125))/2</f>
        <v>0</v>
      </c>
      <c r="Z125" s="9">
        <f>(SUM($E125:N125)+SUM($E125:M125))/2</f>
        <v>0</v>
      </c>
      <c r="AA125" s="9">
        <f t="shared" si="11"/>
        <v>0</v>
      </c>
    </row>
    <row r="126" spans="1:27" hidden="1">
      <c r="A126" s="7">
        <v>2443</v>
      </c>
      <c r="B126" t="s">
        <v>33</v>
      </c>
      <c r="C126" t="str">
        <f t="shared" si="8"/>
        <v>2443 Elec Distribution 360-373</v>
      </c>
      <c r="D126" s="11">
        <v>1</v>
      </c>
      <c r="E126" s="8">
        <v>0</v>
      </c>
      <c r="F126" s="9">
        <v>0</v>
      </c>
      <c r="G126" s="9">
        <v>0</v>
      </c>
      <c r="H126" s="9">
        <v>0</v>
      </c>
      <c r="I126" s="9">
        <v>0</v>
      </c>
      <c r="J126" s="9">
        <v>0</v>
      </c>
      <c r="K126" s="9">
        <v>0</v>
      </c>
      <c r="L126" s="9">
        <v>0</v>
      </c>
      <c r="M126" s="9">
        <v>0</v>
      </c>
      <c r="N126" s="9">
        <v>0</v>
      </c>
      <c r="O126" s="9">
        <f t="shared" si="9"/>
        <v>0</v>
      </c>
      <c r="Q126" s="9">
        <f t="shared" si="10"/>
        <v>0</v>
      </c>
      <c r="R126" s="9">
        <f>(SUM($E126:F126)+SUM($E126:E126))/2</f>
        <v>0</v>
      </c>
      <c r="S126" s="9">
        <f>(SUM($E126:G126)+SUM($E126:F126))/2</f>
        <v>0</v>
      </c>
      <c r="T126" s="9">
        <f>(SUM($E126:H126)+SUM($E126:G126))/2</f>
        <v>0</v>
      </c>
      <c r="U126" s="9">
        <f>(SUM($E126:I126)+SUM($E126:H126))/2</f>
        <v>0</v>
      </c>
      <c r="V126" s="9">
        <f>(SUM($E126:J126)+SUM($E126:I126))/2</f>
        <v>0</v>
      </c>
      <c r="W126" s="9">
        <f>(SUM($E126:K126)+SUM($E126:J126))/2</f>
        <v>0</v>
      </c>
      <c r="X126" s="9">
        <f>(SUM($E126:L126)+SUM($E126:K126))/2</f>
        <v>0</v>
      </c>
      <c r="Y126" s="9">
        <f>(SUM($E126:M126)+SUM($E126:L126))/2</f>
        <v>0</v>
      </c>
      <c r="Z126" s="9">
        <f>(SUM($E126:N126)+SUM($E126:M126))/2</f>
        <v>0</v>
      </c>
      <c r="AA126" s="9">
        <f t="shared" si="11"/>
        <v>0</v>
      </c>
    </row>
    <row r="127" spans="1:27" hidden="1">
      <c r="A127" s="7">
        <v>2443</v>
      </c>
      <c r="B127" t="s">
        <v>34</v>
      </c>
      <c r="C127" t="str">
        <f t="shared" si="8"/>
        <v>2443 Elec Transmission 350-359</v>
      </c>
      <c r="D127" s="11">
        <v>1</v>
      </c>
      <c r="E127" s="8">
        <v>1.3642420526593924E-12</v>
      </c>
      <c r="F127" s="9">
        <v>0</v>
      </c>
      <c r="G127" s="9">
        <v>0</v>
      </c>
      <c r="H127" s="9">
        <v>0</v>
      </c>
      <c r="I127" s="9">
        <v>0</v>
      </c>
      <c r="J127" s="9">
        <v>0</v>
      </c>
      <c r="K127" s="9">
        <v>0</v>
      </c>
      <c r="L127" s="9">
        <v>0</v>
      </c>
      <c r="M127" s="9">
        <v>0</v>
      </c>
      <c r="N127" s="9">
        <v>0</v>
      </c>
      <c r="O127" s="9">
        <f t="shared" si="9"/>
        <v>1.3642420526593924E-12</v>
      </c>
      <c r="Q127" s="9">
        <f t="shared" si="10"/>
        <v>6.8212102632969618E-13</v>
      </c>
      <c r="R127" s="9">
        <f>(SUM($E127:F127)+SUM($E127:E127))/2</f>
        <v>1.3642420526593924E-12</v>
      </c>
      <c r="S127" s="9">
        <f>(SUM($E127:G127)+SUM($E127:F127))/2</f>
        <v>1.3642420526593924E-12</v>
      </c>
      <c r="T127" s="9">
        <f>(SUM($E127:H127)+SUM($E127:G127))/2</f>
        <v>1.3642420526593924E-12</v>
      </c>
      <c r="U127" s="9">
        <f>(SUM($E127:I127)+SUM($E127:H127))/2</f>
        <v>1.3642420526593924E-12</v>
      </c>
      <c r="V127" s="9">
        <f>(SUM($E127:J127)+SUM($E127:I127))/2</f>
        <v>1.3642420526593924E-12</v>
      </c>
      <c r="W127" s="9">
        <f>(SUM($E127:K127)+SUM($E127:J127))/2</f>
        <v>1.3642420526593924E-12</v>
      </c>
      <c r="X127" s="9">
        <f>(SUM($E127:L127)+SUM($E127:K127))/2</f>
        <v>1.3642420526593924E-12</v>
      </c>
      <c r="Y127" s="9">
        <f>(SUM($E127:M127)+SUM($E127:L127))/2</f>
        <v>1.3642420526593924E-12</v>
      </c>
      <c r="Z127" s="9">
        <f>(SUM($E127:N127)+SUM($E127:M127))/2</f>
        <v>1.3642420526593924E-12</v>
      </c>
      <c r="AA127" s="9">
        <f t="shared" si="11"/>
        <v>1.2960299500264228E-12</v>
      </c>
    </row>
    <row r="128" spans="1:27" hidden="1">
      <c r="A128" s="7">
        <v>2443</v>
      </c>
      <c r="B128" t="s">
        <v>36</v>
      </c>
      <c r="C128" t="str">
        <f t="shared" si="8"/>
        <v>2443 General 389-391 / 393-395 / 397-398</v>
      </c>
      <c r="D128" s="11">
        <v>1</v>
      </c>
      <c r="E128" s="8">
        <v>0</v>
      </c>
      <c r="F128" s="9">
        <v>0</v>
      </c>
      <c r="G128" s="9">
        <v>-56.17</v>
      </c>
      <c r="H128" s="9">
        <v>0</v>
      </c>
      <c r="I128" s="9">
        <v>0</v>
      </c>
      <c r="J128" s="9">
        <v>0</v>
      </c>
      <c r="K128" s="9">
        <v>0</v>
      </c>
      <c r="L128" s="9">
        <v>0</v>
      </c>
      <c r="M128" s="9">
        <v>0</v>
      </c>
      <c r="N128" s="9">
        <v>0</v>
      </c>
      <c r="O128" s="9">
        <f t="shared" si="9"/>
        <v>-56.17</v>
      </c>
      <c r="Q128" s="9">
        <f t="shared" si="10"/>
        <v>0</v>
      </c>
      <c r="R128" s="9">
        <f>(SUM($E128:F128)+SUM($E128:E128))/2</f>
        <v>0</v>
      </c>
      <c r="S128" s="9">
        <f>(SUM($E128:G128)+SUM($E128:F128))/2</f>
        <v>-28.085000000000001</v>
      </c>
      <c r="T128" s="9">
        <f>(SUM($E128:H128)+SUM($E128:G128))/2</f>
        <v>-56.17</v>
      </c>
      <c r="U128" s="9">
        <f>(SUM($E128:I128)+SUM($E128:H128))/2</f>
        <v>-56.17</v>
      </c>
      <c r="V128" s="9">
        <f>(SUM($E128:J128)+SUM($E128:I128))/2</f>
        <v>-56.17</v>
      </c>
      <c r="W128" s="9">
        <f>(SUM($E128:K128)+SUM($E128:J128))/2</f>
        <v>-56.17</v>
      </c>
      <c r="X128" s="9">
        <f>(SUM($E128:L128)+SUM($E128:K128))/2</f>
        <v>-56.17</v>
      </c>
      <c r="Y128" s="9">
        <f>(SUM($E128:M128)+SUM($E128:L128))/2</f>
        <v>-56.17</v>
      </c>
      <c r="Z128" s="9">
        <f>(SUM($E128:N128)+SUM($E128:M128))/2</f>
        <v>-56.17</v>
      </c>
      <c r="AA128" s="9">
        <f t="shared" si="11"/>
        <v>-42.127500000000012</v>
      </c>
    </row>
    <row r="129" spans="1:27" hidden="1">
      <c r="A129" s="7">
        <v>2446</v>
      </c>
      <c r="B129" t="s">
        <v>33</v>
      </c>
      <c r="C129" t="str">
        <f t="shared" si="8"/>
        <v>2446 Elec Distribution 360-373</v>
      </c>
      <c r="D129" s="11">
        <v>1</v>
      </c>
      <c r="E129" s="8">
        <v>0</v>
      </c>
      <c r="F129" s="9">
        <v>0</v>
      </c>
      <c r="G129" s="9">
        <v>0</v>
      </c>
      <c r="H129" s="9">
        <v>0</v>
      </c>
      <c r="I129" s="9">
        <v>0</v>
      </c>
      <c r="J129" s="9">
        <v>3.637978807091713E-12</v>
      </c>
      <c r="K129" s="9">
        <v>0</v>
      </c>
      <c r="L129" s="9">
        <v>0</v>
      </c>
      <c r="M129" s="9">
        <v>0</v>
      </c>
      <c r="N129" s="9">
        <v>0</v>
      </c>
      <c r="O129" s="9">
        <f t="shared" si="9"/>
        <v>3.637978807091713E-12</v>
      </c>
      <c r="Q129" s="9">
        <f t="shared" si="10"/>
        <v>0</v>
      </c>
      <c r="R129" s="9">
        <f>(SUM($E129:F129)+SUM($E129:E129))/2</f>
        <v>0</v>
      </c>
      <c r="S129" s="9">
        <f>(SUM($E129:G129)+SUM($E129:F129))/2</f>
        <v>0</v>
      </c>
      <c r="T129" s="9">
        <f>(SUM($E129:H129)+SUM($E129:G129))/2</f>
        <v>0</v>
      </c>
      <c r="U129" s="9">
        <f>(SUM($E129:I129)+SUM($E129:H129))/2</f>
        <v>0</v>
      </c>
      <c r="V129" s="9">
        <f>(SUM($E129:J129)+SUM($E129:I129))/2</f>
        <v>1.8189894035458565E-12</v>
      </c>
      <c r="W129" s="9">
        <f>(SUM($E129:K129)+SUM($E129:J129))/2</f>
        <v>3.637978807091713E-12</v>
      </c>
      <c r="X129" s="9">
        <f>(SUM($E129:L129)+SUM($E129:K129))/2</f>
        <v>3.637978807091713E-12</v>
      </c>
      <c r="Y129" s="9">
        <f>(SUM($E129:M129)+SUM($E129:L129))/2</f>
        <v>3.637978807091713E-12</v>
      </c>
      <c r="Z129" s="9">
        <f>(SUM($E129:N129)+SUM($E129:M129))/2</f>
        <v>3.637978807091713E-12</v>
      </c>
      <c r="AA129" s="9">
        <f t="shared" si="11"/>
        <v>1.6370904631912709E-12</v>
      </c>
    </row>
    <row r="130" spans="1:27" hidden="1">
      <c r="A130" s="7">
        <v>2446</v>
      </c>
      <c r="B130" t="s">
        <v>34</v>
      </c>
      <c r="C130" t="str">
        <f t="shared" si="8"/>
        <v>2446 Elec Transmission 350-359</v>
      </c>
      <c r="D130" s="11">
        <v>1</v>
      </c>
      <c r="E130" s="8">
        <v>0</v>
      </c>
      <c r="F130" s="9">
        <v>-8.7311491370201111E-11</v>
      </c>
      <c r="G130" s="9">
        <v>0</v>
      </c>
      <c r="H130" s="9">
        <v>0</v>
      </c>
      <c r="I130" s="9">
        <v>0</v>
      </c>
      <c r="J130" s="9">
        <v>0</v>
      </c>
      <c r="K130" s="9">
        <v>0</v>
      </c>
      <c r="L130" s="9">
        <v>0</v>
      </c>
      <c r="M130" s="9">
        <v>0</v>
      </c>
      <c r="N130" s="9">
        <v>0</v>
      </c>
      <c r="O130" s="9">
        <f t="shared" si="9"/>
        <v>-8.7311491370201111E-11</v>
      </c>
      <c r="Q130" s="9">
        <f t="shared" si="10"/>
        <v>0</v>
      </c>
      <c r="R130" s="9">
        <f>(SUM($E130:F130)+SUM($E130:E130))/2</f>
        <v>-4.3655745685100555E-11</v>
      </c>
      <c r="S130" s="9">
        <f>(SUM($E130:G130)+SUM($E130:F130))/2</f>
        <v>-8.7311491370201111E-11</v>
      </c>
      <c r="T130" s="9">
        <f>(SUM($E130:H130)+SUM($E130:G130))/2</f>
        <v>-8.7311491370201111E-11</v>
      </c>
      <c r="U130" s="9">
        <f>(SUM($E130:I130)+SUM($E130:H130))/2</f>
        <v>-8.7311491370201111E-11</v>
      </c>
      <c r="V130" s="9">
        <f>(SUM($E130:J130)+SUM($E130:I130))/2</f>
        <v>-8.7311491370201111E-11</v>
      </c>
      <c r="W130" s="9">
        <f>(SUM($E130:K130)+SUM($E130:J130))/2</f>
        <v>-8.7311491370201111E-11</v>
      </c>
      <c r="X130" s="9">
        <f>(SUM($E130:L130)+SUM($E130:K130))/2</f>
        <v>-8.7311491370201111E-11</v>
      </c>
      <c r="Y130" s="9">
        <f>(SUM($E130:M130)+SUM($E130:L130))/2</f>
        <v>-8.7311491370201111E-11</v>
      </c>
      <c r="Z130" s="9">
        <f>(SUM($E130:N130)+SUM($E130:M130))/2</f>
        <v>-8.7311491370201111E-11</v>
      </c>
      <c r="AA130" s="9">
        <f t="shared" si="11"/>
        <v>-7.4214767664670939E-11</v>
      </c>
    </row>
    <row r="131" spans="1:27" hidden="1">
      <c r="A131" s="7">
        <v>2449</v>
      </c>
      <c r="B131" t="s">
        <v>34</v>
      </c>
      <c r="C131" t="str">
        <f t="shared" si="8"/>
        <v>2449 Elec Transmission 350-359</v>
      </c>
      <c r="D131" s="11">
        <v>1</v>
      </c>
      <c r="E131" s="8">
        <v>0</v>
      </c>
      <c r="F131" s="9">
        <v>0</v>
      </c>
      <c r="G131" s="9">
        <v>0</v>
      </c>
      <c r="H131" s="9">
        <v>0</v>
      </c>
      <c r="I131" s="9">
        <v>0</v>
      </c>
      <c r="J131" s="9">
        <v>0</v>
      </c>
      <c r="K131" s="9">
        <v>0</v>
      </c>
      <c r="L131" s="9">
        <v>0</v>
      </c>
      <c r="M131" s="9">
        <v>0</v>
      </c>
      <c r="N131" s="9">
        <v>0</v>
      </c>
      <c r="O131" s="9">
        <f t="shared" si="9"/>
        <v>0</v>
      </c>
      <c r="Q131" s="9">
        <f t="shared" si="10"/>
        <v>0</v>
      </c>
      <c r="R131" s="9">
        <f>(SUM($E131:F131)+SUM($E131:E131))/2</f>
        <v>0</v>
      </c>
      <c r="S131" s="9">
        <f>(SUM($E131:G131)+SUM($E131:F131))/2</f>
        <v>0</v>
      </c>
      <c r="T131" s="9">
        <f>(SUM($E131:H131)+SUM($E131:G131))/2</f>
        <v>0</v>
      </c>
      <c r="U131" s="9">
        <f>(SUM($E131:I131)+SUM($E131:H131))/2</f>
        <v>0</v>
      </c>
      <c r="V131" s="9">
        <f>(SUM($E131:J131)+SUM($E131:I131))/2</f>
        <v>0</v>
      </c>
      <c r="W131" s="9">
        <f>(SUM($E131:K131)+SUM($E131:J131))/2</f>
        <v>0</v>
      </c>
      <c r="X131" s="9">
        <f>(SUM($E131:L131)+SUM($E131:K131))/2</f>
        <v>0</v>
      </c>
      <c r="Y131" s="9">
        <f>(SUM($E131:M131)+SUM($E131:L131))/2</f>
        <v>0</v>
      </c>
      <c r="Z131" s="9">
        <f>(SUM($E131:N131)+SUM($E131:M131))/2</f>
        <v>0</v>
      </c>
      <c r="AA131" s="9">
        <f t="shared" si="11"/>
        <v>0</v>
      </c>
    </row>
    <row r="132" spans="1:27" hidden="1">
      <c r="A132" s="7">
        <v>2449</v>
      </c>
      <c r="B132" t="s">
        <v>33</v>
      </c>
      <c r="C132" t="str">
        <f t="shared" si="8"/>
        <v>2449 Elec Distribution 360-373</v>
      </c>
      <c r="D132" s="11">
        <v>1</v>
      </c>
      <c r="E132" s="8">
        <v>0</v>
      </c>
      <c r="F132" s="9">
        <v>0</v>
      </c>
      <c r="G132" s="9">
        <v>0</v>
      </c>
      <c r="H132" s="9">
        <v>0</v>
      </c>
      <c r="I132" s="9">
        <v>0</v>
      </c>
      <c r="J132" s="9">
        <v>0</v>
      </c>
      <c r="K132" s="9">
        <v>0</v>
      </c>
      <c r="L132" s="9">
        <v>0</v>
      </c>
      <c r="M132" s="9">
        <v>0</v>
      </c>
      <c r="N132" s="9">
        <v>0</v>
      </c>
      <c r="O132" s="9">
        <f t="shared" si="9"/>
        <v>0</v>
      </c>
      <c r="Q132" s="9">
        <f t="shared" si="10"/>
        <v>0</v>
      </c>
      <c r="R132" s="9">
        <f>(SUM($E132:F132)+SUM($E132:E132))/2</f>
        <v>0</v>
      </c>
      <c r="S132" s="9">
        <f>(SUM($E132:G132)+SUM($E132:F132))/2</f>
        <v>0</v>
      </c>
      <c r="T132" s="9">
        <f>(SUM($E132:H132)+SUM($E132:G132))/2</f>
        <v>0</v>
      </c>
      <c r="U132" s="9">
        <f>(SUM($E132:I132)+SUM($E132:H132))/2</f>
        <v>0</v>
      </c>
      <c r="V132" s="9">
        <f>(SUM($E132:J132)+SUM($E132:I132))/2</f>
        <v>0</v>
      </c>
      <c r="W132" s="9">
        <f>(SUM($E132:K132)+SUM($E132:J132))/2</f>
        <v>0</v>
      </c>
      <c r="X132" s="9">
        <f>(SUM($E132:L132)+SUM($E132:K132))/2</f>
        <v>0</v>
      </c>
      <c r="Y132" s="9">
        <f>(SUM($E132:M132)+SUM($E132:L132))/2</f>
        <v>0</v>
      </c>
      <c r="Z132" s="9">
        <f>(SUM($E132:N132)+SUM($E132:M132))/2</f>
        <v>0</v>
      </c>
      <c r="AA132" s="9">
        <f t="shared" si="11"/>
        <v>0</v>
      </c>
    </row>
    <row r="133" spans="1:27">
      <c r="A133" s="7">
        <v>2215</v>
      </c>
      <c r="B133" t="s">
        <v>34</v>
      </c>
      <c r="C133" t="str">
        <f t="shared" si="8"/>
        <v>2215 Elec Transmission 350-359</v>
      </c>
      <c r="D133" s="11">
        <v>1</v>
      </c>
      <c r="E133" s="8">
        <v>2595.6842730000003</v>
      </c>
      <c r="F133" s="9">
        <v>115050.07168199998</v>
      </c>
      <c r="G133" s="9">
        <v>12470.275880999998</v>
      </c>
      <c r="H133" s="9">
        <v>13786.808343000001</v>
      </c>
      <c r="I133" s="9">
        <v>4340.3753820000002</v>
      </c>
      <c r="J133" s="9">
        <v>685304.45054400002</v>
      </c>
      <c r="K133" s="9">
        <v>-1134.3026100000002</v>
      </c>
      <c r="L133" s="9">
        <v>93723.388185000003</v>
      </c>
      <c r="M133" s="9">
        <v>190356.06504600009</v>
      </c>
      <c r="N133" s="9">
        <v>8985.7379639999981</v>
      </c>
      <c r="O133" s="9">
        <f t="shared" si="9"/>
        <v>1125478.5546900004</v>
      </c>
      <c r="Q133" s="9">
        <f t="shared" si="10"/>
        <v>1297.8421365000002</v>
      </c>
      <c r="R133" s="9">
        <f>(SUM($E133:F133)+SUM($E133:E133))/2</f>
        <v>60120.720113999996</v>
      </c>
      <c r="S133" s="9">
        <f>(SUM($E133:G133)+SUM($E133:F133))/2</f>
        <v>123880.89389549999</v>
      </c>
      <c r="T133" s="9">
        <f>(SUM($E133:H133)+SUM($E133:G133))/2</f>
        <v>137009.43600749999</v>
      </c>
      <c r="U133" s="9">
        <f>(SUM($E133:I133)+SUM($E133:H133))/2</f>
        <v>146073.02786999999</v>
      </c>
      <c r="V133" s="9">
        <f>(SUM($E133:J133)+SUM($E133:I133))/2</f>
        <v>490895.440833</v>
      </c>
      <c r="W133" s="9">
        <f>(SUM($E133:K133)+SUM($E133:J133))/2</f>
        <v>832980.5148</v>
      </c>
      <c r="X133" s="9">
        <f>(SUM($E133:L133)+SUM($E133:K133))/2</f>
        <v>879275.05758750008</v>
      </c>
      <c r="Y133" s="9">
        <f>(SUM($E133:M133)+SUM($E133:L133))/2</f>
        <v>1021314.7842030001</v>
      </c>
      <c r="Z133" s="9">
        <f>(SUM($E133:N133)+SUM($E133:M133))/2</f>
        <v>1120985.6857080003</v>
      </c>
      <c r="AA133" s="9">
        <f t="shared" si="11"/>
        <v>481383.3403155001</v>
      </c>
    </row>
    <row r="134" spans="1:27">
      <c r="A134" s="7">
        <v>2423</v>
      </c>
      <c r="B134" t="s">
        <v>34</v>
      </c>
      <c r="C134" t="str">
        <f t="shared" si="8"/>
        <v>2423 Elec Transmission 350-359</v>
      </c>
      <c r="D134" s="11">
        <v>1</v>
      </c>
      <c r="E134" s="8">
        <v>5779.283958</v>
      </c>
      <c r="F134" s="9">
        <v>136.90244400000665</v>
      </c>
      <c r="G134" s="9">
        <v>0</v>
      </c>
      <c r="H134" s="9">
        <v>941.66769899999997</v>
      </c>
      <c r="I134" s="9">
        <v>1671.4744620000001</v>
      </c>
      <c r="J134" s="9">
        <v>1285.28442</v>
      </c>
      <c r="K134" s="9">
        <v>0</v>
      </c>
      <c r="L134" s="9">
        <v>0</v>
      </c>
      <c r="M134" s="9">
        <v>3000509.5784789999</v>
      </c>
      <c r="N134" s="9">
        <v>3722.7237179999997</v>
      </c>
      <c r="O134" s="9">
        <f t="shared" si="9"/>
        <v>3014046.91518</v>
      </c>
      <c r="Q134" s="9">
        <f t="shared" si="10"/>
        <v>2889.641979</v>
      </c>
      <c r="R134" s="9">
        <f>(SUM($E134:F134)+SUM($E134:E134))/2</f>
        <v>5847.7351800000033</v>
      </c>
      <c r="S134" s="9">
        <f>(SUM($E134:G134)+SUM($E134:F134))/2</f>
        <v>5916.1864020000066</v>
      </c>
      <c r="T134" s="9">
        <f>(SUM($E134:H134)+SUM($E134:G134))/2</f>
        <v>6387.0202515000065</v>
      </c>
      <c r="U134" s="9">
        <f>(SUM($E134:I134)+SUM($E134:H134))/2</f>
        <v>7693.5913320000063</v>
      </c>
      <c r="V134" s="9">
        <f>(SUM($E134:J134)+SUM($E134:I134))/2</f>
        <v>9171.9707730000064</v>
      </c>
      <c r="W134" s="9">
        <f>(SUM($E134:K134)+SUM($E134:J134))/2</f>
        <v>9814.6129830000064</v>
      </c>
      <c r="X134" s="9">
        <f>(SUM($E134:L134)+SUM($E134:K134))/2</f>
        <v>9814.6129830000064</v>
      </c>
      <c r="Y134" s="9">
        <f>(SUM($E134:M134)+SUM($E134:L134))/2</f>
        <v>1510069.4022224999</v>
      </c>
      <c r="Z134" s="9">
        <f>(SUM($E134:N134)+SUM($E134:M134))/2</f>
        <v>3012185.5533210002</v>
      </c>
      <c r="AA134" s="9">
        <f t="shared" si="11"/>
        <v>457979.03274269996</v>
      </c>
    </row>
    <row r="135" spans="1:27">
      <c r="A135" s="7">
        <v>2457</v>
      </c>
      <c r="B135" t="s">
        <v>34</v>
      </c>
      <c r="C135" t="str">
        <f t="shared" si="8"/>
        <v>2457 Elec Transmission 350-359</v>
      </c>
      <c r="D135" s="11">
        <v>1</v>
      </c>
      <c r="E135" s="8">
        <v>0</v>
      </c>
      <c r="F135" s="9">
        <v>2852701.5086639998</v>
      </c>
      <c r="G135" s="9">
        <v>125502.042183</v>
      </c>
      <c r="H135" s="9">
        <v>-800287.37245799997</v>
      </c>
      <c r="I135" s="9">
        <v>-4033.7054939999998</v>
      </c>
      <c r="J135" s="9">
        <v>898459.38018899993</v>
      </c>
      <c r="K135" s="9">
        <v>1763.851404</v>
      </c>
      <c r="L135" s="9">
        <v>1489.8427530000627</v>
      </c>
      <c r="M135" s="9">
        <v>-898636.93006500008</v>
      </c>
      <c r="N135" s="9">
        <v>0</v>
      </c>
      <c r="O135" s="9">
        <f t="shared" si="9"/>
        <v>2176958.617176</v>
      </c>
      <c r="Q135" s="9">
        <f t="shared" si="10"/>
        <v>0</v>
      </c>
      <c r="R135" s="9">
        <f>(SUM($E135:F135)+SUM($E135:E135))/2</f>
        <v>1426350.7543319999</v>
      </c>
      <c r="S135" s="9">
        <f>(SUM($E135:G135)+SUM($E135:F135))/2</f>
        <v>2915452.5297555001</v>
      </c>
      <c r="T135" s="9">
        <f>(SUM($E135:H135)+SUM($E135:G135))/2</f>
        <v>2578059.8646179996</v>
      </c>
      <c r="U135" s="9">
        <f>(SUM($E135:I135)+SUM($E135:H135))/2</f>
        <v>2175899.325642</v>
      </c>
      <c r="V135" s="9">
        <f>(SUM($E135:J135)+SUM($E135:I135))/2</f>
        <v>2623112.1629895</v>
      </c>
      <c r="W135" s="9">
        <f>(SUM($E135:K135)+SUM($E135:J135))/2</f>
        <v>3073223.7787859999</v>
      </c>
      <c r="X135" s="9">
        <f>(SUM($E135:L135)+SUM($E135:K135))/2</f>
        <v>3074850.6258645002</v>
      </c>
      <c r="Y135" s="9">
        <f>(SUM($E135:M135)+SUM($E135:L135))/2</f>
        <v>2626277.0822085002</v>
      </c>
      <c r="Z135" s="9">
        <f>(SUM($E135:N135)+SUM($E135:M135))/2</f>
        <v>2176958.617176</v>
      </c>
      <c r="AA135" s="9">
        <f t="shared" si="11"/>
        <v>2267018.4741372</v>
      </c>
    </row>
    <row r="136" spans="1:27" hidden="1">
      <c r="A136" s="7">
        <v>2474</v>
      </c>
      <c r="B136" t="s">
        <v>34</v>
      </c>
      <c r="C136" t="str">
        <f t="shared" si="8"/>
        <v>2474 Elec Transmission 350-359</v>
      </c>
      <c r="D136" s="11">
        <v>1</v>
      </c>
      <c r="E136" s="8">
        <v>0</v>
      </c>
      <c r="F136" s="9">
        <v>0</v>
      </c>
      <c r="G136" s="9">
        <v>0</v>
      </c>
      <c r="H136" s="9">
        <v>0</v>
      </c>
      <c r="I136" s="9">
        <v>0</v>
      </c>
      <c r="J136" s="9">
        <v>748065.99829499994</v>
      </c>
      <c r="K136" s="9">
        <v>49.363230000000001</v>
      </c>
      <c r="L136" s="9">
        <v>6.1720469999999992</v>
      </c>
      <c r="M136" s="9">
        <v>0</v>
      </c>
      <c r="N136" s="9">
        <v>0</v>
      </c>
      <c r="O136" s="9">
        <f t="shared" si="9"/>
        <v>748121.53357199999</v>
      </c>
      <c r="Q136" s="9">
        <f t="shared" si="10"/>
        <v>0</v>
      </c>
      <c r="R136" s="9">
        <f>(SUM($E136:F136)+SUM($E136:E136))/2</f>
        <v>0</v>
      </c>
      <c r="S136" s="9">
        <f>(SUM($E136:G136)+SUM($E136:F136))/2</f>
        <v>0</v>
      </c>
      <c r="T136" s="9">
        <f>(SUM($E136:H136)+SUM($E136:G136))/2</f>
        <v>0</v>
      </c>
      <c r="U136" s="9">
        <f>(SUM($E136:I136)+SUM($E136:H136))/2</f>
        <v>0</v>
      </c>
      <c r="V136" s="9">
        <f>(SUM($E136:J136)+SUM($E136:I136))/2</f>
        <v>374032.99914749997</v>
      </c>
      <c r="W136" s="9">
        <f>(SUM($E136:K136)+SUM($E136:J136))/2</f>
        <v>748090.67990999995</v>
      </c>
      <c r="X136" s="9">
        <f>(SUM($E136:L136)+SUM($E136:K136))/2</f>
        <v>748118.44754850003</v>
      </c>
      <c r="Y136" s="9">
        <f>(SUM($E136:M136)+SUM($E136:L136))/2</f>
        <v>748121.53357199999</v>
      </c>
      <c r="Z136" s="9">
        <f>(SUM($E136:N136)+SUM($E136:M136))/2</f>
        <v>748121.53357199999</v>
      </c>
      <c r="AA136" s="9">
        <f t="shared" si="11"/>
        <v>336648.51937500003</v>
      </c>
    </row>
    <row r="137" spans="1:27" hidden="1">
      <c r="A137" s="7">
        <v>2474</v>
      </c>
      <c r="B137" t="s">
        <v>33</v>
      </c>
      <c r="C137" t="str">
        <f t="shared" si="8"/>
        <v>2474 Elec Distribution 360-373</v>
      </c>
      <c r="D137" s="11">
        <v>1</v>
      </c>
      <c r="E137" s="8">
        <v>219176.65</v>
      </c>
      <c r="F137" s="9">
        <v>72936.539999999994</v>
      </c>
      <c r="G137" s="9">
        <v>0</v>
      </c>
      <c r="H137" s="9">
        <v>0</v>
      </c>
      <c r="I137" s="9">
        <v>0</v>
      </c>
      <c r="J137" s="9">
        <v>0</v>
      </c>
      <c r="K137" s="9">
        <v>1.4154011296341196E-11</v>
      </c>
      <c r="L137" s="9">
        <v>0</v>
      </c>
      <c r="M137" s="9">
        <v>0</v>
      </c>
      <c r="N137" s="9">
        <v>0</v>
      </c>
      <c r="O137" s="9">
        <f t="shared" si="9"/>
        <v>292113.19</v>
      </c>
      <c r="Q137" s="9">
        <f t="shared" si="10"/>
        <v>109588.325</v>
      </c>
      <c r="R137" s="9">
        <f>(SUM($E137:F137)+SUM($E137:E137))/2</f>
        <v>255644.91999999998</v>
      </c>
      <c r="S137" s="9">
        <f>(SUM($E137:G137)+SUM($E137:F137))/2</f>
        <v>292113.19</v>
      </c>
      <c r="T137" s="9">
        <f>(SUM($E137:H137)+SUM($E137:G137))/2</f>
        <v>292113.19</v>
      </c>
      <c r="U137" s="9">
        <f>(SUM($E137:I137)+SUM($E137:H137))/2</f>
        <v>292113.19</v>
      </c>
      <c r="V137" s="9">
        <f>(SUM($E137:J137)+SUM($E137:I137))/2</f>
        <v>292113.19</v>
      </c>
      <c r="W137" s="9">
        <f>(SUM($E137:K137)+SUM($E137:J137))/2</f>
        <v>292113.19</v>
      </c>
      <c r="X137" s="9">
        <f>(SUM($E137:L137)+SUM($E137:K137))/2</f>
        <v>292113.19</v>
      </c>
      <c r="Y137" s="9">
        <f>(SUM($E137:M137)+SUM($E137:L137))/2</f>
        <v>292113.19</v>
      </c>
      <c r="Z137" s="9">
        <f>(SUM($E137:N137)+SUM($E137:M137))/2</f>
        <v>292113.19</v>
      </c>
      <c r="AA137" s="9">
        <f t="shared" si="11"/>
        <v>270213.87649999995</v>
      </c>
    </row>
    <row r="138" spans="1:27" hidden="1">
      <c r="A138" s="7">
        <v>2481</v>
      </c>
      <c r="B138" t="s">
        <v>34</v>
      </c>
      <c r="C138" t="str">
        <f t="shared" si="8"/>
        <v>2481 Elec Transmission 350-359</v>
      </c>
      <c r="D138" s="11">
        <v>1</v>
      </c>
      <c r="E138" s="8">
        <v>0</v>
      </c>
      <c r="F138" s="9">
        <v>0</v>
      </c>
      <c r="G138" s="9">
        <v>0</v>
      </c>
      <c r="H138" s="9">
        <v>0</v>
      </c>
      <c r="I138" s="9">
        <v>0</v>
      </c>
      <c r="J138" s="9">
        <v>0</v>
      </c>
      <c r="K138" s="9">
        <v>0</v>
      </c>
      <c r="L138" s="9">
        <v>0</v>
      </c>
      <c r="M138" s="9">
        <v>0</v>
      </c>
      <c r="N138" s="9">
        <v>0</v>
      </c>
      <c r="O138" s="9">
        <f t="shared" si="9"/>
        <v>0</v>
      </c>
      <c r="Q138" s="9">
        <f t="shared" si="10"/>
        <v>0</v>
      </c>
      <c r="R138" s="9">
        <f>(SUM($E138:F138)+SUM($E138:E138))/2</f>
        <v>0</v>
      </c>
      <c r="S138" s="9">
        <f>(SUM($E138:G138)+SUM($E138:F138))/2</f>
        <v>0</v>
      </c>
      <c r="T138" s="9">
        <f>(SUM($E138:H138)+SUM($E138:G138))/2</f>
        <v>0</v>
      </c>
      <c r="U138" s="9">
        <f>(SUM($E138:I138)+SUM($E138:H138))/2</f>
        <v>0</v>
      </c>
      <c r="V138" s="9">
        <f>(SUM($E138:J138)+SUM($E138:I138))/2</f>
        <v>0</v>
      </c>
      <c r="W138" s="9">
        <f>(SUM($E138:K138)+SUM($E138:J138))/2</f>
        <v>0</v>
      </c>
      <c r="X138" s="9">
        <f>(SUM($E138:L138)+SUM($E138:K138))/2</f>
        <v>0</v>
      </c>
      <c r="Y138" s="9">
        <f>(SUM($E138:M138)+SUM($E138:L138))/2</f>
        <v>0</v>
      </c>
      <c r="Z138" s="9">
        <f>(SUM($E138:N138)+SUM($E138:M138))/2</f>
        <v>0</v>
      </c>
      <c r="AA138" s="9">
        <f t="shared" si="11"/>
        <v>0</v>
      </c>
    </row>
    <row r="139" spans="1:27" hidden="1">
      <c r="A139" s="7">
        <v>2481</v>
      </c>
      <c r="B139" t="s">
        <v>33</v>
      </c>
      <c r="C139" t="str">
        <f t="shared" si="8"/>
        <v>2481 Elec Distribution 360-373</v>
      </c>
      <c r="D139" s="11">
        <v>1</v>
      </c>
      <c r="E139" s="8">
        <v>0</v>
      </c>
      <c r="F139" s="9">
        <v>0</v>
      </c>
      <c r="G139" s="9">
        <v>0</v>
      </c>
      <c r="H139" s="9">
        <v>0</v>
      </c>
      <c r="I139" s="9">
        <v>0</v>
      </c>
      <c r="J139" s="9">
        <v>0</v>
      </c>
      <c r="K139" s="9">
        <v>0</v>
      </c>
      <c r="L139" s="9">
        <v>0</v>
      </c>
      <c r="M139" s="9">
        <v>0</v>
      </c>
      <c r="N139" s="9">
        <v>0</v>
      </c>
      <c r="O139" s="9">
        <f t="shared" si="9"/>
        <v>0</v>
      </c>
      <c r="Q139" s="9">
        <f t="shared" si="10"/>
        <v>0</v>
      </c>
      <c r="R139" s="9">
        <f>(SUM($E139:F139)+SUM($E139:E139))/2</f>
        <v>0</v>
      </c>
      <c r="S139" s="9">
        <f>(SUM($E139:G139)+SUM($E139:F139))/2</f>
        <v>0</v>
      </c>
      <c r="T139" s="9">
        <f>(SUM($E139:H139)+SUM($E139:G139))/2</f>
        <v>0</v>
      </c>
      <c r="U139" s="9">
        <f>(SUM($E139:I139)+SUM($E139:H139))/2</f>
        <v>0</v>
      </c>
      <c r="V139" s="9">
        <f>(SUM($E139:J139)+SUM($E139:I139))/2</f>
        <v>0</v>
      </c>
      <c r="W139" s="9">
        <f>(SUM($E139:K139)+SUM($E139:J139))/2</f>
        <v>0</v>
      </c>
      <c r="X139" s="9">
        <f>(SUM($E139:L139)+SUM($E139:K139))/2</f>
        <v>0</v>
      </c>
      <c r="Y139" s="9">
        <f>(SUM($E139:M139)+SUM($E139:L139))/2</f>
        <v>0</v>
      </c>
      <c r="Z139" s="9">
        <f>(SUM($E139:N139)+SUM($E139:M139))/2</f>
        <v>0</v>
      </c>
      <c r="AA139" s="9">
        <f t="shared" si="11"/>
        <v>0</v>
      </c>
    </row>
    <row r="140" spans="1:27" hidden="1">
      <c r="A140" s="7">
        <v>2481</v>
      </c>
      <c r="B140" t="s">
        <v>36</v>
      </c>
      <c r="C140" t="str">
        <f t="shared" si="8"/>
        <v>2481 General 389-391 / 393-395 / 397-398</v>
      </c>
      <c r="D140" s="11">
        <v>1</v>
      </c>
      <c r="E140" s="8">
        <v>0</v>
      </c>
      <c r="F140" s="9">
        <v>0</v>
      </c>
      <c r="G140" s="9">
        <v>0</v>
      </c>
      <c r="H140" s="9">
        <v>0</v>
      </c>
      <c r="I140" s="9">
        <v>0</v>
      </c>
      <c r="J140" s="9">
        <v>0</v>
      </c>
      <c r="K140" s="9">
        <v>0</v>
      </c>
      <c r="L140" s="9">
        <v>0</v>
      </c>
      <c r="M140" s="9">
        <v>0</v>
      </c>
      <c r="N140" s="9">
        <v>0</v>
      </c>
      <c r="O140" s="9">
        <f t="shared" si="9"/>
        <v>0</v>
      </c>
      <c r="Q140" s="9">
        <f t="shared" si="10"/>
        <v>0</v>
      </c>
      <c r="R140" s="9">
        <f>(SUM($E140:F140)+SUM($E140:E140))/2</f>
        <v>0</v>
      </c>
      <c r="S140" s="9">
        <f>(SUM($E140:G140)+SUM($E140:F140))/2</f>
        <v>0</v>
      </c>
      <c r="T140" s="9">
        <f>(SUM($E140:H140)+SUM($E140:G140))/2</f>
        <v>0</v>
      </c>
      <c r="U140" s="9">
        <f>(SUM($E140:I140)+SUM($E140:H140))/2</f>
        <v>0</v>
      </c>
      <c r="V140" s="9">
        <f>(SUM($E140:J140)+SUM($E140:I140))/2</f>
        <v>0</v>
      </c>
      <c r="W140" s="9">
        <f>(SUM($E140:K140)+SUM($E140:J140))/2</f>
        <v>0</v>
      </c>
      <c r="X140" s="9">
        <f>(SUM($E140:L140)+SUM($E140:K140))/2</f>
        <v>0</v>
      </c>
      <c r="Y140" s="9">
        <f>(SUM($E140:M140)+SUM($E140:L140))/2</f>
        <v>0</v>
      </c>
      <c r="Z140" s="9">
        <f>(SUM($E140:N140)+SUM($E140:M140))/2</f>
        <v>0</v>
      </c>
      <c r="AA140" s="9">
        <f t="shared" si="11"/>
        <v>0</v>
      </c>
    </row>
    <row r="141" spans="1:27" hidden="1">
      <c r="A141" s="7">
        <v>2483</v>
      </c>
      <c r="B141" t="s">
        <v>34</v>
      </c>
      <c r="C141" t="str">
        <f t="shared" si="8"/>
        <v>2483 Elec Transmission 350-359</v>
      </c>
      <c r="D141" s="11">
        <v>1</v>
      </c>
      <c r="E141" s="8">
        <v>0</v>
      </c>
      <c r="F141" s="9">
        <v>0</v>
      </c>
      <c r="G141" s="9">
        <v>0</v>
      </c>
      <c r="H141" s="9">
        <v>17074.366596</v>
      </c>
      <c r="I141" s="9">
        <v>0</v>
      </c>
      <c r="J141" s="9">
        <v>0</v>
      </c>
      <c r="K141" s="9">
        <v>0</v>
      </c>
      <c r="L141" s="9">
        <v>0</v>
      </c>
      <c r="M141" s="9">
        <v>0</v>
      </c>
      <c r="N141" s="9">
        <v>0</v>
      </c>
      <c r="O141" s="9">
        <f t="shared" si="9"/>
        <v>17074.366596</v>
      </c>
      <c r="Q141" s="9">
        <f t="shared" si="10"/>
        <v>0</v>
      </c>
      <c r="R141" s="9">
        <f>(SUM($E141:F141)+SUM($E141:E141))/2</f>
        <v>0</v>
      </c>
      <c r="S141" s="9">
        <f>(SUM($E141:G141)+SUM($E141:F141))/2</f>
        <v>0</v>
      </c>
      <c r="T141" s="9">
        <f>(SUM($E141:H141)+SUM($E141:G141))/2</f>
        <v>8537.1832979999999</v>
      </c>
      <c r="U141" s="9">
        <f>(SUM($E141:I141)+SUM($E141:H141))/2</f>
        <v>17074.366596</v>
      </c>
      <c r="V141" s="9">
        <f>(SUM($E141:J141)+SUM($E141:I141))/2</f>
        <v>17074.366596</v>
      </c>
      <c r="W141" s="9">
        <f>(SUM($E141:K141)+SUM($E141:J141))/2</f>
        <v>17074.366596</v>
      </c>
      <c r="X141" s="9">
        <f>(SUM($E141:L141)+SUM($E141:K141))/2</f>
        <v>17074.366596</v>
      </c>
      <c r="Y141" s="9">
        <f>(SUM($E141:M141)+SUM($E141:L141))/2</f>
        <v>17074.366596</v>
      </c>
      <c r="Z141" s="9">
        <f>(SUM($E141:N141)+SUM($E141:M141))/2</f>
        <v>17074.366596</v>
      </c>
      <c r="AA141" s="9">
        <f t="shared" si="11"/>
        <v>11098.3382874</v>
      </c>
    </row>
    <row r="142" spans="1:27" hidden="1">
      <c r="A142" s="7">
        <v>2483</v>
      </c>
      <c r="B142" t="s">
        <v>33</v>
      </c>
      <c r="C142" t="str">
        <f t="shared" si="8"/>
        <v>2483 Elec Distribution 360-373</v>
      </c>
      <c r="D142" s="11">
        <v>1</v>
      </c>
      <c r="E142" s="8">
        <v>0</v>
      </c>
      <c r="F142" s="9">
        <v>0</v>
      </c>
      <c r="G142" s="9">
        <v>0</v>
      </c>
      <c r="H142" s="9">
        <v>-24006.05</v>
      </c>
      <c r="I142" s="9">
        <v>0</v>
      </c>
      <c r="J142" s="9">
        <v>0</v>
      </c>
      <c r="K142" s="9">
        <v>0</v>
      </c>
      <c r="L142" s="9">
        <v>0</v>
      </c>
      <c r="M142" s="9">
        <v>0</v>
      </c>
      <c r="N142" s="9">
        <v>0</v>
      </c>
      <c r="O142" s="9">
        <f t="shared" si="9"/>
        <v>-24006.05</v>
      </c>
      <c r="Q142" s="9">
        <f t="shared" si="10"/>
        <v>0</v>
      </c>
      <c r="R142" s="9">
        <f>(SUM($E142:F142)+SUM($E142:E142))/2</f>
        <v>0</v>
      </c>
      <c r="S142" s="9">
        <f>(SUM($E142:G142)+SUM($E142:F142))/2</f>
        <v>0</v>
      </c>
      <c r="T142" s="9">
        <f>(SUM($E142:H142)+SUM($E142:G142))/2</f>
        <v>-12003.025</v>
      </c>
      <c r="U142" s="9">
        <f>(SUM($E142:I142)+SUM($E142:H142))/2</f>
        <v>-24006.05</v>
      </c>
      <c r="V142" s="9">
        <f>(SUM($E142:J142)+SUM($E142:I142))/2</f>
        <v>-24006.05</v>
      </c>
      <c r="W142" s="9">
        <f>(SUM($E142:K142)+SUM($E142:J142))/2</f>
        <v>-24006.05</v>
      </c>
      <c r="X142" s="9">
        <f>(SUM($E142:L142)+SUM($E142:K142))/2</f>
        <v>-24006.05</v>
      </c>
      <c r="Y142" s="9">
        <f>(SUM($E142:M142)+SUM($E142:L142))/2</f>
        <v>-24006.05</v>
      </c>
      <c r="Z142" s="9">
        <f>(SUM($E142:N142)+SUM($E142:M142))/2</f>
        <v>-24006.05</v>
      </c>
      <c r="AA142" s="9">
        <f t="shared" si="11"/>
        <v>-15603.932499999999</v>
      </c>
    </row>
    <row r="143" spans="1:27" hidden="1">
      <c r="A143" s="7">
        <v>2484</v>
      </c>
      <c r="B143" t="s">
        <v>34</v>
      </c>
      <c r="C143" t="str">
        <f t="shared" si="8"/>
        <v>2484 Elec Transmission 350-359</v>
      </c>
      <c r="D143" s="11">
        <v>1</v>
      </c>
      <c r="E143" s="8">
        <v>0</v>
      </c>
      <c r="F143" s="9">
        <v>0</v>
      </c>
      <c r="G143" s="9">
        <v>0</v>
      </c>
      <c r="H143" s="9">
        <v>0</v>
      </c>
      <c r="I143" s="9">
        <v>0</v>
      </c>
      <c r="J143" s="9">
        <v>0</v>
      </c>
      <c r="K143" s="9">
        <v>0</v>
      </c>
      <c r="L143" s="9">
        <v>0</v>
      </c>
      <c r="M143" s="9">
        <v>0</v>
      </c>
      <c r="N143" s="9">
        <v>0</v>
      </c>
      <c r="O143" s="9">
        <f t="shared" si="9"/>
        <v>0</v>
      </c>
      <c r="Q143" s="9">
        <f t="shared" si="10"/>
        <v>0</v>
      </c>
      <c r="R143" s="9">
        <f>(SUM($E143:F143)+SUM($E143:E143))/2</f>
        <v>0</v>
      </c>
      <c r="S143" s="9">
        <f>(SUM($E143:G143)+SUM($E143:F143))/2</f>
        <v>0</v>
      </c>
      <c r="T143" s="9">
        <f>(SUM($E143:H143)+SUM($E143:G143))/2</f>
        <v>0</v>
      </c>
      <c r="U143" s="9">
        <f>(SUM($E143:I143)+SUM($E143:H143))/2</f>
        <v>0</v>
      </c>
      <c r="V143" s="9">
        <f>(SUM($E143:J143)+SUM($E143:I143))/2</f>
        <v>0</v>
      </c>
      <c r="W143" s="9">
        <f>(SUM($E143:K143)+SUM($E143:J143))/2</f>
        <v>0</v>
      </c>
      <c r="X143" s="9">
        <f>(SUM($E143:L143)+SUM($E143:K143))/2</f>
        <v>0</v>
      </c>
      <c r="Y143" s="9">
        <f>(SUM($E143:M143)+SUM($E143:L143))/2</f>
        <v>0</v>
      </c>
      <c r="Z143" s="9">
        <f>(SUM($E143:N143)+SUM($E143:M143))/2</f>
        <v>0</v>
      </c>
      <c r="AA143" s="9">
        <f t="shared" si="11"/>
        <v>0</v>
      </c>
    </row>
    <row r="144" spans="1:27" hidden="1">
      <c r="A144" s="7">
        <v>2484</v>
      </c>
      <c r="B144" t="s">
        <v>33</v>
      </c>
      <c r="C144" t="str">
        <f t="shared" si="8"/>
        <v>2484 Elec Distribution 360-373</v>
      </c>
      <c r="D144" s="11">
        <v>1</v>
      </c>
      <c r="E144" s="8">
        <v>0</v>
      </c>
      <c r="F144" s="9">
        <v>0</v>
      </c>
      <c r="G144" s="9">
        <v>0</v>
      </c>
      <c r="H144" s="9">
        <v>0</v>
      </c>
      <c r="I144" s="9">
        <v>0</v>
      </c>
      <c r="J144" s="9">
        <v>0</v>
      </c>
      <c r="K144" s="9">
        <v>0</v>
      </c>
      <c r="L144" s="9">
        <v>0</v>
      </c>
      <c r="M144" s="9">
        <v>0</v>
      </c>
      <c r="N144" s="9">
        <v>0</v>
      </c>
      <c r="O144" s="9">
        <f t="shared" si="9"/>
        <v>0</v>
      </c>
      <c r="Q144" s="9">
        <f t="shared" si="10"/>
        <v>0</v>
      </c>
      <c r="R144" s="9">
        <f>(SUM($E144:F144)+SUM($E144:E144))/2</f>
        <v>0</v>
      </c>
      <c r="S144" s="9">
        <f>(SUM($E144:G144)+SUM($E144:F144))/2</f>
        <v>0</v>
      </c>
      <c r="T144" s="9">
        <f>(SUM($E144:H144)+SUM($E144:G144))/2</f>
        <v>0</v>
      </c>
      <c r="U144" s="9">
        <f>(SUM($E144:I144)+SUM($E144:H144))/2</f>
        <v>0</v>
      </c>
      <c r="V144" s="9">
        <f>(SUM($E144:J144)+SUM($E144:I144))/2</f>
        <v>0</v>
      </c>
      <c r="W144" s="9">
        <f>(SUM($E144:K144)+SUM($E144:J144))/2</f>
        <v>0</v>
      </c>
      <c r="X144" s="9">
        <f>(SUM($E144:L144)+SUM($E144:K144))/2</f>
        <v>0</v>
      </c>
      <c r="Y144" s="9">
        <f>(SUM($E144:M144)+SUM($E144:L144))/2</f>
        <v>0</v>
      </c>
      <c r="Z144" s="9">
        <f>(SUM($E144:N144)+SUM($E144:M144))/2</f>
        <v>0</v>
      </c>
      <c r="AA144" s="9">
        <f t="shared" si="11"/>
        <v>0</v>
      </c>
    </row>
    <row r="145" spans="1:27" hidden="1">
      <c r="A145" s="7">
        <v>2484</v>
      </c>
      <c r="B145" t="s">
        <v>36</v>
      </c>
      <c r="C145" t="str">
        <f t="shared" si="8"/>
        <v>2484 General 389-391 / 393-395 / 397-398</v>
      </c>
      <c r="D145" s="11">
        <v>1</v>
      </c>
      <c r="E145" s="8">
        <v>0</v>
      </c>
      <c r="F145" s="9">
        <v>0</v>
      </c>
      <c r="G145" s="9">
        <v>0</v>
      </c>
      <c r="H145" s="9">
        <v>0</v>
      </c>
      <c r="I145" s="9">
        <v>0</v>
      </c>
      <c r="J145" s="9">
        <v>0</v>
      </c>
      <c r="K145" s="9">
        <v>0</v>
      </c>
      <c r="L145" s="9">
        <v>0</v>
      </c>
      <c r="M145" s="9">
        <v>0</v>
      </c>
      <c r="N145" s="9">
        <v>0</v>
      </c>
      <c r="O145" s="9">
        <f t="shared" si="9"/>
        <v>0</v>
      </c>
      <c r="Q145" s="9">
        <f t="shared" si="10"/>
        <v>0</v>
      </c>
      <c r="R145" s="9">
        <f>(SUM($E145:F145)+SUM($E145:E145))/2</f>
        <v>0</v>
      </c>
      <c r="S145" s="9">
        <f>(SUM($E145:G145)+SUM($E145:F145))/2</f>
        <v>0</v>
      </c>
      <c r="T145" s="9">
        <f>(SUM($E145:H145)+SUM($E145:G145))/2</f>
        <v>0</v>
      </c>
      <c r="U145" s="9">
        <f>(SUM($E145:I145)+SUM($E145:H145))/2</f>
        <v>0</v>
      </c>
      <c r="V145" s="9">
        <f>(SUM($E145:J145)+SUM($E145:I145))/2</f>
        <v>0</v>
      </c>
      <c r="W145" s="9">
        <f>(SUM($E145:K145)+SUM($E145:J145))/2</f>
        <v>0</v>
      </c>
      <c r="X145" s="9">
        <f>(SUM($E145:L145)+SUM($E145:K145))/2</f>
        <v>0</v>
      </c>
      <c r="Y145" s="9">
        <f>(SUM($E145:M145)+SUM($E145:L145))/2</f>
        <v>0</v>
      </c>
      <c r="Z145" s="9">
        <f>(SUM($E145:N145)+SUM($E145:M145))/2</f>
        <v>0</v>
      </c>
      <c r="AA145" s="9">
        <f t="shared" si="11"/>
        <v>0</v>
      </c>
    </row>
    <row r="146" spans="1:27" hidden="1">
      <c r="A146" s="7">
        <v>2492</v>
      </c>
      <c r="B146" t="s">
        <v>34</v>
      </c>
      <c r="C146" t="str">
        <f t="shared" si="8"/>
        <v>2492 Elec Transmission 350-359</v>
      </c>
      <c r="D146" s="11">
        <v>1</v>
      </c>
      <c r="E146" s="8">
        <v>0</v>
      </c>
      <c r="F146" s="9">
        <v>0</v>
      </c>
      <c r="G146" s="9">
        <v>0</v>
      </c>
      <c r="H146" s="9">
        <v>0</v>
      </c>
      <c r="I146" s="9">
        <v>0</v>
      </c>
      <c r="J146" s="9">
        <v>0</v>
      </c>
      <c r="K146" s="9">
        <v>0</v>
      </c>
      <c r="L146" s="9">
        <v>0</v>
      </c>
      <c r="M146" s="9">
        <v>0</v>
      </c>
      <c r="N146" s="9">
        <v>0</v>
      </c>
      <c r="O146" s="9">
        <f t="shared" si="9"/>
        <v>0</v>
      </c>
      <c r="Q146" s="9">
        <f t="shared" si="10"/>
        <v>0</v>
      </c>
      <c r="R146" s="9">
        <f>(SUM($E146:F146)+SUM($E146:E146))/2</f>
        <v>0</v>
      </c>
      <c r="S146" s="9">
        <f>(SUM($E146:G146)+SUM($E146:F146))/2</f>
        <v>0</v>
      </c>
      <c r="T146" s="9">
        <f>(SUM($E146:H146)+SUM($E146:G146))/2</f>
        <v>0</v>
      </c>
      <c r="U146" s="9">
        <f>(SUM($E146:I146)+SUM($E146:H146))/2</f>
        <v>0</v>
      </c>
      <c r="V146" s="9">
        <f>(SUM($E146:J146)+SUM($E146:I146))/2</f>
        <v>0</v>
      </c>
      <c r="W146" s="9">
        <f>(SUM($E146:K146)+SUM($E146:J146))/2</f>
        <v>0</v>
      </c>
      <c r="X146" s="9">
        <f>(SUM($E146:L146)+SUM($E146:K146))/2</f>
        <v>0</v>
      </c>
      <c r="Y146" s="9">
        <f>(SUM($E146:M146)+SUM($E146:L146))/2</f>
        <v>0</v>
      </c>
      <c r="Z146" s="9">
        <f>(SUM($E146:N146)+SUM($E146:M146))/2</f>
        <v>0</v>
      </c>
      <c r="AA146" s="9">
        <f t="shared" si="11"/>
        <v>0</v>
      </c>
    </row>
    <row r="147" spans="1:27" hidden="1">
      <c r="A147" s="7">
        <v>2493</v>
      </c>
      <c r="B147" t="s">
        <v>33</v>
      </c>
      <c r="C147" t="str">
        <f t="shared" si="8"/>
        <v>2493 Elec Distribution 360-373</v>
      </c>
      <c r="D147" s="11">
        <v>1</v>
      </c>
      <c r="E147" s="8">
        <v>0</v>
      </c>
      <c r="F147" s="9">
        <v>0</v>
      </c>
      <c r="G147" s="9">
        <v>0</v>
      </c>
      <c r="H147" s="9">
        <v>0</v>
      </c>
      <c r="I147" s="9">
        <v>0</v>
      </c>
      <c r="J147" s="9">
        <v>0</v>
      </c>
      <c r="K147" s="9">
        <v>0</v>
      </c>
      <c r="L147" s="9">
        <v>0</v>
      </c>
      <c r="M147" s="9">
        <v>0</v>
      </c>
      <c r="N147" s="9">
        <v>0</v>
      </c>
      <c r="O147" s="9">
        <f t="shared" si="9"/>
        <v>0</v>
      </c>
      <c r="Q147" s="9">
        <f t="shared" si="10"/>
        <v>0</v>
      </c>
      <c r="R147" s="9">
        <f>(SUM($E147:F147)+SUM($E147:E147))/2</f>
        <v>0</v>
      </c>
      <c r="S147" s="9">
        <f>(SUM($E147:G147)+SUM($E147:F147))/2</f>
        <v>0</v>
      </c>
      <c r="T147" s="9">
        <f>(SUM($E147:H147)+SUM($E147:G147))/2</f>
        <v>0</v>
      </c>
      <c r="U147" s="9">
        <f>(SUM($E147:I147)+SUM($E147:H147))/2</f>
        <v>0</v>
      </c>
      <c r="V147" s="9">
        <f>(SUM($E147:J147)+SUM($E147:I147))/2</f>
        <v>0</v>
      </c>
      <c r="W147" s="9">
        <f>(SUM($E147:K147)+SUM($E147:J147))/2</f>
        <v>0</v>
      </c>
      <c r="X147" s="9">
        <f>(SUM($E147:L147)+SUM($E147:K147))/2</f>
        <v>0</v>
      </c>
      <c r="Y147" s="9">
        <f>(SUM($E147:M147)+SUM($E147:L147))/2</f>
        <v>0</v>
      </c>
      <c r="Z147" s="9">
        <f>(SUM($E147:N147)+SUM($E147:M147))/2</f>
        <v>0</v>
      </c>
      <c r="AA147" s="9">
        <f t="shared" si="11"/>
        <v>0</v>
      </c>
    </row>
    <row r="148" spans="1:27" hidden="1">
      <c r="A148" s="7">
        <v>2493</v>
      </c>
      <c r="B148" t="s">
        <v>36</v>
      </c>
      <c r="C148" t="str">
        <f t="shared" si="8"/>
        <v>2493 General 389-391 / 393-395 / 397-398</v>
      </c>
      <c r="D148" s="11">
        <v>1</v>
      </c>
      <c r="E148" s="8">
        <v>0</v>
      </c>
      <c r="F148" s="9">
        <v>0</v>
      </c>
      <c r="G148" s="9">
        <v>0</v>
      </c>
      <c r="H148" s="9">
        <v>0</v>
      </c>
      <c r="I148" s="9">
        <v>0</v>
      </c>
      <c r="J148" s="9">
        <v>0</v>
      </c>
      <c r="K148" s="9">
        <v>0</v>
      </c>
      <c r="L148" s="9">
        <v>0</v>
      </c>
      <c r="M148" s="9">
        <v>0</v>
      </c>
      <c r="N148" s="9">
        <v>0</v>
      </c>
      <c r="O148" s="9">
        <f t="shared" si="9"/>
        <v>0</v>
      </c>
      <c r="Q148" s="9">
        <f t="shared" si="10"/>
        <v>0</v>
      </c>
      <c r="R148" s="9">
        <f>(SUM($E148:F148)+SUM($E148:E148))/2</f>
        <v>0</v>
      </c>
      <c r="S148" s="9">
        <f>(SUM($E148:G148)+SUM($E148:F148))/2</f>
        <v>0</v>
      </c>
      <c r="T148" s="9">
        <f>(SUM($E148:H148)+SUM($E148:G148))/2</f>
        <v>0</v>
      </c>
      <c r="U148" s="9">
        <f>(SUM($E148:I148)+SUM($E148:H148))/2</f>
        <v>0</v>
      </c>
      <c r="V148" s="9">
        <f>(SUM($E148:J148)+SUM($E148:I148))/2</f>
        <v>0</v>
      </c>
      <c r="W148" s="9">
        <f>(SUM($E148:K148)+SUM($E148:J148))/2</f>
        <v>0</v>
      </c>
      <c r="X148" s="9">
        <f>(SUM($E148:L148)+SUM($E148:K148))/2</f>
        <v>0</v>
      </c>
      <c r="Y148" s="9">
        <f>(SUM($E148:M148)+SUM($E148:L148))/2</f>
        <v>0</v>
      </c>
      <c r="Z148" s="9">
        <f>(SUM($E148:N148)+SUM($E148:M148))/2</f>
        <v>0</v>
      </c>
      <c r="AA148" s="9">
        <f t="shared" si="11"/>
        <v>0</v>
      </c>
    </row>
    <row r="149" spans="1:27" hidden="1">
      <c r="A149" s="7">
        <v>2502</v>
      </c>
      <c r="B149" t="s">
        <v>33</v>
      </c>
      <c r="C149" t="str">
        <f t="shared" si="8"/>
        <v>2502 Elec Distribution 360-373</v>
      </c>
      <c r="D149" s="11">
        <v>1</v>
      </c>
      <c r="E149" s="8">
        <v>0</v>
      </c>
      <c r="F149" s="9">
        <v>0</v>
      </c>
      <c r="G149" s="9">
        <v>0</v>
      </c>
      <c r="H149" s="9">
        <v>0</v>
      </c>
      <c r="I149" s="9">
        <v>0</v>
      </c>
      <c r="J149" s="9">
        <v>0</v>
      </c>
      <c r="K149" s="9">
        <v>0</v>
      </c>
      <c r="L149" s="9">
        <v>0</v>
      </c>
      <c r="M149" s="9">
        <v>0</v>
      </c>
      <c r="N149" s="9">
        <v>0</v>
      </c>
      <c r="O149" s="9">
        <f t="shared" si="9"/>
        <v>0</v>
      </c>
      <c r="Q149" s="9">
        <f t="shared" si="10"/>
        <v>0</v>
      </c>
      <c r="R149" s="9">
        <f>(SUM($E149:F149)+SUM($E149:E149))/2</f>
        <v>0</v>
      </c>
      <c r="S149" s="9">
        <f>(SUM($E149:G149)+SUM($E149:F149))/2</f>
        <v>0</v>
      </c>
      <c r="T149" s="9">
        <f>(SUM($E149:H149)+SUM($E149:G149))/2</f>
        <v>0</v>
      </c>
      <c r="U149" s="9">
        <f>(SUM($E149:I149)+SUM($E149:H149))/2</f>
        <v>0</v>
      </c>
      <c r="V149" s="9">
        <f>(SUM($E149:J149)+SUM($E149:I149))/2</f>
        <v>0</v>
      </c>
      <c r="W149" s="9">
        <f>(SUM($E149:K149)+SUM($E149:J149))/2</f>
        <v>0</v>
      </c>
      <c r="X149" s="9">
        <f>(SUM($E149:L149)+SUM($E149:K149))/2</f>
        <v>0</v>
      </c>
      <c r="Y149" s="9">
        <f>(SUM($E149:M149)+SUM($E149:L149))/2</f>
        <v>0</v>
      </c>
      <c r="Z149" s="9">
        <f>(SUM($E149:N149)+SUM($E149:M149))/2</f>
        <v>0</v>
      </c>
      <c r="AA149" s="9">
        <f t="shared" si="11"/>
        <v>0</v>
      </c>
    </row>
    <row r="150" spans="1:27" hidden="1">
      <c r="A150" s="7">
        <v>2505</v>
      </c>
      <c r="B150" t="s">
        <v>34</v>
      </c>
      <c r="C150" t="str">
        <f t="shared" si="8"/>
        <v>2505 Elec Transmission 350-359</v>
      </c>
      <c r="D150" s="11">
        <v>1</v>
      </c>
      <c r="E150" s="8">
        <v>0</v>
      </c>
      <c r="F150" s="9">
        <v>0</v>
      </c>
      <c r="G150" s="9">
        <v>0</v>
      </c>
      <c r="H150" s="9">
        <v>0</v>
      </c>
      <c r="I150" s="9">
        <v>0</v>
      </c>
      <c r="J150" s="9">
        <v>0</v>
      </c>
      <c r="K150" s="9">
        <v>0</v>
      </c>
      <c r="L150" s="9">
        <v>0</v>
      </c>
      <c r="M150" s="9">
        <v>0</v>
      </c>
      <c r="N150" s="9">
        <v>0</v>
      </c>
      <c r="O150" s="9">
        <f t="shared" si="9"/>
        <v>0</v>
      </c>
      <c r="Q150" s="9">
        <f t="shared" si="10"/>
        <v>0</v>
      </c>
      <c r="R150" s="9">
        <f>(SUM($E150:F150)+SUM($E150:E150))/2</f>
        <v>0</v>
      </c>
      <c r="S150" s="9">
        <f>(SUM($E150:G150)+SUM($E150:F150))/2</f>
        <v>0</v>
      </c>
      <c r="T150" s="9">
        <f>(SUM($E150:H150)+SUM($E150:G150))/2</f>
        <v>0</v>
      </c>
      <c r="U150" s="9">
        <f>(SUM($E150:I150)+SUM($E150:H150))/2</f>
        <v>0</v>
      </c>
      <c r="V150" s="9">
        <f>(SUM($E150:J150)+SUM($E150:I150))/2</f>
        <v>0</v>
      </c>
      <c r="W150" s="9">
        <f>(SUM($E150:K150)+SUM($E150:J150))/2</f>
        <v>0</v>
      </c>
      <c r="X150" s="9">
        <f>(SUM($E150:L150)+SUM($E150:K150))/2</f>
        <v>0</v>
      </c>
      <c r="Y150" s="9">
        <f>(SUM($E150:M150)+SUM($E150:L150))/2</f>
        <v>0</v>
      </c>
      <c r="Z150" s="9">
        <f>(SUM($E150:N150)+SUM($E150:M150))/2</f>
        <v>0</v>
      </c>
      <c r="AA150" s="9">
        <f t="shared" si="11"/>
        <v>0</v>
      </c>
    </row>
    <row r="151" spans="1:27" hidden="1">
      <c r="A151" s="7">
        <v>2505</v>
      </c>
      <c r="B151" t="s">
        <v>33</v>
      </c>
      <c r="C151" t="str">
        <f t="shared" si="8"/>
        <v>2505 Elec Distribution 360-373</v>
      </c>
      <c r="D151" s="11">
        <v>1</v>
      </c>
      <c r="E151" s="8">
        <v>0</v>
      </c>
      <c r="F151" s="9">
        <v>0</v>
      </c>
      <c r="G151" s="9">
        <v>0</v>
      </c>
      <c r="H151" s="9">
        <v>0</v>
      </c>
      <c r="I151" s="9">
        <v>0</v>
      </c>
      <c r="J151" s="9">
        <v>0</v>
      </c>
      <c r="K151" s="9">
        <v>0</v>
      </c>
      <c r="L151" s="9">
        <v>0</v>
      </c>
      <c r="M151" s="9">
        <v>0</v>
      </c>
      <c r="N151" s="9">
        <v>0</v>
      </c>
      <c r="O151" s="9">
        <f t="shared" si="9"/>
        <v>0</v>
      </c>
      <c r="Q151" s="9">
        <f t="shared" si="10"/>
        <v>0</v>
      </c>
      <c r="R151" s="9">
        <f>(SUM($E151:F151)+SUM($E151:E151))/2</f>
        <v>0</v>
      </c>
      <c r="S151" s="9">
        <f>(SUM($E151:G151)+SUM($E151:F151))/2</f>
        <v>0</v>
      </c>
      <c r="T151" s="9">
        <f>(SUM($E151:H151)+SUM($E151:G151))/2</f>
        <v>0</v>
      </c>
      <c r="U151" s="9">
        <f>(SUM($E151:I151)+SUM($E151:H151))/2</f>
        <v>0</v>
      </c>
      <c r="V151" s="9">
        <f>(SUM($E151:J151)+SUM($E151:I151))/2</f>
        <v>0</v>
      </c>
      <c r="W151" s="9">
        <f>(SUM($E151:K151)+SUM($E151:J151))/2</f>
        <v>0</v>
      </c>
      <c r="X151" s="9">
        <f>(SUM($E151:L151)+SUM($E151:K151))/2</f>
        <v>0</v>
      </c>
      <c r="Y151" s="9">
        <f>(SUM($E151:M151)+SUM($E151:L151))/2</f>
        <v>0</v>
      </c>
      <c r="Z151" s="9">
        <f>(SUM($E151:N151)+SUM($E151:M151))/2</f>
        <v>0</v>
      </c>
      <c r="AA151" s="9">
        <f t="shared" si="11"/>
        <v>0</v>
      </c>
    </row>
    <row r="152" spans="1:27" hidden="1">
      <c r="A152" s="7">
        <v>2514</v>
      </c>
      <c r="B152" t="s">
        <v>33</v>
      </c>
      <c r="C152" t="str">
        <f t="shared" si="8"/>
        <v>2514 Elec Distribution 360-373</v>
      </c>
      <c r="D152" s="11">
        <v>1</v>
      </c>
      <c r="E152" s="8">
        <v>353689.78</v>
      </c>
      <c r="F152" s="9">
        <v>75</v>
      </c>
      <c r="G152" s="9">
        <v>0</v>
      </c>
      <c r="H152" s="9">
        <v>0</v>
      </c>
      <c r="I152" s="9">
        <v>268393.24000000011</v>
      </c>
      <c r="J152" s="9">
        <v>2.7284841053187847E-12</v>
      </c>
      <c r="K152" s="9">
        <v>1.5688783605583012E-11</v>
      </c>
      <c r="L152" s="9">
        <v>31409.869999999992</v>
      </c>
      <c r="M152" s="9">
        <v>679969.91</v>
      </c>
      <c r="N152" s="9">
        <v>123761.47999999997</v>
      </c>
      <c r="O152" s="9">
        <f t="shared" si="9"/>
        <v>1457299.2800000003</v>
      </c>
      <c r="Q152" s="9">
        <f t="shared" si="10"/>
        <v>176844.89</v>
      </c>
      <c r="R152" s="9">
        <f>(SUM($E152:F152)+SUM($E152:E152))/2</f>
        <v>353727.28</v>
      </c>
      <c r="S152" s="9">
        <f>(SUM($E152:G152)+SUM($E152:F152))/2</f>
        <v>353764.78</v>
      </c>
      <c r="T152" s="9">
        <f>(SUM($E152:H152)+SUM($E152:G152))/2</f>
        <v>353764.78</v>
      </c>
      <c r="U152" s="9">
        <f>(SUM($E152:I152)+SUM($E152:H152))/2</f>
        <v>487961.40000000008</v>
      </c>
      <c r="V152" s="9">
        <f>(SUM($E152:J152)+SUM($E152:I152))/2</f>
        <v>622158.02000000014</v>
      </c>
      <c r="W152" s="9">
        <f>(SUM($E152:K152)+SUM($E152:J152))/2</f>
        <v>622158.02000000014</v>
      </c>
      <c r="X152" s="9">
        <f>(SUM($E152:L152)+SUM($E152:K152))/2</f>
        <v>637862.95500000007</v>
      </c>
      <c r="Y152" s="9">
        <f>(SUM($E152:M152)+SUM($E152:L152))/2</f>
        <v>993552.8450000002</v>
      </c>
      <c r="Z152" s="9">
        <f>(SUM($E152:N152)+SUM($E152:M152))/2</f>
        <v>1395418.5400000003</v>
      </c>
      <c r="AA152" s="9">
        <f t="shared" si="11"/>
        <v>599721.35100000002</v>
      </c>
    </row>
    <row r="153" spans="1:27" hidden="1">
      <c r="A153" s="7">
        <v>2514</v>
      </c>
      <c r="B153" t="s">
        <v>34</v>
      </c>
      <c r="C153" t="str">
        <f t="shared" si="8"/>
        <v>2514 Elec Transmission 350-359</v>
      </c>
      <c r="D153" s="11">
        <v>1</v>
      </c>
      <c r="E153" s="8">
        <v>0</v>
      </c>
      <c r="F153" s="9">
        <v>0</v>
      </c>
      <c r="G153" s="9">
        <v>0</v>
      </c>
      <c r="H153" s="9">
        <v>0</v>
      </c>
      <c r="I153" s="9">
        <v>0</v>
      </c>
      <c r="J153" s="9">
        <v>0</v>
      </c>
      <c r="K153" s="9">
        <v>0</v>
      </c>
      <c r="L153" s="9">
        <v>0</v>
      </c>
      <c r="M153" s="9">
        <v>6557.4745739999998</v>
      </c>
      <c r="N153" s="9">
        <v>3.1263880373444408E-13</v>
      </c>
      <c r="O153" s="9">
        <f t="shared" si="9"/>
        <v>6557.4745739999998</v>
      </c>
      <c r="Q153" s="9">
        <f t="shared" si="10"/>
        <v>0</v>
      </c>
      <c r="R153" s="9">
        <f>(SUM($E153:F153)+SUM($E153:E153))/2</f>
        <v>0</v>
      </c>
      <c r="S153" s="9">
        <f>(SUM($E153:G153)+SUM($E153:F153))/2</f>
        <v>0</v>
      </c>
      <c r="T153" s="9">
        <f>(SUM($E153:H153)+SUM($E153:G153))/2</f>
        <v>0</v>
      </c>
      <c r="U153" s="9">
        <f>(SUM($E153:I153)+SUM($E153:H153))/2</f>
        <v>0</v>
      </c>
      <c r="V153" s="9">
        <f>(SUM($E153:J153)+SUM($E153:I153))/2</f>
        <v>0</v>
      </c>
      <c r="W153" s="9">
        <f>(SUM($E153:K153)+SUM($E153:J153))/2</f>
        <v>0</v>
      </c>
      <c r="X153" s="9">
        <f>(SUM($E153:L153)+SUM($E153:K153))/2</f>
        <v>0</v>
      </c>
      <c r="Y153" s="9">
        <f>(SUM($E153:M153)+SUM($E153:L153))/2</f>
        <v>3278.7372869999999</v>
      </c>
      <c r="Z153" s="9">
        <f>(SUM($E153:N153)+SUM($E153:M153))/2</f>
        <v>6557.4745739999998</v>
      </c>
      <c r="AA153" s="9">
        <f t="shared" si="11"/>
        <v>983.62118609999993</v>
      </c>
    </row>
    <row r="154" spans="1:27" hidden="1">
      <c r="A154" s="7">
        <v>2515</v>
      </c>
      <c r="B154" t="s">
        <v>33</v>
      </c>
      <c r="C154" t="str">
        <f t="shared" si="8"/>
        <v>2515 Elec Distribution 360-373</v>
      </c>
      <c r="D154" s="11">
        <v>1</v>
      </c>
      <c r="E154" s="8">
        <v>0</v>
      </c>
      <c r="F154" s="9">
        <v>0</v>
      </c>
      <c r="G154" s="9">
        <v>0</v>
      </c>
      <c r="H154" s="9">
        <v>0</v>
      </c>
      <c r="I154" s="9">
        <v>0</v>
      </c>
      <c r="J154" s="9">
        <v>0</v>
      </c>
      <c r="K154" s="9">
        <v>0</v>
      </c>
      <c r="L154" s="9">
        <v>0</v>
      </c>
      <c r="M154" s="9">
        <v>0</v>
      </c>
      <c r="N154" s="9">
        <v>0</v>
      </c>
      <c r="O154" s="9">
        <f t="shared" si="9"/>
        <v>0</v>
      </c>
      <c r="Q154" s="9">
        <f t="shared" si="10"/>
        <v>0</v>
      </c>
      <c r="R154" s="9">
        <f>(SUM($E154:F154)+SUM($E154:E154))/2</f>
        <v>0</v>
      </c>
      <c r="S154" s="9">
        <f>(SUM($E154:G154)+SUM($E154:F154))/2</f>
        <v>0</v>
      </c>
      <c r="T154" s="9">
        <f>(SUM($E154:H154)+SUM($E154:G154))/2</f>
        <v>0</v>
      </c>
      <c r="U154" s="9">
        <f>(SUM($E154:I154)+SUM($E154:H154))/2</f>
        <v>0</v>
      </c>
      <c r="V154" s="9">
        <f>(SUM($E154:J154)+SUM($E154:I154))/2</f>
        <v>0</v>
      </c>
      <c r="W154" s="9">
        <f>(SUM($E154:K154)+SUM($E154:J154))/2</f>
        <v>0</v>
      </c>
      <c r="X154" s="9">
        <f>(SUM($E154:L154)+SUM($E154:K154))/2</f>
        <v>0</v>
      </c>
      <c r="Y154" s="9">
        <f>(SUM($E154:M154)+SUM($E154:L154))/2</f>
        <v>0</v>
      </c>
      <c r="Z154" s="9">
        <f>(SUM($E154:N154)+SUM($E154:M154))/2</f>
        <v>0</v>
      </c>
      <c r="AA154" s="9">
        <f t="shared" si="11"/>
        <v>0</v>
      </c>
    </row>
    <row r="155" spans="1:27" hidden="1">
      <c r="A155" s="7">
        <v>2516</v>
      </c>
      <c r="B155" t="s">
        <v>33</v>
      </c>
      <c r="C155" t="str">
        <f t="shared" ref="C155:C218" si="12">CONCATENATE(A155," ",B155)</f>
        <v>2516 Elec Distribution 360-373</v>
      </c>
      <c r="D155" s="11">
        <v>1</v>
      </c>
      <c r="E155" s="8">
        <v>319.04000000000002</v>
      </c>
      <c r="F155" s="9">
        <v>21844.94</v>
      </c>
      <c r="G155" s="9">
        <v>54389.03</v>
      </c>
      <c r="H155" s="9">
        <v>0</v>
      </c>
      <c r="I155" s="9">
        <v>173737.86</v>
      </c>
      <c r="J155" s="9">
        <v>2586.38</v>
      </c>
      <c r="K155" s="9">
        <v>0</v>
      </c>
      <c r="L155" s="9">
        <v>-2.5011104298755527E-11</v>
      </c>
      <c r="M155" s="9">
        <v>0</v>
      </c>
      <c r="N155" s="9">
        <v>0</v>
      </c>
      <c r="O155" s="9">
        <f t="shared" ref="O155:O218" si="13">SUM(E155:N155)</f>
        <v>252877.24999999997</v>
      </c>
      <c r="Q155" s="9">
        <f t="shared" ref="Q155:Q218" si="14">E155/2</f>
        <v>159.52000000000001</v>
      </c>
      <c r="R155" s="9">
        <f>(SUM($E155:F155)+SUM($E155:E155))/2</f>
        <v>11241.51</v>
      </c>
      <c r="S155" s="9">
        <f>(SUM($E155:G155)+SUM($E155:F155))/2</f>
        <v>49358.494999999995</v>
      </c>
      <c r="T155" s="9">
        <f>(SUM($E155:H155)+SUM($E155:G155))/2</f>
        <v>76553.009999999995</v>
      </c>
      <c r="U155" s="9">
        <f>(SUM($E155:I155)+SUM($E155:H155))/2</f>
        <v>163421.94</v>
      </c>
      <c r="V155" s="9">
        <f>(SUM($E155:J155)+SUM($E155:I155))/2</f>
        <v>251584.06</v>
      </c>
      <c r="W155" s="9">
        <f>(SUM($E155:K155)+SUM($E155:J155))/2</f>
        <v>252877.25</v>
      </c>
      <c r="X155" s="9">
        <f>(SUM($E155:L155)+SUM($E155:K155))/2</f>
        <v>252877.25</v>
      </c>
      <c r="Y155" s="9">
        <f>(SUM($E155:M155)+SUM($E155:L155))/2</f>
        <v>252877.24999999997</v>
      </c>
      <c r="Z155" s="9">
        <f>(SUM($E155:N155)+SUM($E155:M155))/2</f>
        <v>252877.24999999997</v>
      </c>
      <c r="AA155" s="9">
        <f t="shared" ref="AA155:AA218" si="15">AVERAGE(Q155:Z155)</f>
        <v>156382.75349999999</v>
      </c>
    </row>
    <row r="156" spans="1:27" hidden="1">
      <c r="A156" s="7">
        <v>2522</v>
      </c>
      <c r="B156" t="s">
        <v>33</v>
      </c>
      <c r="C156" t="str">
        <f t="shared" si="12"/>
        <v>2522 Elec Distribution 360-373</v>
      </c>
      <c r="D156" s="11">
        <v>1</v>
      </c>
      <c r="E156" s="8">
        <v>0</v>
      </c>
      <c r="F156" s="9">
        <v>0</v>
      </c>
      <c r="G156" s="9">
        <v>0</v>
      </c>
      <c r="H156" s="9">
        <v>0</v>
      </c>
      <c r="I156" s="9">
        <v>0</v>
      </c>
      <c r="J156" s="9">
        <v>0</v>
      </c>
      <c r="K156" s="9">
        <v>0</v>
      </c>
      <c r="L156" s="9">
        <v>0</v>
      </c>
      <c r="M156" s="9">
        <v>0</v>
      </c>
      <c r="N156" s="9">
        <v>0</v>
      </c>
      <c r="O156" s="9">
        <f t="shared" si="13"/>
        <v>0</v>
      </c>
      <c r="Q156" s="9">
        <f t="shared" si="14"/>
        <v>0</v>
      </c>
      <c r="R156" s="9">
        <f>(SUM($E156:F156)+SUM($E156:E156))/2</f>
        <v>0</v>
      </c>
      <c r="S156" s="9">
        <f>(SUM($E156:G156)+SUM($E156:F156))/2</f>
        <v>0</v>
      </c>
      <c r="T156" s="9">
        <f>(SUM($E156:H156)+SUM($E156:G156))/2</f>
        <v>0</v>
      </c>
      <c r="U156" s="9">
        <f>(SUM($E156:I156)+SUM($E156:H156))/2</f>
        <v>0</v>
      </c>
      <c r="V156" s="9">
        <f>(SUM($E156:J156)+SUM($E156:I156))/2</f>
        <v>0</v>
      </c>
      <c r="W156" s="9">
        <f>(SUM($E156:K156)+SUM($E156:J156))/2</f>
        <v>0</v>
      </c>
      <c r="X156" s="9">
        <f>(SUM($E156:L156)+SUM($E156:K156))/2</f>
        <v>0</v>
      </c>
      <c r="Y156" s="9">
        <f>(SUM($E156:M156)+SUM($E156:L156))/2</f>
        <v>0</v>
      </c>
      <c r="Z156" s="9">
        <f>(SUM($E156:N156)+SUM($E156:M156))/2</f>
        <v>0</v>
      </c>
      <c r="AA156" s="9">
        <f t="shared" si="15"/>
        <v>0</v>
      </c>
    </row>
    <row r="157" spans="1:27" hidden="1">
      <c r="A157" s="7">
        <v>2525</v>
      </c>
      <c r="B157" t="s">
        <v>33</v>
      </c>
      <c r="C157" t="str">
        <f t="shared" si="12"/>
        <v>2525 Elec Distribution 360-373</v>
      </c>
      <c r="D157" s="11">
        <v>1</v>
      </c>
      <c r="E157" s="8">
        <v>0</v>
      </c>
      <c r="F157" s="9">
        <v>0</v>
      </c>
      <c r="G157" s="9">
        <v>0</v>
      </c>
      <c r="H157" s="9">
        <v>0</v>
      </c>
      <c r="I157" s="9">
        <v>0</v>
      </c>
      <c r="J157" s="9">
        <v>219880.4</v>
      </c>
      <c r="K157" s="9">
        <v>0</v>
      </c>
      <c r="L157" s="9">
        <v>0</v>
      </c>
      <c r="M157" s="9">
        <v>0</v>
      </c>
      <c r="N157" s="9">
        <v>0</v>
      </c>
      <c r="O157" s="9">
        <f t="shared" si="13"/>
        <v>219880.4</v>
      </c>
      <c r="Q157" s="9">
        <f t="shared" si="14"/>
        <v>0</v>
      </c>
      <c r="R157" s="9">
        <f>(SUM($E157:F157)+SUM($E157:E157))/2</f>
        <v>0</v>
      </c>
      <c r="S157" s="9">
        <f>(SUM($E157:G157)+SUM($E157:F157))/2</f>
        <v>0</v>
      </c>
      <c r="T157" s="9">
        <f>(SUM($E157:H157)+SUM($E157:G157))/2</f>
        <v>0</v>
      </c>
      <c r="U157" s="9">
        <f>(SUM($E157:I157)+SUM($E157:H157))/2</f>
        <v>0</v>
      </c>
      <c r="V157" s="9">
        <f>(SUM($E157:J157)+SUM($E157:I157))/2</f>
        <v>109940.2</v>
      </c>
      <c r="W157" s="9">
        <f>(SUM($E157:K157)+SUM($E157:J157))/2</f>
        <v>219880.4</v>
      </c>
      <c r="X157" s="9">
        <f>(SUM($E157:L157)+SUM($E157:K157))/2</f>
        <v>219880.4</v>
      </c>
      <c r="Y157" s="9">
        <f>(SUM($E157:M157)+SUM($E157:L157))/2</f>
        <v>219880.4</v>
      </c>
      <c r="Z157" s="9">
        <f>(SUM($E157:N157)+SUM($E157:M157))/2</f>
        <v>219880.4</v>
      </c>
      <c r="AA157" s="9">
        <f t="shared" si="15"/>
        <v>98946.180000000008</v>
      </c>
    </row>
    <row r="158" spans="1:27" hidden="1">
      <c r="A158" s="7">
        <v>2526</v>
      </c>
      <c r="B158" t="s">
        <v>33</v>
      </c>
      <c r="C158" t="str">
        <f t="shared" si="12"/>
        <v>2526 Elec Distribution 360-373</v>
      </c>
      <c r="D158" s="11">
        <v>1</v>
      </c>
      <c r="E158" s="8">
        <v>0</v>
      </c>
      <c r="F158" s="9">
        <v>0</v>
      </c>
      <c r="G158" s="9">
        <v>0</v>
      </c>
      <c r="H158" s="9">
        <v>0</v>
      </c>
      <c r="I158" s="9">
        <v>0</v>
      </c>
      <c r="J158" s="9">
        <v>0</v>
      </c>
      <c r="K158" s="9">
        <v>0</v>
      </c>
      <c r="L158" s="9">
        <v>0</v>
      </c>
      <c r="M158" s="9">
        <v>0</v>
      </c>
      <c r="N158" s="9">
        <v>0</v>
      </c>
      <c r="O158" s="9">
        <f t="shared" si="13"/>
        <v>0</v>
      </c>
      <c r="Q158" s="9">
        <f t="shared" si="14"/>
        <v>0</v>
      </c>
      <c r="R158" s="9">
        <f>(SUM($E158:F158)+SUM($E158:E158))/2</f>
        <v>0</v>
      </c>
      <c r="S158" s="9">
        <f>(SUM($E158:G158)+SUM($E158:F158))/2</f>
        <v>0</v>
      </c>
      <c r="T158" s="9">
        <f>(SUM($E158:H158)+SUM($E158:G158))/2</f>
        <v>0</v>
      </c>
      <c r="U158" s="9">
        <f>(SUM($E158:I158)+SUM($E158:H158))/2</f>
        <v>0</v>
      </c>
      <c r="V158" s="9">
        <f>(SUM($E158:J158)+SUM($E158:I158))/2</f>
        <v>0</v>
      </c>
      <c r="W158" s="9">
        <f>(SUM($E158:K158)+SUM($E158:J158))/2</f>
        <v>0</v>
      </c>
      <c r="X158" s="9">
        <f>(SUM($E158:L158)+SUM($E158:K158))/2</f>
        <v>0</v>
      </c>
      <c r="Y158" s="9">
        <f>(SUM($E158:M158)+SUM($E158:L158))/2</f>
        <v>0</v>
      </c>
      <c r="Z158" s="9">
        <f>(SUM($E158:N158)+SUM($E158:M158))/2</f>
        <v>0</v>
      </c>
      <c r="AA158" s="9">
        <f t="shared" si="15"/>
        <v>0</v>
      </c>
    </row>
    <row r="159" spans="1:27" hidden="1">
      <c r="A159" s="7">
        <v>2529</v>
      </c>
      <c r="B159" t="s">
        <v>33</v>
      </c>
      <c r="C159" t="str">
        <f t="shared" si="12"/>
        <v>2529 Elec Distribution 360-373</v>
      </c>
      <c r="D159" s="11">
        <v>1</v>
      </c>
      <c r="E159" s="8">
        <v>0</v>
      </c>
      <c r="F159" s="9">
        <v>0</v>
      </c>
      <c r="G159" s="9">
        <v>0</v>
      </c>
      <c r="H159" s="9">
        <v>0</v>
      </c>
      <c r="I159" s="9">
        <v>0</v>
      </c>
      <c r="J159" s="9">
        <v>0</v>
      </c>
      <c r="K159" s="9">
        <v>0</v>
      </c>
      <c r="L159" s="9">
        <v>0</v>
      </c>
      <c r="M159" s="9">
        <v>0</v>
      </c>
      <c r="N159" s="9">
        <v>0</v>
      </c>
      <c r="O159" s="9">
        <f t="shared" si="13"/>
        <v>0</v>
      </c>
      <c r="Q159" s="9">
        <f t="shared" si="14"/>
        <v>0</v>
      </c>
      <c r="R159" s="9">
        <f>(SUM($E159:F159)+SUM($E159:E159))/2</f>
        <v>0</v>
      </c>
      <c r="S159" s="9">
        <f>(SUM($E159:G159)+SUM($E159:F159))/2</f>
        <v>0</v>
      </c>
      <c r="T159" s="9">
        <f>(SUM($E159:H159)+SUM($E159:G159))/2</f>
        <v>0</v>
      </c>
      <c r="U159" s="9">
        <f>(SUM($E159:I159)+SUM($E159:H159))/2</f>
        <v>0</v>
      </c>
      <c r="V159" s="9">
        <f>(SUM($E159:J159)+SUM($E159:I159))/2</f>
        <v>0</v>
      </c>
      <c r="W159" s="9">
        <f>(SUM($E159:K159)+SUM($E159:J159))/2</f>
        <v>0</v>
      </c>
      <c r="X159" s="9">
        <f>(SUM($E159:L159)+SUM($E159:K159))/2</f>
        <v>0</v>
      </c>
      <c r="Y159" s="9">
        <f>(SUM($E159:M159)+SUM($E159:L159))/2</f>
        <v>0</v>
      </c>
      <c r="Z159" s="9">
        <f>(SUM($E159:N159)+SUM($E159:M159))/2</f>
        <v>0</v>
      </c>
      <c r="AA159" s="9">
        <f t="shared" si="15"/>
        <v>0</v>
      </c>
    </row>
    <row r="160" spans="1:27" hidden="1">
      <c r="A160" s="7">
        <v>2529</v>
      </c>
      <c r="B160" t="s">
        <v>37</v>
      </c>
      <c r="C160" t="str">
        <f t="shared" si="12"/>
        <v>2529 Software 303</v>
      </c>
      <c r="D160" s="11">
        <v>1</v>
      </c>
      <c r="E160" s="8">
        <v>0</v>
      </c>
      <c r="F160" s="9">
        <v>0</v>
      </c>
      <c r="G160" s="9">
        <v>0</v>
      </c>
      <c r="H160" s="9">
        <v>0</v>
      </c>
      <c r="I160" s="9">
        <v>0</v>
      </c>
      <c r="J160" s="9">
        <v>0</v>
      </c>
      <c r="K160" s="9">
        <v>0</v>
      </c>
      <c r="L160" s="9">
        <v>0</v>
      </c>
      <c r="M160" s="9">
        <v>0</v>
      </c>
      <c r="N160" s="9">
        <v>0</v>
      </c>
      <c r="O160" s="9">
        <f t="shared" si="13"/>
        <v>0</v>
      </c>
      <c r="Q160" s="9">
        <f t="shared" si="14"/>
        <v>0</v>
      </c>
      <c r="R160" s="9">
        <f>(SUM($E160:F160)+SUM($E160:E160))/2</f>
        <v>0</v>
      </c>
      <c r="S160" s="9">
        <f>(SUM($E160:G160)+SUM($E160:F160))/2</f>
        <v>0</v>
      </c>
      <c r="T160" s="9">
        <f>(SUM($E160:H160)+SUM($E160:G160))/2</f>
        <v>0</v>
      </c>
      <c r="U160" s="9">
        <f>(SUM($E160:I160)+SUM($E160:H160))/2</f>
        <v>0</v>
      </c>
      <c r="V160" s="9">
        <f>(SUM($E160:J160)+SUM($E160:I160))/2</f>
        <v>0</v>
      </c>
      <c r="W160" s="9">
        <f>(SUM($E160:K160)+SUM($E160:J160))/2</f>
        <v>0</v>
      </c>
      <c r="X160" s="9">
        <f>(SUM($E160:L160)+SUM($E160:K160))/2</f>
        <v>0</v>
      </c>
      <c r="Y160" s="9">
        <f>(SUM($E160:M160)+SUM($E160:L160))/2</f>
        <v>0</v>
      </c>
      <c r="Z160" s="9">
        <f>(SUM($E160:N160)+SUM($E160:M160))/2</f>
        <v>0</v>
      </c>
      <c r="AA160" s="9">
        <f t="shared" si="15"/>
        <v>0</v>
      </c>
    </row>
    <row r="161" spans="1:27" hidden="1">
      <c r="A161" s="7">
        <v>2529</v>
      </c>
      <c r="B161" t="s">
        <v>36</v>
      </c>
      <c r="C161" t="str">
        <f t="shared" si="12"/>
        <v>2529 General 389-391 / 393-395 / 397-398</v>
      </c>
      <c r="D161" s="11">
        <v>1</v>
      </c>
      <c r="E161" s="8">
        <v>0</v>
      </c>
      <c r="F161" s="9">
        <v>0</v>
      </c>
      <c r="G161" s="9">
        <v>0</v>
      </c>
      <c r="H161" s="9">
        <v>0</v>
      </c>
      <c r="I161" s="9">
        <v>1.0913936421275139E-11</v>
      </c>
      <c r="J161" s="9">
        <v>0</v>
      </c>
      <c r="K161" s="9">
        <v>0</v>
      </c>
      <c r="L161" s="9">
        <v>0</v>
      </c>
      <c r="M161" s="9">
        <v>0</v>
      </c>
      <c r="N161" s="9">
        <v>0</v>
      </c>
      <c r="O161" s="9">
        <f t="shared" si="13"/>
        <v>1.0913936421275139E-11</v>
      </c>
      <c r="Q161" s="9">
        <f t="shared" si="14"/>
        <v>0</v>
      </c>
      <c r="R161" s="9">
        <f>(SUM($E161:F161)+SUM($E161:E161))/2</f>
        <v>0</v>
      </c>
      <c r="S161" s="9">
        <f>(SUM($E161:G161)+SUM($E161:F161))/2</f>
        <v>0</v>
      </c>
      <c r="T161" s="9">
        <f>(SUM($E161:H161)+SUM($E161:G161))/2</f>
        <v>0</v>
      </c>
      <c r="U161" s="9">
        <f>(SUM($E161:I161)+SUM($E161:H161))/2</f>
        <v>5.4569682106375694E-12</v>
      </c>
      <c r="V161" s="9">
        <f>(SUM($E161:J161)+SUM($E161:I161))/2</f>
        <v>1.0913936421275139E-11</v>
      </c>
      <c r="W161" s="9">
        <f>(SUM($E161:K161)+SUM($E161:J161))/2</f>
        <v>1.0913936421275139E-11</v>
      </c>
      <c r="X161" s="9">
        <f>(SUM($E161:L161)+SUM($E161:K161))/2</f>
        <v>1.0913936421275139E-11</v>
      </c>
      <c r="Y161" s="9">
        <f>(SUM($E161:M161)+SUM($E161:L161))/2</f>
        <v>1.0913936421275139E-11</v>
      </c>
      <c r="Z161" s="9">
        <f>(SUM($E161:N161)+SUM($E161:M161))/2</f>
        <v>1.0913936421275139E-11</v>
      </c>
      <c r="AA161" s="9">
        <f t="shared" si="15"/>
        <v>6.002665031701326E-12</v>
      </c>
    </row>
    <row r="162" spans="1:27" hidden="1">
      <c r="A162" s="7">
        <v>2530</v>
      </c>
      <c r="B162" t="s">
        <v>33</v>
      </c>
      <c r="C162" t="str">
        <f t="shared" si="12"/>
        <v>2530 Elec Distribution 360-373</v>
      </c>
      <c r="D162" s="11">
        <v>1</v>
      </c>
      <c r="E162" s="8">
        <v>0</v>
      </c>
      <c r="F162" s="9">
        <v>0</v>
      </c>
      <c r="G162" s="9">
        <v>0</v>
      </c>
      <c r="H162" s="9">
        <v>0</v>
      </c>
      <c r="I162" s="9">
        <v>0</v>
      </c>
      <c r="J162" s="9">
        <v>0</v>
      </c>
      <c r="K162" s="9">
        <v>0</v>
      </c>
      <c r="L162" s="9">
        <v>0</v>
      </c>
      <c r="M162" s="9">
        <v>0</v>
      </c>
      <c r="N162" s="9">
        <v>0</v>
      </c>
      <c r="O162" s="9">
        <f t="shared" si="13"/>
        <v>0</v>
      </c>
      <c r="Q162" s="9">
        <f t="shared" si="14"/>
        <v>0</v>
      </c>
      <c r="R162" s="9">
        <f>(SUM($E162:F162)+SUM($E162:E162))/2</f>
        <v>0</v>
      </c>
      <c r="S162" s="9">
        <f>(SUM($E162:G162)+SUM($E162:F162))/2</f>
        <v>0</v>
      </c>
      <c r="T162" s="9">
        <f>(SUM($E162:H162)+SUM($E162:G162))/2</f>
        <v>0</v>
      </c>
      <c r="U162" s="9">
        <f>(SUM($E162:I162)+SUM($E162:H162))/2</f>
        <v>0</v>
      </c>
      <c r="V162" s="9">
        <f>(SUM($E162:J162)+SUM($E162:I162))/2</f>
        <v>0</v>
      </c>
      <c r="W162" s="9">
        <f>(SUM($E162:K162)+SUM($E162:J162))/2</f>
        <v>0</v>
      </c>
      <c r="X162" s="9">
        <f>(SUM($E162:L162)+SUM($E162:K162))/2</f>
        <v>0</v>
      </c>
      <c r="Y162" s="9">
        <f>(SUM($E162:M162)+SUM($E162:L162))/2</f>
        <v>0</v>
      </c>
      <c r="Z162" s="9">
        <f>(SUM($E162:N162)+SUM($E162:M162))/2</f>
        <v>0</v>
      </c>
      <c r="AA162" s="9">
        <f t="shared" si="15"/>
        <v>0</v>
      </c>
    </row>
    <row r="163" spans="1:27" hidden="1">
      <c r="A163" s="7">
        <v>2530</v>
      </c>
      <c r="B163" t="s">
        <v>37</v>
      </c>
      <c r="C163" t="str">
        <f t="shared" si="12"/>
        <v>2530 Software 303</v>
      </c>
      <c r="D163" s="11">
        <v>1</v>
      </c>
      <c r="E163" s="8">
        <v>0</v>
      </c>
      <c r="F163" s="9">
        <v>0</v>
      </c>
      <c r="G163" s="9">
        <v>0</v>
      </c>
      <c r="H163" s="9">
        <v>0</v>
      </c>
      <c r="I163" s="9">
        <v>0</v>
      </c>
      <c r="J163" s="9">
        <v>0</v>
      </c>
      <c r="K163" s="9">
        <v>0</v>
      </c>
      <c r="L163" s="9">
        <v>0</v>
      </c>
      <c r="M163" s="9">
        <v>0</v>
      </c>
      <c r="N163" s="9">
        <v>0</v>
      </c>
      <c r="O163" s="9">
        <f t="shared" si="13"/>
        <v>0</v>
      </c>
      <c r="Q163" s="9">
        <f t="shared" si="14"/>
        <v>0</v>
      </c>
      <c r="R163" s="9">
        <f>(SUM($E163:F163)+SUM($E163:E163))/2</f>
        <v>0</v>
      </c>
      <c r="S163" s="9">
        <f>(SUM($E163:G163)+SUM($E163:F163))/2</f>
        <v>0</v>
      </c>
      <c r="T163" s="9">
        <f>(SUM($E163:H163)+SUM($E163:G163))/2</f>
        <v>0</v>
      </c>
      <c r="U163" s="9">
        <f>(SUM($E163:I163)+SUM($E163:H163))/2</f>
        <v>0</v>
      </c>
      <c r="V163" s="9">
        <f>(SUM($E163:J163)+SUM($E163:I163))/2</f>
        <v>0</v>
      </c>
      <c r="W163" s="9">
        <f>(SUM($E163:K163)+SUM($E163:J163))/2</f>
        <v>0</v>
      </c>
      <c r="X163" s="9">
        <f>(SUM($E163:L163)+SUM($E163:K163))/2</f>
        <v>0</v>
      </c>
      <c r="Y163" s="9">
        <f>(SUM($E163:M163)+SUM($E163:L163))/2</f>
        <v>0</v>
      </c>
      <c r="Z163" s="9">
        <f>(SUM($E163:N163)+SUM($E163:M163))/2</f>
        <v>0</v>
      </c>
      <c r="AA163" s="9">
        <f t="shared" si="15"/>
        <v>0</v>
      </c>
    </row>
    <row r="164" spans="1:27" hidden="1">
      <c r="A164" s="7">
        <v>2530</v>
      </c>
      <c r="B164" t="s">
        <v>36</v>
      </c>
      <c r="C164" t="str">
        <f t="shared" si="12"/>
        <v>2530 General 389-391 / 393-395 / 397-398</v>
      </c>
      <c r="D164" s="11">
        <v>1</v>
      </c>
      <c r="E164" s="8">
        <v>0</v>
      </c>
      <c r="F164" s="9">
        <v>0</v>
      </c>
      <c r="G164" s="9">
        <v>0</v>
      </c>
      <c r="H164" s="9">
        <v>0</v>
      </c>
      <c r="I164" s="9">
        <v>0</v>
      </c>
      <c r="J164" s="9">
        <v>0</v>
      </c>
      <c r="K164" s="9">
        <v>0</v>
      </c>
      <c r="L164" s="9">
        <v>0</v>
      </c>
      <c r="M164" s="9">
        <v>0</v>
      </c>
      <c r="N164" s="9">
        <v>0</v>
      </c>
      <c r="O164" s="9">
        <f t="shared" si="13"/>
        <v>0</v>
      </c>
      <c r="Q164" s="9">
        <f t="shared" si="14"/>
        <v>0</v>
      </c>
      <c r="R164" s="9">
        <f>(SUM($E164:F164)+SUM($E164:E164))/2</f>
        <v>0</v>
      </c>
      <c r="S164" s="9">
        <f>(SUM($E164:G164)+SUM($E164:F164))/2</f>
        <v>0</v>
      </c>
      <c r="T164" s="9">
        <f>(SUM($E164:H164)+SUM($E164:G164))/2</f>
        <v>0</v>
      </c>
      <c r="U164" s="9">
        <f>(SUM($E164:I164)+SUM($E164:H164))/2</f>
        <v>0</v>
      </c>
      <c r="V164" s="9">
        <f>(SUM($E164:J164)+SUM($E164:I164))/2</f>
        <v>0</v>
      </c>
      <c r="W164" s="9">
        <f>(SUM($E164:K164)+SUM($E164:J164))/2</f>
        <v>0</v>
      </c>
      <c r="X164" s="9">
        <f>(SUM($E164:L164)+SUM($E164:K164))/2</f>
        <v>0</v>
      </c>
      <c r="Y164" s="9">
        <f>(SUM($E164:M164)+SUM($E164:L164))/2</f>
        <v>0</v>
      </c>
      <c r="Z164" s="9">
        <f>(SUM($E164:N164)+SUM($E164:M164))/2</f>
        <v>0</v>
      </c>
      <c r="AA164" s="9">
        <f t="shared" si="15"/>
        <v>0</v>
      </c>
    </row>
    <row r="165" spans="1:27" hidden="1">
      <c r="A165" s="7">
        <v>2531</v>
      </c>
      <c r="B165" t="s">
        <v>34</v>
      </c>
      <c r="C165" t="str">
        <f t="shared" si="12"/>
        <v>2531 Elec Transmission 350-359</v>
      </c>
      <c r="D165" s="11">
        <v>1</v>
      </c>
      <c r="E165" s="8">
        <v>0</v>
      </c>
      <c r="F165" s="9">
        <v>0</v>
      </c>
      <c r="G165" s="9">
        <v>0</v>
      </c>
      <c r="H165" s="9">
        <v>0</v>
      </c>
      <c r="I165" s="9">
        <v>0</v>
      </c>
      <c r="J165" s="9">
        <v>0</v>
      </c>
      <c r="K165" s="9">
        <v>0</v>
      </c>
      <c r="L165" s="9">
        <v>0</v>
      </c>
      <c r="M165" s="9">
        <v>0</v>
      </c>
      <c r="N165" s="9">
        <v>0</v>
      </c>
      <c r="O165" s="9">
        <f t="shared" si="13"/>
        <v>0</v>
      </c>
      <c r="Q165" s="9">
        <f t="shared" si="14"/>
        <v>0</v>
      </c>
      <c r="R165" s="9">
        <f>(SUM($E165:F165)+SUM($E165:E165))/2</f>
        <v>0</v>
      </c>
      <c r="S165" s="9">
        <f>(SUM($E165:G165)+SUM($E165:F165))/2</f>
        <v>0</v>
      </c>
      <c r="T165" s="9">
        <f>(SUM($E165:H165)+SUM($E165:G165))/2</f>
        <v>0</v>
      </c>
      <c r="U165" s="9">
        <f>(SUM($E165:I165)+SUM($E165:H165))/2</f>
        <v>0</v>
      </c>
      <c r="V165" s="9">
        <f>(SUM($E165:J165)+SUM($E165:I165))/2</f>
        <v>0</v>
      </c>
      <c r="W165" s="9">
        <f>(SUM($E165:K165)+SUM($E165:J165))/2</f>
        <v>0</v>
      </c>
      <c r="X165" s="9">
        <f>(SUM($E165:L165)+SUM($E165:K165))/2</f>
        <v>0</v>
      </c>
      <c r="Y165" s="9">
        <f>(SUM($E165:M165)+SUM($E165:L165))/2</f>
        <v>0</v>
      </c>
      <c r="Z165" s="9">
        <f>(SUM($E165:N165)+SUM($E165:M165))/2</f>
        <v>0</v>
      </c>
      <c r="AA165" s="9">
        <f t="shared" si="15"/>
        <v>0</v>
      </c>
    </row>
    <row r="166" spans="1:27" hidden="1">
      <c r="A166" s="7">
        <v>2532</v>
      </c>
      <c r="B166" t="s">
        <v>34</v>
      </c>
      <c r="C166" t="str">
        <f t="shared" si="12"/>
        <v>2532 Elec Transmission 350-359</v>
      </c>
      <c r="D166" s="11">
        <v>1</v>
      </c>
      <c r="E166" s="8">
        <v>3633.8501850000393</v>
      </c>
      <c r="F166" s="9">
        <v>1962.4808909999999</v>
      </c>
      <c r="G166" s="9">
        <v>22.893758999999999</v>
      </c>
      <c r="H166" s="9">
        <v>0</v>
      </c>
      <c r="I166" s="9">
        <v>0</v>
      </c>
      <c r="J166" s="9">
        <v>0</v>
      </c>
      <c r="K166" s="9">
        <v>0</v>
      </c>
      <c r="L166" s="9">
        <v>0</v>
      </c>
      <c r="M166" s="9">
        <v>0</v>
      </c>
      <c r="N166" s="9">
        <v>0</v>
      </c>
      <c r="O166" s="9">
        <f t="shared" si="13"/>
        <v>5619.2248350000391</v>
      </c>
      <c r="Q166" s="9">
        <f t="shared" si="14"/>
        <v>1816.9250925000197</v>
      </c>
      <c r="R166" s="9">
        <f>(SUM($E166:F166)+SUM($E166:E166))/2</f>
        <v>4615.090630500039</v>
      </c>
      <c r="S166" s="9">
        <f>(SUM($E166:G166)+SUM($E166:F166))/2</f>
        <v>5607.7779555000398</v>
      </c>
      <c r="T166" s="9">
        <f>(SUM($E166:H166)+SUM($E166:G166))/2</f>
        <v>5619.2248350000391</v>
      </c>
      <c r="U166" s="9">
        <f>(SUM($E166:I166)+SUM($E166:H166))/2</f>
        <v>5619.2248350000391</v>
      </c>
      <c r="V166" s="9">
        <f>(SUM($E166:J166)+SUM($E166:I166))/2</f>
        <v>5619.2248350000391</v>
      </c>
      <c r="W166" s="9">
        <f>(SUM($E166:K166)+SUM($E166:J166))/2</f>
        <v>5619.2248350000391</v>
      </c>
      <c r="X166" s="9">
        <f>(SUM($E166:L166)+SUM($E166:K166))/2</f>
        <v>5619.2248350000391</v>
      </c>
      <c r="Y166" s="9">
        <f>(SUM($E166:M166)+SUM($E166:L166))/2</f>
        <v>5619.2248350000391</v>
      </c>
      <c r="Z166" s="9">
        <f>(SUM($E166:N166)+SUM($E166:M166))/2</f>
        <v>5619.2248350000391</v>
      </c>
      <c r="AA166" s="9">
        <f t="shared" si="15"/>
        <v>5137.4367523500359</v>
      </c>
    </row>
    <row r="167" spans="1:27" hidden="1">
      <c r="A167" s="7">
        <v>2532</v>
      </c>
      <c r="B167" t="s">
        <v>33</v>
      </c>
      <c r="C167" t="str">
        <f t="shared" si="12"/>
        <v>2532 Elec Distribution 360-373</v>
      </c>
      <c r="D167" s="11">
        <v>1</v>
      </c>
      <c r="E167" s="8">
        <v>0</v>
      </c>
      <c r="F167" s="9">
        <v>0</v>
      </c>
      <c r="G167" s="9">
        <v>0</v>
      </c>
      <c r="H167" s="9">
        <v>0</v>
      </c>
      <c r="I167" s="9">
        <v>0</v>
      </c>
      <c r="J167" s="9">
        <v>0</v>
      </c>
      <c r="K167" s="9">
        <v>0</v>
      </c>
      <c r="L167" s="9">
        <v>0</v>
      </c>
      <c r="M167" s="9">
        <v>0</v>
      </c>
      <c r="N167" s="9">
        <v>0</v>
      </c>
      <c r="O167" s="9">
        <f t="shared" si="13"/>
        <v>0</v>
      </c>
      <c r="Q167" s="9">
        <f t="shared" si="14"/>
        <v>0</v>
      </c>
      <c r="R167" s="9">
        <f>(SUM($E167:F167)+SUM($E167:E167))/2</f>
        <v>0</v>
      </c>
      <c r="S167" s="9">
        <f>(SUM($E167:G167)+SUM($E167:F167))/2</f>
        <v>0</v>
      </c>
      <c r="T167" s="9">
        <f>(SUM($E167:H167)+SUM($E167:G167))/2</f>
        <v>0</v>
      </c>
      <c r="U167" s="9">
        <f>(SUM($E167:I167)+SUM($E167:H167))/2</f>
        <v>0</v>
      </c>
      <c r="V167" s="9">
        <f>(SUM($E167:J167)+SUM($E167:I167))/2</f>
        <v>0</v>
      </c>
      <c r="W167" s="9">
        <f>(SUM($E167:K167)+SUM($E167:J167))/2</f>
        <v>0</v>
      </c>
      <c r="X167" s="9">
        <f>(SUM($E167:L167)+SUM($E167:K167))/2</f>
        <v>0</v>
      </c>
      <c r="Y167" s="9">
        <f>(SUM($E167:M167)+SUM($E167:L167))/2</f>
        <v>0</v>
      </c>
      <c r="Z167" s="9">
        <f>(SUM($E167:N167)+SUM($E167:M167))/2</f>
        <v>0</v>
      </c>
      <c r="AA167" s="9">
        <f t="shared" si="15"/>
        <v>0</v>
      </c>
    </row>
    <row r="168" spans="1:27" hidden="1">
      <c r="A168" s="7">
        <v>2533</v>
      </c>
      <c r="B168" t="s">
        <v>34</v>
      </c>
      <c r="C168" t="str">
        <f t="shared" si="12"/>
        <v>2533 Elec Transmission 350-359</v>
      </c>
      <c r="D168" s="11">
        <v>1</v>
      </c>
      <c r="E168" s="8">
        <v>0</v>
      </c>
      <c r="F168" s="9">
        <v>0</v>
      </c>
      <c r="G168" s="9">
        <v>0</v>
      </c>
      <c r="H168" s="9">
        <v>0</v>
      </c>
      <c r="I168" s="9">
        <v>0</v>
      </c>
      <c r="J168" s="9">
        <v>0</v>
      </c>
      <c r="K168" s="9">
        <v>0</v>
      </c>
      <c r="L168" s="9">
        <v>0</v>
      </c>
      <c r="M168" s="9">
        <v>0</v>
      </c>
      <c r="N168" s="9">
        <v>0</v>
      </c>
      <c r="O168" s="9">
        <f t="shared" si="13"/>
        <v>0</v>
      </c>
      <c r="Q168" s="9">
        <f t="shared" si="14"/>
        <v>0</v>
      </c>
      <c r="R168" s="9">
        <f>(SUM($E168:F168)+SUM($E168:E168))/2</f>
        <v>0</v>
      </c>
      <c r="S168" s="9">
        <f>(SUM($E168:G168)+SUM($E168:F168))/2</f>
        <v>0</v>
      </c>
      <c r="T168" s="9">
        <f>(SUM($E168:H168)+SUM($E168:G168))/2</f>
        <v>0</v>
      </c>
      <c r="U168" s="9">
        <f>(SUM($E168:I168)+SUM($E168:H168))/2</f>
        <v>0</v>
      </c>
      <c r="V168" s="9">
        <f>(SUM($E168:J168)+SUM($E168:I168))/2</f>
        <v>0</v>
      </c>
      <c r="W168" s="9">
        <f>(SUM($E168:K168)+SUM($E168:J168))/2</f>
        <v>0</v>
      </c>
      <c r="X168" s="9">
        <f>(SUM($E168:L168)+SUM($E168:K168))/2</f>
        <v>0</v>
      </c>
      <c r="Y168" s="9">
        <f>(SUM($E168:M168)+SUM($E168:L168))/2</f>
        <v>0</v>
      </c>
      <c r="Z168" s="9">
        <f>(SUM($E168:N168)+SUM($E168:M168))/2</f>
        <v>0</v>
      </c>
      <c r="AA168" s="9">
        <f t="shared" si="15"/>
        <v>0</v>
      </c>
    </row>
    <row r="169" spans="1:27" hidden="1">
      <c r="A169" s="7">
        <v>2535</v>
      </c>
      <c r="B169" t="s">
        <v>33</v>
      </c>
      <c r="C169" t="str">
        <f t="shared" si="12"/>
        <v>2535 Elec Distribution 360-373</v>
      </c>
      <c r="D169" s="11">
        <v>1</v>
      </c>
      <c r="E169" s="8">
        <v>1472.0399999999943</v>
      </c>
      <c r="F169" s="9">
        <v>112973.15</v>
      </c>
      <c r="G169" s="9">
        <v>76035.200000000012</v>
      </c>
      <c r="H169" s="9">
        <v>67277.8</v>
      </c>
      <c r="I169" s="9">
        <v>145037.57000000004</v>
      </c>
      <c r="J169" s="9">
        <v>138158.28000000003</v>
      </c>
      <c r="K169" s="9">
        <v>96721.499999999985</v>
      </c>
      <c r="L169" s="9">
        <v>153563.91</v>
      </c>
      <c r="M169" s="9">
        <v>228288.43</v>
      </c>
      <c r="N169" s="9">
        <v>202948.58</v>
      </c>
      <c r="O169" s="9">
        <f t="shared" si="13"/>
        <v>1222476.4600000002</v>
      </c>
      <c r="Q169" s="9">
        <f t="shared" si="14"/>
        <v>736.01999999999714</v>
      </c>
      <c r="R169" s="9">
        <f>(SUM($E169:F169)+SUM($E169:E169))/2</f>
        <v>57958.614999999991</v>
      </c>
      <c r="S169" s="9">
        <f>(SUM($E169:G169)+SUM($E169:F169))/2</f>
        <v>152462.79</v>
      </c>
      <c r="T169" s="9">
        <f>(SUM($E169:H169)+SUM($E169:G169))/2</f>
        <v>224119.29</v>
      </c>
      <c r="U169" s="9">
        <f>(SUM($E169:I169)+SUM($E169:H169))/2</f>
        <v>330276.97499999998</v>
      </c>
      <c r="V169" s="9">
        <f>(SUM($E169:J169)+SUM($E169:I169))/2</f>
        <v>471874.9</v>
      </c>
      <c r="W169" s="9">
        <f>(SUM($E169:K169)+SUM($E169:J169))/2</f>
        <v>589314.79</v>
      </c>
      <c r="X169" s="9">
        <f>(SUM($E169:L169)+SUM($E169:K169))/2</f>
        <v>714457.49500000011</v>
      </c>
      <c r="Y169" s="9">
        <f>(SUM($E169:M169)+SUM($E169:L169))/2</f>
        <v>905383.66500000004</v>
      </c>
      <c r="Z169" s="9">
        <f>(SUM($E169:N169)+SUM($E169:M169))/2</f>
        <v>1121002.1700000002</v>
      </c>
      <c r="AA169" s="9">
        <f t="shared" si="15"/>
        <v>456758.67099999997</v>
      </c>
    </row>
    <row r="170" spans="1:27" hidden="1">
      <c r="A170" s="7">
        <v>2538</v>
      </c>
      <c r="B170" t="s">
        <v>33</v>
      </c>
      <c r="C170" t="str">
        <f t="shared" si="12"/>
        <v>2538 Elec Distribution 360-373</v>
      </c>
      <c r="D170" s="11">
        <v>1</v>
      </c>
      <c r="E170" s="8">
        <v>0</v>
      </c>
      <c r="F170" s="9">
        <v>0</v>
      </c>
      <c r="G170" s="9">
        <v>0</v>
      </c>
      <c r="H170" s="9">
        <v>0</v>
      </c>
      <c r="I170" s="9">
        <v>0</v>
      </c>
      <c r="J170" s="9">
        <v>0</v>
      </c>
      <c r="K170" s="9">
        <v>0</v>
      </c>
      <c r="L170" s="9">
        <v>0</v>
      </c>
      <c r="M170" s="9">
        <v>1446350.1</v>
      </c>
      <c r="N170" s="9">
        <v>0</v>
      </c>
      <c r="O170" s="9">
        <f t="shared" si="13"/>
        <v>1446350.1</v>
      </c>
      <c r="Q170" s="9">
        <f t="shared" si="14"/>
        <v>0</v>
      </c>
      <c r="R170" s="9">
        <f>(SUM($E170:F170)+SUM($E170:E170))/2</f>
        <v>0</v>
      </c>
      <c r="S170" s="9">
        <f>(SUM($E170:G170)+SUM($E170:F170))/2</f>
        <v>0</v>
      </c>
      <c r="T170" s="9">
        <f>(SUM($E170:H170)+SUM($E170:G170))/2</f>
        <v>0</v>
      </c>
      <c r="U170" s="9">
        <f>(SUM($E170:I170)+SUM($E170:H170))/2</f>
        <v>0</v>
      </c>
      <c r="V170" s="9">
        <f>(SUM($E170:J170)+SUM($E170:I170))/2</f>
        <v>0</v>
      </c>
      <c r="W170" s="9">
        <f>(SUM($E170:K170)+SUM($E170:J170))/2</f>
        <v>0</v>
      </c>
      <c r="X170" s="9">
        <f>(SUM($E170:L170)+SUM($E170:K170))/2</f>
        <v>0</v>
      </c>
      <c r="Y170" s="9">
        <f>(SUM($E170:M170)+SUM($E170:L170))/2</f>
        <v>723175.05</v>
      </c>
      <c r="Z170" s="9">
        <f>(SUM($E170:N170)+SUM($E170:M170))/2</f>
        <v>1446350.1</v>
      </c>
      <c r="AA170" s="9">
        <f t="shared" si="15"/>
        <v>216952.51500000004</v>
      </c>
    </row>
    <row r="171" spans="1:27" hidden="1">
      <c r="A171" s="7">
        <v>2539</v>
      </c>
      <c r="B171" t="s">
        <v>34</v>
      </c>
      <c r="C171" t="str">
        <f t="shared" si="12"/>
        <v>2539 Elec Transmission 350-359</v>
      </c>
      <c r="D171" s="11">
        <v>1</v>
      </c>
      <c r="E171" s="8">
        <v>0</v>
      </c>
      <c r="F171" s="9">
        <v>0</v>
      </c>
      <c r="G171" s="9">
        <v>0</v>
      </c>
      <c r="H171" s="9">
        <v>0</v>
      </c>
      <c r="I171" s="9">
        <v>0</v>
      </c>
      <c r="J171" s="9">
        <v>0</v>
      </c>
      <c r="K171" s="9">
        <v>0</v>
      </c>
      <c r="L171" s="9">
        <v>0</v>
      </c>
      <c r="M171" s="9">
        <v>0</v>
      </c>
      <c r="N171" s="9">
        <v>0</v>
      </c>
      <c r="O171" s="9">
        <f t="shared" si="13"/>
        <v>0</v>
      </c>
      <c r="Q171" s="9">
        <f t="shared" si="14"/>
        <v>0</v>
      </c>
      <c r="R171" s="9">
        <f>(SUM($E171:F171)+SUM($E171:E171))/2</f>
        <v>0</v>
      </c>
      <c r="S171" s="9">
        <f>(SUM($E171:G171)+SUM($E171:F171))/2</f>
        <v>0</v>
      </c>
      <c r="T171" s="9">
        <f>(SUM($E171:H171)+SUM($E171:G171))/2</f>
        <v>0</v>
      </c>
      <c r="U171" s="9">
        <f>(SUM($E171:I171)+SUM($E171:H171))/2</f>
        <v>0</v>
      </c>
      <c r="V171" s="9">
        <f>(SUM($E171:J171)+SUM($E171:I171))/2</f>
        <v>0</v>
      </c>
      <c r="W171" s="9">
        <f>(SUM($E171:K171)+SUM($E171:J171))/2</f>
        <v>0</v>
      </c>
      <c r="X171" s="9">
        <f>(SUM($E171:L171)+SUM($E171:K171))/2</f>
        <v>0</v>
      </c>
      <c r="Y171" s="9">
        <f>(SUM($E171:M171)+SUM($E171:L171))/2</f>
        <v>0</v>
      </c>
      <c r="Z171" s="9">
        <f>(SUM($E171:N171)+SUM($E171:M171))/2</f>
        <v>0</v>
      </c>
      <c r="AA171" s="9">
        <f t="shared" si="15"/>
        <v>0</v>
      </c>
    </row>
    <row r="172" spans="1:27" hidden="1">
      <c r="A172" s="7">
        <v>2544</v>
      </c>
      <c r="B172" t="s">
        <v>33</v>
      </c>
      <c r="C172" t="str">
        <f t="shared" si="12"/>
        <v>2544 Elec Distribution 360-373</v>
      </c>
      <c r="D172" s="11">
        <v>1</v>
      </c>
      <c r="E172" s="8">
        <v>0</v>
      </c>
      <c r="F172" s="9">
        <v>0</v>
      </c>
      <c r="G172" s="9">
        <v>0</v>
      </c>
      <c r="H172" s="9">
        <v>0</v>
      </c>
      <c r="I172" s="9">
        <v>0</v>
      </c>
      <c r="J172" s="9">
        <v>0</v>
      </c>
      <c r="K172" s="9">
        <v>0</v>
      </c>
      <c r="L172" s="9">
        <v>0</v>
      </c>
      <c r="M172" s="9">
        <v>0</v>
      </c>
      <c r="N172" s="9">
        <v>0</v>
      </c>
      <c r="O172" s="9">
        <f t="shared" si="13"/>
        <v>0</v>
      </c>
      <c r="Q172" s="9">
        <f t="shared" si="14"/>
        <v>0</v>
      </c>
      <c r="R172" s="9">
        <f>(SUM($E172:F172)+SUM($E172:E172))/2</f>
        <v>0</v>
      </c>
      <c r="S172" s="9">
        <f>(SUM($E172:G172)+SUM($E172:F172))/2</f>
        <v>0</v>
      </c>
      <c r="T172" s="9">
        <f>(SUM($E172:H172)+SUM($E172:G172))/2</f>
        <v>0</v>
      </c>
      <c r="U172" s="9">
        <f>(SUM($E172:I172)+SUM($E172:H172))/2</f>
        <v>0</v>
      </c>
      <c r="V172" s="9">
        <f>(SUM($E172:J172)+SUM($E172:I172))/2</f>
        <v>0</v>
      </c>
      <c r="W172" s="9">
        <f>(SUM($E172:K172)+SUM($E172:J172))/2</f>
        <v>0</v>
      </c>
      <c r="X172" s="9">
        <f>(SUM($E172:L172)+SUM($E172:K172))/2</f>
        <v>0</v>
      </c>
      <c r="Y172" s="9">
        <f>(SUM($E172:M172)+SUM($E172:L172))/2</f>
        <v>0</v>
      </c>
      <c r="Z172" s="9">
        <f>(SUM($E172:N172)+SUM($E172:M172))/2</f>
        <v>0</v>
      </c>
      <c r="AA172" s="9">
        <f t="shared" si="15"/>
        <v>0</v>
      </c>
    </row>
    <row r="173" spans="1:27" hidden="1">
      <c r="A173" s="7">
        <v>2545</v>
      </c>
      <c r="B173" t="s">
        <v>34</v>
      </c>
      <c r="C173" t="str">
        <f t="shared" si="12"/>
        <v>2545 Elec Transmission 350-359</v>
      </c>
      <c r="D173" s="11">
        <v>1</v>
      </c>
      <c r="E173" s="8">
        <v>0</v>
      </c>
      <c r="F173" s="9">
        <v>0</v>
      </c>
      <c r="G173" s="9">
        <v>0</v>
      </c>
      <c r="H173" s="9">
        <v>8795.2984350000006</v>
      </c>
      <c r="I173" s="9">
        <v>0</v>
      </c>
      <c r="J173" s="9">
        <v>0</v>
      </c>
      <c r="K173" s="9">
        <v>0</v>
      </c>
      <c r="L173" s="9">
        <v>0</v>
      </c>
      <c r="M173" s="9">
        <v>0</v>
      </c>
      <c r="N173" s="9">
        <v>0</v>
      </c>
      <c r="O173" s="9">
        <f t="shared" si="13"/>
        <v>8795.2984350000006</v>
      </c>
      <c r="Q173" s="9">
        <f t="shared" si="14"/>
        <v>0</v>
      </c>
      <c r="R173" s="9">
        <f>(SUM($E173:F173)+SUM($E173:E173))/2</f>
        <v>0</v>
      </c>
      <c r="S173" s="9">
        <f>(SUM($E173:G173)+SUM($E173:F173))/2</f>
        <v>0</v>
      </c>
      <c r="T173" s="9">
        <f>(SUM($E173:H173)+SUM($E173:G173))/2</f>
        <v>4397.6492175000003</v>
      </c>
      <c r="U173" s="9">
        <f>(SUM($E173:I173)+SUM($E173:H173))/2</f>
        <v>8795.2984350000006</v>
      </c>
      <c r="V173" s="9">
        <f>(SUM($E173:J173)+SUM($E173:I173))/2</f>
        <v>8795.2984350000006</v>
      </c>
      <c r="W173" s="9">
        <f>(SUM($E173:K173)+SUM($E173:J173))/2</f>
        <v>8795.2984350000006</v>
      </c>
      <c r="X173" s="9">
        <f>(SUM($E173:L173)+SUM($E173:K173))/2</f>
        <v>8795.2984350000006</v>
      </c>
      <c r="Y173" s="9">
        <f>(SUM($E173:M173)+SUM($E173:L173))/2</f>
        <v>8795.2984350000006</v>
      </c>
      <c r="Z173" s="9">
        <f>(SUM($E173:N173)+SUM($E173:M173))/2</f>
        <v>8795.2984350000006</v>
      </c>
      <c r="AA173" s="9">
        <f t="shared" si="15"/>
        <v>5716.9439827500009</v>
      </c>
    </row>
    <row r="174" spans="1:27" hidden="1">
      <c r="A174" s="7">
        <v>2545</v>
      </c>
      <c r="B174" t="s">
        <v>33</v>
      </c>
      <c r="C174" t="str">
        <f t="shared" si="12"/>
        <v>2545 Elec Distribution 360-373</v>
      </c>
      <c r="D174" s="11">
        <v>1</v>
      </c>
      <c r="E174" s="8">
        <v>0</v>
      </c>
      <c r="F174" s="9">
        <v>0</v>
      </c>
      <c r="G174" s="9">
        <v>0</v>
      </c>
      <c r="H174" s="9">
        <v>-13380.95</v>
      </c>
      <c r="I174" s="9">
        <v>0</v>
      </c>
      <c r="J174" s="9">
        <v>0</v>
      </c>
      <c r="K174" s="9">
        <v>0</v>
      </c>
      <c r="L174" s="9">
        <v>0</v>
      </c>
      <c r="M174" s="9">
        <v>0</v>
      </c>
      <c r="N174" s="9">
        <v>0</v>
      </c>
      <c r="O174" s="9">
        <f t="shared" si="13"/>
        <v>-13380.95</v>
      </c>
      <c r="Q174" s="9">
        <f t="shared" si="14"/>
        <v>0</v>
      </c>
      <c r="R174" s="9">
        <f>(SUM($E174:F174)+SUM($E174:E174))/2</f>
        <v>0</v>
      </c>
      <c r="S174" s="9">
        <f>(SUM($E174:G174)+SUM($E174:F174))/2</f>
        <v>0</v>
      </c>
      <c r="T174" s="9">
        <f>(SUM($E174:H174)+SUM($E174:G174))/2</f>
        <v>-6690.4750000000004</v>
      </c>
      <c r="U174" s="9">
        <f>(SUM($E174:I174)+SUM($E174:H174))/2</f>
        <v>-13380.95</v>
      </c>
      <c r="V174" s="9">
        <f>(SUM($E174:J174)+SUM($E174:I174))/2</f>
        <v>-13380.95</v>
      </c>
      <c r="W174" s="9">
        <f>(SUM($E174:K174)+SUM($E174:J174))/2</f>
        <v>-13380.95</v>
      </c>
      <c r="X174" s="9">
        <f>(SUM($E174:L174)+SUM($E174:K174))/2</f>
        <v>-13380.95</v>
      </c>
      <c r="Y174" s="9">
        <f>(SUM($E174:M174)+SUM($E174:L174))/2</f>
        <v>-13380.95</v>
      </c>
      <c r="Z174" s="9">
        <f>(SUM($E174:N174)+SUM($E174:M174))/2</f>
        <v>-13380.95</v>
      </c>
      <c r="AA174" s="9">
        <f t="shared" si="15"/>
        <v>-8697.6174999999985</v>
      </c>
    </row>
    <row r="175" spans="1:27" hidden="1">
      <c r="A175" s="7">
        <v>2545</v>
      </c>
      <c r="B175" t="s">
        <v>36</v>
      </c>
      <c r="C175" t="str">
        <f t="shared" si="12"/>
        <v>2545 General 389-391 / 393-395 / 397-398</v>
      </c>
      <c r="D175" s="11">
        <v>1</v>
      </c>
      <c r="E175" s="8">
        <v>0</v>
      </c>
      <c r="F175" s="9">
        <v>0</v>
      </c>
      <c r="G175" s="9">
        <v>0</v>
      </c>
      <c r="H175" s="9">
        <v>0</v>
      </c>
      <c r="I175" s="9">
        <v>0</v>
      </c>
      <c r="J175" s="9">
        <v>0</v>
      </c>
      <c r="K175" s="9">
        <v>0</v>
      </c>
      <c r="L175" s="9">
        <v>0</v>
      </c>
      <c r="M175" s="9">
        <v>0</v>
      </c>
      <c r="N175" s="9">
        <v>0</v>
      </c>
      <c r="O175" s="9">
        <f t="shared" si="13"/>
        <v>0</v>
      </c>
      <c r="Q175" s="9">
        <f t="shared" si="14"/>
        <v>0</v>
      </c>
      <c r="R175" s="9">
        <f>(SUM($E175:F175)+SUM($E175:E175))/2</f>
        <v>0</v>
      </c>
      <c r="S175" s="9">
        <f>(SUM($E175:G175)+SUM($E175:F175))/2</f>
        <v>0</v>
      </c>
      <c r="T175" s="9">
        <f>(SUM($E175:H175)+SUM($E175:G175))/2</f>
        <v>0</v>
      </c>
      <c r="U175" s="9">
        <f>(SUM($E175:I175)+SUM($E175:H175))/2</f>
        <v>0</v>
      </c>
      <c r="V175" s="9">
        <f>(SUM($E175:J175)+SUM($E175:I175))/2</f>
        <v>0</v>
      </c>
      <c r="W175" s="9">
        <f>(SUM($E175:K175)+SUM($E175:J175))/2</f>
        <v>0</v>
      </c>
      <c r="X175" s="9">
        <f>(SUM($E175:L175)+SUM($E175:K175))/2</f>
        <v>0</v>
      </c>
      <c r="Y175" s="9">
        <f>(SUM($E175:M175)+SUM($E175:L175))/2</f>
        <v>0</v>
      </c>
      <c r="Z175" s="9">
        <f>(SUM($E175:N175)+SUM($E175:M175))/2</f>
        <v>0</v>
      </c>
      <c r="AA175" s="9">
        <f t="shared" si="15"/>
        <v>0</v>
      </c>
    </row>
    <row r="176" spans="1:27" hidden="1">
      <c r="A176" s="7">
        <v>2546</v>
      </c>
      <c r="B176" t="s">
        <v>33</v>
      </c>
      <c r="C176" t="str">
        <f t="shared" si="12"/>
        <v>2546 Elec Distribution 360-373</v>
      </c>
      <c r="D176" s="11">
        <v>1</v>
      </c>
      <c r="E176" s="8">
        <v>0</v>
      </c>
      <c r="F176" s="9">
        <v>0</v>
      </c>
      <c r="G176" s="9">
        <v>0</v>
      </c>
      <c r="H176" s="9">
        <v>0</v>
      </c>
      <c r="I176" s="9">
        <v>0</v>
      </c>
      <c r="J176" s="9">
        <v>0</v>
      </c>
      <c r="K176" s="9">
        <v>0</v>
      </c>
      <c r="L176" s="9">
        <v>0</v>
      </c>
      <c r="M176" s="9">
        <v>0</v>
      </c>
      <c r="N176" s="9">
        <v>0</v>
      </c>
      <c r="O176" s="9">
        <f t="shared" si="13"/>
        <v>0</v>
      </c>
      <c r="Q176" s="9">
        <f t="shared" si="14"/>
        <v>0</v>
      </c>
      <c r="R176" s="9">
        <f>(SUM($E176:F176)+SUM($E176:E176))/2</f>
        <v>0</v>
      </c>
      <c r="S176" s="9">
        <f>(SUM($E176:G176)+SUM($E176:F176))/2</f>
        <v>0</v>
      </c>
      <c r="T176" s="9">
        <f>(SUM($E176:H176)+SUM($E176:G176))/2</f>
        <v>0</v>
      </c>
      <c r="U176" s="9">
        <f>(SUM($E176:I176)+SUM($E176:H176))/2</f>
        <v>0</v>
      </c>
      <c r="V176" s="9">
        <f>(SUM($E176:J176)+SUM($E176:I176))/2</f>
        <v>0</v>
      </c>
      <c r="W176" s="9">
        <f>(SUM($E176:K176)+SUM($E176:J176))/2</f>
        <v>0</v>
      </c>
      <c r="X176" s="9">
        <f>(SUM($E176:L176)+SUM($E176:K176))/2</f>
        <v>0</v>
      </c>
      <c r="Y176" s="9">
        <f>(SUM($E176:M176)+SUM($E176:L176))/2</f>
        <v>0</v>
      </c>
      <c r="Z176" s="9">
        <f>(SUM($E176:N176)+SUM($E176:M176))/2</f>
        <v>0</v>
      </c>
      <c r="AA176" s="9">
        <f t="shared" si="15"/>
        <v>0</v>
      </c>
    </row>
    <row r="177" spans="1:27" hidden="1">
      <c r="A177" s="7">
        <v>2546</v>
      </c>
      <c r="B177" t="s">
        <v>34</v>
      </c>
      <c r="C177" t="str">
        <f t="shared" si="12"/>
        <v>2546 Elec Transmission 350-359</v>
      </c>
      <c r="D177" s="11">
        <v>1</v>
      </c>
      <c r="E177" s="8">
        <v>0</v>
      </c>
      <c r="F177" s="9">
        <v>0</v>
      </c>
      <c r="G177" s="9">
        <v>0</v>
      </c>
      <c r="H177" s="9">
        <v>0</v>
      </c>
      <c r="I177" s="9">
        <v>0</v>
      </c>
      <c r="J177" s="9">
        <v>0</v>
      </c>
      <c r="K177" s="9">
        <v>0</v>
      </c>
      <c r="L177" s="9">
        <v>0</v>
      </c>
      <c r="M177" s="9">
        <v>0</v>
      </c>
      <c r="N177" s="9">
        <v>0</v>
      </c>
      <c r="O177" s="9">
        <f t="shared" si="13"/>
        <v>0</v>
      </c>
      <c r="Q177" s="9">
        <f t="shared" si="14"/>
        <v>0</v>
      </c>
      <c r="R177" s="9">
        <f>(SUM($E177:F177)+SUM($E177:E177))/2</f>
        <v>0</v>
      </c>
      <c r="S177" s="9">
        <f>(SUM($E177:G177)+SUM($E177:F177))/2</f>
        <v>0</v>
      </c>
      <c r="T177" s="9">
        <f>(SUM($E177:H177)+SUM($E177:G177))/2</f>
        <v>0</v>
      </c>
      <c r="U177" s="9">
        <f>(SUM($E177:I177)+SUM($E177:H177))/2</f>
        <v>0</v>
      </c>
      <c r="V177" s="9">
        <f>(SUM($E177:J177)+SUM($E177:I177))/2</f>
        <v>0</v>
      </c>
      <c r="W177" s="9">
        <f>(SUM($E177:K177)+SUM($E177:J177))/2</f>
        <v>0</v>
      </c>
      <c r="X177" s="9">
        <f>(SUM($E177:L177)+SUM($E177:K177))/2</f>
        <v>0</v>
      </c>
      <c r="Y177" s="9">
        <f>(SUM($E177:M177)+SUM($E177:L177))/2</f>
        <v>0</v>
      </c>
      <c r="Z177" s="9">
        <f>(SUM($E177:N177)+SUM($E177:M177))/2</f>
        <v>0</v>
      </c>
      <c r="AA177" s="9">
        <f t="shared" si="15"/>
        <v>0</v>
      </c>
    </row>
    <row r="178" spans="1:27" hidden="1">
      <c r="A178" s="7">
        <v>2546</v>
      </c>
      <c r="B178" t="s">
        <v>36</v>
      </c>
      <c r="C178" t="str">
        <f t="shared" si="12"/>
        <v>2546 General 389-391 / 393-395 / 397-398</v>
      </c>
      <c r="D178" s="11">
        <v>1</v>
      </c>
      <c r="E178" s="8">
        <v>0</v>
      </c>
      <c r="F178" s="9">
        <v>0</v>
      </c>
      <c r="G178" s="9">
        <v>0</v>
      </c>
      <c r="H178" s="9">
        <v>0</v>
      </c>
      <c r="I178" s="9">
        <v>0</v>
      </c>
      <c r="J178" s="9">
        <v>0</v>
      </c>
      <c r="K178" s="9">
        <v>0</v>
      </c>
      <c r="L178" s="9">
        <v>0</v>
      </c>
      <c r="M178" s="9">
        <v>0</v>
      </c>
      <c r="N178" s="9">
        <v>0</v>
      </c>
      <c r="O178" s="9">
        <f t="shared" si="13"/>
        <v>0</v>
      </c>
      <c r="Q178" s="9">
        <f t="shared" si="14"/>
        <v>0</v>
      </c>
      <c r="R178" s="9">
        <f>(SUM($E178:F178)+SUM($E178:E178))/2</f>
        <v>0</v>
      </c>
      <c r="S178" s="9">
        <f>(SUM($E178:G178)+SUM($E178:F178))/2</f>
        <v>0</v>
      </c>
      <c r="T178" s="9">
        <f>(SUM($E178:H178)+SUM($E178:G178))/2</f>
        <v>0</v>
      </c>
      <c r="U178" s="9">
        <f>(SUM($E178:I178)+SUM($E178:H178))/2</f>
        <v>0</v>
      </c>
      <c r="V178" s="9">
        <f>(SUM($E178:J178)+SUM($E178:I178))/2</f>
        <v>0</v>
      </c>
      <c r="W178" s="9">
        <f>(SUM($E178:K178)+SUM($E178:J178))/2</f>
        <v>0</v>
      </c>
      <c r="X178" s="9">
        <f>(SUM($E178:L178)+SUM($E178:K178))/2</f>
        <v>0</v>
      </c>
      <c r="Y178" s="9">
        <f>(SUM($E178:M178)+SUM($E178:L178))/2</f>
        <v>0</v>
      </c>
      <c r="Z178" s="9">
        <f>(SUM($E178:N178)+SUM($E178:M178))/2</f>
        <v>0</v>
      </c>
      <c r="AA178" s="9">
        <f t="shared" si="15"/>
        <v>0</v>
      </c>
    </row>
    <row r="179" spans="1:27" hidden="1">
      <c r="A179" s="7">
        <v>2547</v>
      </c>
      <c r="B179" t="s">
        <v>33</v>
      </c>
      <c r="C179" t="str">
        <f t="shared" si="12"/>
        <v>2547 Elec Distribution 360-373</v>
      </c>
      <c r="D179" s="11">
        <v>1</v>
      </c>
      <c r="E179" s="8">
        <v>0</v>
      </c>
      <c r="F179" s="9">
        <v>0</v>
      </c>
      <c r="G179" s="9">
        <v>0</v>
      </c>
      <c r="H179" s="9">
        <v>0</v>
      </c>
      <c r="I179" s="9">
        <v>0</v>
      </c>
      <c r="J179" s="9">
        <v>0</v>
      </c>
      <c r="K179" s="9">
        <v>0</v>
      </c>
      <c r="L179" s="9">
        <v>0</v>
      </c>
      <c r="M179" s="9">
        <v>0</v>
      </c>
      <c r="N179" s="9">
        <v>0</v>
      </c>
      <c r="O179" s="9">
        <f t="shared" si="13"/>
        <v>0</v>
      </c>
      <c r="Q179" s="9">
        <f t="shared" si="14"/>
        <v>0</v>
      </c>
      <c r="R179" s="9">
        <f>(SUM($E179:F179)+SUM($E179:E179))/2</f>
        <v>0</v>
      </c>
      <c r="S179" s="9">
        <f>(SUM($E179:G179)+SUM($E179:F179))/2</f>
        <v>0</v>
      </c>
      <c r="T179" s="9">
        <f>(SUM($E179:H179)+SUM($E179:G179))/2</f>
        <v>0</v>
      </c>
      <c r="U179" s="9">
        <f>(SUM($E179:I179)+SUM($E179:H179))/2</f>
        <v>0</v>
      </c>
      <c r="V179" s="9">
        <f>(SUM($E179:J179)+SUM($E179:I179))/2</f>
        <v>0</v>
      </c>
      <c r="W179" s="9">
        <f>(SUM($E179:K179)+SUM($E179:J179))/2</f>
        <v>0</v>
      </c>
      <c r="X179" s="9">
        <f>(SUM($E179:L179)+SUM($E179:K179))/2</f>
        <v>0</v>
      </c>
      <c r="Y179" s="9">
        <f>(SUM($E179:M179)+SUM($E179:L179))/2</f>
        <v>0</v>
      </c>
      <c r="Z179" s="9">
        <f>(SUM($E179:N179)+SUM($E179:M179))/2</f>
        <v>0</v>
      </c>
      <c r="AA179" s="9">
        <f t="shared" si="15"/>
        <v>0</v>
      </c>
    </row>
    <row r="180" spans="1:27" hidden="1">
      <c r="A180" s="7">
        <v>2548</v>
      </c>
      <c r="B180" t="s">
        <v>33</v>
      </c>
      <c r="C180" t="str">
        <f t="shared" si="12"/>
        <v>2548 Elec Distribution 360-373</v>
      </c>
      <c r="D180" s="11">
        <v>1</v>
      </c>
      <c r="E180" s="8">
        <v>0</v>
      </c>
      <c r="F180" s="9">
        <v>0</v>
      </c>
      <c r="G180" s="9">
        <v>0</v>
      </c>
      <c r="H180" s="9">
        <v>0</v>
      </c>
      <c r="I180" s="9">
        <v>0</v>
      </c>
      <c r="J180" s="9">
        <v>0</v>
      </c>
      <c r="K180" s="9">
        <v>0</v>
      </c>
      <c r="L180" s="9">
        <v>0</v>
      </c>
      <c r="M180" s="9">
        <v>0</v>
      </c>
      <c r="N180" s="9">
        <v>0</v>
      </c>
      <c r="O180" s="9">
        <f t="shared" si="13"/>
        <v>0</v>
      </c>
      <c r="Q180" s="9">
        <f t="shared" si="14"/>
        <v>0</v>
      </c>
      <c r="R180" s="9">
        <f>(SUM($E180:F180)+SUM($E180:E180))/2</f>
        <v>0</v>
      </c>
      <c r="S180" s="9">
        <f>(SUM($E180:G180)+SUM($E180:F180))/2</f>
        <v>0</v>
      </c>
      <c r="T180" s="9">
        <f>(SUM($E180:H180)+SUM($E180:G180))/2</f>
        <v>0</v>
      </c>
      <c r="U180" s="9">
        <f>(SUM($E180:I180)+SUM($E180:H180))/2</f>
        <v>0</v>
      </c>
      <c r="V180" s="9">
        <f>(SUM($E180:J180)+SUM($E180:I180))/2</f>
        <v>0</v>
      </c>
      <c r="W180" s="9">
        <f>(SUM($E180:K180)+SUM($E180:J180))/2</f>
        <v>0</v>
      </c>
      <c r="X180" s="9">
        <f>(SUM($E180:L180)+SUM($E180:K180))/2</f>
        <v>0</v>
      </c>
      <c r="Y180" s="9">
        <f>(SUM($E180:M180)+SUM($E180:L180))/2</f>
        <v>0</v>
      </c>
      <c r="Z180" s="9">
        <f>(SUM($E180:N180)+SUM($E180:M180))/2</f>
        <v>0</v>
      </c>
      <c r="AA180" s="9">
        <f t="shared" si="15"/>
        <v>0</v>
      </c>
    </row>
    <row r="181" spans="1:27" hidden="1">
      <c r="A181" s="7">
        <v>2549</v>
      </c>
      <c r="B181" t="s">
        <v>33</v>
      </c>
      <c r="C181" t="str">
        <f t="shared" si="12"/>
        <v>2549 Elec Distribution 360-373</v>
      </c>
      <c r="D181" s="11">
        <v>1</v>
      </c>
      <c r="E181" s="8">
        <v>0</v>
      </c>
      <c r="F181" s="9">
        <v>0</v>
      </c>
      <c r="G181" s="9">
        <v>0</v>
      </c>
      <c r="H181" s="9">
        <v>0</v>
      </c>
      <c r="I181" s="9">
        <v>0</v>
      </c>
      <c r="J181" s="9">
        <v>0</v>
      </c>
      <c r="K181" s="9">
        <v>0</v>
      </c>
      <c r="L181" s="9">
        <v>0</v>
      </c>
      <c r="M181" s="9">
        <v>0</v>
      </c>
      <c r="N181" s="9">
        <v>0</v>
      </c>
      <c r="O181" s="9">
        <f t="shared" si="13"/>
        <v>0</v>
      </c>
      <c r="Q181" s="9">
        <f t="shared" si="14"/>
        <v>0</v>
      </c>
      <c r="R181" s="9">
        <f>(SUM($E181:F181)+SUM($E181:E181))/2</f>
        <v>0</v>
      </c>
      <c r="S181" s="9">
        <f>(SUM($E181:G181)+SUM($E181:F181))/2</f>
        <v>0</v>
      </c>
      <c r="T181" s="9">
        <f>(SUM($E181:H181)+SUM($E181:G181))/2</f>
        <v>0</v>
      </c>
      <c r="U181" s="9">
        <f>(SUM($E181:I181)+SUM($E181:H181))/2</f>
        <v>0</v>
      </c>
      <c r="V181" s="9">
        <f>(SUM($E181:J181)+SUM($E181:I181))/2</f>
        <v>0</v>
      </c>
      <c r="W181" s="9">
        <f>(SUM($E181:K181)+SUM($E181:J181))/2</f>
        <v>0</v>
      </c>
      <c r="X181" s="9">
        <f>(SUM($E181:L181)+SUM($E181:K181))/2</f>
        <v>0</v>
      </c>
      <c r="Y181" s="9">
        <f>(SUM($E181:M181)+SUM($E181:L181))/2</f>
        <v>0</v>
      </c>
      <c r="Z181" s="9">
        <f>(SUM($E181:N181)+SUM($E181:M181))/2</f>
        <v>0</v>
      </c>
      <c r="AA181" s="9">
        <f t="shared" si="15"/>
        <v>0</v>
      </c>
    </row>
    <row r="182" spans="1:27" hidden="1">
      <c r="A182" s="7">
        <v>2549</v>
      </c>
      <c r="B182" t="s">
        <v>34</v>
      </c>
      <c r="C182" t="str">
        <f t="shared" si="12"/>
        <v>2549 Elec Transmission 350-359</v>
      </c>
      <c r="D182" s="11">
        <v>1</v>
      </c>
      <c r="E182" s="8">
        <v>0</v>
      </c>
      <c r="F182" s="9">
        <v>-5.8207660913467407E-11</v>
      </c>
      <c r="G182" s="9">
        <v>0</v>
      </c>
      <c r="H182" s="9">
        <v>0</v>
      </c>
      <c r="I182" s="9">
        <v>0</v>
      </c>
      <c r="J182" s="9">
        <v>0</v>
      </c>
      <c r="K182" s="9">
        <v>0</v>
      </c>
      <c r="L182" s="9">
        <v>0</v>
      </c>
      <c r="M182" s="9">
        <v>0</v>
      </c>
      <c r="N182" s="9">
        <v>0</v>
      </c>
      <c r="O182" s="9">
        <f t="shared" si="13"/>
        <v>-5.8207660913467407E-11</v>
      </c>
      <c r="Q182" s="9">
        <f t="shared" si="14"/>
        <v>0</v>
      </c>
      <c r="R182" s="9">
        <f>(SUM($E182:F182)+SUM($E182:E182))/2</f>
        <v>-2.9103830456733704E-11</v>
      </c>
      <c r="S182" s="9">
        <f>(SUM($E182:G182)+SUM($E182:F182))/2</f>
        <v>-5.8207660913467407E-11</v>
      </c>
      <c r="T182" s="9">
        <f>(SUM($E182:H182)+SUM($E182:G182))/2</f>
        <v>-5.8207660913467407E-11</v>
      </c>
      <c r="U182" s="9">
        <f>(SUM($E182:I182)+SUM($E182:H182))/2</f>
        <v>-5.8207660913467407E-11</v>
      </c>
      <c r="V182" s="9">
        <f>(SUM($E182:J182)+SUM($E182:I182))/2</f>
        <v>-5.8207660913467407E-11</v>
      </c>
      <c r="W182" s="9">
        <f>(SUM($E182:K182)+SUM($E182:J182))/2</f>
        <v>-5.8207660913467407E-11</v>
      </c>
      <c r="X182" s="9">
        <f>(SUM($E182:L182)+SUM($E182:K182))/2</f>
        <v>-5.8207660913467407E-11</v>
      </c>
      <c r="Y182" s="9">
        <f>(SUM($E182:M182)+SUM($E182:L182))/2</f>
        <v>-5.8207660913467407E-11</v>
      </c>
      <c r="Z182" s="9">
        <f>(SUM($E182:N182)+SUM($E182:M182))/2</f>
        <v>-5.8207660913467407E-11</v>
      </c>
      <c r="AA182" s="9">
        <f t="shared" si="15"/>
        <v>-4.9476511776447295E-11</v>
      </c>
    </row>
    <row r="183" spans="1:27">
      <c r="A183" s="7">
        <v>2550</v>
      </c>
      <c r="B183" t="s">
        <v>34</v>
      </c>
      <c r="C183" t="str">
        <f t="shared" si="12"/>
        <v>2550 Elec Transmission 350-359</v>
      </c>
      <c r="D183" s="11">
        <v>1</v>
      </c>
      <c r="E183" s="8">
        <v>-7.2759576141834259E-11</v>
      </c>
      <c r="F183" s="9">
        <v>3.637978807091713E-11</v>
      </c>
      <c r="G183" s="9">
        <v>0</v>
      </c>
      <c r="H183" s="9">
        <v>0</v>
      </c>
      <c r="I183" s="9">
        <v>0</v>
      </c>
      <c r="J183" s="9">
        <v>0</v>
      </c>
      <c r="K183" s="9">
        <v>0</v>
      </c>
      <c r="L183" s="9">
        <v>0</v>
      </c>
      <c r="M183" s="9">
        <v>0</v>
      </c>
      <c r="N183" s="9">
        <v>0</v>
      </c>
      <c r="O183" s="9">
        <f t="shared" si="13"/>
        <v>-3.637978807091713E-11</v>
      </c>
      <c r="Q183" s="9">
        <f t="shared" si="14"/>
        <v>-3.637978807091713E-11</v>
      </c>
      <c r="R183" s="9">
        <f>(SUM($E183:F183)+SUM($E183:E183))/2</f>
        <v>-5.4569682106375694E-11</v>
      </c>
      <c r="S183" s="9">
        <f>(SUM($E183:G183)+SUM($E183:F183))/2</f>
        <v>-3.637978807091713E-11</v>
      </c>
      <c r="T183" s="9">
        <f>(SUM($E183:H183)+SUM($E183:G183))/2</f>
        <v>-3.637978807091713E-11</v>
      </c>
      <c r="U183" s="9">
        <f>(SUM($E183:I183)+SUM($E183:H183))/2</f>
        <v>-3.637978807091713E-11</v>
      </c>
      <c r="V183" s="9">
        <f>(SUM($E183:J183)+SUM($E183:I183))/2</f>
        <v>-3.637978807091713E-11</v>
      </c>
      <c r="W183" s="9">
        <f>(SUM($E183:K183)+SUM($E183:J183))/2</f>
        <v>-3.637978807091713E-11</v>
      </c>
      <c r="X183" s="9">
        <f>(SUM($E183:L183)+SUM($E183:K183))/2</f>
        <v>-3.637978807091713E-11</v>
      </c>
      <c r="Y183" s="9">
        <f>(SUM($E183:M183)+SUM($E183:L183))/2</f>
        <v>-3.637978807091713E-11</v>
      </c>
      <c r="Z183" s="9">
        <f>(SUM($E183:N183)+SUM($E183:M183))/2</f>
        <v>-3.637978807091713E-11</v>
      </c>
      <c r="AA183" s="9">
        <f t="shared" si="15"/>
        <v>-3.8198777474462986E-11</v>
      </c>
    </row>
    <row r="184" spans="1:27" hidden="1">
      <c r="A184" s="7">
        <v>2552</v>
      </c>
      <c r="B184" t="s">
        <v>34</v>
      </c>
      <c r="C184" t="str">
        <f t="shared" si="12"/>
        <v>2552 Elec Transmission 350-359</v>
      </c>
      <c r="D184" s="11">
        <v>1</v>
      </c>
      <c r="E184" s="8">
        <v>0</v>
      </c>
      <c r="F184" s="9">
        <v>1.8189894035458565E-12</v>
      </c>
      <c r="G184" s="9">
        <v>0</v>
      </c>
      <c r="H184" s="9">
        <v>0</v>
      </c>
      <c r="I184" s="9">
        <v>0</v>
      </c>
      <c r="J184" s="9">
        <v>0</v>
      </c>
      <c r="K184" s="9">
        <v>0</v>
      </c>
      <c r="L184" s="9">
        <v>0</v>
      </c>
      <c r="M184" s="9">
        <v>0</v>
      </c>
      <c r="N184" s="9">
        <v>0</v>
      </c>
      <c r="O184" s="9">
        <f t="shared" si="13"/>
        <v>1.8189894035458565E-12</v>
      </c>
      <c r="Q184" s="9">
        <f t="shared" si="14"/>
        <v>0</v>
      </c>
      <c r="R184" s="9">
        <f>(SUM($E184:F184)+SUM($E184:E184))/2</f>
        <v>9.0949470177292824E-13</v>
      </c>
      <c r="S184" s="9">
        <f>(SUM($E184:G184)+SUM($E184:F184))/2</f>
        <v>1.8189894035458565E-12</v>
      </c>
      <c r="T184" s="9">
        <f>(SUM($E184:H184)+SUM($E184:G184))/2</f>
        <v>1.8189894035458565E-12</v>
      </c>
      <c r="U184" s="9">
        <f>(SUM($E184:I184)+SUM($E184:H184))/2</f>
        <v>1.8189894035458565E-12</v>
      </c>
      <c r="V184" s="9">
        <f>(SUM($E184:J184)+SUM($E184:I184))/2</f>
        <v>1.8189894035458565E-12</v>
      </c>
      <c r="W184" s="9">
        <f>(SUM($E184:K184)+SUM($E184:J184))/2</f>
        <v>1.8189894035458565E-12</v>
      </c>
      <c r="X184" s="9">
        <f>(SUM($E184:L184)+SUM($E184:K184))/2</f>
        <v>1.8189894035458565E-12</v>
      </c>
      <c r="Y184" s="9">
        <f>(SUM($E184:M184)+SUM($E184:L184))/2</f>
        <v>1.8189894035458565E-12</v>
      </c>
      <c r="Z184" s="9">
        <f>(SUM($E184:N184)+SUM($E184:M184))/2</f>
        <v>1.8189894035458565E-12</v>
      </c>
      <c r="AA184" s="9">
        <f t="shared" si="15"/>
        <v>1.546140993013978E-12</v>
      </c>
    </row>
    <row r="185" spans="1:27" hidden="1">
      <c r="A185" s="7">
        <v>2552</v>
      </c>
      <c r="B185" t="s">
        <v>33</v>
      </c>
      <c r="C185" t="str">
        <f t="shared" si="12"/>
        <v>2552 Elec Distribution 360-373</v>
      </c>
      <c r="D185" s="11">
        <v>1</v>
      </c>
      <c r="E185" s="8">
        <v>0</v>
      </c>
      <c r="F185" s="9">
        <v>0</v>
      </c>
      <c r="G185" s="9">
        <v>0</v>
      </c>
      <c r="H185" s="9">
        <v>0</v>
      </c>
      <c r="I185" s="9">
        <v>0</v>
      </c>
      <c r="J185" s="9">
        <v>0</v>
      </c>
      <c r="K185" s="9">
        <v>-42295.880000000005</v>
      </c>
      <c r="L185" s="9">
        <v>-4213.95</v>
      </c>
      <c r="M185" s="9">
        <v>0</v>
      </c>
      <c r="N185" s="9">
        <v>0</v>
      </c>
      <c r="O185" s="9">
        <f t="shared" si="13"/>
        <v>-46509.83</v>
      </c>
      <c r="Q185" s="9">
        <f t="shared" si="14"/>
        <v>0</v>
      </c>
      <c r="R185" s="9">
        <f>(SUM($E185:F185)+SUM($E185:E185))/2</f>
        <v>0</v>
      </c>
      <c r="S185" s="9">
        <f>(SUM($E185:G185)+SUM($E185:F185))/2</f>
        <v>0</v>
      </c>
      <c r="T185" s="9">
        <f>(SUM($E185:H185)+SUM($E185:G185))/2</f>
        <v>0</v>
      </c>
      <c r="U185" s="9">
        <f>(SUM($E185:I185)+SUM($E185:H185))/2</f>
        <v>0</v>
      </c>
      <c r="V185" s="9">
        <f>(SUM($E185:J185)+SUM($E185:I185))/2</f>
        <v>0</v>
      </c>
      <c r="W185" s="9">
        <f>(SUM($E185:K185)+SUM($E185:J185))/2</f>
        <v>-21147.940000000002</v>
      </c>
      <c r="X185" s="9">
        <f>(SUM($E185:L185)+SUM($E185:K185))/2</f>
        <v>-44402.855000000003</v>
      </c>
      <c r="Y185" s="9">
        <f>(SUM($E185:M185)+SUM($E185:L185))/2</f>
        <v>-46509.83</v>
      </c>
      <c r="Z185" s="9">
        <f>(SUM($E185:N185)+SUM($E185:M185))/2</f>
        <v>-46509.83</v>
      </c>
      <c r="AA185" s="9">
        <f t="shared" si="15"/>
        <v>-15857.045500000002</v>
      </c>
    </row>
    <row r="186" spans="1:27" hidden="1">
      <c r="A186" s="7">
        <v>2554</v>
      </c>
      <c r="B186" t="s">
        <v>33</v>
      </c>
      <c r="C186" t="str">
        <f t="shared" si="12"/>
        <v>2554 Elec Distribution 360-373</v>
      </c>
      <c r="D186" s="11">
        <v>1</v>
      </c>
      <c r="E186" s="8">
        <v>0</v>
      </c>
      <c r="F186" s="9">
        <v>0</v>
      </c>
      <c r="G186" s="9">
        <v>0</v>
      </c>
      <c r="H186" s="9">
        <v>0</v>
      </c>
      <c r="I186" s="9">
        <v>0</v>
      </c>
      <c r="J186" s="9">
        <v>0</v>
      </c>
      <c r="K186" s="9">
        <v>0</v>
      </c>
      <c r="L186" s="9">
        <v>0</v>
      </c>
      <c r="M186" s="9">
        <v>0</v>
      </c>
      <c r="N186" s="9">
        <v>0</v>
      </c>
      <c r="O186" s="9">
        <f t="shared" si="13"/>
        <v>0</v>
      </c>
      <c r="Q186" s="9">
        <f t="shared" si="14"/>
        <v>0</v>
      </c>
      <c r="R186" s="9">
        <f>(SUM($E186:F186)+SUM($E186:E186))/2</f>
        <v>0</v>
      </c>
      <c r="S186" s="9">
        <f>(SUM($E186:G186)+SUM($E186:F186))/2</f>
        <v>0</v>
      </c>
      <c r="T186" s="9">
        <f>(SUM($E186:H186)+SUM($E186:G186))/2</f>
        <v>0</v>
      </c>
      <c r="U186" s="9">
        <f>(SUM($E186:I186)+SUM($E186:H186))/2</f>
        <v>0</v>
      </c>
      <c r="V186" s="9">
        <f>(SUM($E186:J186)+SUM($E186:I186))/2</f>
        <v>0</v>
      </c>
      <c r="W186" s="9">
        <f>(SUM($E186:K186)+SUM($E186:J186))/2</f>
        <v>0</v>
      </c>
      <c r="X186" s="9">
        <f>(SUM($E186:L186)+SUM($E186:K186))/2</f>
        <v>0</v>
      </c>
      <c r="Y186" s="9">
        <f>(SUM($E186:M186)+SUM($E186:L186))/2</f>
        <v>0</v>
      </c>
      <c r="Z186" s="9">
        <f>(SUM($E186:N186)+SUM($E186:M186))/2</f>
        <v>0</v>
      </c>
      <c r="AA186" s="9">
        <f t="shared" si="15"/>
        <v>0</v>
      </c>
    </row>
    <row r="187" spans="1:27" hidden="1">
      <c r="A187" s="7">
        <v>2555</v>
      </c>
      <c r="B187" t="s">
        <v>34</v>
      </c>
      <c r="C187" t="str">
        <f t="shared" si="12"/>
        <v>2555 Elec Transmission 350-359</v>
      </c>
      <c r="D187" s="11">
        <v>1</v>
      </c>
      <c r="E187" s="8">
        <v>0</v>
      </c>
      <c r="F187" s="9">
        <v>0</v>
      </c>
      <c r="G187" s="9">
        <v>0</v>
      </c>
      <c r="H187" s="9">
        <v>0</v>
      </c>
      <c r="I187" s="9">
        <v>0</v>
      </c>
      <c r="J187" s="9">
        <v>0</v>
      </c>
      <c r="K187" s="9">
        <v>0</v>
      </c>
      <c r="L187" s="9">
        <v>0</v>
      </c>
      <c r="M187" s="9">
        <v>0</v>
      </c>
      <c r="N187" s="9">
        <v>0</v>
      </c>
      <c r="O187" s="9">
        <f t="shared" si="13"/>
        <v>0</v>
      </c>
      <c r="Q187" s="9">
        <f t="shared" si="14"/>
        <v>0</v>
      </c>
      <c r="R187" s="9">
        <f>(SUM($E187:F187)+SUM($E187:E187))/2</f>
        <v>0</v>
      </c>
      <c r="S187" s="9">
        <f>(SUM($E187:G187)+SUM($E187:F187))/2</f>
        <v>0</v>
      </c>
      <c r="T187" s="9">
        <f>(SUM($E187:H187)+SUM($E187:G187))/2</f>
        <v>0</v>
      </c>
      <c r="U187" s="9">
        <f>(SUM($E187:I187)+SUM($E187:H187))/2</f>
        <v>0</v>
      </c>
      <c r="V187" s="9">
        <f>(SUM($E187:J187)+SUM($E187:I187))/2</f>
        <v>0</v>
      </c>
      <c r="W187" s="9">
        <f>(SUM($E187:K187)+SUM($E187:J187))/2</f>
        <v>0</v>
      </c>
      <c r="X187" s="9">
        <f>(SUM($E187:L187)+SUM($E187:K187))/2</f>
        <v>0</v>
      </c>
      <c r="Y187" s="9">
        <f>(SUM($E187:M187)+SUM($E187:L187))/2</f>
        <v>0</v>
      </c>
      <c r="Z187" s="9">
        <f>(SUM($E187:N187)+SUM($E187:M187))/2</f>
        <v>0</v>
      </c>
      <c r="AA187" s="9">
        <f t="shared" si="15"/>
        <v>0</v>
      </c>
    </row>
    <row r="188" spans="1:27" hidden="1">
      <c r="A188" s="7">
        <v>2556</v>
      </c>
      <c r="B188" t="s">
        <v>33</v>
      </c>
      <c r="C188" t="str">
        <f t="shared" si="12"/>
        <v>2556 Elec Distribution 360-373</v>
      </c>
      <c r="D188" s="11">
        <v>1</v>
      </c>
      <c r="E188" s="8">
        <v>0</v>
      </c>
      <c r="F188" s="9">
        <v>0</v>
      </c>
      <c r="G188" s="9">
        <v>0</v>
      </c>
      <c r="H188" s="9">
        <v>0</v>
      </c>
      <c r="I188" s="9">
        <v>0</v>
      </c>
      <c r="J188" s="9">
        <v>0</v>
      </c>
      <c r="K188" s="9">
        <v>0</v>
      </c>
      <c r="L188" s="9">
        <v>0</v>
      </c>
      <c r="M188" s="9">
        <v>0</v>
      </c>
      <c r="N188" s="9">
        <v>0</v>
      </c>
      <c r="O188" s="9">
        <f t="shared" si="13"/>
        <v>0</v>
      </c>
      <c r="Q188" s="9">
        <f t="shared" si="14"/>
        <v>0</v>
      </c>
      <c r="R188" s="9">
        <f>(SUM($E188:F188)+SUM($E188:E188))/2</f>
        <v>0</v>
      </c>
      <c r="S188" s="9">
        <f>(SUM($E188:G188)+SUM($E188:F188))/2</f>
        <v>0</v>
      </c>
      <c r="T188" s="9">
        <f>(SUM($E188:H188)+SUM($E188:G188))/2</f>
        <v>0</v>
      </c>
      <c r="U188" s="9">
        <f>(SUM($E188:I188)+SUM($E188:H188))/2</f>
        <v>0</v>
      </c>
      <c r="V188" s="9">
        <f>(SUM($E188:J188)+SUM($E188:I188))/2</f>
        <v>0</v>
      </c>
      <c r="W188" s="9">
        <f>(SUM($E188:K188)+SUM($E188:J188))/2</f>
        <v>0</v>
      </c>
      <c r="X188" s="9">
        <f>(SUM($E188:L188)+SUM($E188:K188))/2</f>
        <v>0</v>
      </c>
      <c r="Y188" s="9">
        <f>(SUM($E188:M188)+SUM($E188:L188))/2</f>
        <v>0</v>
      </c>
      <c r="Z188" s="9">
        <f>(SUM($E188:N188)+SUM($E188:M188))/2</f>
        <v>0</v>
      </c>
      <c r="AA188" s="9">
        <f t="shared" si="15"/>
        <v>0</v>
      </c>
    </row>
    <row r="189" spans="1:27" hidden="1">
      <c r="A189" s="7">
        <v>2556</v>
      </c>
      <c r="B189" t="s">
        <v>34</v>
      </c>
      <c r="C189" t="str">
        <f t="shared" si="12"/>
        <v>2556 Elec Transmission 350-359</v>
      </c>
      <c r="D189" s="11">
        <v>1</v>
      </c>
      <c r="E189" s="8">
        <v>0</v>
      </c>
      <c r="F189" s="9">
        <v>0</v>
      </c>
      <c r="G189" s="9">
        <v>0</v>
      </c>
      <c r="H189" s="9">
        <v>0</v>
      </c>
      <c r="I189" s="9">
        <v>0</v>
      </c>
      <c r="J189" s="9">
        <v>0</v>
      </c>
      <c r="K189" s="9">
        <v>0</v>
      </c>
      <c r="L189" s="9">
        <v>0</v>
      </c>
      <c r="M189" s="9">
        <v>0</v>
      </c>
      <c r="N189" s="9">
        <v>0</v>
      </c>
      <c r="O189" s="9">
        <f t="shared" si="13"/>
        <v>0</v>
      </c>
      <c r="Q189" s="9">
        <f t="shared" si="14"/>
        <v>0</v>
      </c>
      <c r="R189" s="9">
        <f>(SUM($E189:F189)+SUM($E189:E189))/2</f>
        <v>0</v>
      </c>
      <c r="S189" s="9">
        <f>(SUM($E189:G189)+SUM($E189:F189))/2</f>
        <v>0</v>
      </c>
      <c r="T189" s="9">
        <f>(SUM($E189:H189)+SUM($E189:G189))/2</f>
        <v>0</v>
      </c>
      <c r="U189" s="9">
        <f>(SUM($E189:I189)+SUM($E189:H189))/2</f>
        <v>0</v>
      </c>
      <c r="V189" s="9">
        <f>(SUM($E189:J189)+SUM($E189:I189))/2</f>
        <v>0</v>
      </c>
      <c r="W189" s="9">
        <f>(SUM($E189:K189)+SUM($E189:J189))/2</f>
        <v>0</v>
      </c>
      <c r="X189" s="9">
        <f>(SUM($E189:L189)+SUM($E189:K189))/2</f>
        <v>0</v>
      </c>
      <c r="Y189" s="9">
        <f>(SUM($E189:M189)+SUM($E189:L189))/2</f>
        <v>0</v>
      </c>
      <c r="Z189" s="9">
        <f>(SUM($E189:N189)+SUM($E189:M189))/2</f>
        <v>0</v>
      </c>
      <c r="AA189" s="9">
        <f t="shared" si="15"/>
        <v>0</v>
      </c>
    </row>
    <row r="190" spans="1:27" hidden="1">
      <c r="A190" s="7">
        <v>2557</v>
      </c>
      <c r="B190" t="s">
        <v>34</v>
      </c>
      <c r="C190" t="str">
        <f t="shared" si="12"/>
        <v>2557 Elec Transmission 350-359</v>
      </c>
      <c r="D190" s="11">
        <v>1</v>
      </c>
      <c r="E190" s="8">
        <v>-50248.422483000002</v>
      </c>
      <c r="F190" s="9">
        <v>73713.500069999995</v>
      </c>
      <c r="G190" s="9">
        <v>444.56485499999997</v>
      </c>
      <c r="H190" s="9">
        <v>0</v>
      </c>
      <c r="I190" s="9">
        <v>0</v>
      </c>
      <c r="J190" s="9">
        <v>223.51486499999999</v>
      </c>
      <c r="K190" s="9">
        <v>165400.33622699999</v>
      </c>
      <c r="L190" s="9">
        <v>-2041.4094749999999</v>
      </c>
      <c r="M190" s="9">
        <v>3943.0046670000002</v>
      </c>
      <c r="N190" s="9">
        <v>-165568.99283399998</v>
      </c>
      <c r="O190" s="9">
        <f t="shared" si="13"/>
        <v>25866.095892000012</v>
      </c>
      <c r="Q190" s="9">
        <f t="shared" si="14"/>
        <v>-25124.211241500001</v>
      </c>
      <c r="R190" s="9">
        <f>(SUM($E190:F190)+SUM($E190:E190))/2</f>
        <v>-13391.672448000005</v>
      </c>
      <c r="S190" s="9">
        <f>(SUM($E190:G190)+SUM($E190:F190))/2</f>
        <v>23687.360014499995</v>
      </c>
      <c r="T190" s="9">
        <f>(SUM($E190:H190)+SUM($E190:G190))/2</f>
        <v>23909.642441999993</v>
      </c>
      <c r="U190" s="9">
        <f>(SUM($E190:I190)+SUM($E190:H190))/2</f>
        <v>23909.642441999993</v>
      </c>
      <c r="V190" s="9">
        <f>(SUM($E190:J190)+SUM($E190:I190))/2</f>
        <v>24021.399874499992</v>
      </c>
      <c r="W190" s="9">
        <f>(SUM($E190:K190)+SUM($E190:J190))/2</f>
        <v>106833.32542049998</v>
      </c>
      <c r="X190" s="9">
        <f>(SUM($E190:L190)+SUM($E190:K190))/2</f>
        <v>188512.78879649998</v>
      </c>
      <c r="Y190" s="9">
        <f>(SUM($E190:M190)+SUM($E190:L190))/2</f>
        <v>189463.58639249997</v>
      </c>
      <c r="Z190" s="9">
        <f>(SUM($E190:N190)+SUM($E190:M190))/2</f>
        <v>108650.592309</v>
      </c>
      <c r="AA190" s="9">
        <f t="shared" si="15"/>
        <v>65047.245400199994</v>
      </c>
    </row>
    <row r="191" spans="1:27" hidden="1">
      <c r="A191" s="7">
        <v>2557</v>
      </c>
      <c r="B191" t="s">
        <v>33</v>
      </c>
      <c r="C191" t="str">
        <f t="shared" si="12"/>
        <v>2557 Elec Distribution 360-373</v>
      </c>
      <c r="D191" s="11">
        <v>1</v>
      </c>
      <c r="E191" s="8">
        <v>228262.93</v>
      </c>
      <c r="F191" s="9">
        <v>2577.17</v>
      </c>
      <c r="G191" s="9">
        <v>0</v>
      </c>
      <c r="H191" s="9">
        <v>0</v>
      </c>
      <c r="I191" s="9">
        <v>0</v>
      </c>
      <c r="J191" s="9">
        <v>0</v>
      </c>
      <c r="K191" s="9">
        <v>0</v>
      </c>
      <c r="L191" s="9">
        <v>3422.26</v>
      </c>
      <c r="M191" s="9">
        <v>0</v>
      </c>
      <c r="N191" s="9">
        <v>8081.65</v>
      </c>
      <c r="O191" s="9">
        <f t="shared" si="13"/>
        <v>242344.01</v>
      </c>
      <c r="Q191" s="9">
        <f t="shared" si="14"/>
        <v>114131.465</v>
      </c>
      <c r="R191" s="9">
        <f>(SUM($E191:F191)+SUM($E191:E191))/2</f>
        <v>229551.51500000001</v>
      </c>
      <c r="S191" s="9">
        <f>(SUM($E191:G191)+SUM($E191:F191))/2</f>
        <v>230840.1</v>
      </c>
      <c r="T191" s="9">
        <f>(SUM($E191:H191)+SUM($E191:G191))/2</f>
        <v>230840.1</v>
      </c>
      <c r="U191" s="9">
        <f>(SUM($E191:I191)+SUM($E191:H191))/2</f>
        <v>230840.1</v>
      </c>
      <c r="V191" s="9">
        <f>(SUM($E191:J191)+SUM($E191:I191))/2</f>
        <v>230840.1</v>
      </c>
      <c r="W191" s="9">
        <f>(SUM($E191:K191)+SUM($E191:J191))/2</f>
        <v>230840.1</v>
      </c>
      <c r="X191" s="9">
        <f>(SUM($E191:L191)+SUM($E191:K191))/2</f>
        <v>232551.23</v>
      </c>
      <c r="Y191" s="9">
        <f>(SUM($E191:M191)+SUM($E191:L191))/2</f>
        <v>234262.36000000002</v>
      </c>
      <c r="Z191" s="9">
        <f>(SUM($E191:N191)+SUM($E191:M191))/2</f>
        <v>238303.185</v>
      </c>
      <c r="AA191" s="9">
        <f t="shared" si="15"/>
        <v>220300.02549999999</v>
      </c>
    </row>
    <row r="192" spans="1:27" hidden="1">
      <c r="A192" s="7">
        <v>2559</v>
      </c>
      <c r="B192" t="s">
        <v>34</v>
      </c>
      <c r="C192" t="str">
        <f t="shared" si="12"/>
        <v>2559 Elec Transmission 350-359</v>
      </c>
      <c r="D192" s="11">
        <v>1</v>
      </c>
      <c r="E192" s="8">
        <v>0</v>
      </c>
      <c r="F192" s="9">
        <v>0</v>
      </c>
      <c r="G192" s="9">
        <v>0</v>
      </c>
      <c r="H192" s="9">
        <v>0</v>
      </c>
      <c r="I192" s="9">
        <v>0</v>
      </c>
      <c r="J192" s="9">
        <v>0</v>
      </c>
      <c r="K192" s="9">
        <v>0</v>
      </c>
      <c r="L192" s="9">
        <v>0</v>
      </c>
      <c r="M192" s="9">
        <v>0</v>
      </c>
      <c r="N192" s="9">
        <v>0</v>
      </c>
      <c r="O192" s="9">
        <f t="shared" si="13"/>
        <v>0</v>
      </c>
      <c r="Q192" s="9">
        <f t="shared" si="14"/>
        <v>0</v>
      </c>
      <c r="R192" s="9">
        <f>(SUM($E192:F192)+SUM($E192:E192))/2</f>
        <v>0</v>
      </c>
      <c r="S192" s="9">
        <f>(SUM($E192:G192)+SUM($E192:F192))/2</f>
        <v>0</v>
      </c>
      <c r="T192" s="9">
        <f>(SUM($E192:H192)+SUM($E192:G192))/2</f>
        <v>0</v>
      </c>
      <c r="U192" s="9">
        <f>(SUM($E192:I192)+SUM($E192:H192))/2</f>
        <v>0</v>
      </c>
      <c r="V192" s="9">
        <f>(SUM($E192:J192)+SUM($E192:I192))/2</f>
        <v>0</v>
      </c>
      <c r="W192" s="9">
        <f>(SUM($E192:K192)+SUM($E192:J192))/2</f>
        <v>0</v>
      </c>
      <c r="X192" s="9">
        <f>(SUM($E192:L192)+SUM($E192:K192))/2</f>
        <v>0</v>
      </c>
      <c r="Y192" s="9">
        <f>(SUM($E192:M192)+SUM($E192:L192))/2</f>
        <v>0</v>
      </c>
      <c r="Z192" s="9">
        <f>(SUM($E192:N192)+SUM($E192:M192))/2</f>
        <v>0</v>
      </c>
      <c r="AA192" s="9">
        <f t="shared" si="15"/>
        <v>0</v>
      </c>
    </row>
    <row r="193" spans="1:27" hidden="1">
      <c r="A193" s="7">
        <v>2560</v>
      </c>
      <c r="B193" t="s">
        <v>34</v>
      </c>
      <c r="C193" t="str">
        <f t="shared" si="12"/>
        <v>2560 Elec Transmission 350-359</v>
      </c>
      <c r="D193" s="11">
        <v>1</v>
      </c>
      <c r="E193" s="8">
        <v>0</v>
      </c>
      <c r="F193" s="9">
        <v>225760.40556300001</v>
      </c>
      <c r="G193" s="9">
        <v>-1.9099388737231493E-10</v>
      </c>
      <c r="H193" s="9">
        <v>0</v>
      </c>
      <c r="I193" s="9">
        <v>0</v>
      </c>
      <c r="J193" s="9">
        <v>0</v>
      </c>
      <c r="K193" s="9">
        <v>0</v>
      </c>
      <c r="L193" s="9">
        <v>0</v>
      </c>
      <c r="M193" s="9">
        <v>0</v>
      </c>
      <c r="N193" s="9">
        <v>0</v>
      </c>
      <c r="O193" s="9">
        <f t="shared" si="13"/>
        <v>225760.4055629998</v>
      </c>
      <c r="Q193" s="9">
        <f t="shared" si="14"/>
        <v>0</v>
      </c>
      <c r="R193" s="9">
        <f>(SUM($E193:F193)+SUM($E193:E193))/2</f>
        <v>112880.2027815</v>
      </c>
      <c r="S193" s="9">
        <f>(SUM($E193:G193)+SUM($E193:F193))/2</f>
        <v>225760.40556299989</v>
      </c>
      <c r="T193" s="9">
        <f>(SUM($E193:H193)+SUM($E193:G193))/2</f>
        <v>225760.4055629998</v>
      </c>
      <c r="U193" s="9">
        <f>(SUM($E193:I193)+SUM($E193:H193))/2</f>
        <v>225760.4055629998</v>
      </c>
      <c r="V193" s="9">
        <f>(SUM($E193:J193)+SUM($E193:I193))/2</f>
        <v>225760.4055629998</v>
      </c>
      <c r="W193" s="9">
        <f>(SUM($E193:K193)+SUM($E193:J193))/2</f>
        <v>225760.4055629998</v>
      </c>
      <c r="X193" s="9">
        <f>(SUM($E193:L193)+SUM($E193:K193))/2</f>
        <v>225760.4055629998</v>
      </c>
      <c r="Y193" s="9">
        <f>(SUM($E193:M193)+SUM($E193:L193))/2</f>
        <v>225760.4055629998</v>
      </c>
      <c r="Z193" s="9">
        <f>(SUM($E193:N193)+SUM($E193:M193))/2</f>
        <v>225760.4055629998</v>
      </c>
      <c r="AA193" s="9">
        <f t="shared" si="15"/>
        <v>191896.34472854988</v>
      </c>
    </row>
    <row r="194" spans="1:27" hidden="1">
      <c r="A194" s="7">
        <v>2561</v>
      </c>
      <c r="B194" t="s">
        <v>33</v>
      </c>
      <c r="C194" t="str">
        <f t="shared" si="12"/>
        <v>2561 Elec Distribution 360-373</v>
      </c>
      <c r="D194" s="11">
        <v>1</v>
      </c>
      <c r="E194" s="8">
        <v>0</v>
      </c>
      <c r="F194" s="9">
        <v>0</v>
      </c>
      <c r="G194" s="9">
        <v>0</v>
      </c>
      <c r="H194" s="9">
        <v>0</v>
      </c>
      <c r="I194" s="9">
        <v>0</v>
      </c>
      <c r="J194" s="9">
        <v>0</v>
      </c>
      <c r="K194" s="9">
        <v>0</v>
      </c>
      <c r="L194" s="9">
        <v>0</v>
      </c>
      <c r="M194" s="9">
        <v>0</v>
      </c>
      <c r="N194" s="9">
        <v>0</v>
      </c>
      <c r="O194" s="9">
        <f t="shared" si="13"/>
        <v>0</v>
      </c>
      <c r="Q194" s="9">
        <f t="shared" si="14"/>
        <v>0</v>
      </c>
      <c r="R194" s="9">
        <f>(SUM($E194:F194)+SUM($E194:E194))/2</f>
        <v>0</v>
      </c>
      <c r="S194" s="9">
        <f>(SUM($E194:G194)+SUM($E194:F194))/2</f>
        <v>0</v>
      </c>
      <c r="T194" s="9">
        <f>(SUM($E194:H194)+SUM($E194:G194))/2</f>
        <v>0</v>
      </c>
      <c r="U194" s="9">
        <f>(SUM($E194:I194)+SUM($E194:H194))/2</f>
        <v>0</v>
      </c>
      <c r="V194" s="9">
        <f>(SUM($E194:J194)+SUM($E194:I194))/2</f>
        <v>0</v>
      </c>
      <c r="W194" s="9">
        <f>(SUM($E194:K194)+SUM($E194:J194))/2</f>
        <v>0</v>
      </c>
      <c r="X194" s="9">
        <f>(SUM($E194:L194)+SUM($E194:K194))/2</f>
        <v>0</v>
      </c>
      <c r="Y194" s="9">
        <f>(SUM($E194:M194)+SUM($E194:L194))/2</f>
        <v>0</v>
      </c>
      <c r="Z194" s="9">
        <f>(SUM($E194:N194)+SUM($E194:M194))/2</f>
        <v>0</v>
      </c>
      <c r="AA194" s="9">
        <f t="shared" si="15"/>
        <v>0</v>
      </c>
    </row>
    <row r="195" spans="1:27" hidden="1">
      <c r="A195" s="7">
        <v>2563</v>
      </c>
      <c r="B195" t="s">
        <v>33</v>
      </c>
      <c r="C195" t="str">
        <f t="shared" si="12"/>
        <v>2563 Elec Distribution 360-373</v>
      </c>
      <c r="D195" s="11">
        <v>1</v>
      </c>
      <c r="E195" s="8">
        <v>0</v>
      </c>
      <c r="F195" s="9">
        <v>0</v>
      </c>
      <c r="G195" s="9">
        <v>0</v>
      </c>
      <c r="H195" s="9">
        <v>0</v>
      </c>
      <c r="I195" s="9">
        <v>0</v>
      </c>
      <c r="J195" s="9">
        <v>0</v>
      </c>
      <c r="K195" s="9">
        <v>0</v>
      </c>
      <c r="L195" s="9">
        <v>0</v>
      </c>
      <c r="M195" s="9">
        <v>0</v>
      </c>
      <c r="N195" s="9">
        <v>0</v>
      </c>
      <c r="O195" s="9">
        <f t="shared" si="13"/>
        <v>0</v>
      </c>
      <c r="Q195" s="9">
        <f t="shared" si="14"/>
        <v>0</v>
      </c>
      <c r="R195" s="9">
        <f>(SUM($E195:F195)+SUM($E195:E195))/2</f>
        <v>0</v>
      </c>
      <c r="S195" s="9">
        <f>(SUM($E195:G195)+SUM($E195:F195))/2</f>
        <v>0</v>
      </c>
      <c r="T195" s="9">
        <f>(SUM($E195:H195)+SUM($E195:G195))/2</f>
        <v>0</v>
      </c>
      <c r="U195" s="9">
        <f>(SUM($E195:I195)+SUM($E195:H195))/2</f>
        <v>0</v>
      </c>
      <c r="V195" s="9">
        <f>(SUM($E195:J195)+SUM($E195:I195))/2</f>
        <v>0</v>
      </c>
      <c r="W195" s="9">
        <f>(SUM($E195:K195)+SUM($E195:J195))/2</f>
        <v>0</v>
      </c>
      <c r="X195" s="9">
        <f>(SUM($E195:L195)+SUM($E195:K195))/2</f>
        <v>0</v>
      </c>
      <c r="Y195" s="9">
        <f>(SUM($E195:M195)+SUM($E195:L195))/2</f>
        <v>0</v>
      </c>
      <c r="Z195" s="9">
        <f>(SUM($E195:N195)+SUM($E195:M195))/2</f>
        <v>0</v>
      </c>
      <c r="AA195" s="9">
        <f t="shared" si="15"/>
        <v>0</v>
      </c>
    </row>
    <row r="196" spans="1:27" hidden="1">
      <c r="A196" s="7">
        <v>2563</v>
      </c>
      <c r="B196" t="s">
        <v>34</v>
      </c>
      <c r="C196" t="str">
        <f t="shared" si="12"/>
        <v>2563 Elec Transmission 350-359</v>
      </c>
      <c r="D196" s="11">
        <v>1</v>
      </c>
      <c r="E196" s="8">
        <v>0</v>
      </c>
      <c r="F196" s="9">
        <v>0</v>
      </c>
      <c r="G196" s="9">
        <v>0</v>
      </c>
      <c r="H196" s="9">
        <v>0</v>
      </c>
      <c r="I196" s="9">
        <v>0</v>
      </c>
      <c r="J196" s="9">
        <v>0</v>
      </c>
      <c r="K196" s="9">
        <v>0</v>
      </c>
      <c r="L196" s="9">
        <v>0</v>
      </c>
      <c r="M196" s="9">
        <v>0</v>
      </c>
      <c r="N196" s="9">
        <v>0</v>
      </c>
      <c r="O196" s="9">
        <f t="shared" si="13"/>
        <v>0</v>
      </c>
      <c r="Q196" s="9">
        <f t="shared" si="14"/>
        <v>0</v>
      </c>
      <c r="R196" s="9">
        <f>(SUM($E196:F196)+SUM($E196:E196))/2</f>
        <v>0</v>
      </c>
      <c r="S196" s="9">
        <f>(SUM($E196:G196)+SUM($E196:F196))/2</f>
        <v>0</v>
      </c>
      <c r="T196" s="9">
        <f>(SUM($E196:H196)+SUM($E196:G196))/2</f>
        <v>0</v>
      </c>
      <c r="U196" s="9">
        <f>(SUM($E196:I196)+SUM($E196:H196))/2</f>
        <v>0</v>
      </c>
      <c r="V196" s="9">
        <f>(SUM($E196:J196)+SUM($E196:I196))/2</f>
        <v>0</v>
      </c>
      <c r="W196" s="9">
        <f>(SUM($E196:K196)+SUM($E196:J196))/2</f>
        <v>0</v>
      </c>
      <c r="X196" s="9">
        <f>(SUM($E196:L196)+SUM($E196:K196))/2</f>
        <v>0</v>
      </c>
      <c r="Y196" s="9">
        <f>(SUM($E196:M196)+SUM($E196:L196))/2</f>
        <v>0</v>
      </c>
      <c r="Z196" s="9">
        <f>(SUM($E196:N196)+SUM($E196:M196))/2</f>
        <v>0</v>
      </c>
      <c r="AA196" s="9">
        <f t="shared" si="15"/>
        <v>0</v>
      </c>
    </row>
    <row r="197" spans="1:27" hidden="1">
      <c r="A197" s="7">
        <v>2563</v>
      </c>
      <c r="B197" t="s">
        <v>36</v>
      </c>
      <c r="C197" t="str">
        <f t="shared" si="12"/>
        <v>2563 General 389-391 / 393-395 / 397-398</v>
      </c>
      <c r="D197" s="11">
        <v>1</v>
      </c>
      <c r="E197" s="8">
        <v>0</v>
      </c>
      <c r="F197" s="9">
        <v>0</v>
      </c>
      <c r="G197" s="9">
        <v>0</v>
      </c>
      <c r="H197" s="9">
        <v>0</v>
      </c>
      <c r="I197" s="9">
        <v>0</v>
      </c>
      <c r="J197" s="9">
        <v>0</v>
      </c>
      <c r="K197" s="9">
        <v>0</v>
      </c>
      <c r="L197" s="9">
        <v>0</v>
      </c>
      <c r="M197" s="9">
        <v>0</v>
      </c>
      <c r="N197" s="9">
        <v>0</v>
      </c>
      <c r="O197" s="9">
        <f t="shared" si="13"/>
        <v>0</v>
      </c>
      <c r="Q197" s="9">
        <f t="shared" si="14"/>
        <v>0</v>
      </c>
      <c r="R197" s="9">
        <f>(SUM($E197:F197)+SUM($E197:E197))/2</f>
        <v>0</v>
      </c>
      <c r="S197" s="9">
        <f>(SUM($E197:G197)+SUM($E197:F197))/2</f>
        <v>0</v>
      </c>
      <c r="T197" s="9">
        <f>(SUM($E197:H197)+SUM($E197:G197))/2</f>
        <v>0</v>
      </c>
      <c r="U197" s="9">
        <f>(SUM($E197:I197)+SUM($E197:H197))/2</f>
        <v>0</v>
      </c>
      <c r="V197" s="9">
        <f>(SUM($E197:J197)+SUM($E197:I197))/2</f>
        <v>0</v>
      </c>
      <c r="W197" s="9">
        <f>(SUM($E197:K197)+SUM($E197:J197))/2</f>
        <v>0</v>
      </c>
      <c r="X197" s="9">
        <f>(SUM($E197:L197)+SUM($E197:K197))/2</f>
        <v>0</v>
      </c>
      <c r="Y197" s="9">
        <f>(SUM($E197:M197)+SUM($E197:L197))/2</f>
        <v>0</v>
      </c>
      <c r="Z197" s="9">
        <f>(SUM($E197:N197)+SUM($E197:M197))/2</f>
        <v>0</v>
      </c>
      <c r="AA197" s="9">
        <f t="shared" si="15"/>
        <v>0</v>
      </c>
    </row>
    <row r="198" spans="1:27">
      <c r="A198" s="7">
        <v>2564</v>
      </c>
      <c r="B198" t="s">
        <v>34</v>
      </c>
      <c r="C198" t="str">
        <f t="shared" si="12"/>
        <v>2564 Elec Transmission 350-359</v>
      </c>
      <c r="D198" s="11">
        <v>1</v>
      </c>
      <c r="E198" s="8">
        <v>5.8207660913467407E-11</v>
      </c>
      <c r="F198" s="9">
        <v>-229694.10943500002</v>
      </c>
      <c r="G198" s="9">
        <v>5.8207660913467407E-11</v>
      </c>
      <c r="H198" s="9">
        <v>0</v>
      </c>
      <c r="I198" s="9">
        <v>0</v>
      </c>
      <c r="J198" s="9">
        <v>0</v>
      </c>
      <c r="K198" s="9">
        <v>0</v>
      </c>
      <c r="L198" s="9">
        <v>0</v>
      </c>
      <c r="M198" s="9">
        <v>0</v>
      </c>
      <c r="N198" s="9">
        <v>0</v>
      </c>
      <c r="O198" s="9">
        <f t="shared" si="13"/>
        <v>-229694.1094349999</v>
      </c>
      <c r="Q198" s="9">
        <f t="shared" si="14"/>
        <v>2.9103830456733704E-11</v>
      </c>
      <c r="R198" s="9">
        <f>(SUM($E198:F198)+SUM($E198:E198))/2</f>
        <v>-114847.05471749995</v>
      </c>
      <c r="S198" s="9">
        <f>(SUM($E198:G198)+SUM($E198:F198))/2</f>
        <v>-229694.10943499993</v>
      </c>
      <c r="T198" s="9">
        <f>(SUM($E198:H198)+SUM($E198:G198))/2</f>
        <v>-229694.1094349999</v>
      </c>
      <c r="U198" s="9">
        <f>(SUM($E198:I198)+SUM($E198:H198))/2</f>
        <v>-229694.1094349999</v>
      </c>
      <c r="V198" s="9">
        <f>(SUM($E198:J198)+SUM($E198:I198))/2</f>
        <v>-229694.1094349999</v>
      </c>
      <c r="W198" s="9">
        <f>(SUM($E198:K198)+SUM($E198:J198))/2</f>
        <v>-229694.1094349999</v>
      </c>
      <c r="X198" s="9">
        <f>(SUM($E198:L198)+SUM($E198:K198))/2</f>
        <v>-229694.1094349999</v>
      </c>
      <c r="Y198" s="9">
        <f>(SUM($E198:M198)+SUM($E198:L198))/2</f>
        <v>-229694.1094349999</v>
      </c>
      <c r="Z198" s="9">
        <f>(SUM($E198:N198)+SUM($E198:M198))/2</f>
        <v>-229694.1094349999</v>
      </c>
      <c r="AA198" s="9">
        <f t="shared" si="15"/>
        <v>-195239.99301974993</v>
      </c>
    </row>
    <row r="199" spans="1:27" hidden="1">
      <c r="A199" s="7">
        <v>2566</v>
      </c>
      <c r="B199" t="s">
        <v>33</v>
      </c>
      <c r="C199" t="str">
        <f t="shared" si="12"/>
        <v>2566 Elec Distribution 360-373</v>
      </c>
      <c r="D199" s="11">
        <v>1</v>
      </c>
      <c r="E199" s="8">
        <v>0</v>
      </c>
      <c r="F199" s="9">
        <v>0</v>
      </c>
      <c r="G199" s="9">
        <v>0</v>
      </c>
      <c r="H199" s="9">
        <v>0</v>
      </c>
      <c r="I199" s="9">
        <v>0</v>
      </c>
      <c r="J199" s="9">
        <v>0</v>
      </c>
      <c r="K199" s="9">
        <v>0</v>
      </c>
      <c r="L199" s="9">
        <v>0</v>
      </c>
      <c r="M199" s="9">
        <v>0</v>
      </c>
      <c r="N199" s="9">
        <v>0</v>
      </c>
      <c r="O199" s="9">
        <f t="shared" si="13"/>
        <v>0</v>
      </c>
      <c r="Q199" s="9">
        <f t="shared" si="14"/>
        <v>0</v>
      </c>
      <c r="R199" s="9">
        <f>(SUM($E199:F199)+SUM($E199:E199))/2</f>
        <v>0</v>
      </c>
      <c r="S199" s="9">
        <f>(SUM($E199:G199)+SUM($E199:F199))/2</f>
        <v>0</v>
      </c>
      <c r="T199" s="9">
        <f>(SUM($E199:H199)+SUM($E199:G199))/2</f>
        <v>0</v>
      </c>
      <c r="U199" s="9">
        <f>(SUM($E199:I199)+SUM($E199:H199))/2</f>
        <v>0</v>
      </c>
      <c r="V199" s="9">
        <f>(SUM($E199:J199)+SUM($E199:I199))/2</f>
        <v>0</v>
      </c>
      <c r="W199" s="9">
        <f>(SUM($E199:K199)+SUM($E199:J199))/2</f>
        <v>0</v>
      </c>
      <c r="X199" s="9">
        <f>(SUM($E199:L199)+SUM($E199:K199))/2</f>
        <v>0</v>
      </c>
      <c r="Y199" s="9">
        <f>(SUM($E199:M199)+SUM($E199:L199))/2</f>
        <v>0</v>
      </c>
      <c r="Z199" s="9">
        <f>(SUM($E199:N199)+SUM($E199:M199))/2</f>
        <v>0</v>
      </c>
      <c r="AA199" s="9">
        <f t="shared" si="15"/>
        <v>0</v>
      </c>
    </row>
    <row r="200" spans="1:27" hidden="1">
      <c r="A200" s="7">
        <v>2567</v>
      </c>
      <c r="B200" t="s">
        <v>33</v>
      </c>
      <c r="C200" t="str">
        <f t="shared" si="12"/>
        <v>2567 Elec Distribution 360-373</v>
      </c>
      <c r="D200" s="11">
        <v>1</v>
      </c>
      <c r="E200" s="8">
        <v>0</v>
      </c>
      <c r="F200" s="9">
        <v>0</v>
      </c>
      <c r="G200" s="9">
        <v>0</v>
      </c>
      <c r="H200" s="9">
        <v>0</v>
      </c>
      <c r="I200" s="9">
        <v>0</v>
      </c>
      <c r="J200" s="9">
        <v>0</v>
      </c>
      <c r="K200" s="9">
        <v>0</v>
      </c>
      <c r="L200" s="9">
        <v>0</v>
      </c>
      <c r="M200" s="9">
        <v>0</v>
      </c>
      <c r="N200" s="9">
        <v>0</v>
      </c>
      <c r="O200" s="9">
        <f t="shared" si="13"/>
        <v>0</v>
      </c>
      <c r="Q200" s="9">
        <f t="shared" si="14"/>
        <v>0</v>
      </c>
      <c r="R200" s="9">
        <f>(SUM($E200:F200)+SUM($E200:E200))/2</f>
        <v>0</v>
      </c>
      <c r="S200" s="9">
        <f>(SUM($E200:G200)+SUM($E200:F200))/2</f>
        <v>0</v>
      </c>
      <c r="T200" s="9">
        <f>(SUM($E200:H200)+SUM($E200:G200))/2</f>
        <v>0</v>
      </c>
      <c r="U200" s="9">
        <f>(SUM($E200:I200)+SUM($E200:H200))/2</f>
        <v>0</v>
      </c>
      <c r="V200" s="9">
        <f>(SUM($E200:J200)+SUM($E200:I200))/2</f>
        <v>0</v>
      </c>
      <c r="W200" s="9">
        <f>(SUM($E200:K200)+SUM($E200:J200))/2</f>
        <v>0</v>
      </c>
      <c r="X200" s="9">
        <f>(SUM($E200:L200)+SUM($E200:K200))/2</f>
        <v>0</v>
      </c>
      <c r="Y200" s="9">
        <f>(SUM($E200:M200)+SUM($E200:L200))/2</f>
        <v>0</v>
      </c>
      <c r="Z200" s="9">
        <f>(SUM($E200:N200)+SUM($E200:M200))/2</f>
        <v>0</v>
      </c>
      <c r="AA200" s="9">
        <f t="shared" si="15"/>
        <v>0</v>
      </c>
    </row>
    <row r="201" spans="1:27" hidden="1">
      <c r="A201" s="7">
        <v>2569</v>
      </c>
      <c r="B201" t="s">
        <v>33</v>
      </c>
      <c r="C201" t="str">
        <f t="shared" si="12"/>
        <v>2569 Elec Distribution 360-373</v>
      </c>
      <c r="D201" s="11">
        <v>1</v>
      </c>
      <c r="E201" s="8">
        <v>0</v>
      </c>
      <c r="F201" s="9">
        <v>0</v>
      </c>
      <c r="G201" s="9">
        <v>0</v>
      </c>
      <c r="H201" s="9">
        <v>0</v>
      </c>
      <c r="I201" s="9">
        <v>0</v>
      </c>
      <c r="J201" s="9">
        <v>0</v>
      </c>
      <c r="K201" s="9">
        <v>0</v>
      </c>
      <c r="L201" s="9">
        <v>0</v>
      </c>
      <c r="M201" s="9">
        <v>90113.46</v>
      </c>
      <c r="N201" s="9">
        <v>0</v>
      </c>
      <c r="O201" s="9">
        <f t="shared" si="13"/>
        <v>90113.46</v>
      </c>
      <c r="Q201" s="9">
        <f t="shared" si="14"/>
        <v>0</v>
      </c>
      <c r="R201" s="9">
        <f>(SUM($E201:F201)+SUM($E201:E201))/2</f>
        <v>0</v>
      </c>
      <c r="S201" s="9">
        <f>(SUM($E201:G201)+SUM($E201:F201))/2</f>
        <v>0</v>
      </c>
      <c r="T201" s="9">
        <f>(SUM($E201:H201)+SUM($E201:G201))/2</f>
        <v>0</v>
      </c>
      <c r="U201" s="9">
        <f>(SUM($E201:I201)+SUM($E201:H201))/2</f>
        <v>0</v>
      </c>
      <c r="V201" s="9">
        <f>(SUM($E201:J201)+SUM($E201:I201))/2</f>
        <v>0</v>
      </c>
      <c r="W201" s="9">
        <f>(SUM($E201:K201)+SUM($E201:J201))/2</f>
        <v>0</v>
      </c>
      <c r="X201" s="9">
        <f>(SUM($E201:L201)+SUM($E201:K201))/2</f>
        <v>0</v>
      </c>
      <c r="Y201" s="9">
        <f>(SUM($E201:M201)+SUM($E201:L201))/2</f>
        <v>45056.73</v>
      </c>
      <c r="Z201" s="9">
        <f>(SUM($E201:N201)+SUM($E201:M201))/2</f>
        <v>90113.46</v>
      </c>
      <c r="AA201" s="9">
        <f t="shared" si="15"/>
        <v>13517.019</v>
      </c>
    </row>
    <row r="202" spans="1:27" hidden="1">
      <c r="A202" s="7">
        <v>2570</v>
      </c>
      <c r="B202" t="s">
        <v>33</v>
      </c>
      <c r="C202" t="str">
        <f t="shared" si="12"/>
        <v>2570 Elec Distribution 360-373</v>
      </c>
      <c r="D202" s="11">
        <v>1</v>
      </c>
      <c r="E202" s="8">
        <v>0</v>
      </c>
      <c r="F202" s="9">
        <v>0</v>
      </c>
      <c r="G202" s="9">
        <v>0</v>
      </c>
      <c r="H202" s="9">
        <v>0</v>
      </c>
      <c r="I202" s="9">
        <v>0</v>
      </c>
      <c r="J202" s="9">
        <v>0</v>
      </c>
      <c r="K202" s="9">
        <v>0</v>
      </c>
      <c r="L202" s="9">
        <v>0</v>
      </c>
      <c r="M202" s="9">
        <v>0</v>
      </c>
      <c r="N202" s="9">
        <v>0</v>
      </c>
      <c r="O202" s="9">
        <f t="shared" si="13"/>
        <v>0</v>
      </c>
      <c r="Q202" s="9">
        <f t="shared" si="14"/>
        <v>0</v>
      </c>
      <c r="R202" s="9">
        <f>(SUM($E202:F202)+SUM($E202:E202))/2</f>
        <v>0</v>
      </c>
      <c r="S202" s="9">
        <f>(SUM($E202:G202)+SUM($E202:F202))/2</f>
        <v>0</v>
      </c>
      <c r="T202" s="9">
        <f>(SUM($E202:H202)+SUM($E202:G202))/2</f>
        <v>0</v>
      </c>
      <c r="U202" s="9">
        <f>(SUM($E202:I202)+SUM($E202:H202))/2</f>
        <v>0</v>
      </c>
      <c r="V202" s="9">
        <f>(SUM($E202:J202)+SUM($E202:I202))/2</f>
        <v>0</v>
      </c>
      <c r="W202" s="9">
        <f>(SUM($E202:K202)+SUM($E202:J202))/2</f>
        <v>0</v>
      </c>
      <c r="X202" s="9">
        <f>(SUM($E202:L202)+SUM($E202:K202))/2</f>
        <v>0</v>
      </c>
      <c r="Y202" s="9">
        <f>(SUM($E202:M202)+SUM($E202:L202))/2</f>
        <v>0</v>
      </c>
      <c r="Z202" s="9">
        <f>(SUM($E202:N202)+SUM($E202:M202))/2</f>
        <v>0</v>
      </c>
      <c r="AA202" s="9">
        <f t="shared" si="15"/>
        <v>0</v>
      </c>
    </row>
    <row r="203" spans="1:27" hidden="1">
      <c r="A203" s="7">
        <v>2570</v>
      </c>
      <c r="B203" t="s">
        <v>36</v>
      </c>
      <c r="C203" t="str">
        <f t="shared" si="12"/>
        <v>2570 General 389-391 / 393-395 / 397-398</v>
      </c>
      <c r="D203" s="11">
        <v>1</v>
      </c>
      <c r="E203" s="8">
        <v>0</v>
      </c>
      <c r="F203" s="9">
        <v>0</v>
      </c>
      <c r="G203" s="9">
        <v>0</v>
      </c>
      <c r="H203" s="9">
        <v>0</v>
      </c>
      <c r="I203" s="9">
        <v>0</v>
      </c>
      <c r="J203" s="9">
        <v>0</v>
      </c>
      <c r="K203" s="9">
        <v>0</v>
      </c>
      <c r="L203" s="9">
        <v>0</v>
      </c>
      <c r="M203" s="9">
        <v>0</v>
      </c>
      <c r="N203" s="9">
        <v>0</v>
      </c>
      <c r="O203" s="9">
        <f t="shared" si="13"/>
        <v>0</v>
      </c>
      <c r="Q203" s="9">
        <f t="shared" si="14"/>
        <v>0</v>
      </c>
      <c r="R203" s="9">
        <f>(SUM($E203:F203)+SUM($E203:E203))/2</f>
        <v>0</v>
      </c>
      <c r="S203" s="9">
        <f>(SUM($E203:G203)+SUM($E203:F203))/2</f>
        <v>0</v>
      </c>
      <c r="T203" s="9">
        <f>(SUM($E203:H203)+SUM($E203:G203))/2</f>
        <v>0</v>
      </c>
      <c r="U203" s="9">
        <f>(SUM($E203:I203)+SUM($E203:H203))/2</f>
        <v>0</v>
      </c>
      <c r="V203" s="9">
        <f>(SUM($E203:J203)+SUM($E203:I203))/2</f>
        <v>0</v>
      </c>
      <c r="W203" s="9">
        <f>(SUM($E203:K203)+SUM($E203:J203))/2</f>
        <v>0</v>
      </c>
      <c r="X203" s="9">
        <f>(SUM($E203:L203)+SUM($E203:K203))/2</f>
        <v>0</v>
      </c>
      <c r="Y203" s="9">
        <f>(SUM($E203:M203)+SUM($E203:L203))/2</f>
        <v>0</v>
      </c>
      <c r="Z203" s="9">
        <f>(SUM($E203:N203)+SUM($E203:M203))/2</f>
        <v>0</v>
      </c>
      <c r="AA203" s="9">
        <f t="shared" si="15"/>
        <v>0</v>
      </c>
    </row>
    <row r="204" spans="1:27" hidden="1">
      <c r="A204" s="7">
        <v>2570</v>
      </c>
      <c r="B204" t="s">
        <v>34</v>
      </c>
      <c r="C204" t="str">
        <f t="shared" si="12"/>
        <v>2570 Elec Transmission 350-359</v>
      </c>
      <c r="D204" s="11">
        <v>1</v>
      </c>
      <c r="E204" s="8">
        <v>0</v>
      </c>
      <c r="F204" s="9">
        <v>0</v>
      </c>
      <c r="G204" s="9">
        <v>0</v>
      </c>
      <c r="H204" s="9">
        <v>0</v>
      </c>
      <c r="I204" s="9">
        <v>0</v>
      </c>
      <c r="J204" s="9">
        <v>0</v>
      </c>
      <c r="K204" s="9">
        <v>0</v>
      </c>
      <c r="L204" s="9">
        <v>0</v>
      </c>
      <c r="M204" s="9">
        <v>0</v>
      </c>
      <c r="N204" s="9">
        <v>0</v>
      </c>
      <c r="O204" s="9">
        <f t="shared" si="13"/>
        <v>0</v>
      </c>
      <c r="Q204" s="9">
        <f t="shared" si="14"/>
        <v>0</v>
      </c>
      <c r="R204" s="9">
        <f>(SUM($E204:F204)+SUM($E204:E204))/2</f>
        <v>0</v>
      </c>
      <c r="S204" s="9">
        <f>(SUM($E204:G204)+SUM($E204:F204))/2</f>
        <v>0</v>
      </c>
      <c r="T204" s="9">
        <f>(SUM($E204:H204)+SUM($E204:G204))/2</f>
        <v>0</v>
      </c>
      <c r="U204" s="9">
        <f>(SUM($E204:I204)+SUM($E204:H204))/2</f>
        <v>0</v>
      </c>
      <c r="V204" s="9">
        <f>(SUM($E204:J204)+SUM($E204:I204))/2</f>
        <v>0</v>
      </c>
      <c r="W204" s="9">
        <f>(SUM($E204:K204)+SUM($E204:J204))/2</f>
        <v>0</v>
      </c>
      <c r="X204" s="9">
        <f>(SUM($E204:L204)+SUM($E204:K204))/2</f>
        <v>0</v>
      </c>
      <c r="Y204" s="9">
        <f>(SUM($E204:M204)+SUM($E204:L204))/2</f>
        <v>0</v>
      </c>
      <c r="Z204" s="9">
        <f>(SUM($E204:N204)+SUM($E204:M204))/2</f>
        <v>0</v>
      </c>
      <c r="AA204" s="9">
        <f t="shared" si="15"/>
        <v>0</v>
      </c>
    </row>
    <row r="205" spans="1:27" hidden="1">
      <c r="A205" s="7">
        <v>2571</v>
      </c>
      <c r="B205" t="s">
        <v>34</v>
      </c>
      <c r="C205" t="str">
        <f t="shared" si="12"/>
        <v>2571 Elec Transmission 350-359</v>
      </c>
      <c r="D205" s="11">
        <v>1</v>
      </c>
      <c r="E205" s="8">
        <v>0</v>
      </c>
      <c r="F205" s="9">
        <v>0</v>
      </c>
      <c r="G205" s="9">
        <v>0</v>
      </c>
      <c r="H205" s="9">
        <v>0</v>
      </c>
      <c r="I205" s="9">
        <v>0</v>
      </c>
      <c r="J205" s="9">
        <v>0</v>
      </c>
      <c r="K205" s="9">
        <v>0</v>
      </c>
      <c r="L205" s="9">
        <v>0</v>
      </c>
      <c r="M205" s="9">
        <v>0</v>
      </c>
      <c r="N205" s="9">
        <v>0</v>
      </c>
      <c r="O205" s="9">
        <f t="shared" si="13"/>
        <v>0</v>
      </c>
      <c r="Q205" s="9">
        <f t="shared" si="14"/>
        <v>0</v>
      </c>
      <c r="R205" s="9">
        <f>(SUM($E205:F205)+SUM($E205:E205))/2</f>
        <v>0</v>
      </c>
      <c r="S205" s="9">
        <f>(SUM($E205:G205)+SUM($E205:F205))/2</f>
        <v>0</v>
      </c>
      <c r="T205" s="9">
        <f>(SUM($E205:H205)+SUM($E205:G205))/2</f>
        <v>0</v>
      </c>
      <c r="U205" s="9">
        <f>(SUM($E205:I205)+SUM($E205:H205))/2</f>
        <v>0</v>
      </c>
      <c r="V205" s="9">
        <f>(SUM($E205:J205)+SUM($E205:I205))/2</f>
        <v>0</v>
      </c>
      <c r="W205" s="9">
        <f>(SUM($E205:K205)+SUM($E205:J205))/2</f>
        <v>0</v>
      </c>
      <c r="X205" s="9">
        <f>(SUM($E205:L205)+SUM($E205:K205))/2</f>
        <v>0</v>
      </c>
      <c r="Y205" s="9">
        <f>(SUM($E205:M205)+SUM($E205:L205))/2</f>
        <v>0</v>
      </c>
      <c r="Z205" s="9">
        <f>(SUM($E205:N205)+SUM($E205:M205))/2</f>
        <v>0</v>
      </c>
      <c r="AA205" s="9">
        <f t="shared" si="15"/>
        <v>0</v>
      </c>
    </row>
    <row r="206" spans="1:27" hidden="1">
      <c r="A206" s="7">
        <v>2572</v>
      </c>
      <c r="B206" t="s">
        <v>33</v>
      </c>
      <c r="C206" t="str">
        <f t="shared" si="12"/>
        <v>2572 Elec Distribution 360-373</v>
      </c>
      <c r="D206" s="11">
        <v>1</v>
      </c>
      <c r="E206" s="8">
        <v>0</v>
      </c>
      <c r="F206" s="9">
        <v>0</v>
      </c>
      <c r="G206" s="9">
        <v>0</v>
      </c>
      <c r="H206" s="9">
        <v>0</v>
      </c>
      <c r="I206" s="9">
        <v>0</v>
      </c>
      <c r="J206" s="9">
        <v>0</v>
      </c>
      <c r="K206" s="9">
        <v>0</v>
      </c>
      <c r="L206" s="9">
        <v>0</v>
      </c>
      <c r="M206" s="9">
        <v>0</v>
      </c>
      <c r="N206" s="9">
        <v>0</v>
      </c>
      <c r="O206" s="9">
        <f t="shared" si="13"/>
        <v>0</v>
      </c>
      <c r="Q206" s="9">
        <f t="shared" si="14"/>
        <v>0</v>
      </c>
      <c r="R206" s="9">
        <f>(SUM($E206:F206)+SUM($E206:E206))/2</f>
        <v>0</v>
      </c>
      <c r="S206" s="9">
        <f>(SUM($E206:G206)+SUM($E206:F206))/2</f>
        <v>0</v>
      </c>
      <c r="T206" s="9">
        <f>(SUM($E206:H206)+SUM($E206:G206))/2</f>
        <v>0</v>
      </c>
      <c r="U206" s="9">
        <f>(SUM($E206:I206)+SUM($E206:H206))/2</f>
        <v>0</v>
      </c>
      <c r="V206" s="9">
        <f>(SUM($E206:J206)+SUM($E206:I206))/2</f>
        <v>0</v>
      </c>
      <c r="W206" s="9">
        <f>(SUM($E206:K206)+SUM($E206:J206))/2</f>
        <v>0</v>
      </c>
      <c r="X206" s="9">
        <f>(SUM($E206:L206)+SUM($E206:K206))/2</f>
        <v>0</v>
      </c>
      <c r="Y206" s="9">
        <f>(SUM($E206:M206)+SUM($E206:L206))/2</f>
        <v>0</v>
      </c>
      <c r="Z206" s="9">
        <f>(SUM($E206:N206)+SUM($E206:M206))/2</f>
        <v>0</v>
      </c>
      <c r="AA206" s="9">
        <f t="shared" si="15"/>
        <v>0</v>
      </c>
    </row>
    <row r="207" spans="1:27" hidden="1">
      <c r="A207" s="7">
        <v>2572</v>
      </c>
      <c r="B207" t="s">
        <v>34</v>
      </c>
      <c r="C207" t="str">
        <f t="shared" si="12"/>
        <v>2572 Elec Transmission 350-359</v>
      </c>
      <c r="D207" s="11">
        <v>1</v>
      </c>
      <c r="E207" s="8">
        <v>0</v>
      </c>
      <c r="F207" s="9">
        <v>0</v>
      </c>
      <c r="G207" s="9">
        <v>0</v>
      </c>
      <c r="H207" s="9">
        <v>0</v>
      </c>
      <c r="I207" s="9">
        <v>0</v>
      </c>
      <c r="J207" s="9">
        <v>0</v>
      </c>
      <c r="K207" s="9">
        <v>0</v>
      </c>
      <c r="L207" s="9">
        <v>0</v>
      </c>
      <c r="M207" s="9">
        <v>0</v>
      </c>
      <c r="N207" s="9">
        <v>0</v>
      </c>
      <c r="O207" s="9">
        <f t="shared" si="13"/>
        <v>0</v>
      </c>
      <c r="Q207" s="9">
        <f t="shared" si="14"/>
        <v>0</v>
      </c>
      <c r="R207" s="9">
        <f>(SUM($E207:F207)+SUM($E207:E207))/2</f>
        <v>0</v>
      </c>
      <c r="S207" s="9">
        <f>(SUM($E207:G207)+SUM($E207:F207))/2</f>
        <v>0</v>
      </c>
      <c r="T207" s="9">
        <f>(SUM($E207:H207)+SUM($E207:G207))/2</f>
        <v>0</v>
      </c>
      <c r="U207" s="9">
        <f>(SUM($E207:I207)+SUM($E207:H207))/2</f>
        <v>0</v>
      </c>
      <c r="V207" s="9">
        <f>(SUM($E207:J207)+SUM($E207:I207))/2</f>
        <v>0</v>
      </c>
      <c r="W207" s="9">
        <f>(SUM($E207:K207)+SUM($E207:J207))/2</f>
        <v>0</v>
      </c>
      <c r="X207" s="9">
        <f>(SUM($E207:L207)+SUM($E207:K207))/2</f>
        <v>0</v>
      </c>
      <c r="Y207" s="9">
        <f>(SUM($E207:M207)+SUM($E207:L207))/2</f>
        <v>0</v>
      </c>
      <c r="Z207" s="9">
        <f>(SUM($E207:N207)+SUM($E207:M207))/2</f>
        <v>0</v>
      </c>
      <c r="AA207" s="9">
        <f t="shared" si="15"/>
        <v>0</v>
      </c>
    </row>
    <row r="208" spans="1:27" hidden="1">
      <c r="A208" s="7">
        <v>2572</v>
      </c>
      <c r="B208" t="s">
        <v>36</v>
      </c>
      <c r="C208" t="str">
        <f t="shared" si="12"/>
        <v>2572 General 389-391 / 393-395 / 397-398</v>
      </c>
      <c r="D208" s="11">
        <v>1</v>
      </c>
      <c r="E208" s="8">
        <v>0</v>
      </c>
      <c r="F208" s="9">
        <v>0</v>
      </c>
      <c r="G208" s="9">
        <v>0</v>
      </c>
      <c r="H208" s="9">
        <v>0</v>
      </c>
      <c r="I208" s="9">
        <v>0</v>
      </c>
      <c r="J208" s="9">
        <v>0</v>
      </c>
      <c r="K208" s="9">
        <v>0</v>
      </c>
      <c r="L208" s="9">
        <v>0</v>
      </c>
      <c r="M208" s="9">
        <v>0</v>
      </c>
      <c r="N208" s="9">
        <v>0</v>
      </c>
      <c r="O208" s="9">
        <f t="shared" si="13"/>
        <v>0</v>
      </c>
      <c r="Q208" s="9">
        <f t="shared" si="14"/>
        <v>0</v>
      </c>
      <c r="R208" s="9">
        <f>(SUM($E208:F208)+SUM($E208:E208))/2</f>
        <v>0</v>
      </c>
      <c r="S208" s="9">
        <f>(SUM($E208:G208)+SUM($E208:F208))/2</f>
        <v>0</v>
      </c>
      <c r="T208" s="9">
        <f>(SUM($E208:H208)+SUM($E208:G208))/2</f>
        <v>0</v>
      </c>
      <c r="U208" s="9">
        <f>(SUM($E208:I208)+SUM($E208:H208))/2</f>
        <v>0</v>
      </c>
      <c r="V208" s="9">
        <f>(SUM($E208:J208)+SUM($E208:I208))/2</f>
        <v>0</v>
      </c>
      <c r="W208" s="9">
        <f>(SUM($E208:K208)+SUM($E208:J208))/2</f>
        <v>0</v>
      </c>
      <c r="X208" s="9">
        <f>(SUM($E208:L208)+SUM($E208:K208))/2</f>
        <v>0</v>
      </c>
      <c r="Y208" s="9">
        <f>(SUM($E208:M208)+SUM($E208:L208))/2</f>
        <v>0</v>
      </c>
      <c r="Z208" s="9">
        <f>(SUM($E208:N208)+SUM($E208:M208))/2</f>
        <v>0</v>
      </c>
      <c r="AA208" s="9">
        <f t="shared" si="15"/>
        <v>0</v>
      </c>
    </row>
    <row r="209" spans="1:27" hidden="1">
      <c r="A209" s="7">
        <v>2573</v>
      </c>
      <c r="B209" t="s">
        <v>34</v>
      </c>
      <c r="C209" t="str">
        <f t="shared" si="12"/>
        <v>2573 Elec Transmission 350-359</v>
      </c>
      <c r="D209" s="11">
        <v>1</v>
      </c>
      <c r="E209" s="8">
        <v>0</v>
      </c>
      <c r="F209" s="9">
        <v>0</v>
      </c>
      <c r="G209" s="9">
        <v>0</v>
      </c>
      <c r="H209" s="9">
        <v>0</v>
      </c>
      <c r="I209" s="9">
        <v>0</v>
      </c>
      <c r="J209" s="9">
        <v>0</v>
      </c>
      <c r="K209" s="9">
        <v>0</v>
      </c>
      <c r="L209" s="9">
        <v>0</v>
      </c>
      <c r="M209" s="9">
        <v>0</v>
      </c>
      <c r="N209" s="9">
        <v>0</v>
      </c>
      <c r="O209" s="9">
        <f t="shared" si="13"/>
        <v>0</v>
      </c>
      <c r="Q209" s="9">
        <f t="shared" si="14"/>
        <v>0</v>
      </c>
      <c r="R209" s="9">
        <f>(SUM($E209:F209)+SUM($E209:E209))/2</f>
        <v>0</v>
      </c>
      <c r="S209" s="9">
        <f>(SUM($E209:G209)+SUM($E209:F209))/2</f>
        <v>0</v>
      </c>
      <c r="T209" s="9">
        <f>(SUM($E209:H209)+SUM($E209:G209))/2</f>
        <v>0</v>
      </c>
      <c r="U209" s="9">
        <f>(SUM($E209:I209)+SUM($E209:H209))/2</f>
        <v>0</v>
      </c>
      <c r="V209" s="9">
        <f>(SUM($E209:J209)+SUM($E209:I209))/2</f>
        <v>0</v>
      </c>
      <c r="W209" s="9">
        <f>(SUM($E209:K209)+SUM($E209:J209))/2</f>
        <v>0</v>
      </c>
      <c r="X209" s="9">
        <f>(SUM($E209:L209)+SUM($E209:K209))/2</f>
        <v>0</v>
      </c>
      <c r="Y209" s="9">
        <f>(SUM($E209:M209)+SUM($E209:L209))/2</f>
        <v>0</v>
      </c>
      <c r="Z209" s="9">
        <f>(SUM($E209:N209)+SUM($E209:M209))/2</f>
        <v>0</v>
      </c>
      <c r="AA209" s="9">
        <f t="shared" si="15"/>
        <v>0</v>
      </c>
    </row>
    <row r="210" spans="1:27" hidden="1">
      <c r="A210" s="7">
        <v>2574</v>
      </c>
      <c r="B210" t="s">
        <v>34</v>
      </c>
      <c r="C210" t="str">
        <f t="shared" si="12"/>
        <v>2574 Elec Transmission 350-359</v>
      </c>
      <c r="D210" s="11">
        <v>1</v>
      </c>
      <c r="E210" s="8">
        <v>0</v>
      </c>
      <c r="F210" s="9">
        <v>0</v>
      </c>
      <c r="G210" s="9">
        <v>0</v>
      </c>
      <c r="H210" s="9">
        <v>0</v>
      </c>
      <c r="I210" s="9">
        <v>0</v>
      </c>
      <c r="J210" s="9">
        <v>0</v>
      </c>
      <c r="K210" s="9">
        <v>0</v>
      </c>
      <c r="L210" s="9">
        <v>0</v>
      </c>
      <c r="M210" s="9">
        <v>0</v>
      </c>
      <c r="N210" s="9">
        <v>0</v>
      </c>
      <c r="O210" s="9">
        <f t="shared" si="13"/>
        <v>0</v>
      </c>
      <c r="Q210" s="9">
        <f t="shared" si="14"/>
        <v>0</v>
      </c>
      <c r="R210" s="9">
        <f>(SUM($E210:F210)+SUM($E210:E210))/2</f>
        <v>0</v>
      </c>
      <c r="S210" s="9">
        <f>(SUM($E210:G210)+SUM($E210:F210))/2</f>
        <v>0</v>
      </c>
      <c r="T210" s="9">
        <f>(SUM($E210:H210)+SUM($E210:G210))/2</f>
        <v>0</v>
      </c>
      <c r="U210" s="9">
        <f>(SUM($E210:I210)+SUM($E210:H210))/2</f>
        <v>0</v>
      </c>
      <c r="V210" s="9">
        <f>(SUM($E210:J210)+SUM($E210:I210))/2</f>
        <v>0</v>
      </c>
      <c r="W210" s="9">
        <f>(SUM($E210:K210)+SUM($E210:J210))/2</f>
        <v>0</v>
      </c>
      <c r="X210" s="9">
        <f>(SUM($E210:L210)+SUM($E210:K210))/2</f>
        <v>0</v>
      </c>
      <c r="Y210" s="9">
        <f>(SUM($E210:M210)+SUM($E210:L210))/2</f>
        <v>0</v>
      </c>
      <c r="Z210" s="9">
        <f>(SUM($E210:N210)+SUM($E210:M210))/2</f>
        <v>0</v>
      </c>
      <c r="AA210" s="9">
        <f t="shared" si="15"/>
        <v>0</v>
      </c>
    </row>
    <row r="211" spans="1:27" hidden="1">
      <c r="A211" s="7">
        <v>2575</v>
      </c>
      <c r="B211" t="s">
        <v>34</v>
      </c>
      <c r="C211" t="str">
        <f t="shared" si="12"/>
        <v>2575 Elec Transmission 350-359</v>
      </c>
      <c r="D211" s="11">
        <v>1</v>
      </c>
      <c r="E211" s="8">
        <v>0</v>
      </c>
      <c r="F211" s="9">
        <v>0</v>
      </c>
      <c r="G211" s="9">
        <v>0</v>
      </c>
      <c r="H211" s="9">
        <v>0</v>
      </c>
      <c r="I211" s="9">
        <v>0</v>
      </c>
      <c r="J211" s="9">
        <v>0</v>
      </c>
      <c r="K211" s="9">
        <v>0</v>
      </c>
      <c r="L211" s="9">
        <v>0</v>
      </c>
      <c r="M211" s="9">
        <v>0</v>
      </c>
      <c r="N211" s="9">
        <v>0</v>
      </c>
      <c r="O211" s="9">
        <f t="shared" si="13"/>
        <v>0</v>
      </c>
      <c r="Q211" s="9">
        <f t="shared" si="14"/>
        <v>0</v>
      </c>
      <c r="R211" s="9">
        <f>(SUM($E211:F211)+SUM($E211:E211))/2</f>
        <v>0</v>
      </c>
      <c r="S211" s="9">
        <f>(SUM($E211:G211)+SUM($E211:F211))/2</f>
        <v>0</v>
      </c>
      <c r="T211" s="9">
        <f>(SUM($E211:H211)+SUM($E211:G211))/2</f>
        <v>0</v>
      </c>
      <c r="U211" s="9">
        <f>(SUM($E211:I211)+SUM($E211:H211))/2</f>
        <v>0</v>
      </c>
      <c r="V211" s="9">
        <f>(SUM($E211:J211)+SUM($E211:I211))/2</f>
        <v>0</v>
      </c>
      <c r="W211" s="9">
        <f>(SUM($E211:K211)+SUM($E211:J211))/2</f>
        <v>0</v>
      </c>
      <c r="X211" s="9">
        <f>(SUM($E211:L211)+SUM($E211:K211))/2</f>
        <v>0</v>
      </c>
      <c r="Y211" s="9">
        <f>(SUM($E211:M211)+SUM($E211:L211))/2</f>
        <v>0</v>
      </c>
      <c r="Z211" s="9">
        <f>(SUM($E211:N211)+SUM($E211:M211))/2</f>
        <v>0</v>
      </c>
      <c r="AA211" s="9">
        <f t="shared" si="15"/>
        <v>0</v>
      </c>
    </row>
    <row r="212" spans="1:27" hidden="1">
      <c r="A212" s="7">
        <v>2576</v>
      </c>
      <c r="B212" t="s">
        <v>34</v>
      </c>
      <c r="C212" t="str">
        <f t="shared" si="12"/>
        <v>2576 Elec Transmission 350-359</v>
      </c>
      <c r="D212" s="11">
        <v>1</v>
      </c>
      <c r="E212" s="8">
        <v>0</v>
      </c>
      <c r="F212" s="9">
        <v>0</v>
      </c>
      <c r="G212" s="9">
        <v>0</v>
      </c>
      <c r="H212" s="9">
        <v>0</v>
      </c>
      <c r="I212" s="9">
        <v>0</v>
      </c>
      <c r="J212" s="9">
        <v>0</v>
      </c>
      <c r="K212" s="9">
        <v>0</v>
      </c>
      <c r="L212" s="9">
        <v>0</v>
      </c>
      <c r="M212" s="9">
        <v>0</v>
      </c>
      <c r="N212" s="9">
        <v>0</v>
      </c>
      <c r="O212" s="9">
        <f t="shared" si="13"/>
        <v>0</v>
      </c>
      <c r="Q212" s="9">
        <f t="shared" si="14"/>
        <v>0</v>
      </c>
      <c r="R212" s="9">
        <f>(SUM($E212:F212)+SUM($E212:E212))/2</f>
        <v>0</v>
      </c>
      <c r="S212" s="9">
        <f>(SUM($E212:G212)+SUM($E212:F212))/2</f>
        <v>0</v>
      </c>
      <c r="T212" s="9">
        <f>(SUM($E212:H212)+SUM($E212:G212))/2</f>
        <v>0</v>
      </c>
      <c r="U212" s="9">
        <f>(SUM($E212:I212)+SUM($E212:H212))/2</f>
        <v>0</v>
      </c>
      <c r="V212" s="9">
        <f>(SUM($E212:J212)+SUM($E212:I212))/2</f>
        <v>0</v>
      </c>
      <c r="W212" s="9">
        <f>(SUM($E212:K212)+SUM($E212:J212))/2</f>
        <v>0</v>
      </c>
      <c r="X212" s="9">
        <f>(SUM($E212:L212)+SUM($E212:K212))/2</f>
        <v>0</v>
      </c>
      <c r="Y212" s="9">
        <f>(SUM($E212:M212)+SUM($E212:L212))/2</f>
        <v>0</v>
      </c>
      <c r="Z212" s="9">
        <f>(SUM($E212:N212)+SUM($E212:M212))/2</f>
        <v>0</v>
      </c>
      <c r="AA212" s="9">
        <f t="shared" si="15"/>
        <v>0</v>
      </c>
    </row>
    <row r="213" spans="1:27">
      <c r="A213" s="7">
        <v>2577</v>
      </c>
      <c r="B213" t="s">
        <v>34</v>
      </c>
      <c r="C213" t="str">
        <f t="shared" si="12"/>
        <v>2577 Elec Transmission 350-359</v>
      </c>
      <c r="D213" s="11">
        <v>1</v>
      </c>
      <c r="E213" s="8">
        <v>7201.865202</v>
      </c>
      <c r="F213" s="9">
        <v>3508.3387499998207</v>
      </c>
      <c r="G213" s="9">
        <v>6.1391819999999999</v>
      </c>
      <c r="H213" s="9">
        <v>0</v>
      </c>
      <c r="I213" s="9">
        <v>233.157456</v>
      </c>
      <c r="J213" s="9">
        <v>-6354.1979760000004</v>
      </c>
      <c r="K213" s="9">
        <v>49.363230000000001</v>
      </c>
      <c r="L213" s="9">
        <v>0</v>
      </c>
      <c r="M213" s="9">
        <v>0</v>
      </c>
      <c r="N213" s="9">
        <v>0</v>
      </c>
      <c r="O213" s="9">
        <f t="shared" si="13"/>
        <v>4644.6658439998228</v>
      </c>
      <c r="Q213" s="9">
        <f t="shared" si="14"/>
        <v>3600.932601</v>
      </c>
      <c r="R213" s="9">
        <f>(SUM($E213:F213)+SUM($E213:E213))/2</f>
        <v>8956.0345769999112</v>
      </c>
      <c r="S213" s="9">
        <f>(SUM($E213:G213)+SUM($E213:F213))/2</f>
        <v>10713.273542999821</v>
      </c>
      <c r="T213" s="9">
        <f>(SUM($E213:H213)+SUM($E213:G213))/2</f>
        <v>10716.343133999822</v>
      </c>
      <c r="U213" s="9">
        <f>(SUM($E213:I213)+SUM($E213:H213))/2</f>
        <v>10832.921861999823</v>
      </c>
      <c r="V213" s="9">
        <f>(SUM($E213:J213)+SUM($E213:I213))/2</f>
        <v>7772.4016019998235</v>
      </c>
      <c r="W213" s="9">
        <f>(SUM($E213:K213)+SUM($E213:J213))/2</f>
        <v>4619.9842289998232</v>
      </c>
      <c r="X213" s="9">
        <f>(SUM($E213:L213)+SUM($E213:K213))/2</f>
        <v>4644.6658439998228</v>
      </c>
      <c r="Y213" s="9">
        <f>(SUM($E213:M213)+SUM($E213:L213))/2</f>
        <v>4644.6658439998228</v>
      </c>
      <c r="Z213" s="9">
        <f>(SUM($E213:N213)+SUM($E213:M213))/2</f>
        <v>4644.6658439998228</v>
      </c>
      <c r="AA213" s="9">
        <f t="shared" si="15"/>
        <v>7114.5889079998497</v>
      </c>
    </row>
    <row r="214" spans="1:27" hidden="1">
      <c r="A214" s="7">
        <v>2578</v>
      </c>
      <c r="B214" t="s">
        <v>34</v>
      </c>
      <c r="C214" t="str">
        <f t="shared" si="12"/>
        <v>2578 Elec Transmission 350-359</v>
      </c>
      <c r="D214" s="11">
        <v>1</v>
      </c>
      <c r="E214" s="8">
        <v>0</v>
      </c>
      <c r="F214" s="9">
        <v>0</v>
      </c>
      <c r="G214" s="9">
        <v>0</v>
      </c>
      <c r="H214" s="9">
        <v>0</v>
      </c>
      <c r="I214" s="9">
        <v>0</v>
      </c>
      <c r="J214" s="9">
        <v>0</v>
      </c>
      <c r="K214" s="9">
        <v>0</v>
      </c>
      <c r="L214" s="9">
        <v>0</v>
      </c>
      <c r="M214" s="9">
        <v>0</v>
      </c>
      <c r="N214" s="9">
        <v>0</v>
      </c>
      <c r="O214" s="9">
        <f t="shared" si="13"/>
        <v>0</v>
      </c>
      <c r="Q214" s="9">
        <f t="shared" si="14"/>
        <v>0</v>
      </c>
      <c r="R214" s="9">
        <f>(SUM($E214:F214)+SUM($E214:E214))/2</f>
        <v>0</v>
      </c>
      <c r="S214" s="9">
        <f>(SUM($E214:G214)+SUM($E214:F214))/2</f>
        <v>0</v>
      </c>
      <c r="T214" s="9">
        <f>(SUM($E214:H214)+SUM($E214:G214))/2</f>
        <v>0</v>
      </c>
      <c r="U214" s="9">
        <f>(SUM($E214:I214)+SUM($E214:H214))/2</f>
        <v>0</v>
      </c>
      <c r="V214" s="9">
        <f>(SUM($E214:J214)+SUM($E214:I214))/2</f>
        <v>0</v>
      </c>
      <c r="W214" s="9">
        <f>(SUM($E214:K214)+SUM($E214:J214))/2</f>
        <v>0</v>
      </c>
      <c r="X214" s="9">
        <f>(SUM($E214:L214)+SUM($E214:K214))/2</f>
        <v>0</v>
      </c>
      <c r="Y214" s="9">
        <f>(SUM($E214:M214)+SUM($E214:L214))/2</f>
        <v>0</v>
      </c>
      <c r="Z214" s="9">
        <f>(SUM($E214:N214)+SUM($E214:M214))/2</f>
        <v>0</v>
      </c>
      <c r="AA214" s="9">
        <f t="shared" si="15"/>
        <v>0</v>
      </c>
    </row>
    <row r="215" spans="1:27" hidden="1">
      <c r="A215" s="7">
        <v>2579</v>
      </c>
      <c r="B215" t="s">
        <v>34</v>
      </c>
      <c r="C215" t="str">
        <f t="shared" si="12"/>
        <v>2579 Elec Transmission 350-359</v>
      </c>
      <c r="D215" s="11">
        <v>1</v>
      </c>
      <c r="E215" s="8">
        <v>0</v>
      </c>
      <c r="F215" s="9">
        <v>-225376.34517300001</v>
      </c>
      <c r="G215" s="9">
        <v>0</v>
      </c>
      <c r="H215" s="9">
        <v>0</v>
      </c>
      <c r="I215" s="9">
        <v>0</v>
      </c>
      <c r="J215" s="9">
        <v>0</v>
      </c>
      <c r="K215" s="9">
        <v>0</v>
      </c>
      <c r="L215" s="9">
        <v>0</v>
      </c>
      <c r="M215" s="9">
        <v>0</v>
      </c>
      <c r="N215" s="9">
        <v>38676.024975</v>
      </c>
      <c r="O215" s="9">
        <f t="shared" si="13"/>
        <v>-186700.320198</v>
      </c>
      <c r="Q215" s="9">
        <f t="shared" si="14"/>
        <v>0</v>
      </c>
      <c r="R215" s="9">
        <f>(SUM($E215:F215)+SUM($E215:E215))/2</f>
        <v>-112688.1725865</v>
      </c>
      <c r="S215" s="9">
        <f>(SUM($E215:G215)+SUM($E215:F215))/2</f>
        <v>-225376.34517300001</v>
      </c>
      <c r="T215" s="9">
        <f>(SUM($E215:H215)+SUM($E215:G215))/2</f>
        <v>-225376.34517300001</v>
      </c>
      <c r="U215" s="9">
        <f>(SUM($E215:I215)+SUM($E215:H215))/2</f>
        <v>-225376.34517300001</v>
      </c>
      <c r="V215" s="9">
        <f>(SUM($E215:J215)+SUM($E215:I215))/2</f>
        <v>-225376.34517300001</v>
      </c>
      <c r="W215" s="9">
        <f>(SUM($E215:K215)+SUM($E215:J215))/2</f>
        <v>-225376.34517300001</v>
      </c>
      <c r="X215" s="9">
        <f>(SUM($E215:L215)+SUM($E215:K215))/2</f>
        <v>-225376.34517300001</v>
      </c>
      <c r="Y215" s="9">
        <f>(SUM($E215:M215)+SUM($E215:L215))/2</f>
        <v>-225376.34517300001</v>
      </c>
      <c r="Z215" s="9">
        <f>(SUM($E215:N215)+SUM($E215:M215))/2</f>
        <v>-206038.33268550001</v>
      </c>
      <c r="AA215" s="9">
        <f t="shared" si="15"/>
        <v>-189636.09214829997</v>
      </c>
    </row>
    <row r="216" spans="1:27" hidden="1">
      <c r="A216" s="7">
        <v>2580</v>
      </c>
      <c r="B216" t="s">
        <v>34</v>
      </c>
      <c r="C216" t="str">
        <f t="shared" si="12"/>
        <v>2580 Elec Transmission 350-359</v>
      </c>
      <c r="D216" s="11">
        <v>1</v>
      </c>
      <c r="E216" s="8">
        <v>0</v>
      </c>
      <c r="F216" s="9">
        <v>0</v>
      </c>
      <c r="G216" s="9">
        <v>0</v>
      </c>
      <c r="H216" s="9">
        <v>0</v>
      </c>
      <c r="I216" s="9">
        <v>0</v>
      </c>
      <c r="J216" s="9">
        <v>0</v>
      </c>
      <c r="K216" s="9">
        <v>0</v>
      </c>
      <c r="L216" s="9">
        <v>0</v>
      </c>
      <c r="M216" s="9">
        <v>0</v>
      </c>
      <c r="N216" s="9">
        <v>0</v>
      </c>
      <c r="O216" s="9">
        <f t="shared" si="13"/>
        <v>0</v>
      </c>
      <c r="Q216" s="9">
        <f t="shared" si="14"/>
        <v>0</v>
      </c>
      <c r="R216" s="9">
        <f>(SUM($E216:F216)+SUM($E216:E216))/2</f>
        <v>0</v>
      </c>
      <c r="S216" s="9">
        <f>(SUM($E216:G216)+SUM($E216:F216))/2</f>
        <v>0</v>
      </c>
      <c r="T216" s="9">
        <f>(SUM($E216:H216)+SUM($E216:G216))/2</f>
        <v>0</v>
      </c>
      <c r="U216" s="9">
        <f>(SUM($E216:I216)+SUM($E216:H216))/2</f>
        <v>0</v>
      </c>
      <c r="V216" s="9">
        <f>(SUM($E216:J216)+SUM($E216:I216))/2</f>
        <v>0</v>
      </c>
      <c r="W216" s="9">
        <f>(SUM($E216:K216)+SUM($E216:J216))/2</f>
        <v>0</v>
      </c>
      <c r="X216" s="9">
        <f>(SUM($E216:L216)+SUM($E216:K216))/2</f>
        <v>0</v>
      </c>
      <c r="Y216" s="9">
        <f>(SUM($E216:M216)+SUM($E216:L216))/2</f>
        <v>0</v>
      </c>
      <c r="Z216" s="9">
        <f>(SUM($E216:N216)+SUM($E216:M216))/2</f>
        <v>0</v>
      </c>
      <c r="AA216" s="9">
        <f t="shared" si="15"/>
        <v>0</v>
      </c>
    </row>
    <row r="217" spans="1:27" hidden="1">
      <c r="A217" s="7">
        <v>2581</v>
      </c>
      <c r="B217" t="s">
        <v>34</v>
      </c>
      <c r="C217" t="str">
        <f t="shared" si="12"/>
        <v>2581 Elec Transmission 350-359</v>
      </c>
      <c r="D217" s="11">
        <v>1</v>
      </c>
      <c r="E217" s="8">
        <v>0</v>
      </c>
      <c r="F217" s="9">
        <v>-116365.09235399999</v>
      </c>
      <c r="G217" s="9">
        <v>7.2759576141834259E-12</v>
      </c>
      <c r="H217" s="9">
        <v>0</v>
      </c>
      <c r="I217" s="9">
        <v>0</v>
      </c>
      <c r="J217" s="9">
        <v>0</v>
      </c>
      <c r="K217" s="9">
        <v>0</v>
      </c>
      <c r="L217" s="9">
        <v>-43990.223171999998</v>
      </c>
      <c r="M217" s="9">
        <v>-345158.24067900004</v>
      </c>
      <c r="N217" s="9">
        <v>-7.2759576141834259E-12</v>
      </c>
      <c r="O217" s="9">
        <f t="shared" si="13"/>
        <v>-505513.55620500003</v>
      </c>
      <c r="Q217" s="9">
        <f t="shared" si="14"/>
        <v>0</v>
      </c>
      <c r="R217" s="9">
        <f>(SUM($E217:F217)+SUM($E217:E217))/2</f>
        <v>-58182.546176999997</v>
      </c>
      <c r="S217" s="9">
        <f>(SUM($E217:G217)+SUM($E217:F217))/2</f>
        <v>-116365.09235399999</v>
      </c>
      <c r="T217" s="9">
        <f>(SUM($E217:H217)+SUM($E217:G217))/2</f>
        <v>-116365.09235399999</v>
      </c>
      <c r="U217" s="9">
        <f>(SUM($E217:I217)+SUM($E217:H217))/2</f>
        <v>-116365.09235399999</v>
      </c>
      <c r="V217" s="9">
        <f>(SUM($E217:J217)+SUM($E217:I217))/2</f>
        <v>-116365.09235399999</v>
      </c>
      <c r="W217" s="9">
        <f>(SUM($E217:K217)+SUM($E217:J217))/2</f>
        <v>-116365.09235399999</v>
      </c>
      <c r="X217" s="9">
        <f>(SUM($E217:L217)+SUM($E217:K217))/2</f>
        <v>-138360.20393999998</v>
      </c>
      <c r="Y217" s="9">
        <f>(SUM($E217:M217)+SUM($E217:L217))/2</f>
        <v>-332934.43586550001</v>
      </c>
      <c r="Z217" s="9">
        <f>(SUM($E217:N217)+SUM($E217:M217))/2</f>
        <v>-505513.55620500003</v>
      </c>
      <c r="AA217" s="9">
        <f t="shared" si="15"/>
        <v>-161681.62039574998</v>
      </c>
    </row>
    <row r="218" spans="1:27" hidden="1">
      <c r="A218" s="7">
        <v>2582</v>
      </c>
      <c r="B218" t="s">
        <v>34</v>
      </c>
      <c r="C218" t="str">
        <f t="shared" si="12"/>
        <v>2582 Elec Transmission 350-359</v>
      </c>
      <c r="D218" s="11">
        <v>1</v>
      </c>
      <c r="E218" s="8">
        <v>0</v>
      </c>
      <c r="F218" s="9">
        <v>0</v>
      </c>
      <c r="G218" s="9">
        <v>0</v>
      </c>
      <c r="H218" s="9">
        <v>0</v>
      </c>
      <c r="I218" s="9">
        <v>0</v>
      </c>
      <c r="J218" s="9">
        <v>0</v>
      </c>
      <c r="K218" s="9">
        <v>0</v>
      </c>
      <c r="L218" s="9">
        <v>0</v>
      </c>
      <c r="M218" s="9">
        <v>0</v>
      </c>
      <c r="N218" s="9">
        <v>0</v>
      </c>
      <c r="O218" s="9">
        <f t="shared" si="13"/>
        <v>0</v>
      </c>
      <c r="Q218" s="9">
        <f t="shared" si="14"/>
        <v>0</v>
      </c>
      <c r="R218" s="9">
        <f>(SUM($E218:F218)+SUM($E218:E218))/2</f>
        <v>0</v>
      </c>
      <c r="S218" s="9">
        <f>(SUM($E218:G218)+SUM($E218:F218))/2</f>
        <v>0</v>
      </c>
      <c r="T218" s="9">
        <f>(SUM($E218:H218)+SUM($E218:G218))/2</f>
        <v>0</v>
      </c>
      <c r="U218" s="9">
        <f>(SUM($E218:I218)+SUM($E218:H218))/2</f>
        <v>0</v>
      </c>
      <c r="V218" s="9">
        <f>(SUM($E218:J218)+SUM($E218:I218))/2</f>
        <v>0</v>
      </c>
      <c r="W218" s="9">
        <f>(SUM($E218:K218)+SUM($E218:J218))/2</f>
        <v>0</v>
      </c>
      <c r="X218" s="9">
        <f>(SUM($E218:L218)+SUM($E218:K218))/2</f>
        <v>0</v>
      </c>
      <c r="Y218" s="9">
        <f>(SUM($E218:M218)+SUM($E218:L218))/2</f>
        <v>0</v>
      </c>
      <c r="Z218" s="9">
        <f>(SUM($E218:N218)+SUM($E218:M218))/2</f>
        <v>0</v>
      </c>
      <c r="AA218" s="9">
        <f t="shared" si="15"/>
        <v>0</v>
      </c>
    </row>
    <row r="219" spans="1:27" hidden="1">
      <c r="A219" s="7">
        <v>2583</v>
      </c>
      <c r="B219" t="s">
        <v>33</v>
      </c>
      <c r="C219" t="str">
        <f t="shared" ref="C219:C282" si="16">CONCATENATE(A219," ",B219)</f>
        <v>2583 Elec Distribution 360-373</v>
      </c>
      <c r="D219" s="11">
        <v>1</v>
      </c>
      <c r="E219" s="8">
        <v>0</v>
      </c>
      <c r="F219" s="9">
        <v>0</v>
      </c>
      <c r="G219" s="9">
        <v>0</v>
      </c>
      <c r="H219" s="9">
        <v>0</v>
      </c>
      <c r="I219" s="9">
        <v>0</v>
      </c>
      <c r="J219" s="9">
        <v>0</v>
      </c>
      <c r="K219" s="9">
        <v>0</v>
      </c>
      <c r="L219" s="9">
        <v>0</v>
      </c>
      <c r="M219" s="9">
        <v>0</v>
      </c>
      <c r="N219" s="9">
        <v>0</v>
      </c>
      <c r="O219" s="9">
        <f t="shared" ref="O219:O282" si="17">SUM(E219:N219)</f>
        <v>0</v>
      </c>
      <c r="Q219" s="9">
        <f t="shared" ref="Q219:Q282" si="18">E219/2</f>
        <v>0</v>
      </c>
      <c r="R219" s="9">
        <f>(SUM($E219:F219)+SUM($E219:E219))/2</f>
        <v>0</v>
      </c>
      <c r="S219" s="9">
        <f>(SUM($E219:G219)+SUM($E219:F219))/2</f>
        <v>0</v>
      </c>
      <c r="T219" s="9">
        <f>(SUM($E219:H219)+SUM($E219:G219))/2</f>
        <v>0</v>
      </c>
      <c r="U219" s="9">
        <f>(SUM($E219:I219)+SUM($E219:H219))/2</f>
        <v>0</v>
      </c>
      <c r="V219" s="9">
        <f>(SUM($E219:J219)+SUM($E219:I219))/2</f>
        <v>0</v>
      </c>
      <c r="W219" s="9">
        <f>(SUM($E219:K219)+SUM($E219:J219))/2</f>
        <v>0</v>
      </c>
      <c r="X219" s="9">
        <f>(SUM($E219:L219)+SUM($E219:K219))/2</f>
        <v>0</v>
      </c>
      <c r="Y219" s="9">
        <f>(SUM($E219:M219)+SUM($E219:L219))/2</f>
        <v>0</v>
      </c>
      <c r="Z219" s="9">
        <f>(SUM($E219:N219)+SUM($E219:M219))/2</f>
        <v>0</v>
      </c>
      <c r="AA219" s="9">
        <f t="shared" ref="AA219:AA282" si="19">AVERAGE(Q219:Z219)</f>
        <v>0</v>
      </c>
    </row>
    <row r="220" spans="1:27" hidden="1">
      <c r="A220" s="7">
        <v>2584</v>
      </c>
      <c r="B220" t="s">
        <v>33</v>
      </c>
      <c r="C220" t="str">
        <f t="shared" si="16"/>
        <v>2584 Elec Distribution 360-373</v>
      </c>
      <c r="D220" s="11">
        <v>1</v>
      </c>
      <c r="E220" s="8">
        <v>-298319.62999999977</v>
      </c>
      <c r="F220" s="9">
        <v>57946.37</v>
      </c>
      <c r="G220" s="9">
        <v>601833.32999999996</v>
      </c>
      <c r="H220" s="9">
        <v>134384.80000000002</v>
      </c>
      <c r="I220" s="9">
        <v>-198771.33000000002</v>
      </c>
      <c r="J220" s="9">
        <v>-145970.41</v>
      </c>
      <c r="K220" s="9">
        <v>95200.73</v>
      </c>
      <c r="L220" s="9">
        <v>23510.320000000007</v>
      </c>
      <c r="M220" s="9">
        <v>45648.05</v>
      </c>
      <c r="N220" s="9">
        <v>107488.16</v>
      </c>
      <c r="O220" s="9">
        <f t="shared" si="17"/>
        <v>422950.39000000025</v>
      </c>
      <c r="Q220" s="9">
        <f t="shared" si="18"/>
        <v>-149159.81499999989</v>
      </c>
      <c r="R220" s="9">
        <f>(SUM($E220:F220)+SUM($E220:E220))/2</f>
        <v>-269346.44499999977</v>
      </c>
      <c r="S220" s="9">
        <f>(SUM($E220:G220)+SUM($E220:F220))/2</f>
        <v>60543.405000000203</v>
      </c>
      <c r="T220" s="9">
        <f>(SUM($E220:H220)+SUM($E220:G220))/2</f>
        <v>428652.4700000002</v>
      </c>
      <c r="U220" s="9">
        <f>(SUM($E220:I220)+SUM($E220:H220))/2</f>
        <v>396459.20500000019</v>
      </c>
      <c r="V220" s="9">
        <f>(SUM($E220:J220)+SUM($E220:I220))/2</f>
        <v>224088.3350000002</v>
      </c>
      <c r="W220" s="9">
        <f>(SUM($E220:K220)+SUM($E220:J220))/2</f>
        <v>198703.49500000023</v>
      </c>
      <c r="X220" s="9">
        <f>(SUM($E220:L220)+SUM($E220:K220))/2</f>
        <v>258059.02000000022</v>
      </c>
      <c r="Y220" s="9">
        <f>(SUM($E220:M220)+SUM($E220:L220))/2</f>
        <v>292638.20500000019</v>
      </c>
      <c r="Z220" s="9">
        <f>(SUM($E220:N220)+SUM($E220:M220))/2</f>
        <v>369206.31000000023</v>
      </c>
      <c r="AA220" s="9">
        <f t="shared" si="19"/>
        <v>180984.4185000002</v>
      </c>
    </row>
    <row r="221" spans="1:27" hidden="1">
      <c r="A221" s="7">
        <v>2585</v>
      </c>
      <c r="B221" t="s">
        <v>33</v>
      </c>
      <c r="C221" t="str">
        <f t="shared" si="16"/>
        <v>2585 Elec Distribution 360-373</v>
      </c>
      <c r="D221" s="11">
        <v>1</v>
      </c>
      <c r="E221" s="8">
        <v>0</v>
      </c>
      <c r="F221" s="9">
        <v>0</v>
      </c>
      <c r="G221" s="9">
        <v>0</v>
      </c>
      <c r="H221" s="9">
        <v>0</v>
      </c>
      <c r="I221" s="9">
        <v>0</v>
      </c>
      <c r="J221" s="9">
        <v>0</v>
      </c>
      <c r="K221" s="9">
        <v>0</v>
      </c>
      <c r="L221" s="9">
        <v>0</v>
      </c>
      <c r="M221" s="9">
        <v>0</v>
      </c>
      <c r="N221" s="9">
        <v>0</v>
      </c>
      <c r="O221" s="9">
        <f t="shared" si="17"/>
        <v>0</v>
      </c>
      <c r="Q221" s="9">
        <f t="shared" si="18"/>
        <v>0</v>
      </c>
      <c r="R221" s="9">
        <f>(SUM($E221:F221)+SUM($E221:E221))/2</f>
        <v>0</v>
      </c>
      <c r="S221" s="9">
        <f>(SUM($E221:G221)+SUM($E221:F221))/2</f>
        <v>0</v>
      </c>
      <c r="T221" s="9">
        <f>(SUM($E221:H221)+SUM($E221:G221))/2</f>
        <v>0</v>
      </c>
      <c r="U221" s="9">
        <f>(SUM($E221:I221)+SUM($E221:H221))/2</f>
        <v>0</v>
      </c>
      <c r="V221" s="9">
        <f>(SUM($E221:J221)+SUM($E221:I221))/2</f>
        <v>0</v>
      </c>
      <c r="W221" s="9">
        <f>(SUM($E221:K221)+SUM($E221:J221))/2</f>
        <v>0</v>
      </c>
      <c r="X221" s="9">
        <f>(SUM($E221:L221)+SUM($E221:K221))/2</f>
        <v>0</v>
      </c>
      <c r="Y221" s="9">
        <f>(SUM($E221:M221)+SUM($E221:L221))/2</f>
        <v>0</v>
      </c>
      <c r="Z221" s="9">
        <f>(SUM($E221:N221)+SUM($E221:M221))/2</f>
        <v>0</v>
      </c>
      <c r="AA221" s="9">
        <f t="shared" si="19"/>
        <v>0</v>
      </c>
    </row>
    <row r="222" spans="1:27" hidden="1">
      <c r="A222" s="7">
        <v>2587</v>
      </c>
      <c r="B222" t="s">
        <v>33</v>
      </c>
      <c r="C222" t="str">
        <f t="shared" si="16"/>
        <v>2587 Elec Distribution 360-373</v>
      </c>
      <c r="D222" s="11">
        <v>1</v>
      </c>
      <c r="E222" s="8">
        <v>0</v>
      </c>
      <c r="F222" s="9">
        <v>0</v>
      </c>
      <c r="G222" s="9">
        <v>0</v>
      </c>
      <c r="H222" s="9">
        <v>0</v>
      </c>
      <c r="I222" s="9">
        <v>0</v>
      </c>
      <c r="J222" s="9">
        <v>0</v>
      </c>
      <c r="K222" s="9">
        <v>0</v>
      </c>
      <c r="L222" s="9">
        <v>0</v>
      </c>
      <c r="M222" s="9">
        <v>0</v>
      </c>
      <c r="N222" s="9">
        <v>0</v>
      </c>
      <c r="O222" s="9">
        <f t="shared" si="17"/>
        <v>0</v>
      </c>
      <c r="Q222" s="9">
        <f t="shared" si="18"/>
        <v>0</v>
      </c>
      <c r="R222" s="9">
        <f>(SUM($E222:F222)+SUM($E222:E222))/2</f>
        <v>0</v>
      </c>
      <c r="S222" s="9">
        <f>(SUM($E222:G222)+SUM($E222:F222))/2</f>
        <v>0</v>
      </c>
      <c r="T222" s="9">
        <f>(SUM($E222:H222)+SUM($E222:G222))/2</f>
        <v>0</v>
      </c>
      <c r="U222" s="9">
        <f>(SUM($E222:I222)+SUM($E222:H222))/2</f>
        <v>0</v>
      </c>
      <c r="V222" s="9">
        <f>(SUM($E222:J222)+SUM($E222:I222))/2</f>
        <v>0</v>
      </c>
      <c r="W222" s="9">
        <f>(SUM($E222:K222)+SUM($E222:J222))/2</f>
        <v>0</v>
      </c>
      <c r="X222" s="9">
        <f>(SUM($E222:L222)+SUM($E222:K222))/2</f>
        <v>0</v>
      </c>
      <c r="Y222" s="9">
        <f>(SUM($E222:M222)+SUM($E222:L222))/2</f>
        <v>0</v>
      </c>
      <c r="Z222" s="9">
        <f>(SUM($E222:N222)+SUM($E222:M222))/2</f>
        <v>0</v>
      </c>
      <c r="AA222" s="9">
        <f t="shared" si="19"/>
        <v>0</v>
      </c>
    </row>
    <row r="223" spans="1:27" hidden="1">
      <c r="A223" s="7">
        <v>2589</v>
      </c>
      <c r="B223" t="s">
        <v>33</v>
      </c>
      <c r="C223" t="str">
        <f t="shared" si="16"/>
        <v>2589 Elec Distribution 360-373</v>
      </c>
      <c r="D223" s="11">
        <v>1</v>
      </c>
      <c r="E223" s="8">
        <v>0</v>
      </c>
      <c r="F223" s="9">
        <v>0</v>
      </c>
      <c r="G223" s="9">
        <v>553854.30734900001</v>
      </c>
      <c r="H223" s="9">
        <v>0</v>
      </c>
      <c r="I223" s="9">
        <v>0</v>
      </c>
      <c r="J223" s="9">
        <v>0</v>
      </c>
      <c r="K223" s="9">
        <v>0</v>
      </c>
      <c r="L223" s="9">
        <v>0</v>
      </c>
      <c r="M223" s="9">
        <v>0</v>
      </c>
      <c r="N223" s="9">
        <v>0</v>
      </c>
      <c r="O223" s="9">
        <f t="shared" si="17"/>
        <v>553854.30734900001</v>
      </c>
      <c r="Q223" s="9">
        <f t="shared" si="18"/>
        <v>0</v>
      </c>
      <c r="R223" s="9">
        <f>(SUM($E223:F223)+SUM($E223:E223))/2</f>
        <v>0</v>
      </c>
      <c r="S223" s="9">
        <f>(SUM($E223:G223)+SUM($E223:F223))/2</f>
        <v>276927.1536745</v>
      </c>
      <c r="T223" s="9">
        <f>(SUM($E223:H223)+SUM($E223:G223))/2</f>
        <v>553854.30734900001</v>
      </c>
      <c r="U223" s="9">
        <f>(SUM($E223:I223)+SUM($E223:H223))/2</f>
        <v>553854.30734900001</v>
      </c>
      <c r="V223" s="9">
        <f>(SUM($E223:J223)+SUM($E223:I223))/2</f>
        <v>553854.30734900001</v>
      </c>
      <c r="W223" s="9">
        <f>(SUM($E223:K223)+SUM($E223:J223))/2</f>
        <v>553854.30734900001</v>
      </c>
      <c r="X223" s="9">
        <f>(SUM($E223:L223)+SUM($E223:K223))/2</f>
        <v>553854.30734900001</v>
      </c>
      <c r="Y223" s="9">
        <f>(SUM($E223:M223)+SUM($E223:L223))/2</f>
        <v>553854.30734900001</v>
      </c>
      <c r="Z223" s="9">
        <f>(SUM($E223:N223)+SUM($E223:M223))/2</f>
        <v>553854.30734900001</v>
      </c>
      <c r="AA223" s="9">
        <f t="shared" si="19"/>
        <v>415390.73051175004</v>
      </c>
    </row>
    <row r="224" spans="1:27" hidden="1">
      <c r="A224" s="7">
        <v>2589</v>
      </c>
      <c r="B224" t="s">
        <v>34</v>
      </c>
      <c r="C224" t="str">
        <f t="shared" si="16"/>
        <v>2589 Elec Transmission 350-359</v>
      </c>
      <c r="D224" s="11">
        <v>1</v>
      </c>
      <c r="E224" s="8">
        <v>0</v>
      </c>
      <c r="F224" s="9">
        <v>0</v>
      </c>
      <c r="G224" s="9">
        <v>898980.70453800005</v>
      </c>
      <c r="H224" s="9">
        <v>0</v>
      </c>
      <c r="I224" s="9">
        <v>0</v>
      </c>
      <c r="J224" s="9">
        <v>0</v>
      </c>
      <c r="K224" s="9">
        <v>0</v>
      </c>
      <c r="L224" s="9">
        <v>0</v>
      </c>
      <c r="M224" s="9">
        <v>0</v>
      </c>
      <c r="N224" s="9">
        <v>0</v>
      </c>
      <c r="O224" s="9">
        <f t="shared" si="17"/>
        <v>898980.70453800005</v>
      </c>
      <c r="Q224" s="9">
        <f t="shared" si="18"/>
        <v>0</v>
      </c>
      <c r="R224" s="9">
        <f>(SUM($E224:F224)+SUM($E224:E224))/2</f>
        <v>0</v>
      </c>
      <c r="S224" s="9">
        <f>(SUM($E224:G224)+SUM($E224:F224))/2</f>
        <v>449490.35226900002</v>
      </c>
      <c r="T224" s="9">
        <f>(SUM($E224:H224)+SUM($E224:G224))/2</f>
        <v>898980.70453800005</v>
      </c>
      <c r="U224" s="9">
        <f>(SUM($E224:I224)+SUM($E224:H224))/2</f>
        <v>898980.70453800005</v>
      </c>
      <c r="V224" s="9">
        <f>(SUM($E224:J224)+SUM($E224:I224))/2</f>
        <v>898980.70453800005</v>
      </c>
      <c r="W224" s="9">
        <f>(SUM($E224:K224)+SUM($E224:J224))/2</f>
        <v>898980.70453800005</v>
      </c>
      <c r="X224" s="9">
        <f>(SUM($E224:L224)+SUM($E224:K224))/2</f>
        <v>898980.70453800005</v>
      </c>
      <c r="Y224" s="9">
        <f>(SUM($E224:M224)+SUM($E224:L224))/2</f>
        <v>898980.70453800005</v>
      </c>
      <c r="Z224" s="9">
        <f>(SUM($E224:N224)+SUM($E224:M224))/2</f>
        <v>898980.70453800005</v>
      </c>
      <c r="AA224" s="9">
        <f t="shared" si="19"/>
        <v>674235.52840349986</v>
      </c>
    </row>
    <row r="225" spans="1:27" hidden="1">
      <c r="A225" s="7">
        <v>2589</v>
      </c>
      <c r="B225" t="s">
        <v>38</v>
      </c>
      <c r="C225" t="str">
        <f t="shared" si="16"/>
        <v>2589 Transportation and Tools 392 / 396</v>
      </c>
      <c r="D225" s="11">
        <v>1</v>
      </c>
      <c r="E225" s="8">
        <v>0</v>
      </c>
      <c r="F225" s="9">
        <v>0</v>
      </c>
      <c r="G225" s="9">
        <v>0</v>
      </c>
      <c r="H225" s="9">
        <v>0</v>
      </c>
      <c r="I225" s="9">
        <v>0</v>
      </c>
      <c r="J225" s="9">
        <v>0</v>
      </c>
      <c r="K225" s="9">
        <v>0</v>
      </c>
      <c r="L225" s="9">
        <v>0</v>
      </c>
      <c r="M225" s="9">
        <v>0</v>
      </c>
      <c r="N225" s="9">
        <v>0</v>
      </c>
      <c r="O225" s="9">
        <f t="shared" si="17"/>
        <v>0</v>
      </c>
      <c r="Q225" s="9">
        <f t="shared" si="18"/>
        <v>0</v>
      </c>
      <c r="R225" s="9">
        <f>(SUM($E225:F225)+SUM($E225:E225))/2</f>
        <v>0</v>
      </c>
      <c r="S225" s="9">
        <f>(SUM($E225:G225)+SUM($E225:F225))/2</f>
        <v>0</v>
      </c>
      <c r="T225" s="9">
        <f>(SUM($E225:H225)+SUM($E225:G225))/2</f>
        <v>0</v>
      </c>
      <c r="U225" s="9">
        <f>(SUM($E225:I225)+SUM($E225:H225))/2</f>
        <v>0</v>
      </c>
      <c r="V225" s="9">
        <f>(SUM($E225:J225)+SUM($E225:I225))/2</f>
        <v>0</v>
      </c>
      <c r="W225" s="9">
        <f>(SUM($E225:K225)+SUM($E225:J225))/2</f>
        <v>0</v>
      </c>
      <c r="X225" s="9">
        <f>(SUM($E225:L225)+SUM($E225:K225))/2</f>
        <v>0</v>
      </c>
      <c r="Y225" s="9">
        <f>(SUM($E225:M225)+SUM($E225:L225))/2</f>
        <v>0</v>
      </c>
      <c r="Z225" s="9">
        <f>(SUM($E225:N225)+SUM($E225:M225))/2</f>
        <v>0</v>
      </c>
      <c r="AA225" s="9">
        <f t="shared" si="19"/>
        <v>0</v>
      </c>
    </row>
    <row r="226" spans="1:27" hidden="1">
      <c r="A226" s="7">
        <v>2589</v>
      </c>
      <c r="B226" t="s">
        <v>36</v>
      </c>
      <c r="C226" t="str">
        <f t="shared" si="16"/>
        <v>2589 General 389-391 / 393-395 / 397-398</v>
      </c>
      <c r="D226" s="11">
        <v>1</v>
      </c>
      <c r="E226" s="8">
        <v>0</v>
      </c>
      <c r="F226" s="9">
        <v>0</v>
      </c>
      <c r="G226" s="9">
        <v>82959.765132</v>
      </c>
      <c r="H226" s="9">
        <v>0</v>
      </c>
      <c r="I226" s="9">
        <v>0</v>
      </c>
      <c r="J226" s="9">
        <v>0</v>
      </c>
      <c r="K226" s="9">
        <v>0</v>
      </c>
      <c r="L226" s="9">
        <v>0</v>
      </c>
      <c r="M226" s="9">
        <v>0</v>
      </c>
      <c r="N226" s="9">
        <v>0</v>
      </c>
      <c r="O226" s="9">
        <f t="shared" si="17"/>
        <v>82959.765132</v>
      </c>
      <c r="Q226" s="9">
        <f t="shared" si="18"/>
        <v>0</v>
      </c>
      <c r="R226" s="9">
        <f>(SUM($E226:F226)+SUM($E226:E226))/2</f>
        <v>0</v>
      </c>
      <c r="S226" s="9">
        <f>(SUM($E226:G226)+SUM($E226:F226))/2</f>
        <v>41479.882566</v>
      </c>
      <c r="T226" s="9">
        <f>(SUM($E226:H226)+SUM($E226:G226))/2</f>
        <v>82959.765132</v>
      </c>
      <c r="U226" s="9">
        <f>(SUM($E226:I226)+SUM($E226:H226))/2</f>
        <v>82959.765132</v>
      </c>
      <c r="V226" s="9">
        <f>(SUM($E226:J226)+SUM($E226:I226))/2</f>
        <v>82959.765132</v>
      </c>
      <c r="W226" s="9">
        <f>(SUM($E226:K226)+SUM($E226:J226))/2</f>
        <v>82959.765132</v>
      </c>
      <c r="X226" s="9">
        <f>(SUM($E226:L226)+SUM($E226:K226))/2</f>
        <v>82959.765132</v>
      </c>
      <c r="Y226" s="9">
        <f>(SUM($E226:M226)+SUM($E226:L226))/2</f>
        <v>82959.765132</v>
      </c>
      <c r="Z226" s="9">
        <f>(SUM($E226:N226)+SUM($E226:M226))/2</f>
        <v>82959.765132</v>
      </c>
      <c r="AA226" s="9">
        <f t="shared" si="19"/>
        <v>62219.823848999993</v>
      </c>
    </row>
    <row r="227" spans="1:27" hidden="1">
      <c r="A227" s="7">
        <v>2590</v>
      </c>
      <c r="B227" t="s">
        <v>33</v>
      </c>
      <c r="C227" t="str">
        <f t="shared" si="16"/>
        <v>2590 Elec Distribution 360-373</v>
      </c>
      <c r="D227" s="11">
        <v>1</v>
      </c>
      <c r="E227" s="8">
        <v>0</v>
      </c>
      <c r="F227" s="9">
        <v>0</v>
      </c>
      <c r="G227" s="9">
        <v>0</v>
      </c>
      <c r="H227" s="9">
        <v>0</v>
      </c>
      <c r="I227" s="9">
        <v>0</v>
      </c>
      <c r="J227" s="9">
        <v>0</v>
      </c>
      <c r="K227" s="9">
        <v>0</v>
      </c>
      <c r="L227" s="9">
        <v>0</v>
      </c>
      <c r="M227" s="9">
        <v>0</v>
      </c>
      <c r="N227" s="9">
        <v>0</v>
      </c>
      <c r="O227" s="9">
        <f t="shared" si="17"/>
        <v>0</v>
      </c>
      <c r="Q227" s="9">
        <f t="shared" si="18"/>
        <v>0</v>
      </c>
      <c r="R227" s="9">
        <f>(SUM($E227:F227)+SUM($E227:E227))/2</f>
        <v>0</v>
      </c>
      <c r="S227" s="9">
        <f>(SUM($E227:G227)+SUM($E227:F227))/2</f>
        <v>0</v>
      </c>
      <c r="T227" s="9">
        <f>(SUM($E227:H227)+SUM($E227:G227))/2</f>
        <v>0</v>
      </c>
      <c r="U227" s="9">
        <f>(SUM($E227:I227)+SUM($E227:H227))/2</f>
        <v>0</v>
      </c>
      <c r="V227" s="9">
        <f>(SUM($E227:J227)+SUM($E227:I227))/2</f>
        <v>0</v>
      </c>
      <c r="W227" s="9">
        <f>(SUM($E227:K227)+SUM($E227:J227))/2</f>
        <v>0</v>
      </c>
      <c r="X227" s="9">
        <f>(SUM($E227:L227)+SUM($E227:K227))/2</f>
        <v>0</v>
      </c>
      <c r="Y227" s="9">
        <f>(SUM($E227:M227)+SUM($E227:L227))/2</f>
        <v>0</v>
      </c>
      <c r="Z227" s="9">
        <f>(SUM($E227:N227)+SUM($E227:M227))/2</f>
        <v>0</v>
      </c>
      <c r="AA227" s="9">
        <f t="shared" si="19"/>
        <v>0</v>
      </c>
    </row>
    <row r="228" spans="1:27" hidden="1">
      <c r="A228" s="7">
        <v>2591</v>
      </c>
      <c r="B228" t="s">
        <v>33</v>
      </c>
      <c r="C228" t="str">
        <f t="shared" si="16"/>
        <v>2591 Elec Distribution 360-373</v>
      </c>
      <c r="D228" s="11">
        <v>1</v>
      </c>
      <c r="E228" s="8">
        <v>245.68</v>
      </c>
      <c r="F228" s="9">
        <v>0</v>
      </c>
      <c r="G228" s="9">
        <v>252.17</v>
      </c>
      <c r="H228" s="9">
        <v>0</v>
      </c>
      <c r="I228" s="9">
        <v>-1929.4</v>
      </c>
      <c r="J228" s="9">
        <v>0</v>
      </c>
      <c r="K228" s="9">
        <v>0</v>
      </c>
      <c r="L228" s="9">
        <v>0</v>
      </c>
      <c r="M228" s="9">
        <v>0</v>
      </c>
      <c r="N228" s="9">
        <v>0</v>
      </c>
      <c r="O228" s="9">
        <f t="shared" si="17"/>
        <v>-1431.5500000000002</v>
      </c>
      <c r="Q228" s="9">
        <f t="shared" si="18"/>
        <v>122.84</v>
      </c>
      <c r="R228" s="9">
        <f>(SUM($E228:F228)+SUM($E228:E228))/2</f>
        <v>245.68</v>
      </c>
      <c r="S228" s="9">
        <f>(SUM($E228:G228)+SUM($E228:F228))/2</f>
        <v>371.76499999999999</v>
      </c>
      <c r="T228" s="9">
        <f>(SUM($E228:H228)+SUM($E228:G228))/2</f>
        <v>497.85</v>
      </c>
      <c r="U228" s="9">
        <f>(SUM($E228:I228)+SUM($E228:H228))/2</f>
        <v>-466.85000000000008</v>
      </c>
      <c r="V228" s="9">
        <f>(SUM($E228:J228)+SUM($E228:I228))/2</f>
        <v>-1431.5500000000002</v>
      </c>
      <c r="W228" s="9">
        <f>(SUM($E228:K228)+SUM($E228:J228))/2</f>
        <v>-1431.5500000000002</v>
      </c>
      <c r="X228" s="9">
        <f>(SUM($E228:L228)+SUM($E228:K228))/2</f>
        <v>-1431.5500000000002</v>
      </c>
      <c r="Y228" s="9">
        <f>(SUM($E228:M228)+SUM($E228:L228))/2</f>
        <v>-1431.5500000000002</v>
      </c>
      <c r="Z228" s="9">
        <f>(SUM($E228:N228)+SUM($E228:M228))/2</f>
        <v>-1431.5500000000002</v>
      </c>
      <c r="AA228" s="9">
        <f t="shared" si="19"/>
        <v>-638.64650000000006</v>
      </c>
    </row>
    <row r="229" spans="1:27" hidden="1">
      <c r="A229" s="7">
        <v>2592</v>
      </c>
      <c r="B229" t="s">
        <v>33</v>
      </c>
      <c r="C229" t="str">
        <f t="shared" si="16"/>
        <v>2592 Elec Distribution 360-373</v>
      </c>
      <c r="D229" s="11">
        <v>1</v>
      </c>
      <c r="E229" s="8">
        <v>0</v>
      </c>
      <c r="F229" s="9">
        <v>0</v>
      </c>
      <c r="G229" s="9">
        <v>0</v>
      </c>
      <c r="H229" s="9">
        <v>0</v>
      </c>
      <c r="I229" s="9">
        <v>0</v>
      </c>
      <c r="J229" s="9">
        <v>0</v>
      </c>
      <c r="K229" s="9">
        <v>0</v>
      </c>
      <c r="L229" s="9">
        <v>0</v>
      </c>
      <c r="M229" s="9">
        <v>0</v>
      </c>
      <c r="N229" s="9">
        <v>0</v>
      </c>
      <c r="O229" s="9">
        <f t="shared" si="17"/>
        <v>0</v>
      </c>
      <c r="Q229" s="9">
        <f t="shared" si="18"/>
        <v>0</v>
      </c>
      <c r="R229" s="9">
        <f>(SUM($E229:F229)+SUM($E229:E229))/2</f>
        <v>0</v>
      </c>
      <c r="S229" s="9">
        <f>(SUM($E229:G229)+SUM($E229:F229))/2</f>
        <v>0</v>
      </c>
      <c r="T229" s="9">
        <f>(SUM($E229:H229)+SUM($E229:G229))/2</f>
        <v>0</v>
      </c>
      <c r="U229" s="9">
        <f>(SUM($E229:I229)+SUM($E229:H229))/2</f>
        <v>0</v>
      </c>
      <c r="V229" s="9">
        <f>(SUM($E229:J229)+SUM($E229:I229))/2</f>
        <v>0</v>
      </c>
      <c r="W229" s="9">
        <f>(SUM($E229:K229)+SUM($E229:J229))/2</f>
        <v>0</v>
      </c>
      <c r="X229" s="9">
        <f>(SUM($E229:L229)+SUM($E229:K229))/2</f>
        <v>0</v>
      </c>
      <c r="Y229" s="9">
        <f>(SUM($E229:M229)+SUM($E229:L229))/2</f>
        <v>0</v>
      </c>
      <c r="Z229" s="9">
        <f>(SUM($E229:N229)+SUM($E229:M229))/2</f>
        <v>0</v>
      </c>
      <c r="AA229" s="9">
        <f t="shared" si="19"/>
        <v>0</v>
      </c>
    </row>
    <row r="230" spans="1:27" hidden="1">
      <c r="A230" s="7">
        <v>2593</v>
      </c>
      <c r="B230" t="s">
        <v>33</v>
      </c>
      <c r="C230" t="str">
        <f t="shared" si="16"/>
        <v>2593 Elec Distribution 360-373</v>
      </c>
      <c r="D230" s="11">
        <v>1</v>
      </c>
      <c r="E230" s="8">
        <v>0</v>
      </c>
      <c r="F230" s="9">
        <v>0</v>
      </c>
      <c r="G230" s="9">
        <v>0</v>
      </c>
      <c r="H230" s="9">
        <v>0</v>
      </c>
      <c r="I230" s="9">
        <v>0</v>
      </c>
      <c r="J230" s="9">
        <v>0</v>
      </c>
      <c r="K230" s="9">
        <v>0</v>
      </c>
      <c r="L230" s="9">
        <v>0</v>
      </c>
      <c r="M230" s="9">
        <v>0</v>
      </c>
      <c r="N230" s="9">
        <v>0</v>
      </c>
      <c r="O230" s="9">
        <f t="shared" si="17"/>
        <v>0</v>
      </c>
      <c r="Q230" s="9">
        <f t="shared" si="18"/>
        <v>0</v>
      </c>
      <c r="R230" s="9">
        <f>(SUM($E230:F230)+SUM($E230:E230))/2</f>
        <v>0</v>
      </c>
      <c r="S230" s="9">
        <f>(SUM($E230:G230)+SUM($E230:F230))/2</f>
        <v>0</v>
      </c>
      <c r="T230" s="9">
        <f>(SUM($E230:H230)+SUM($E230:G230))/2</f>
        <v>0</v>
      </c>
      <c r="U230" s="9">
        <f>(SUM($E230:I230)+SUM($E230:H230))/2</f>
        <v>0</v>
      </c>
      <c r="V230" s="9">
        <f>(SUM($E230:J230)+SUM($E230:I230))/2</f>
        <v>0</v>
      </c>
      <c r="W230" s="9">
        <f>(SUM($E230:K230)+SUM($E230:J230))/2</f>
        <v>0</v>
      </c>
      <c r="X230" s="9">
        <f>(SUM($E230:L230)+SUM($E230:K230))/2</f>
        <v>0</v>
      </c>
      <c r="Y230" s="9">
        <f>(SUM($E230:M230)+SUM($E230:L230))/2</f>
        <v>0</v>
      </c>
      <c r="Z230" s="9">
        <f>(SUM($E230:N230)+SUM($E230:M230))/2</f>
        <v>0</v>
      </c>
      <c r="AA230" s="9">
        <f t="shared" si="19"/>
        <v>0</v>
      </c>
    </row>
    <row r="231" spans="1:27" hidden="1">
      <c r="A231" s="7">
        <v>2594</v>
      </c>
      <c r="B231" t="s">
        <v>34</v>
      </c>
      <c r="C231" t="str">
        <f t="shared" si="16"/>
        <v>2594 Elec Transmission 350-359</v>
      </c>
      <c r="D231" s="11">
        <v>1</v>
      </c>
      <c r="E231" s="8">
        <v>0</v>
      </c>
      <c r="F231" s="9">
        <v>0</v>
      </c>
      <c r="G231" s="9">
        <v>0</v>
      </c>
      <c r="H231" s="9">
        <v>0</v>
      </c>
      <c r="I231" s="9">
        <v>0</v>
      </c>
      <c r="J231" s="9">
        <v>0</v>
      </c>
      <c r="K231" s="9">
        <v>0</v>
      </c>
      <c r="L231" s="9">
        <v>0</v>
      </c>
      <c r="M231" s="9">
        <v>0</v>
      </c>
      <c r="N231" s="9">
        <v>0</v>
      </c>
      <c r="O231" s="9">
        <f t="shared" si="17"/>
        <v>0</v>
      </c>
      <c r="Q231" s="9">
        <f t="shared" si="18"/>
        <v>0</v>
      </c>
      <c r="R231" s="9">
        <f>(SUM($E231:F231)+SUM($E231:E231))/2</f>
        <v>0</v>
      </c>
      <c r="S231" s="9">
        <f>(SUM($E231:G231)+SUM($E231:F231))/2</f>
        <v>0</v>
      </c>
      <c r="T231" s="9">
        <f>(SUM($E231:H231)+SUM($E231:G231))/2</f>
        <v>0</v>
      </c>
      <c r="U231" s="9">
        <f>(SUM($E231:I231)+SUM($E231:H231))/2</f>
        <v>0</v>
      </c>
      <c r="V231" s="9">
        <f>(SUM($E231:J231)+SUM($E231:I231))/2</f>
        <v>0</v>
      </c>
      <c r="W231" s="9">
        <f>(SUM($E231:K231)+SUM($E231:J231))/2</f>
        <v>0</v>
      </c>
      <c r="X231" s="9">
        <f>(SUM($E231:L231)+SUM($E231:K231))/2</f>
        <v>0</v>
      </c>
      <c r="Y231" s="9">
        <f>(SUM($E231:M231)+SUM($E231:L231))/2</f>
        <v>0</v>
      </c>
      <c r="Z231" s="9">
        <f>(SUM($E231:N231)+SUM($E231:M231))/2</f>
        <v>0</v>
      </c>
      <c r="AA231" s="9">
        <f t="shared" si="19"/>
        <v>0</v>
      </c>
    </row>
    <row r="232" spans="1:27" hidden="1">
      <c r="A232" s="7">
        <v>2595</v>
      </c>
      <c r="B232" t="s">
        <v>34</v>
      </c>
      <c r="C232" t="str">
        <f t="shared" si="16"/>
        <v>2595 Elec Transmission 350-359</v>
      </c>
      <c r="D232" s="11">
        <v>1</v>
      </c>
      <c r="E232" s="8">
        <v>0</v>
      </c>
      <c r="F232" s="9">
        <v>0</v>
      </c>
      <c r="G232" s="9">
        <v>0</v>
      </c>
      <c r="H232" s="9">
        <v>0</v>
      </c>
      <c r="I232" s="9">
        <v>0</v>
      </c>
      <c r="J232" s="9">
        <v>0</v>
      </c>
      <c r="K232" s="9">
        <v>0</v>
      </c>
      <c r="L232" s="9">
        <v>0</v>
      </c>
      <c r="M232" s="9">
        <v>0</v>
      </c>
      <c r="N232" s="9">
        <v>0</v>
      </c>
      <c r="O232" s="9">
        <f t="shared" si="17"/>
        <v>0</v>
      </c>
      <c r="Q232" s="9">
        <f t="shared" si="18"/>
        <v>0</v>
      </c>
      <c r="R232" s="9">
        <f>(SUM($E232:F232)+SUM($E232:E232))/2</f>
        <v>0</v>
      </c>
      <c r="S232" s="9">
        <f>(SUM($E232:G232)+SUM($E232:F232))/2</f>
        <v>0</v>
      </c>
      <c r="T232" s="9">
        <f>(SUM($E232:H232)+SUM($E232:G232))/2</f>
        <v>0</v>
      </c>
      <c r="U232" s="9">
        <f>(SUM($E232:I232)+SUM($E232:H232))/2</f>
        <v>0</v>
      </c>
      <c r="V232" s="9">
        <f>(SUM($E232:J232)+SUM($E232:I232))/2</f>
        <v>0</v>
      </c>
      <c r="W232" s="9">
        <f>(SUM($E232:K232)+SUM($E232:J232))/2</f>
        <v>0</v>
      </c>
      <c r="X232" s="9">
        <f>(SUM($E232:L232)+SUM($E232:K232))/2</f>
        <v>0</v>
      </c>
      <c r="Y232" s="9">
        <f>(SUM($E232:M232)+SUM($E232:L232))/2</f>
        <v>0</v>
      </c>
      <c r="Z232" s="9">
        <f>(SUM($E232:N232)+SUM($E232:M232))/2</f>
        <v>0</v>
      </c>
      <c r="AA232" s="9">
        <f t="shared" si="19"/>
        <v>0</v>
      </c>
    </row>
    <row r="233" spans="1:27" hidden="1">
      <c r="A233" s="7">
        <v>2596</v>
      </c>
      <c r="B233" t="s">
        <v>34</v>
      </c>
      <c r="C233" t="str">
        <f t="shared" si="16"/>
        <v>2596 Elec Transmission 350-359</v>
      </c>
      <c r="D233" s="11">
        <v>1</v>
      </c>
      <c r="E233" s="8">
        <v>0</v>
      </c>
      <c r="F233" s="9">
        <v>0</v>
      </c>
      <c r="G233" s="9">
        <v>0</v>
      </c>
      <c r="H233" s="9">
        <v>0</v>
      </c>
      <c r="I233" s="9">
        <v>0</v>
      </c>
      <c r="J233" s="9">
        <v>0</v>
      </c>
      <c r="K233" s="9">
        <v>0</v>
      </c>
      <c r="L233" s="9">
        <v>0</v>
      </c>
      <c r="M233" s="9">
        <v>0</v>
      </c>
      <c r="N233" s="9">
        <v>0</v>
      </c>
      <c r="O233" s="9">
        <f t="shared" si="17"/>
        <v>0</v>
      </c>
      <c r="Q233" s="9">
        <f t="shared" si="18"/>
        <v>0</v>
      </c>
      <c r="R233" s="9">
        <f>(SUM($E233:F233)+SUM($E233:E233))/2</f>
        <v>0</v>
      </c>
      <c r="S233" s="9">
        <f>(SUM($E233:G233)+SUM($E233:F233))/2</f>
        <v>0</v>
      </c>
      <c r="T233" s="9">
        <f>(SUM($E233:H233)+SUM($E233:G233))/2</f>
        <v>0</v>
      </c>
      <c r="U233" s="9">
        <f>(SUM($E233:I233)+SUM($E233:H233))/2</f>
        <v>0</v>
      </c>
      <c r="V233" s="9">
        <f>(SUM($E233:J233)+SUM($E233:I233))/2</f>
        <v>0</v>
      </c>
      <c r="W233" s="9">
        <f>(SUM($E233:K233)+SUM($E233:J233))/2</f>
        <v>0</v>
      </c>
      <c r="X233" s="9">
        <f>(SUM($E233:L233)+SUM($E233:K233))/2</f>
        <v>0</v>
      </c>
      <c r="Y233" s="9">
        <f>(SUM($E233:M233)+SUM($E233:L233))/2</f>
        <v>0</v>
      </c>
      <c r="Z233" s="9">
        <f>(SUM($E233:N233)+SUM($E233:M233))/2</f>
        <v>0</v>
      </c>
      <c r="AA233" s="9">
        <f t="shared" si="19"/>
        <v>0</v>
      </c>
    </row>
    <row r="234" spans="1:27" hidden="1">
      <c r="A234" s="7">
        <v>2597</v>
      </c>
      <c r="B234" t="s">
        <v>34</v>
      </c>
      <c r="C234" t="str">
        <f t="shared" si="16"/>
        <v>2597 Elec Transmission 350-359</v>
      </c>
      <c r="D234" s="11">
        <v>1</v>
      </c>
      <c r="E234" s="8">
        <v>0</v>
      </c>
      <c r="F234" s="9">
        <v>0</v>
      </c>
      <c r="G234" s="9">
        <v>0</v>
      </c>
      <c r="H234" s="9">
        <v>0</v>
      </c>
      <c r="I234" s="9">
        <v>0</v>
      </c>
      <c r="J234" s="9">
        <v>0</v>
      </c>
      <c r="K234" s="9">
        <v>0</v>
      </c>
      <c r="L234" s="9">
        <v>0</v>
      </c>
      <c r="M234" s="9">
        <v>0</v>
      </c>
      <c r="N234" s="9">
        <v>0</v>
      </c>
      <c r="O234" s="9">
        <f t="shared" si="17"/>
        <v>0</v>
      </c>
      <c r="Q234" s="9">
        <f t="shared" si="18"/>
        <v>0</v>
      </c>
      <c r="R234" s="9">
        <f>(SUM($E234:F234)+SUM($E234:E234))/2</f>
        <v>0</v>
      </c>
      <c r="S234" s="9">
        <f>(SUM($E234:G234)+SUM($E234:F234))/2</f>
        <v>0</v>
      </c>
      <c r="T234" s="9">
        <f>(SUM($E234:H234)+SUM($E234:G234))/2</f>
        <v>0</v>
      </c>
      <c r="U234" s="9">
        <f>(SUM($E234:I234)+SUM($E234:H234))/2</f>
        <v>0</v>
      </c>
      <c r="V234" s="9">
        <f>(SUM($E234:J234)+SUM($E234:I234))/2</f>
        <v>0</v>
      </c>
      <c r="W234" s="9">
        <f>(SUM($E234:K234)+SUM($E234:J234))/2</f>
        <v>0</v>
      </c>
      <c r="X234" s="9">
        <f>(SUM($E234:L234)+SUM($E234:K234))/2</f>
        <v>0</v>
      </c>
      <c r="Y234" s="9">
        <f>(SUM($E234:M234)+SUM($E234:L234))/2</f>
        <v>0</v>
      </c>
      <c r="Z234" s="9">
        <f>(SUM($E234:N234)+SUM($E234:M234))/2</f>
        <v>0</v>
      </c>
      <c r="AA234" s="9">
        <f t="shared" si="19"/>
        <v>0</v>
      </c>
    </row>
    <row r="235" spans="1:27" hidden="1">
      <c r="A235" s="7">
        <v>2598</v>
      </c>
      <c r="B235" t="s">
        <v>33</v>
      </c>
      <c r="C235" t="str">
        <f t="shared" si="16"/>
        <v>2598 Elec Distribution 360-373</v>
      </c>
      <c r="D235" s="11">
        <v>1</v>
      </c>
      <c r="E235" s="8">
        <v>0</v>
      </c>
      <c r="F235" s="9">
        <v>0</v>
      </c>
      <c r="G235" s="9">
        <v>0</v>
      </c>
      <c r="H235" s="9">
        <v>0</v>
      </c>
      <c r="I235" s="9">
        <v>0</v>
      </c>
      <c r="J235" s="9">
        <v>0</v>
      </c>
      <c r="K235" s="9">
        <v>0</v>
      </c>
      <c r="L235" s="9">
        <v>0</v>
      </c>
      <c r="M235" s="9">
        <v>0</v>
      </c>
      <c r="N235" s="9">
        <v>0</v>
      </c>
      <c r="O235" s="9">
        <f t="shared" si="17"/>
        <v>0</v>
      </c>
      <c r="Q235" s="9">
        <f t="shared" si="18"/>
        <v>0</v>
      </c>
      <c r="R235" s="9">
        <f>(SUM($E235:F235)+SUM($E235:E235))/2</f>
        <v>0</v>
      </c>
      <c r="S235" s="9">
        <f>(SUM($E235:G235)+SUM($E235:F235))/2</f>
        <v>0</v>
      </c>
      <c r="T235" s="9">
        <f>(SUM($E235:H235)+SUM($E235:G235))/2</f>
        <v>0</v>
      </c>
      <c r="U235" s="9">
        <f>(SUM($E235:I235)+SUM($E235:H235))/2</f>
        <v>0</v>
      </c>
      <c r="V235" s="9">
        <f>(SUM($E235:J235)+SUM($E235:I235))/2</f>
        <v>0</v>
      </c>
      <c r="W235" s="9">
        <f>(SUM($E235:K235)+SUM($E235:J235))/2</f>
        <v>0</v>
      </c>
      <c r="X235" s="9">
        <f>(SUM($E235:L235)+SUM($E235:K235))/2</f>
        <v>0</v>
      </c>
      <c r="Y235" s="9">
        <f>(SUM($E235:M235)+SUM($E235:L235))/2</f>
        <v>0</v>
      </c>
      <c r="Z235" s="9">
        <f>(SUM($E235:N235)+SUM($E235:M235))/2</f>
        <v>0</v>
      </c>
      <c r="AA235" s="9">
        <f t="shared" si="19"/>
        <v>0</v>
      </c>
    </row>
    <row r="236" spans="1:27" hidden="1">
      <c r="A236" s="7">
        <v>2599</v>
      </c>
      <c r="B236" t="s">
        <v>33</v>
      </c>
      <c r="C236" t="str">
        <f t="shared" si="16"/>
        <v>2599 Elec Distribution 360-373</v>
      </c>
      <c r="D236" s="11">
        <v>1</v>
      </c>
      <c r="E236" s="8">
        <v>2451.3200000000002</v>
      </c>
      <c r="F236" s="9">
        <v>2920.8499999999844</v>
      </c>
      <c r="G236" s="9">
        <v>0</v>
      </c>
      <c r="H236" s="9">
        <v>0</v>
      </c>
      <c r="I236" s="9">
        <v>-1.0913936421275139E-11</v>
      </c>
      <c r="J236" s="9">
        <v>174522.43999999997</v>
      </c>
      <c r="K236" s="9">
        <v>354266.41999999993</v>
      </c>
      <c r="L236" s="9">
        <v>151070.35</v>
      </c>
      <c r="M236" s="9">
        <v>1192.8600000000001</v>
      </c>
      <c r="N236" s="9">
        <v>7656.5800000000008</v>
      </c>
      <c r="O236" s="9">
        <f t="shared" si="17"/>
        <v>694080.81999999983</v>
      </c>
      <c r="Q236" s="9">
        <f t="shared" si="18"/>
        <v>1225.6600000000001</v>
      </c>
      <c r="R236" s="9">
        <f>(SUM($E236:F236)+SUM($E236:E236))/2</f>
        <v>3911.7449999999926</v>
      </c>
      <c r="S236" s="9">
        <f>(SUM($E236:G236)+SUM($E236:F236))/2</f>
        <v>5372.1699999999846</v>
      </c>
      <c r="T236" s="9">
        <f>(SUM($E236:H236)+SUM($E236:G236))/2</f>
        <v>5372.1699999999846</v>
      </c>
      <c r="U236" s="9">
        <f>(SUM($E236:I236)+SUM($E236:H236))/2</f>
        <v>5372.1699999999792</v>
      </c>
      <c r="V236" s="9">
        <f>(SUM($E236:J236)+SUM($E236:I236))/2</f>
        <v>92633.38999999997</v>
      </c>
      <c r="W236" s="9">
        <f>(SUM($E236:K236)+SUM($E236:J236))/2</f>
        <v>357027.81999999995</v>
      </c>
      <c r="X236" s="9">
        <f>(SUM($E236:L236)+SUM($E236:K236))/2</f>
        <v>609696.20499999984</v>
      </c>
      <c r="Y236" s="9">
        <f>(SUM($E236:M236)+SUM($E236:L236))/2</f>
        <v>685827.80999999982</v>
      </c>
      <c r="Z236" s="9">
        <f>(SUM($E236:N236)+SUM($E236:M236))/2</f>
        <v>690252.5299999998</v>
      </c>
      <c r="AA236" s="9">
        <f t="shared" si="19"/>
        <v>245669.1669999999</v>
      </c>
    </row>
    <row r="237" spans="1:27" hidden="1">
      <c r="A237" s="7">
        <v>2599</v>
      </c>
      <c r="B237" t="s">
        <v>36</v>
      </c>
      <c r="C237" t="str">
        <f t="shared" si="16"/>
        <v>2599 General 389-391 / 393-395 / 397-398</v>
      </c>
      <c r="D237" s="11">
        <v>1</v>
      </c>
      <c r="E237" s="8">
        <v>-15089.25</v>
      </c>
      <c r="F237" s="9">
        <v>-2070.4299999999998</v>
      </c>
      <c r="G237" s="9">
        <v>0</v>
      </c>
      <c r="H237" s="9">
        <v>0</v>
      </c>
      <c r="I237" s="9">
        <v>0</v>
      </c>
      <c r="J237" s="9">
        <v>4045.9191450000003</v>
      </c>
      <c r="K237" s="9">
        <v>16208.6</v>
      </c>
      <c r="L237" s="9">
        <v>1240.99</v>
      </c>
      <c r="M237" s="9">
        <v>153.9</v>
      </c>
      <c r="N237" s="9">
        <v>0</v>
      </c>
      <c r="O237" s="9">
        <f t="shared" si="17"/>
        <v>4489.7291449999993</v>
      </c>
      <c r="Q237" s="9">
        <f t="shared" si="18"/>
        <v>-7544.625</v>
      </c>
      <c r="R237" s="9">
        <f>(SUM($E237:F237)+SUM($E237:E237))/2</f>
        <v>-16124.465</v>
      </c>
      <c r="S237" s="9">
        <f>(SUM($E237:G237)+SUM($E237:F237))/2</f>
        <v>-17159.68</v>
      </c>
      <c r="T237" s="9">
        <f>(SUM($E237:H237)+SUM($E237:G237))/2</f>
        <v>-17159.68</v>
      </c>
      <c r="U237" s="9">
        <f>(SUM($E237:I237)+SUM($E237:H237))/2</f>
        <v>-17159.68</v>
      </c>
      <c r="V237" s="9">
        <f>(SUM($E237:J237)+SUM($E237:I237))/2</f>
        <v>-15136.7204275</v>
      </c>
      <c r="W237" s="9">
        <f>(SUM($E237:K237)+SUM($E237:J237))/2</f>
        <v>-5009.4608550000003</v>
      </c>
      <c r="X237" s="9">
        <f>(SUM($E237:L237)+SUM($E237:K237))/2</f>
        <v>3715.3341449999998</v>
      </c>
      <c r="Y237" s="9">
        <f>(SUM($E237:M237)+SUM($E237:L237))/2</f>
        <v>4412.7791449999995</v>
      </c>
      <c r="Z237" s="9">
        <f>(SUM($E237:N237)+SUM($E237:M237))/2</f>
        <v>4489.7291449999993</v>
      </c>
      <c r="AA237" s="9">
        <f t="shared" si="19"/>
        <v>-8267.64688475</v>
      </c>
    </row>
    <row r="238" spans="1:27" hidden="1">
      <c r="A238" s="7">
        <v>2600</v>
      </c>
      <c r="B238" t="s">
        <v>33</v>
      </c>
      <c r="C238" t="str">
        <f t="shared" si="16"/>
        <v>2600 Elec Distribution 360-373</v>
      </c>
      <c r="D238" s="11">
        <v>1</v>
      </c>
      <c r="E238" s="8">
        <v>0</v>
      </c>
      <c r="F238" s="9">
        <v>0</v>
      </c>
      <c r="G238" s="9">
        <v>0</v>
      </c>
      <c r="H238" s="9">
        <v>0</v>
      </c>
      <c r="I238" s="9">
        <v>0</v>
      </c>
      <c r="J238" s="9">
        <v>0</v>
      </c>
      <c r="K238" s="9">
        <v>0</v>
      </c>
      <c r="L238" s="9">
        <v>0</v>
      </c>
      <c r="M238" s="9">
        <v>0</v>
      </c>
      <c r="N238" s="9">
        <v>0</v>
      </c>
      <c r="O238" s="9">
        <f t="shared" si="17"/>
        <v>0</v>
      </c>
      <c r="Q238" s="9">
        <f t="shared" si="18"/>
        <v>0</v>
      </c>
      <c r="R238" s="9">
        <f>(SUM($E238:F238)+SUM($E238:E238))/2</f>
        <v>0</v>
      </c>
      <c r="S238" s="9">
        <f>(SUM($E238:G238)+SUM($E238:F238))/2</f>
        <v>0</v>
      </c>
      <c r="T238" s="9">
        <f>(SUM($E238:H238)+SUM($E238:G238))/2</f>
        <v>0</v>
      </c>
      <c r="U238" s="9">
        <f>(SUM($E238:I238)+SUM($E238:H238))/2</f>
        <v>0</v>
      </c>
      <c r="V238" s="9">
        <f>(SUM($E238:J238)+SUM($E238:I238))/2</f>
        <v>0</v>
      </c>
      <c r="W238" s="9">
        <f>(SUM($E238:K238)+SUM($E238:J238))/2</f>
        <v>0</v>
      </c>
      <c r="X238" s="9">
        <f>(SUM($E238:L238)+SUM($E238:K238))/2</f>
        <v>0</v>
      </c>
      <c r="Y238" s="9">
        <f>(SUM($E238:M238)+SUM($E238:L238))/2</f>
        <v>0</v>
      </c>
      <c r="Z238" s="9">
        <f>(SUM($E238:N238)+SUM($E238:M238))/2</f>
        <v>0</v>
      </c>
      <c r="AA238" s="9">
        <f t="shared" si="19"/>
        <v>0</v>
      </c>
    </row>
    <row r="239" spans="1:27" hidden="1">
      <c r="A239" s="7">
        <v>2604</v>
      </c>
      <c r="B239" t="s">
        <v>34</v>
      </c>
      <c r="C239" t="str">
        <f t="shared" si="16"/>
        <v>2604 Elec Transmission 350-359</v>
      </c>
      <c r="D239" s="11">
        <v>1</v>
      </c>
      <c r="E239" s="8">
        <v>0</v>
      </c>
      <c r="F239" s="9">
        <v>0</v>
      </c>
      <c r="G239" s="9">
        <v>0</v>
      </c>
      <c r="H239" s="9">
        <v>0</v>
      </c>
      <c r="I239" s="9">
        <v>0</v>
      </c>
      <c r="J239" s="9">
        <v>0</v>
      </c>
      <c r="K239" s="9">
        <v>0</v>
      </c>
      <c r="L239" s="9">
        <v>0</v>
      </c>
      <c r="M239" s="9">
        <v>0</v>
      </c>
      <c r="N239" s="9">
        <v>0</v>
      </c>
      <c r="O239" s="9">
        <f t="shared" si="17"/>
        <v>0</v>
      </c>
      <c r="Q239" s="9">
        <f t="shared" si="18"/>
        <v>0</v>
      </c>
      <c r="R239" s="9">
        <f>(SUM($E239:F239)+SUM($E239:E239))/2</f>
        <v>0</v>
      </c>
      <c r="S239" s="9">
        <f>(SUM($E239:G239)+SUM($E239:F239))/2</f>
        <v>0</v>
      </c>
      <c r="T239" s="9">
        <f>(SUM($E239:H239)+SUM($E239:G239))/2</f>
        <v>0</v>
      </c>
      <c r="U239" s="9">
        <f>(SUM($E239:I239)+SUM($E239:H239))/2</f>
        <v>0</v>
      </c>
      <c r="V239" s="9">
        <f>(SUM($E239:J239)+SUM($E239:I239))/2</f>
        <v>0</v>
      </c>
      <c r="W239" s="9">
        <f>(SUM($E239:K239)+SUM($E239:J239))/2</f>
        <v>0</v>
      </c>
      <c r="X239" s="9">
        <f>(SUM($E239:L239)+SUM($E239:K239))/2</f>
        <v>0</v>
      </c>
      <c r="Y239" s="9">
        <f>(SUM($E239:M239)+SUM($E239:L239))/2</f>
        <v>0</v>
      </c>
      <c r="Z239" s="9">
        <f>(SUM($E239:N239)+SUM($E239:M239))/2</f>
        <v>0</v>
      </c>
      <c r="AA239" s="9">
        <f t="shared" si="19"/>
        <v>0</v>
      </c>
    </row>
    <row r="240" spans="1:27" hidden="1">
      <c r="A240" s="7">
        <v>2605</v>
      </c>
      <c r="B240" t="s">
        <v>34</v>
      </c>
      <c r="C240" t="str">
        <f t="shared" si="16"/>
        <v>2605 Elec Transmission 350-359</v>
      </c>
      <c r="D240" s="11">
        <v>1</v>
      </c>
      <c r="E240" s="8">
        <v>0</v>
      </c>
      <c r="F240" s="9">
        <v>0</v>
      </c>
      <c r="G240" s="9">
        <v>0</v>
      </c>
      <c r="H240" s="9">
        <v>0</v>
      </c>
      <c r="I240" s="9">
        <v>0</v>
      </c>
      <c r="J240" s="9">
        <v>0</v>
      </c>
      <c r="K240" s="9">
        <v>0</v>
      </c>
      <c r="L240" s="9">
        <v>0</v>
      </c>
      <c r="M240" s="9">
        <v>0</v>
      </c>
      <c r="N240" s="9">
        <v>0</v>
      </c>
      <c r="O240" s="9">
        <f t="shared" si="17"/>
        <v>0</v>
      </c>
      <c r="Q240" s="9">
        <f t="shared" si="18"/>
        <v>0</v>
      </c>
      <c r="R240" s="9">
        <f>(SUM($E240:F240)+SUM($E240:E240))/2</f>
        <v>0</v>
      </c>
      <c r="S240" s="9">
        <f>(SUM($E240:G240)+SUM($E240:F240))/2</f>
        <v>0</v>
      </c>
      <c r="T240" s="9">
        <f>(SUM($E240:H240)+SUM($E240:G240))/2</f>
        <v>0</v>
      </c>
      <c r="U240" s="9">
        <f>(SUM($E240:I240)+SUM($E240:H240))/2</f>
        <v>0</v>
      </c>
      <c r="V240" s="9">
        <f>(SUM($E240:J240)+SUM($E240:I240))/2</f>
        <v>0</v>
      </c>
      <c r="W240" s="9">
        <f>(SUM($E240:K240)+SUM($E240:J240))/2</f>
        <v>0</v>
      </c>
      <c r="X240" s="9">
        <f>(SUM($E240:L240)+SUM($E240:K240))/2</f>
        <v>0</v>
      </c>
      <c r="Y240" s="9">
        <f>(SUM($E240:M240)+SUM($E240:L240))/2</f>
        <v>0</v>
      </c>
      <c r="Z240" s="9">
        <f>(SUM($E240:N240)+SUM($E240:M240))/2</f>
        <v>0</v>
      </c>
      <c r="AA240" s="9">
        <f t="shared" si="19"/>
        <v>0</v>
      </c>
    </row>
    <row r="241" spans="1:27" hidden="1">
      <c r="A241" s="7">
        <v>2606</v>
      </c>
      <c r="B241" t="s">
        <v>34</v>
      </c>
      <c r="C241" t="str">
        <f t="shared" si="16"/>
        <v>2606 Elec Transmission 350-359</v>
      </c>
      <c r="D241" s="11">
        <v>1</v>
      </c>
      <c r="E241" s="8">
        <v>0</v>
      </c>
      <c r="F241" s="9">
        <v>0</v>
      </c>
      <c r="G241" s="9">
        <v>0</v>
      </c>
      <c r="H241" s="9">
        <v>0</v>
      </c>
      <c r="I241" s="9">
        <v>0</v>
      </c>
      <c r="J241" s="9">
        <v>0</v>
      </c>
      <c r="K241" s="9">
        <v>0</v>
      </c>
      <c r="L241" s="9">
        <v>0</v>
      </c>
      <c r="M241" s="9">
        <v>0</v>
      </c>
      <c r="N241" s="9">
        <v>0</v>
      </c>
      <c r="O241" s="9">
        <f t="shared" si="17"/>
        <v>0</v>
      </c>
      <c r="Q241" s="9">
        <f t="shared" si="18"/>
        <v>0</v>
      </c>
      <c r="R241" s="9">
        <f>(SUM($E241:F241)+SUM($E241:E241))/2</f>
        <v>0</v>
      </c>
      <c r="S241" s="9">
        <f>(SUM($E241:G241)+SUM($E241:F241))/2</f>
        <v>0</v>
      </c>
      <c r="T241" s="9">
        <f>(SUM($E241:H241)+SUM($E241:G241))/2</f>
        <v>0</v>
      </c>
      <c r="U241" s="9">
        <f>(SUM($E241:I241)+SUM($E241:H241))/2</f>
        <v>0</v>
      </c>
      <c r="V241" s="9">
        <f>(SUM($E241:J241)+SUM($E241:I241))/2</f>
        <v>0</v>
      </c>
      <c r="W241" s="9">
        <f>(SUM($E241:K241)+SUM($E241:J241))/2</f>
        <v>0</v>
      </c>
      <c r="X241" s="9">
        <f>(SUM($E241:L241)+SUM($E241:K241))/2</f>
        <v>0</v>
      </c>
      <c r="Y241" s="9">
        <f>(SUM($E241:M241)+SUM($E241:L241))/2</f>
        <v>0</v>
      </c>
      <c r="Z241" s="9">
        <f>(SUM($E241:N241)+SUM($E241:M241))/2</f>
        <v>0</v>
      </c>
      <c r="AA241" s="9">
        <f t="shared" si="19"/>
        <v>0</v>
      </c>
    </row>
    <row r="242" spans="1:27" hidden="1">
      <c r="A242" s="7">
        <v>2607</v>
      </c>
      <c r="B242" t="s">
        <v>34</v>
      </c>
      <c r="C242" t="str">
        <f t="shared" si="16"/>
        <v>2607 Elec Transmission 350-359</v>
      </c>
      <c r="D242" s="11">
        <v>1</v>
      </c>
      <c r="E242" s="8">
        <v>0</v>
      </c>
      <c r="F242" s="9">
        <v>0</v>
      </c>
      <c r="G242" s="9">
        <v>0</v>
      </c>
      <c r="H242" s="9">
        <v>0</v>
      </c>
      <c r="I242" s="9">
        <v>0</v>
      </c>
      <c r="J242" s="9">
        <v>0</v>
      </c>
      <c r="K242" s="9">
        <v>0</v>
      </c>
      <c r="L242" s="9">
        <v>0</v>
      </c>
      <c r="M242" s="9">
        <v>0</v>
      </c>
      <c r="N242" s="9">
        <v>0</v>
      </c>
      <c r="O242" s="9">
        <f t="shared" si="17"/>
        <v>0</v>
      </c>
      <c r="Q242" s="9">
        <f t="shared" si="18"/>
        <v>0</v>
      </c>
      <c r="R242" s="9">
        <f>(SUM($E242:F242)+SUM($E242:E242))/2</f>
        <v>0</v>
      </c>
      <c r="S242" s="9">
        <f>(SUM($E242:G242)+SUM($E242:F242))/2</f>
        <v>0</v>
      </c>
      <c r="T242" s="9">
        <f>(SUM($E242:H242)+SUM($E242:G242))/2</f>
        <v>0</v>
      </c>
      <c r="U242" s="9">
        <f>(SUM($E242:I242)+SUM($E242:H242))/2</f>
        <v>0</v>
      </c>
      <c r="V242" s="9">
        <f>(SUM($E242:J242)+SUM($E242:I242))/2</f>
        <v>0</v>
      </c>
      <c r="W242" s="9">
        <f>(SUM($E242:K242)+SUM($E242:J242))/2</f>
        <v>0</v>
      </c>
      <c r="X242" s="9">
        <f>(SUM($E242:L242)+SUM($E242:K242))/2</f>
        <v>0</v>
      </c>
      <c r="Y242" s="9">
        <f>(SUM($E242:M242)+SUM($E242:L242))/2</f>
        <v>0</v>
      </c>
      <c r="Z242" s="9">
        <f>(SUM($E242:N242)+SUM($E242:M242))/2</f>
        <v>0</v>
      </c>
      <c r="AA242" s="9">
        <f t="shared" si="19"/>
        <v>0</v>
      </c>
    </row>
    <row r="243" spans="1:27" hidden="1">
      <c r="A243" s="7">
        <v>2609</v>
      </c>
      <c r="B243" t="s">
        <v>34</v>
      </c>
      <c r="C243" t="str">
        <f t="shared" si="16"/>
        <v>2609 Elec Transmission 350-359</v>
      </c>
      <c r="D243" s="11">
        <v>1</v>
      </c>
      <c r="E243" s="8">
        <v>0</v>
      </c>
      <c r="F243" s="9">
        <v>0</v>
      </c>
      <c r="G243" s="9">
        <v>0</v>
      </c>
      <c r="H243" s="9">
        <v>0</v>
      </c>
      <c r="I243" s="9">
        <v>0</v>
      </c>
      <c r="J243" s="9">
        <v>0</v>
      </c>
      <c r="K243" s="9">
        <v>0</v>
      </c>
      <c r="L243" s="9">
        <v>0</v>
      </c>
      <c r="M243" s="9">
        <v>0</v>
      </c>
      <c r="N243" s="9">
        <v>0</v>
      </c>
      <c r="O243" s="9">
        <f t="shared" si="17"/>
        <v>0</v>
      </c>
      <c r="Q243" s="9">
        <f t="shared" si="18"/>
        <v>0</v>
      </c>
      <c r="R243" s="9">
        <f>(SUM($E243:F243)+SUM($E243:E243))/2</f>
        <v>0</v>
      </c>
      <c r="S243" s="9">
        <f>(SUM($E243:G243)+SUM($E243:F243))/2</f>
        <v>0</v>
      </c>
      <c r="T243" s="9">
        <f>(SUM($E243:H243)+SUM($E243:G243))/2</f>
        <v>0</v>
      </c>
      <c r="U243" s="9">
        <f>(SUM($E243:I243)+SUM($E243:H243))/2</f>
        <v>0</v>
      </c>
      <c r="V243" s="9">
        <f>(SUM($E243:J243)+SUM($E243:I243))/2</f>
        <v>0</v>
      </c>
      <c r="W243" s="9">
        <f>(SUM($E243:K243)+SUM($E243:J243))/2</f>
        <v>0</v>
      </c>
      <c r="X243" s="9">
        <f>(SUM($E243:L243)+SUM($E243:K243))/2</f>
        <v>0</v>
      </c>
      <c r="Y243" s="9">
        <f>(SUM($E243:M243)+SUM($E243:L243))/2</f>
        <v>0</v>
      </c>
      <c r="Z243" s="9">
        <f>(SUM($E243:N243)+SUM($E243:M243))/2</f>
        <v>0</v>
      </c>
      <c r="AA243" s="9">
        <f t="shared" si="19"/>
        <v>0</v>
      </c>
    </row>
    <row r="244" spans="1:27" hidden="1">
      <c r="A244" s="7">
        <v>3000</v>
      </c>
      <c r="B244" t="s">
        <v>35</v>
      </c>
      <c r="C244" t="str">
        <f t="shared" si="16"/>
        <v>3000 Gas Distribution 374-387</v>
      </c>
      <c r="D244" s="11">
        <v>1</v>
      </c>
      <c r="E244" s="8">
        <v>0</v>
      </c>
      <c r="F244" s="9">
        <v>0</v>
      </c>
      <c r="G244" s="9">
        <v>0</v>
      </c>
      <c r="H244" s="9">
        <v>0</v>
      </c>
      <c r="I244" s="9">
        <v>0</v>
      </c>
      <c r="J244" s="9">
        <v>0</v>
      </c>
      <c r="K244" s="9">
        <v>0</v>
      </c>
      <c r="L244" s="9">
        <v>0</v>
      </c>
      <c r="M244" s="9">
        <v>0</v>
      </c>
      <c r="N244" s="9">
        <v>0</v>
      </c>
      <c r="O244" s="9">
        <f t="shared" si="17"/>
        <v>0</v>
      </c>
      <c r="Q244" s="9">
        <f t="shared" si="18"/>
        <v>0</v>
      </c>
      <c r="R244" s="9">
        <f>(SUM($E244:F244)+SUM($E244:E244))/2</f>
        <v>0</v>
      </c>
      <c r="S244" s="9">
        <f>(SUM($E244:G244)+SUM($E244:F244))/2</f>
        <v>0</v>
      </c>
      <c r="T244" s="9">
        <f>(SUM($E244:H244)+SUM($E244:G244))/2</f>
        <v>0</v>
      </c>
      <c r="U244" s="9">
        <f>(SUM($E244:I244)+SUM($E244:H244))/2</f>
        <v>0</v>
      </c>
      <c r="V244" s="9">
        <f>(SUM($E244:J244)+SUM($E244:I244))/2</f>
        <v>0</v>
      </c>
      <c r="W244" s="9">
        <f>(SUM($E244:K244)+SUM($E244:J244))/2</f>
        <v>0</v>
      </c>
      <c r="X244" s="9">
        <f>(SUM($E244:L244)+SUM($E244:K244))/2</f>
        <v>0</v>
      </c>
      <c r="Y244" s="9">
        <f>(SUM($E244:M244)+SUM($E244:L244))/2</f>
        <v>0</v>
      </c>
      <c r="Z244" s="9">
        <f>(SUM($E244:N244)+SUM($E244:M244))/2</f>
        <v>0</v>
      </c>
      <c r="AA244" s="9">
        <f t="shared" si="19"/>
        <v>0</v>
      </c>
    </row>
    <row r="245" spans="1:27" hidden="1">
      <c r="A245" s="7">
        <v>3001</v>
      </c>
      <c r="B245" t="s">
        <v>35</v>
      </c>
      <c r="C245" t="str">
        <f t="shared" si="16"/>
        <v>3001 Gas Distribution 374-387</v>
      </c>
      <c r="D245" s="11">
        <v>1</v>
      </c>
      <c r="E245" s="8">
        <v>0</v>
      </c>
      <c r="F245" s="9">
        <v>0</v>
      </c>
      <c r="G245" s="9">
        <v>0</v>
      </c>
      <c r="H245" s="9">
        <v>0</v>
      </c>
      <c r="I245" s="9">
        <v>0</v>
      </c>
      <c r="J245" s="9">
        <v>0</v>
      </c>
      <c r="K245" s="9">
        <v>0</v>
      </c>
      <c r="L245" s="9">
        <v>0</v>
      </c>
      <c r="M245" s="9">
        <v>0</v>
      </c>
      <c r="N245" s="9">
        <v>0</v>
      </c>
      <c r="O245" s="9">
        <f t="shared" si="17"/>
        <v>0</v>
      </c>
      <c r="Q245" s="9">
        <f t="shared" si="18"/>
        <v>0</v>
      </c>
      <c r="R245" s="9">
        <f>(SUM($E245:F245)+SUM($E245:E245))/2</f>
        <v>0</v>
      </c>
      <c r="S245" s="9">
        <f>(SUM($E245:G245)+SUM($E245:F245))/2</f>
        <v>0</v>
      </c>
      <c r="T245" s="9">
        <f>(SUM($E245:H245)+SUM($E245:G245))/2</f>
        <v>0</v>
      </c>
      <c r="U245" s="9">
        <f>(SUM($E245:I245)+SUM($E245:H245))/2</f>
        <v>0</v>
      </c>
      <c r="V245" s="9">
        <f>(SUM($E245:J245)+SUM($E245:I245))/2</f>
        <v>0</v>
      </c>
      <c r="W245" s="9">
        <f>(SUM($E245:K245)+SUM($E245:J245))/2</f>
        <v>0</v>
      </c>
      <c r="X245" s="9">
        <f>(SUM($E245:L245)+SUM($E245:K245))/2</f>
        <v>0</v>
      </c>
      <c r="Y245" s="9">
        <f>(SUM($E245:M245)+SUM($E245:L245))/2</f>
        <v>0</v>
      </c>
      <c r="Z245" s="9">
        <f>(SUM($E245:N245)+SUM($E245:M245))/2</f>
        <v>0</v>
      </c>
      <c r="AA245" s="9">
        <f t="shared" si="19"/>
        <v>0</v>
      </c>
    </row>
    <row r="246" spans="1:27" hidden="1">
      <c r="A246" s="7">
        <v>3002</v>
      </c>
      <c r="B246" t="s">
        <v>35</v>
      </c>
      <c r="C246" t="str">
        <f t="shared" si="16"/>
        <v>3002 Gas Distribution 374-387</v>
      </c>
      <c r="D246" s="11">
        <v>1</v>
      </c>
      <c r="E246" s="8">
        <v>0</v>
      </c>
      <c r="F246" s="9">
        <v>0</v>
      </c>
      <c r="G246" s="9">
        <v>0</v>
      </c>
      <c r="H246" s="9">
        <v>0</v>
      </c>
      <c r="I246" s="9">
        <v>0</v>
      </c>
      <c r="J246" s="9">
        <v>0</v>
      </c>
      <c r="K246" s="9">
        <v>0</v>
      </c>
      <c r="L246" s="9">
        <v>0</v>
      </c>
      <c r="M246" s="9">
        <v>0</v>
      </c>
      <c r="N246" s="9">
        <v>0</v>
      </c>
      <c r="O246" s="9">
        <f t="shared" si="17"/>
        <v>0</v>
      </c>
      <c r="Q246" s="9">
        <f t="shared" si="18"/>
        <v>0</v>
      </c>
      <c r="R246" s="9">
        <f>(SUM($E246:F246)+SUM($E246:E246))/2</f>
        <v>0</v>
      </c>
      <c r="S246" s="9">
        <f>(SUM($E246:G246)+SUM($E246:F246))/2</f>
        <v>0</v>
      </c>
      <c r="T246" s="9">
        <f>(SUM($E246:H246)+SUM($E246:G246))/2</f>
        <v>0</v>
      </c>
      <c r="U246" s="9">
        <f>(SUM($E246:I246)+SUM($E246:H246))/2</f>
        <v>0</v>
      </c>
      <c r="V246" s="9">
        <f>(SUM($E246:J246)+SUM($E246:I246))/2</f>
        <v>0</v>
      </c>
      <c r="W246" s="9">
        <f>(SUM($E246:K246)+SUM($E246:J246))/2</f>
        <v>0</v>
      </c>
      <c r="X246" s="9">
        <f>(SUM($E246:L246)+SUM($E246:K246))/2</f>
        <v>0</v>
      </c>
      <c r="Y246" s="9">
        <f>(SUM($E246:M246)+SUM($E246:L246))/2</f>
        <v>0</v>
      </c>
      <c r="Z246" s="9">
        <f>(SUM($E246:N246)+SUM($E246:M246))/2</f>
        <v>0</v>
      </c>
      <c r="AA246" s="9">
        <f t="shared" si="19"/>
        <v>0</v>
      </c>
    </row>
    <row r="247" spans="1:27" hidden="1">
      <c r="A247" s="7">
        <v>3002</v>
      </c>
      <c r="B247" t="s">
        <v>36</v>
      </c>
      <c r="C247" t="str">
        <f t="shared" si="16"/>
        <v>3002 General 389-391 / 393-395 / 397-398</v>
      </c>
      <c r="D247" s="11">
        <v>1</v>
      </c>
      <c r="E247" s="8">
        <v>0</v>
      </c>
      <c r="F247" s="9">
        <v>0</v>
      </c>
      <c r="G247" s="9">
        <v>0</v>
      </c>
      <c r="H247" s="9">
        <v>0</v>
      </c>
      <c r="I247" s="9">
        <v>0</v>
      </c>
      <c r="J247" s="9">
        <v>0</v>
      </c>
      <c r="K247" s="9">
        <v>0</v>
      </c>
      <c r="L247" s="9">
        <v>0</v>
      </c>
      <c r="M247" s="9">
        <v>0</v>
      </c>
      <c r="N247" s="9">
        <v>0</v>
      </c>
      <c r="O247" s="9">
        <f t="shared" si="17"/>
        <v>0</v>
      </c>
      <c r="Q247" s="9">
        <f t="shared" si="18"/>
        <v>0</v>
      </c>
      <c r="R247" s="9">
        <f>(SUM($E247:F247)+SUM($E247:E247))/2</f>
        <v>0</v>
      </c>
      <c r="S247" s="9">
        <f>(SUM($E247:G247)+SUM($E247:F247))/2</f>
        <v>0</v>
      </c>
      <c r="T247" s="9">
        <f>(SUM($E247:H247)+SUM($E247:G247))/2</f>
        <v>0</v>
      </c>
      <c r="U247" s="9">
        <f>(SUM($E247:I247)+SUM($E247:H247))/2</f>
        <v>0</v>
      </c>
      <c r="V247" s="9">
        <f>(SUM($E247:J247)+SUM($E247:I247))/2</f>
        <v>0</v>
      </c>
      <c r="W247" s="9">
        <f>(SUM($E247:K247)+SUM($E247:J247))/2</f>
        <v>0</v>
      </c>
      <c r="X247" s="9">
        <f>(SUM($E247:L247)+SUM($E247:K247))/2</f>
        <v>0</v>
      </c>
      <c r="Y247" s="9">
        <f>(SUM($E247:M247)+SUM($E247:L247))/2</f>
        <v>0</v>
      </c>
      <c r="Z247" s="9">
        <f>(SUM($E247:N247)+SUM($E247:M247))/2</f>
        <v>0</v>
      </c>
      <c r="AA247" s="9">
        <f t="shared" si="19"/>
        <v>0</v>
      </c>
    </row>
    <row r="248" spans="1:27" hidden="1">
      <c r="A248" s="7">
        <v>3003</v>
      </c>
      <c r="B248" t="s">
        <v>35</v>
      </c>
      <c r="C248" t="str">
        <f t="shared" si="16"/>
        <v>3003 Gas Distribution 374-387</v>
      </c>
      <c r="D248" s="11">
        <v>1</v>
      </c>
      <c r="E248" s="8">
        <v>0</v>
      </c>
      <c r="F248" s="9">
        <v>0</v>
      </c>
      <c r="G248" s="9">
        <v>0</v>
      </c>
      <c r="H248" s="9">
        <v>0</v>
      </c>
      <c r="I248" s="9">
        <v>0</v>
      </c>
      <c r="J248" s="9">
        <v>0</v>
      </c>
      <c r="K248" s="9">
        <v>0</v>
      </c>
      <c r="L248" s="9">
        <v>0</v>
      </c>
      <c r="M248" s="9">
        <v>0</v>
      </c>
      <c r="N248" s="9">
        <v>0</v>
      </c>
      <c r="O248" s="9">
        <f t="shared" si="17"/>
        <v>0</v>
      </c>
      <c r="Q248" s="9">
        <f t="shared" si="18"/>
        <v>0</v>
      </c>
      <c r="R248" s="9">
        <f>(SUM($E248:F248)+SUM($E248:E248))/2</f>
        <v>0</v>
      </c>
      <c r="S248" s="9">
        <f>(SUM($E248:G248)+SUM($E248:F248))/2</f>
        <v>0</v>
      </c>
      <c r="T248" s="9">
        <f>(SUM($E248:H248)+SUM($E248:G248))/2</f>
        <v>0</v>
      </c>
      <c r="U248" s="9">
        <f>(SUM($E248:I248)+SUM($E248:H248))/2</f>
        <v>0</v>
      </c>
      <c r="V248" s="9">
        <f>(SUM($E248:J248)+SUM($E248:I248))/2</f>
        <v>0</v>
      </c>
      <c r="W248" s="9">
        <f>(SUM($E248:K248)+SUM($E248:J248))/2</f>
        <v>0</v>
      </c>
      <c r="X248" s="9">
        <f>(SUM($E248:L248)+SUM($E248:K248))/2</f>
        <v>0</v>
      </c>
      <c r="Y248" s="9">
        <f>(SUM($E248:M248)+SUM($E248:L248))/2</f>
        <v>0</v>
      </c>
      <c r="Z248" s="9">
        <f>(SUM($E248:N248)+SUM($E248:M248))/2</f>
        <v>0</v>
      </c>
      <c r="AA248" s="9">
        <f t="shared" si="19"/>
        <v>0</v>
      </c>
    </row>
    <row r="249" spans="1:27" hidden="1">
      <c r="A249" s="7">
        <v>3004</v>
      </c>
      <c r="B249" t="s">
        <v>35</v>
      </c>
      <c r="C249" t="str">
        <f t="shared" si="16"/>
        <v>3004 Gas Distribution 374-387</v>
      </c>
      <c r="D249" s="11">
        <v>1</v>
      </c>
      <c r="E249" s="8">
        <v>0</v>
      </c>
      <c r="F249" s="9">
        <v>0</v>
      </c>
      <c r="G249" s="9">
        <v>0</v>
      </c>
      <c r="H249" s="9">
        <v>0</v>
      </c>
      <c r="I249" s="9">
        <v>0</v>
      </c>
      <c r="J249" s="9">
        <v>0</v>
      </c>
      <c r="K249" s="9">
        <v>0</v>
      </c>
      <c r="L249" s="9">
        <v>0</v>
      </c>
      <c r="M249" s="9">
        <v>0</v>
      </c>
      <c r="N249" s="9">
        <v>0</v>
      </c>
      <c r="O249" s="9">
        <f t="shared" si="17"/>
        <v>0</v>
      </c>
      <c r="Q249" s="9">
        <f t="shared" si="18"/>
        <v>0</v>
      </c>
      <c r="R249" s="9">
        <f>(SUM($E249:F249)+SUM($E249:E249))/2</f>
        <v>0</v>
      </c>
      <c r="S249" s="9">
        <f>(SUM($E249:G249)+SUM($E249:F249))/2</f>
        <v>0</v>
      </c>
      <c r="T249" s="9">
        <f>(SUM($E249:H249)+SUM($E249:G249))/2</f>
        <v>0</v>
      </c>
      <c r="U249" s="9">
        <f>(SUM($E249:I249)+SUM($E249:H249))/2</f>
        <v>0</v>
      </c>
      <c r="V249" s="9">
        <f>(SUM($E249:J249)+SUM($E249:I249))/2</f>
        <v>0</v>
      </c>
      <c r="W249" s="9">
        <f>(SUM($E249:K249)+SUM($E249:J249))/2</f>
        <v>0</v>
      </c>
      <c r="X249" s="9">
        <f>(SUM($E249:L249)+SUM($E249:K249))/2</f>
        <v>0</v>
      </c>
      <c r="Y249" s="9">
        <f>(SUM($E249:M249)+SUM($E249:L249))/2</f>
        <v>0</v>
      </c>
      <c r="Z249" s="9">
        <f>(SUM($E249:N249)+SUM($E249:M249))/2</f>
        <v>0</v>
      </c>
      <c r="AA249" s="9">
        <f t="shared" si="19"/>
        <v>0</v>
      </c>
    </row>
    <row r="250" spans="1:27" hidden="1">
      <c r="A250" s="7">
        <v>3005</v>
      </c>
      <c r="B250" t="s">
        <v>35</v>
      </c>
      <c r="C250" t="str">
        <f t="shared" si="16"/>
        <v>3005 Gas Distribution 374-387</v>
      </c>
      <c r="D250" s="11">
        <v>1</v>
      </c>
      <c r="E250" s="8">
        <v>0</v>
      </c>
      <c r="F250" s="9">
        <v>0</v>
      </c>
      <c r="G250" s="9">
        <v>0</v>
      </c>
      <c r="H250" s="9">
        <v>0</v>
      </c>
      <c r="I250" s="9">
        <v>0</v>
      </c>
      <c r="J250" s="9">
        <v>0</v>
      </c>
      <c r="K250" s="9">
        <v>0</v>
      </c>
      <c r="L250" s="9">
        <v>0</v>
      </c>
      <c r="M250" s="9">
        <v>0</v>
      </c>
      <c r="N250" s="9">
        <v>0</v>
      </c>
      <c r="O250" s="9">
        <f t="shared" si="17"/>
        <v>0</v>
      </c>
      <c r="Q250" s="9">
        <f t="shared" si="18"/>
        <v>0</v>
      </c>
      <c r="R250" s="9">
        <f>(SUM($E250:F250)+SUM($E250:E250))/2</f>
        <v>0</v>
      </c>
      <c r="S250" s="9">
        <f>(SUM($E250:G250)+SUM($E250:F250))/2</f>
        <v>0</v>
      </c>
      <c r="T250" s="9">
        <f>(SUM($E250:H250)+SUM($E250:G250))/2</f>
        <v>0</v>
      </c>
      <c r="U250" s="9">
        <f>(SUM($E250:I250)+SUM($E250:H250))/2</f>
        <v>0</v>
      </c>
      <c r="V250" s="9">
        <f>(SUM($E250:J250)+SUM($E250:I250))/2</f>
        <v>0</v>
      </c>
      <c r="W250" s="9">
        <f>(SUM($E250:K250)+SUM($E250:J250))/2</f>
        <v>0</v>
      </c>
      <c r="X250" s="9">
        <f>(SUM($E250:L250)+SUM($E250:K250))/2</f>
        <v>0</v>
      </c>
      <c r="Y250" s="9">
        <f>(SUM($E250:M250)+SUM($E250:L250))/2</f>
        <v>0</v>
      </c>
      <c r="Z250" s="9">
        <f>(SUM($E250:N250)+SUM($E250:M250))/2</f>
        <v>0</v>
      </c>
      <c r="AA250" s="9">
        <f t="shared" si="19"/>
        <v>0</v>
      </c>
    </row>
    <row r="251" spans="1:27" hidden="1">
      <c r="A251" s="7">
        <v>3006</v>
      </c>
      <c r="B251" t="s">
        <v>35</v>
      </c>
      <c r="C251" t="str">
        <f t="shared" si="16"/>
        <v>3006 Gas Distribution 374-387</v>
      </c>
      <c r="D251" s="11">
        <v>1</v>
      </c>
      <c r="E251" s="8">
        <v>0</v>
      </c>
      <c r="F251" s="9">
        <v>0</v>
      </c>
      <c r="G251" s="9">
        <v>0</v>
      </c>
      <c r="H251" s="9">
        <v>0</v>
      </c>
      <c r="I251" s="9">
        <v>0</v>
      </c>
      <c r="J251" s="9">
        <v>0</v>
      </c>
      <c r="K251" s="9">
        <v>0</v>
      </c>
      <c r="L251" s="9">
        <v>0</v>
      </c>
      <c r="M251" s="9">
        <v>0</v>
      </c>
      <c r="N251" s="9">
        <v>0</v>
      </c>
      <c r="O251" s="9">
        <f t="shared" si="17"/>
        <v>0</v>
      </c>
      <c r="Q251" s="9">
        <f t="shared" si="18"/>
        <v>0</v>
      </c>
      <c r="R251" s="9">
        <f>(SUM($E251:F251)+SUM($E251:E251))/2</f>
        <v>0</v>
      </c>
      <c r="S251" s="9">
        <f>(SUM($E251:G251)+SUM($E251:F251))/2</f>
        <v>0</v>
      </c>
      <c r="T251" s="9">
        <f>(SUM($E251:H251)+SUM($E251:G251))/2</f>
        <v>0</v>
      </c>
      <c r="U251" s="9">
        <f>(SUM($E251:I251)+SUM($E251:H251))/2</f>
        <v>0</v>
      </c>
      <c r="V251" s="9">
        <f>(SUM($E251:J251)+SUM($E251:I251))/2</f>
        <v>0</v>
      </c>
      <c r="W251" s="9">
        <f>(SUM($E251:K251)+SUM($E251:J251))/2</f>
        <v>0</v>
      </c>
      <c r="X251" s="9">
        <f>(SUM($E251:L251)+SUM($E251:K251))/2</f>
        <v>0</v>
      </c>
      <c r="Y251" s="9">
        <f>(SUM($E251:M251)+SUM($E251:L251))/2</f>
        <v>0</v>
      </c>
      <c r="Z251" s="9">
        <f>(SUM($E251:N251)+SUM($E251:M251))/2</f>
        <v>0</v>
      </c>
      <c r="AA251" s="9">
        <f t="shared" si="19"/>
        <v>0</v>
      </c>
    </row>
    <row r="252" spans="1:27" hidden="1">
      <c r="A252" s="7">
        <v>3007</v>
      </c>
      <c r="B252" t="s">
        <v>35</v>
      </c>
      <c r="C252" t="str">
        <f t="shared" si="16"/>
        <v>3007 Gas Distribution 374-387</v>
      </c>
      <c r="D252" s="11">
        <v>1</v>
      </c>
      <c r="E252" s="8">
        <v>0</v>
      </c>
      <c r="F252" s="9">
        <v>0</v>
      </c>
      <c r="G252" s="9">
        <v>0</v>
      </c>
      <c r="H252" s="9">
        <v>0</v>
      </c>
      <c r="I252" s="9">
        <v>0</v>
      </c>
      <c r="J252" s="9">
        <v>0</v>
      </c>
      <c r="K252" s="9">
        <v>0</v>
      </c>
      <c r="L252" s="9">
        <v>0</v>
      </c>
      <c r="M252" s="9">
        <v>0</v>
      </c>
      <c r="N252" s="9">
        <v>0</v>
      </c>
      <c r="O252" s="9">
        <f t="shared" si="17"/>
        <v>0</v>
      </c>
      <c r="Q252" s="9">
        <f t="shared" si="18"/>
        <v>0</v>
      </c>
      <c r="R252" s="9">
        <f>(SUM($E252:F252)+SUM($E252:E252))/2</f>
        <v>0</v>
      </c>
      <c r="S252" s="9">
        <f>(SUM($E252:G252)+SUM($E252:F252))/2</f>
        <v>0</v>
      </c>
      <c r="T252" s="9">
        <f>(SUM($E252:H252)+SUM($E252:G252))/2</f>
        <v>0</v>
      </c>
      <c r="U252" s="9">
        <f>(SUM($E252:I252)+SUM($E252:H252))/2</f>
        <v>0</v>
      </c>
      <c r="V252" s="9">
        <f>(SUM($E252:J252)+SUM($E252:I252))/2</f>
        <v>0</v>
      </c>
      <c r="W252" s="9">
        <f>(SUM($E252:K252)+SUM($E252:J252))/2</f>
        <v>0</v>
      </c>
      <c r="X252" s="9">
        <f>(SUM($E252:L252)+SUM($E252:K252))/2</f>
        <v>0</v>
      </c>
      <c r="Y252" s="9">
        <f>(SUM($E252:M252)+SUM($E252:L252))/2</f>
        <v>0</v>
      </c>
      <c r="Z252" s="9">
        <f>(SUM($E252:N252)+SUM($E252:M252))/2</f>
        <v>0</v>
      </c>
      <c r="AA252" s="9">
        <f t="shared" si="19"/>
        <v>0</v>
      </c>
    </row>
    <row r="253" spans="1:27" hidden="1">
      <c r="A253" s="7">
        <v>3008</v>
      </c>
      <c r="B253" t="s">
        <v>35</v>
      </c>
      <c r="C253" t="str">
        <f t="shared" si="16"/>
        <v>3008 Gas Distribution 374-387</v>
      </c>
      <c r="D253" s="11">
        <v>1</v>
      </c>
      <c r="E253" s="8">
        <v>0</v>
      </c>
      <c r="F253" s="9">
        <v>0</v>
      </c>
      <c r="G253" s="9">
        <v>0</v>
      </c>
      <c r="H253" s="9">
        <v>0</v>
      </c>
      <c r="I253" s="9">
        <v>0</v>
      </c>
      <c r="J253" s="9">
        <v>0</v>
      </c>
      <c r="K253" s="9">
        <v>0</v>
      </c>
      <c r="L253" s="9">
        <v>0</v>
      </c>
      <c r="M253" s="9">
        <v>0</v>
      </c>
      <c r="N253" s="9">
        <v>0</v>
      </c>
      <c r="O253" s="9">
        <f t="shared" si="17"/>
        <v>0</v>
      </c>
      <c r="Q253" s="9">
        <f t="shared" si="18"/>
        <v>0</v>
      </c>
      <c r="R253" s="9">
        <f>(SUM($E253:F253)+SUM($E253:E253))/2</f>
        <v>0</v>
      </c>
      <c r="S253" s="9">
        <f>(SUM($E253:G253)+SUM($E253:F253))/2</f>
        <v>0</v>
      </c>
      <c r="T253" s="9">
        <f>(SUM($E253:H253)+SUM($E253:G253))/2</f>
        <v>0</v>
      </c>
      <c r="U253" s="9">
        <f>(SUM($E253:I253)+SUM($E253:H253))/2</f>
        <v>0</v>
      </c>
      <c r="V253" s="9">
        <f>(SUM($E253:J253)+SUM($E253:I253))/2</f>
        <v>0</v>
      </c>
      <c r="W253" s="9">
        <f>(SUM($E253:K253)+SUM($E253:J253))/2</f>
        <v>0</v>
      </c>
      <c r="X253" s="9">
        <f>(SUM($E253:L253)+SUM($E253:K253))/2</f>
        <v>0</v>
      </c>
      <c r="Y253" s="9">
        <f>(SUM($E253:M253)+SUM($E253:L253))/2</f>
        <v>0</v>
      </c>
      <c r="Z253" s="9">
        <f>(SUM($E253:N253)+SUM($E253:M253))/2</f>
        <v>0</v>
      </c>
      <c r="AA253" s="9">
        <f t="shared" si="19"/>
        <v>0</v>
      </c>
    </row>
    <row r="254" spans="1:27" hidden="1">
      <c r="A254" s="7">
        <v>3054</v>
      </c>
      <c r="B254" t="s">
        <v>35</v>
      </c>
      <c r="C254" t="str">
        <f t="shared" si="16"/>
        <v>3054 Gas Distribution 374-387</v>
      </c>
      <c r="D254" s="11">
        <v>1</v>
      </c>
      <c r="E254" s="8">
        <v>0</v>
      </c>
      <c r="F254" s="9">
        <v>0</v>
      </c>
      <c r="G254" s="9">
        <v>0</v>
      </c>
      <c r="H254" s="9">
        <v>0</v>
      </c>
      <c r="I254" s="9">
        <v>0</v>
      </c>
      <c r="J254" s="9">
        <v>0</v>
      </c>
      <c r="K254" s="9">
        <v>0</v>
      </c>
      <c r="L254" s="9">
        <v>0</v>
      </c>
      <c r="M254" s="9">
        <v>0</v>
      </c>
      <c r="N254" s="9">
        <v>0</v>
      </c>
      <c r="O254" s="9">
        <f t="shared" si="17"/>
        <v>0</v>
      </c>
      <c r="Q254" s="9">
        <f t="shared" si="18"/>
        <v>0</v>
      </c>
      <c r="R254" s="9">
        <f>(SUM($E254:F254)+SUM($E254:E254))/2</f>
        <v>0</v>
      </c>
      <c r="S254" s="9">
        <f>(SUM($E254:G254)+SUM($E254:F254))/2</f>
        <v>0</v>
      </c>
      <c r="T254" s="9">
        <f>(SUM($E254:H254)+SUM($E254:G254))/2</f>
        <v>0</v>
      </c>
      <c r="U254" s="9">
        <f>(SUM($E254:I254)+SUM($E254:H254))/2</f>
        <v>0</v>
      </c>
      <c r="V254" s="9">
        <f>(SUM($E254:J254)+SUM($E254:I254))/2</f>
        <v>0</v>
      </c>
      <c r="W254" s="9">
        <f>(SUM($E254:K254)+SUM($E254:J254))/2</f>
        <v>0</v>
      </c>
      <c r="X254" s="9">
        <f>(SUM($E254:L254)+SUM($E254:K254))/2</f>
        <v>0</v>
      </c>
      <c r="Y254" s="9">
        <f>(SUM($E254:M254)+SUM($E254:L254))/2</f>
        <v>0</v>
      </c>
      <c r="Z254" s="9">
        <f>(SUM($E254:N254)+SUM($E254:M254))/2</f>
        <v>0</v>
      </c>
      <c r="AA254" s="9">
        <f t="shared" si="19"/>
        <v>0</v>
      </c>
    </row>
    <row r="255" spans="1:27" hidden="1">
      <c r="A255" s="7">
        <v>3055</v>
      </c>
      <c r="B255" t="s">
        <v>35</v>
      </c>
      <c r="C255" t="str">
        <f t="shared" si="16"/>
        <v>3055 Gas Distribution 374-387</v>
      </c>
      <c r="D255" s="11">
        <v>1</v>
      </c>
      <c r="E255" s="8">
        <v>0</v>
      </c>
      <c r="F255" s="9">
        <v>0</v>
      </c>
      <c r="G255" s="9">
        <v>0</v>
      </c>
      <c r="H255" s="9">
        <v>0</v>
      </c>
      <c r="I255" s="9">
        <v>0</v>
      </c>
      <c r="J255" s="9">
        <v>0</v>
      </c>
      <c r="K255" s="9">
        <v>0</v>
      </c>
      <c r="L255" s="9">
        <v>0</v>
      </c>
      <c r="M255" s="9">
        <v>0</v>
      </c>
      <c r="N255" s="9">
        <v>0</v>
      </c>
      <c r="O255" s="9">
        <f t="shared" si="17"/>
        <v>0</v>
      </c>
      <c r="Q255" s="9">
        <f t="shared" si="18"/>
        <v>0</v>
      </c>
      <c r="R255" s="9">
        <f>(SUM($E255:F255)+SUM($E255:E255))/2</f>
        <v>0</v>
      </c>
      <c r="S255" s="9">
        <f>(SUM($E255:G255)+SUM($E255:F255))/2</f>
        <v>0</v>
      </c>
      <c r="T255" s="9">
        <f>(SUM($E255:H255)+SUM($E255:G255))/2</f>
        <v>0</v>
      </c>
      <c r="U255" s="9">
        <f>(SUM($E255:I255)+SUM($E255:H255))/2</f>
        <v>0</v>
      </c>
      <c r="V255" s="9">
        <f>(SUM($E255:J255)+SUM($E255:I255))/2</f>
        <v>0</v>
      </c>
      <c r="W255" s="9">
        <f>(SUM($E255:K255)+SUM($E255:J255))/2</f>
        <v>0</v>
      </c>
      <c r="X255" s="9">
        <f>(SUM($E255:L255)+SUM($E255:K255))/2</f>
        <v>0</v>
      </c>
      <c r="Y255" s="9">
        <f>(SUM($E255:M255)+SUM($E255:L255))/2</f>
        <v>0</v>
      </c>
      <c r="Z255" s="9">
        <f>(SUM($E255:N255)+SUM($E255:M255))/2</f>
        <v>0</v>
      </c>
      <c r="AA255" s="9">
        <f t="shared" si="19"/>
        <v>0</v>
      </c>
    </row>
    <row r="256" spans="1:27" hidden="1">
      <c r="A256" s="7">
        <v>3057</v>
      </c>
      <c r="B256" t="s">
        <v>35</v>
      </c>
      <c r="C256" t="str">
        <f t="shared" si="16"/>
        <v>3057 Gas Distribution 374-387</v>
      </c>
      <c r="D256" s="11">
        <v>1</v>
      </c>
      <c r="E256" s="8">
        <v>0</v>
      </c>
      <c r="F256" s="9">
        <v>0</v>
      </c>
      <c r="G256" s="9">
        <v>0</v>
      </c>
      <c r="H256" s="9">
        <v>0</v>
      </c>
      <c r="I256" s="9">
        <v>0</v>
      </c>
      <c r="J256" s="9">
        <v>0</v>
      </c>
      <c r="K256" s="9">
        <v>0</v>
      </c>
      <c r="L256" s="9">
        <v>0</v>
      </c>
      <c r="M256" s="9">
        <v>0</v>
      </c>
      <c r="N256" s="9">
        <v>0</v>
      </c>
      <c r="O256" s="9">
        <f t="shared" si="17"/>
        <v>0</v>
      </c>
      <c r="Q256" s="9">
        <f t="shared" si="18"/>
        <v>0</v>
      </c>
      <c r="R256" s="9">
        <f>(SUM($E256:F256)+SUM($E256:E256))/2</f>
        <v>0</v>
      </c>
      <c r="S256" s="9">
        <f>(SUM($E256:G256)+SUM($E256:F256))/2</f>
        <v>0</v>
      </c>
      <c r="T256" s="9">
        <f>(SUM($E256:H256)+SUM($E256:G256))/2</f>
        <v>0</v>
      </c>
      <c r="U256" s="9">
        <f>(SUM($E256:I256)+SUM($E256:H256))/2</f>
        <v>0</v>
      </c>
      <c r="V256" s="9">
        <f>(SUM($E256:J256)+SUM($E256:I256))/2</f>
        <v>0</v>
      </c>
      <c r="W256" s="9">
        <f>(SUM($E256:K256)+SUM($E256:J256))/2</f>
        <v>0</v>
      </c>
      <c r="X256" s="9">
        <f>(SUM($E256:L256)+SUM($E256:K256))/2</f>
        <v>0</v>
      </c>
      <c r="Y256" s="9">
        <f>(SUM($E256:M256)+SUM($E256:L256))/2</f>
        <v>0</v>
      </c>
      <c r="Z256" s="9">
        <f>(SUM($E256:N256)+SUM($E256:M256))/2</f>
        <v>0</v>
      </c>
      <c r="AA256" s="9">
        <f t="shared" si="19"/>
        <v>0</v>
      </c>
    </row>
    <row r="257" spans="1:27" hidden="1">
      <c r="A257" s="7">
        <v>3102</v>
      </c>
      <c r="B257" t="s">
        <v>35</v>
      </c>
      <c r="C257" t="str">
        <f t="shared" si="16"/>
        <v>3102 Gas Distribution 374-387</v>
      </c>
      <c r="D257" s="11">
        <v>1</v>
      </c>
      <c r="E257" s="8">
        <v>0</v>
      </c>
      <c r="F257" s="9">
        <v>0</v>
      </c>
      <c r="G257" s="9">
        <v>0</v>
      </c>
      <c r="H257" s="9">
        <v>0</v>
      </c>
      <c r="I257" s="9">
        <v>0</v>
      </c>
      <c r="J257" s="9">
        <v>0</v>
      </c>
      <c r="K257" s="9">
        <v>0</v>
      </c>
      <c r="L257" s="9">
        <v>0</v>
      </c>
      <c r="M257" s="9">
        <v>0</v>
      </c>
      <c r="N257" s="9">
        <v>0</v>
      </c>
      <c r="O257" s="9">
        <f t="shared" si="17"/>
        <v>0</v>
      </c>
      <c r="Q257" s="9">
        <f t="shared" si="18"/>
        <v>0</v>
      </c>
      <c r="R257" s="9">
        <f>(SUM($E257:F257)+SUM($E257:E257))/2</f>
        <v>0</v>
      </c>
      <c r="S257" s="9">
        <f>(SUM($E257:G257)+SUM($E257:F257))/2</f>
        <v>0</v>
      </c>
      <c r="T257" s="9">
        <f>(SUM($E257:H257)+SUM($E257:G257))/2</f>
        <v>0</v>
      </c>
      <c r="U257" s="9">
        <f>(SUM($E257:I257)+SUM($E257:H257))/2</f>
        <v>0</v>
      </c>
      <c r="V257" s="9">
        <f>(SUM($E257:J257)+SUM($E257:I257))/2</f>
        <v>0</v>
      </c>
      <c r="W257" s="9">
        <f>(SUM($E257:K257)+SUM($E257:J257))/2</f>
        <v>0</v>
      </c>
      <c r="X257" s="9">
        <f>(SUM($E257:L257)+SUM($E257:K257))/2</f>
        <v>0</v>
      </c>
      <c r="Y257" s="9">
        <f>(SUM($E257:M257)+SUM($E257:L257))/2</f>
        <v>0</v>
      </c>
      <c r="Z257" s="9">
        <f>(SUM($E257:N257)+SUM($E257:M257))/2</f>
        <v>0</v>
      </c>
      <c r="AA257" s="9">
        <f t="shared" si="19"/>
        <v>0</v>
      </c>
    </row>
    <row r="258" spans="1:27" hidden="1">
      <c r="A258" s="7">
        <v>3117</v>
      </c>
      <c r="B258" t="s">
        <v>35</v>
      </c>
      <c r="C258" t="str">
        <f t="shared" si="16"/>
        <v>3117 Gas Distribution 374-387</v>
      </c>
      <c r="D258" s="11">
        <v>1</v>
      </c>
      <c r="E258" s="8">
        <v>0</v>
      </c>
      <c r="F258" s="9">
        <v>0</v>
      </c>
      <c r="G258" s="9">
        <v>0</v>
      </c>
      <c r="H258" s="9">
        <v>0</v>
      </c>
      <c r="I258" s="9">
        <v>0</v>
      </c>
      <c r="J258" s="9">
        <v>0</v>
      </c>
      <c r="K258" s="9">
        <v>0</v>
      </c>
      <c r="L258" s="9">
        <v>0</v>
      </c>
      <c r="M258" s="9">
        <v>0</v>
      </c>
      <c r="N258" s="9">
        <v>0</v>
      </c>
      <c r="O258" s="9">
        <f t="shared" si="17"/>
        <v>0</v>
      </c>
      <c r="Q258" s="9">
        <f t="shared" si="18"/>
        <v>0</v>
      </c>
      <c r="R258" s="9">
        <f>(SUM($E258:F258)+SUM($E258:E258))/2</f>
        <v>0</v>
      </c>
      <c r="S258" s="9">
        <f>(SUM($E258:G258)+SUM($E258:F258))/2</f>
        <v>0</v>
      </c>
      <c r="T258" s="9">
        <f>(SUM($E258:H258)+SUM($E258:G258))/2</f>
        <v>0</v>
      </c>
      <c r="U258" s="9">
        <f>(SUM($E258:I258)+SUM($E258:H258))/2</f>
        <v>0</v>
      </c>
      <c r="V258" s="9">
        <f>(SUM($E258:J258)+SUM($E258:I258))/2</f>
        <v>0</v>
      </c>
      <c r="W258" s="9">
        <f>(SUM($E258:K258)+SUM($E258:J258))/2</f>
        <v>0</v>
      </c>
      <c r="X258" s="9">
        <f>(SUM($E258:L258)+SUM($E258:K258))/2</f>
        <v>0</v>
      </c>
      <c r="Y258" s="9">
        <f>(SUM($E258:M258)+SUM($E258:L258))/2</f>
        <v>0</v>
      </c>
      <c r="Z258" s="9">
        <f>(SUM($E258:N258)+SUM($E258:M258))/2</f>
        <v>0</v>
      </c>
      <c r="AA258" s="9">
        <f t="shared" si="19"/>
        <v>0</v>
      </c>
    </row>
    <row r="259" spans="1:27" hidden="1">
      <c r="A259" s="7">
        <v>3117</v>
      </c>
      <c r="B259" t="s">
        <v>36</v>
      </c>
      <c r="C259" t="str">
        <f t="shared" si="16"/>
        <v>3117 General 389-391 / 393-395 / 397-398</v>
      </c>
      <c r="D259" s="11">
        <v>1</v>
      </c>
      <c r="E259" s="8">
        <v>0</v>
      </c>
      <c r="F259" s="9">
        <v>0</v>
      </c>
      <c r="G259" s="9">
        <v>0</v>
      </c>
      <c r="H259" s="9">
        <v>0</v>
      </c>
      <c r="I259" s="9">
        <v>0</v>
      </c>
      <c r="J259" s="9">
        <v>0</v>
      </c>
      <c r="K259" s="9">
        <v>0</v>
      </c>
      <c r="L259" s="9">
        <v>0</v>
      </c>
      <c r="M259" s="9">
        <v>0</v>
      </c>
      <c r="N259" s="9">
        <v>0</v>
      </c>
      <c r="O259" s="9">
        <f t="shared" si="17"/>
        <v>0</v>
      </c>
      <c r="Q259" s="9">
        <f t="shared" si="18"/>
        <v>0</v>
      </c>
      <c r="R259" s="9">
        <f>(SUM($E259:F259)+SUM($E259:E259))/2</f>
        <v>0</v>
      </c>
      <c r="S259" s="9">
        <f>(SUM($E259:G259)+SUM($E259:F259))/2</f>
        <v>0</v>
      </c>
      <c r="T259" s="9">
        <f>(SUM($E259:H259)+SUM($E259:G259))/2</f>
        <v>0</v>
      </c>
      <c r="U259" s="9">
        <f>(SUM($E259:I259)+SUM($E259:H259))/2</f>
        <v>0</v>
      </c>
      <c r="V259" s="9">
        <f>(SUM($E259:J259)+SUM($E259:I259))/2</f>
        <v>0</v>
      </c>
      <c r="W259" s="9">
        <f>(SUM($E259:K259)+SUM($E259:J259))/2</f>
        <v>0</v>
      </c>
      <c r="X259" s="9">
        <f>(SUM($E259:L259)+SUM($E259:K259))/2</f>
        <v>0</v>
      </c>
      <c r="Y259" s="9">
        <f>(SUM($E259:M259)+SUM($E259:L259))/2</f>
        <v>0</v>
      </c>
      <c r="Z259" s="9">
        <f>(SUM($E259:N259)+SUM($E259:M259))/2</f>
        <v>0</v>
      </c>
      <c r="AA259" s="9">
        <f t="shared" si="19"/>
        <v>0</v>
      </c>
    </row>
    <row r="260" spans="1:27" hidden="1">
      <c r="A260" s="7">
        <v>3203</v>
      </c>
      <c r="B260" t="s">
        <v>35</v>
      </c>
      <c r="C260" t="str">
        <f t="shared" si="16"/>
        <v>3203 Gas Distribution 374-387</v>
      </c>
      <c r="D260" s="11">
        <v>1</v>
      </c>
      <c r="E260" s="8">
        <v>0</v>
      </c>
      <c r="F260" s="9">
        <v>0</v>
      </c>
      <c r="G260" s="9">
        <v>0</v>
      </c>
      <c r="H260" s="9">
        <v>0</v>
      </c>
      <c r="I260" s="9">
        <v>0</v>
      </c>
      <c r="J260" s="9">
        <v>0</v>
      </c>
      <c r="K260" s="9">
        <v>0</v>
      </c>
      <c r="L260" s="9">
        <v>0</v>
      </c>
      <c r="M260" s="9">
        <v>0</v>
      </c>
      <c r="N260" s="9">
        <v>0</v>
      </c>
      <c r="O260" s="9">
        <f t="shared" si="17"/>
        <v>0</v>
      </c>
      <c r="Q260" s="9">
        <f t="shared" si="18"/>
        <v>0</v>
      </c>
      <c r="R260" s="9">
        <f>(SUM($E260:F260)+SUM($E260:E260))/2</f>
        <v>0</v>
      </c>
      <c r="S260" s="9">
        <f>(SUM($E260:G260)+SUM($E260:F260))/2</f>
        <v>0</v>
      </c>
      <c r="T260" s="9">
        <f>(SUM($E260:H260)+SUM($E260:G260))/2</f>
        <v>0</v>
      </c>
      <c r="U260" s="9">
        <f>(SUM($E260:I260)+SUM($E260:H260))/2</f>
        <v>0</v>
      </c>
      <c r="V260" s="9">
        <f>(SUM($E260:J260)+SUM($E260:I260))/2</f>
        <v>0</v>
      </c>
      <c r="W260" s="9">
        <f>(SUM($E260:K260)+SUM($E260:J260))/2</f>
        <v>0</v>
      </c>
      <c r="X260" s="9">
        <f>(SUM($E260:L260)+SUM($E260:K260))/2</f>
        <v>0</v>
      </c>
      <c r="Y260" s="9">
        <f>(SUM($E260:M260)+SUM($E260:L260))/2</f>
        <v>0</v>
      </c>
      <c r="Z260" s="9">
        <f>(SUM($E260:N260)+SUM($E260:M260))/2</f>
        <v>0</v>
      </c>
      <c r="AA260" s="9">
        <f t="shared" si="19"/>
        <v>0</v>
      </c>
    </row>
    <row r="261" spans="1:27" hidden="1">
      <c r="A261" s="7">
        <v>3209</v>
      </c>
      <c r="B261" t="s">
        <v>35</v>
      </c>
      <c r="C261" t="str">
        <f t="shared" si="16"/>
        <v>3209 Gas Distribution 374-387</v>
      </c>
      <c r="D261" s="11">
        <v>1</v>
      </c>
      <c r="E261" s="8">
        <v>0</v>
      </c>
      <c r="F261" s="9">
        <v>0</v>
      </c>
      <c r="G261" s="9">
        <v>0</v>
      </c>
      <c r="H261" s="9">
        <v>0</v>
      </c>
      <c r="I261" s="9">
        <v>0</v>
      </c>
      <c r="J261" s="9">
        <v>0</v>
      </c>
      <c r="K261" s="9">
        <v>0</v>
      </c>
      <c r="L261" s="9">
        <v>0</v>
      </c>
      <c r="M261" s="9">
        <v>0</v>
      </c>
      <c r="N261" s="9">
        <v>0</v>
      </c>
      <c r="O261" s="9">
        <f t="shared" si="17"/>
        <v>0</v>
      </c>
      <c r="Q261" s="9">
        <f t="shared" si="18"/>
        <v>0</v>
      </c>
      <c r="R261" s="9">
        <f>(SUM($E261:F261)+SUM($E261:E261))/2</f>
        <v>0</v>
      </c>
      <c r="S261" s="9">
        <f>(SUM($E261:G261)+SUM($E261:F261))/2</f>
        <v>0</v>
      </c>
      <c r="T261" s="9">
        <f>(SUM($E261:H261)+SUM($E261:G261))/2</f>
        <v>0</v>
      </c>
      <c r="U261" s="9">
        <f>(SUM($E261:I261)+SUM($E261:H261))/2</f>
        <v>0</v>
      </c>
      <c r="V261" s="9">
        <f>(SUM($E261:J261)+SUM($E261:I261))/2</f>
        <v>0</v>
      </c>
      <c r="W261" s="9">
        <f>(SUM($E261:K261)+SUM($E261:J261))/2</f>
        <v>0</v>
      </c>
      <c r="X261" s="9">
        <f>(SUM($E261:L261)+SUM($E261:K261))/2</f>
        <v>0</v>
      </c>
      <c r="Y261" s="9">
        <f>(SUM($E261:M261)+SUM($E261:L261))/2</f>
        <v>0</v>
      </c>
      <c r="Z261" s="9">
        <f>(SUM($E261:N261)+SUM($E261:M261))/2</f>
        <v>0</v>
      </c>
      <c r="AA261" s="9">
        <f t="shared" si="19"/>
        <v>0</v>
      </c>
    </row>
    <row r="262" spans="1:27" hidden="1">
      <c r="A262" s="7">
        <v>3225</v>
      </c>
      <c r="B262" t="s">
        <v>35</v>
      </c>
      <c r="C262" t="str">
        <f t="shared" si="16"/>
        <v>3225 Gas Distribution 374-387</v>
      </c>
      <c r="D262" s="11">
        <v>1</v>
      </c>
      <c r="E262" s="8">
        <v>0</v>
      </c>
      <c r="F262" s="9">
        <v>0</v>
      </c>
      <c r="G262" s="9">
        <v>0</v>
      </c>
      <c r="H262" s="9">
        <v>0</v>
      </c>
      <c r="I262" s="9">
        <v>0</v>
      </c>
      <c r="J262" s="9">
        <v>0</v>
      </c>
      <c r="K262" s="9">
        <v>0</v>
      </c>
      <c r="L262" s="9">
        <v>0</v>
      </c>
      <c r="M262" s="9">
        <v>0</v>
      </c>
      <c r="N262" s="9">
        <v>0</v>
      </c>
      <c r="O262" s="9">
        <f t="shared" si="17"/>
        <v>0</v>
      </c>
      <c r="Q262" s="9">
        <f t="shared" si="18"/>
        <v>0</v>
      </c>
      <c r="R262" s="9">
        <f>(SUM($E262:F262)+SUM($E262:E262))/2</f>
        <v>0</v>
      </c>
      <c r="S262" s="9">
        <f>(SUM($E262:G262)+SUM($E262:F262))/2</f>
        <v>0</v>
      </c>
      <c r="T262" s="9">
        <f>(SUM($E262:H262)+SUM($E262:G262))/2</f>
        <v>0</v>
      </c>
      <c r="U262" s="9">
        <f>(SUM($E262:I262)+SUM($E262:H262))/2</f>
        <v>0</v>
      </c>
      <c r="V262" s="9">
        <f>(SUM($E262:J262)+SUM($E262:I262))/2</f>
        <v>0</v>
      </c>
      <c r="W262" s="9">
        <f>(SUM($E262:K262)+SUM($E262:J262))/2</f>
        <v>0</v>
      </c>
      <c r="X262" s="9">
        <f>(SUM($E262:L262)+SUM($E262:K262))/2</f>
        <v>0</v>
      </c>
      <c r="Y262" s="9">
        <f>(SUM($E262:M262)+SUM($E262:L262))/2</f>
        <v>0</v>
      </c>
      <c r="Z262" s="9">
        <f>(SUM($E262:N262)+SUM($E262:M262))/2</f>
        <v>0</v>
      </c>
      <c r="AA262" s="9">
        <f t="shared" si="19"/>
        <v>0</v>
      </c>
    </row>
    <row r="263" spans="1:27" hidden="1">
      <c r="A263" s="7">
        <v>3237</v>
      </c>
      <c r="B263" t="s">
        <v>35</v>
      </c>
      <c r="C263" t="str">
        <f t="shared" si="16"/>
        <v>3237 Gas Distribution 374-387</v>
      </c>
      <c r="D263" s="11">
        <v>1</v>
      </c>
      <c r="E263" s="8">
        <v>0</v>
      </c>
      <c r="F263" s="9">
        <v>0</v>
      </c>
      <c r="G263" s="9">
        <v>0</v>
      </c>
      <c r="H263" s="9">
        <v>0</v>
      </c>
      <c r="I263" s="9">
        <v>0</v>
      </c>
      <c r="J263" s="9">
        <v>0</v>
      </c>
      <c r="K263" s="9">
        <v>0</v>
      </c>
      <c r="L263" s="9">
        <v>0</v>
      </c>
      <c r="M263" s="9">
        <v>0</v>
      </c>
      <c r="N263" s="9">
        <v>0</v>
      </c>
      <c r="O263" s="9">
        <f t="shared" si="17"/>
        <v>0</v>
      </c>
      <c r="Q263" s="9">
        <f t="shared" si="18"/>
        <v>0</v>
      </c>
      <c r="R263" s="9">
        <f>(SUM($E263:F263)+SUM($E263:E263))/2</f>
        <v>0</v>
      </c>
      <c r="S263" s="9">
        <f>(SUM($E263:G263)+SUM($E263:F263))/2</f>
        <v>0</v>
      </c>
      <c r="T263" s="9">
        <f>(SUM($E263:H263)+SUM($E263:G263))/2</f>
        <v>0</v>
      </c>
      <c r="U263" s="9">
        <f>(SUM($E263:I263)+SUM($E263:H263))/2</f>
        <v>0</v>
      </c>
      <c r="V263" s="9">
        <f>(SUM($E263:J263)+SUM($E263:I263))/2</f>
        <v>0</v>
      </c>
      <c r="W263" s="9">
        <f>(SUM($E263:K263)+SUM($E263:J263))/2</f>
        <v>0</v>
      </c>
      <c r="X263" s="9">
        <f>(SUM($E263:L263)+SUM($E263:K263))/2</f>
        <v>0</v>
      </c>
      <c r="Y263" s="9">
        <f>(SUM($E263:M263)+SUM($E263:L263))/2</f>
        <v>0</v>
      </c>
      <c r="Z263" s="9">
        <f>(SUM($E263:N263)+SUM($E263:M263))/2</f>
        <v>0</v>
      </c>
      <c r="AA263" s="9">
        <f t="shared" si="19"/>
        <v>0</v>
      </c>
    </row>
    <row r="264" spans="1:27" hidden="1">
      <c r="A264" s="7">
        <v>3246</v>
      </c>
      <c r="B264" t="s">
        <v>35</v>
      </c>
      <c r="C264" t="str">
        <f t="shared" si="16"/>
        <v>3246 Gas Distribution 374-387</v>
      </c>
      <c r="D264" s="11">
        <v>1</v>
      </c>
      <c r="E264" s="8">
        <v>0</v>
      </c>
      <c r="F264" s="9">
        <v>0</v>
      </c>
      <c r="G264" s="9">
        <v>0</v>
      </c>
      <c r="H264" s="9">
        <v>0</v>
      </c>
      <c r="I264" s="9">
        <v>0</v>
      </c>
      <c r="J264" s="9">
        <v>0</v>
      </c>
      <c r="K264" s="9">
        <v>0</v>
      </c>
      <c r="L264" s="9">
        <v>0</v>
      </c>
      <c r="M264" s="9">
        <v>0</v>
      </c>
      <c r="N264" s="9">
        <v>0</v>
      </c>
      <c r="O264" s="9">
        <f t="shared" si="17"/>
        <v>0</v>
      </c>
      <c r="Q264" s="9">
        <f t="shared" si="18"/>
        <v>0</v>
      </c>
      <c r="R264" s="9">
        <f>(SUM($E264:F264)+SUM($E264:E264))/2</f>
        <v>0</v>
      </c>
      <c r="S264" s="9">
        <f>(SUM($E264:G264)+SUM($E264:F264))/2</f>
        <v>0</v>
      </c>
      <c r="T264" s="9">
        <f>(SUM($E264:H264)+SUM($E264:G264))/2</f>
        <v>0</v>
      </c>
      <c r="U264" s="9">
        <f>(SUM($E264:I264)+SUM($E264:H264))/2</f>
        <v>0</v>
      </c>
      <c r="V264" s="9">
        <f>(SUM($E264:J264)+SUM($E264:I264))/2</f>
        <v>0</v>
      </c>
      <c r="W264" s="9">
        <f>(SUM($E264:K264)+SUM($E264:J264))/2</f>
        <v>0</v>
      </c>
      <c r="X264" s="9">
        <f>(SUM($E264:L264)+SUM($E264:K264))/2</f>
        <v>0</v>
      </c>
      <c r="Y264" s="9">
        <f>(SUM($E264:M264)+SUM($E264:L264))/2</f>
        <v>0</v>
      </c>
      <c r="Z264" s="9">
        <f>(SUM($E264:N264)+SUM($E264:M264))/2</f>
        <v>0</v>
      </c>
      <c r="AA264" s="9">
        <f t="shared" si="19"/>
        <v>0</v>
      </c>
    </row>
    <row r="265" spans="1:27" hidden="1">
      <c r="A265" s="7">
        <v>3246</v>
      </c>
      <c r="B265" t="s">
        <v>33</v>
      </c>
      <c r="C265" t="str">
        <f t="shared" si="16"/>
        <v>3246 Elec Distribution 360-373</v>
      </c>
      <c r="D265" s="11">
        <v>1</v>
      </c>
      <c r="E265" s="8">
        <v>0</v>
      </c>
      <c r="F265" s="9">
        <v>0</v>
      </c>
      <c r="G265" s="9">
        <v>0</v>
      </c>
      <c r="H265" s="9">
        <v>0</v>
      </c>
      <c r="I265" s="9">
        <v>0</v>
      </c>
      <c r="J265" s="9">
        <v>0</v>
      </c>
      <c r="K265" s="9">
        <v>0</v>
      </c>
      <c r="L265" s="9">
        <v>0</v>
      </c>
      <c r="M265" s="9">
        <v>0</v>
      </c>
      <c r="N265" s="9">
        <v>0</v>
      </c>
      <c r="O265" s="9">
        <f t="shared" si="17"/>
        <v>0</v>
      </c>
      <c r="Q265" s="9">
        <f t="shared" si="18"/>
        <v>0</v>
      </c>
      <c r="R265" s="9">
        <f>(SUM($E265:F265)+SUM($E265:E265))/2</f>
        <v>0</v>
      </c>
      <c r="S265" s="9">
        <f>(SUM($E265:G265)+SUM($E265:F265))/2</f>
        <v>0</v>
      </c>
      <c r="T265" s="9">
        <f>(SUM($E265:H265)+SUM($E265:G265))/2</f>
        <v>0</v>
      </c>
      <c r="U265" s="9">
        <f>(SUM($E265:I265)+SUM($E265:H265))/2</f>
        <v>0</v>
      </c>
      <c r="V265" s="9">
        <f>(SUM($E265:J265)+SUM($E265:I265))/2</f>
        <v>0</v>
      </c>
      <c r="W265" s="9">
        <f>(SUM($E265:K265)+SUM($E265:J265))/2</f>
        <v>0</v>
      </c>
      <c r="X265" s="9">
        <f>(SUM($E265:L265)+SUM($E265:K265))/2</f>
        <v>0</v>
      </c>
      <c r="Y265" s="9">
        <f>(SUM($E265:M265)+SUM($E265:L265))/2</f>
        <v>0</v>
      </c>
      <c r="Z265" s="9">
        <f>(SUM($E265:N265)+SUM($E265:M265))/2</f>
        <v>0</v>
      </c>
      <c r="AA265" s="9">
        <f t="shared" si="19"/>
        <v>0</v>
      </c>
    </row>
    <row r="266" spans="1:27" hidden="1">
      <c r="A266" s="7">
        <v>3252</v>
      </c>
      <c r="B266" t="s">
        <v>35</v>
      </c>
      <c r="C266" t="str">
        <f t="shared" si="16"/>
        <v>3252 Gas Distribution 374-387</v>
      </c>
      <c r="D266" s="11">
        <v>1</v>
      </c>
      <c r="E266" s="8">
        <v>0</v>
      </c>
      <c r="F266" s="9">
        <v>0</v>
      </c>
      <c r="G266" s="9">
        <v>0</v>
      </c>
      <c r="H266" s="9">
        <v>0</v>
      </c>
      <c r="I266" s="9">
        <v>0</v>
      </c>
      <c r="J266" s="9">
        <v>0</v>
      </c>
      <c r="K266" s="9">
        <v>0</v>
      </c>
      <c r="L266" s="9">
        <v>0</v>
      </c>
      <c r="M266" s="9">
        <v>0</v>
      </c>
      <c r="N266" s="9">
        <v>0</v>
      </c>
      <c r="O266" s="9">
        <f t="shared" si="17"/>
        <v>0</v>
      </c>
      <c r="Q266" s="9">
        <f t="shared" si="18"/>
        <v>0</v>
      </c>
      <c r="R266" s="9">
        <f>(SUM($E266:F266)+SUM($E266:E266))/2</f>
        <v>0</v>
      </c>
      <c r="S266" s="9">
        <f>(SUM($E266:G266)+SUM($E266:F266))/2</f>
        <v>0</v>
      </c>
      <c r="T266" s="9">
        <f>(SUM($E266:H266)+SUM($E266:G266))/2</f>
        <v>0</v>
      </c>
      <c r="U266" s="9">
        <f>(SUM($E266:I266)+SUM($E266:H266))/2</f>
        <v>0</v>
      </c>
      <c r="V266" s="9">
        <f>(SUM($E266:J266)+SUM($E266:I266))/2</f>
        <v>0</v>
      </c>
      <c r="W266" s="9">
        <f>(SUM($E266:K266)+SUM($E266:J266))/2</f>
        <v>0</v>
      </c>
      <c r="X266" s="9">
        <f>(SUM($E266:L266)+SUM($E266:K266))/2</f>
        <v>0</v>
      </c>
      <c r="Y266" s="9">
        <f>(SUM($E266:M266)+SUM($E266:L266))/2</f>
        <v>0</v>
      </c>
      <c r="Z266" s="9">
        <f>(SUM($E266:N266)+SUM($E266:M266))/2</f>
        <v>0</v>
      </c>
      <c r="AA266" s="9">
        <f t="shared" si="19"/>
        <v>0</v>
      </c>
    </row>
    <row r="267" spans="1:27" hidden="1">
      <c r="A267" s="7">
        <v>3257</v>
      </c>
      <c r="B267" t="s">
        <v>35</v>
      </c>
      <c r="C267" t="str">
        <f t="shared" si="16"/>
        <v>3257 Gas Distribution 374-387</v>
      </c>
      <c r="D267" s="11">
        <v>1</v>
      </c>
      <c r="E267" s="8">
        <v>0</v>
      </c>
      <c r="F267" s="9">
        <v>0</v>
      </c>
      <c r="G267" s="9">
        <v>0</v>
      </c>
      <c r="H267" s="9">
        <v>0</v>
      </c>
      <c r="I267" s="9">
        <v>0</v>
      </c>
      <c r="J267" s="9">
        <v>0</v>
      </c>
      <c r="K267" s="9">
        <v>0</v>
      </c>
      <c r="L267" s="9">
        <v>0</v>
      </c>
      <c r="M267" s="9">
        <v>0</v>
      </c>
      <c r="N267" s="9">
        <v>0</v>
      </c>
      <c r="O267" s="9">
        <f t="shared" si="17"/>
        <v>0</v>
      </c>
      <c r="Q267" s="9">
        <f t="shared" si="18"/>
        <v>0</v>
      </c>
      <c r="R267" s="9">
        <f>(SUM($E267:F267)+SUM($E267:E267))/2</f>
        <v>0</v>
      </c>
      <c r="S267" s="9">
        <f>(SUM($E267:G267)+SUM($E267:F267))/2</f>
        <v>0</v>
      </c>
      <c r="T267" s="9">
        <f>(SUM($E267:H267)+SUM($E267:G267))/2</f>
        <v>0</v>
      </c>
      <c r="U267" s="9">
        <f>(SUM($E267:I267)+SUM($E267:H267))/2</f>
        <v>0</v>
      </c>
      <c r="V267" s="9">
        <f>(SUM($E267:J267)+SUM($E267:I267))/2</f>
        <v>0</v>
      </c>
      <c r="W267" s="9">
        <f>(SUM($E267:K267)+SUM($E267:J267))/2</f>
        <v>0</v>
      </c>
      <c r="X267" s="9">
        <f>(SUM($E267:L267)+SUM($E267:K267))/2</f>
        <v>0</v>
      </c>
      <c r="Y267" s="9">
        <f>(SUM($E267:M267)+SUM($E267:L267))/2</f>
        <v>0</v>
      </c>
      <c r="Z267" s="9">
        <f>(SUM($E267:N267)+SUM($E267:M267))/2</f>
        <v>0</v>
      </c>
      <c r="AA267" s="9">
        <f t="shared" si="19"/>
        <v>0</v>
      </c>
    </row>
    <row r="268" spans="1:27" hidden="1">
      <c r="A268" s="7">
        <v>3263</v>
      </c>
      <c r="B268" t="s">
        <v>35</v>
      </c>
      <c r="C268" t="str">
        <f t="shared" si="16"/>
        <v>3263 Gas Distribution 374-387</v>
      </c>
      <c r="D268" s="11">
        <v>1</v>
      </c>
      <c r="E268" s="8">
        <v>0</v>
      </c>
      <c r="F268" s="9">
        <v>0</v>
      </c>
      <c r="G268" s="9">
        <v>0</v>
      </c>
      <c r="H268" s="9">
        <v>0</v>
      </c>
      <c r="I268" s="9">
        <v>0</v>
      </c>
      <c r="J268" s="9">
        <v>0</v>
      </c>
      <c r="K268" s="9">
        <v>0</v>
      </c>
      <c r="L268" s="9">
        <v>0</v>
      </c>
      <c r="M268" s="9">
        <v>0</v>
      </c>
      <c r="N268" s="9">
        <v>0</v>
      </c>
      <c r="O268" s="9">
        <f t="shared" si="17"/>
        <v>0</v>
      </c>
      <c r="Q268" s="9">
        <f t="shared" si="18"/>
        <v>0</v>
      </c>
      <c r="R268" s="9">
        <f>(SUM($E268:F268)+SUM($E268:E268))/2</f>
        <v>0</v>
      </c>
      <c r="S268" s="9">
        <f>(SUM($E268:G268)+SUM($E268:F268))/2</f>
        <v>0</v>
      </c>
      <c r="T268" s="9">
        <f>(SUM($E268:H268)+SUM($E268:G268))/2</f>
        <v>0</v>
      </c>
      <c r="U268" s="9">
        <f>(SUM($E268:I268)+SUM($E268:H268))/2</f>
        <v>0</v>
      </c>
      <c r="V268" s="9">
        <f>(SUM($E268:J268)+SUM($E268:I268))/2</f>
        <v>0</v>
      </c>
      <c r="W268" s="9">
        <f>(SUM($E268:K268)+SUM($E268:J268))/2</f>
        <v>0</v>
      </c>
      <c r="X268" s="9">
        <f>(SUM($E268:L268)+SUM($E268:K268))/2</f>
        <v>0</v>
      </c>
      <c r="Y268" s="9">
        <f>(SUM($E268:M268)+SUM($E268:L268))/2</f>
        <v>0</v>
      </c>
      <c r="Z268" s="9">
        <f>(SUM($E268:N268)+SUM($E268:M268))/2</f>
        <v>0</v>
      </c>
      <c r="AA268" s="9">
        <f t="shared" si="19"/>
        <v>0</v>
      </c>
    </row>
    <row r="269" spans="1:27" hidden="1">
      <c r="A269" s="7">
        <v>3265</v>
      </c>
      <c r="B269" t="s">
        <v>35</v>
      </c>
      <c r="C269" t="str">
        <f t="shared" si="16"/>
        <v>3265 Gas Distribution 374-387</v>
      </c>
      <c r="D269" s="11">
        <v>1</v>
      </c>
      <c r="E269" s="8">
        <v>0</v>
      </c>
      <c r="F269" s="9">
        <v>0</v>
      </c>
      <c r="G269" s="9">
        <v>0</v>
      </c>
      <c r="H269" s="9">
        <v>0</v>
      </c>
      <c r="I269" s="9">
        <v>0</v>
      </c>
      <c r="J269" s="9">
        <v>0</v>
      </c>
      <c r="K269" s="9">
        <v>0</v>
      </c>
      <c r="L269" s="9">
        <v>0</v>
      </c>
      <c r="M269" s="9">
        <v>0</v>
      </c>
      <c r="N269" s="9">
        <v>0</v>
      </c>
      <c r="O269" s="9">
        <f t="shared" si="17"/>
        <v>0</v>
      </c>
      <c r="Q269" s="9">
        <f t="shared" si="18"/>
        <v>0</v>
      </c>
      <c r="R269" s="9">
        <f>(SUM($E269:F269)+SUM($E269:E269))/2</f>
        <v>0</v>
      </c>
      <c r="S269" s="9">
        <f>(SUM($E269:G269)+SUM($E269:F269))/2</f>
        <v>0</v>
      </c>
      <c r="T269" s="9">
        <f>(SUM($E269:H269)+SUM($E269:G269))/2</f>
        <v>0</v>
      </c>
      <c r="U269" s="9">
        <f>(SUM($E269:I269)+SUM($E269:H269))/2</f>
        <v>0</v>
      </c>
      <c r="V269" s="9">
        <f>(SUM($E269:J269)+SUM($E269:I269))/2</f>
        <v>0</v>
      </c>
      <c r="W269" s="9">
        <f>(SUM($E269:K269)+SUM($E269:J269))/2</f>
        <v>0</v>
      </c>
      <c r="X269" s="9">
        <f>(SUM($E269:L269)+SUM($E269:K269))/2</f>
        <v>0</v>
      </c>
      <c r="Y269" s="9">
        <f>(SUM($E269:M269)+SUM($E269:L269))/2</f>
        <v>0</v>
      </c>
      <c r="Z269" s="9">
        <f>(SUM($E269:N269)+SUM($E269:M269))/2</f>
        <v>0</v>
      </c>
      <c r="AA269" s="9">
        <f t="shared" si="19"/>
        <v>0</v>
      </c>
    </row>
    <row r="270" spans="1:27" hidden="1">
      <c r="A270" s="7">
        <v>3268</v>
      </c>
      <c r="B270" t="s">
        <v>35</v>
      </c>
      <c r="C270" t="str">
        <f t="shared" si="16"/>
        <v>3268 Gas Distribution 374-387</v>
      </c>
      <c r="D270" s="11">
        <v>1</v>
      </c>
      <c r="E270" s="8">
        <v>0</v>
      </c>
      <c r="F270" s="9">
        <v>0</v>
      </c>
      <c r="G270" s="9">
        <v>0</v>
      </c>
      <c r="H270" s="9">
        <v>0</v>
      </c>
      <c r="I270" s="9">
        <v>0</v>
      </c>
      <c r="J270" s="9">
        <v>0</v>
      </c>
      <c r="K270" s="9">
        <v>0</v>
      </c>
      <c r="L270" s="9">
        <v>0</v>
      </c>
      <c r="M270" s="9">
        <v>0</v>
      </c>
      <c r="N270" s="9">
        <v>0</v>
      </c>
      <c r="O270" s="9">
        <f t="shared" si="17"/>
        <v>0</v>
      </c>
      <c r="Q270" s="9">
        <f t="shared" si="18"/>
        <v>0</v>
      </c>
      <c r="R270" s="9">
        <f>(SUM($E270:F270)+SUM($E270:E270))/2</f>
        <v>0</v>
      </c>
      <c r="S270" s="9">
        <f>(SUM($E270:G270)+SUM($E270:F270))/2</f>
        <v>0</v>
      </c>
      <c r="T270" s="9">
        <f>(SUM($E270:H270)+SUM($E270:G270))/2</f>
        <v>0</v>
      </c>
      <c r="U270" s="9">
        <f>(SUM($E270:I270)+SUM($E270:H270))/2</f>
        <v>0</v>
      </c>
      <c r="V270" s="9">
        <f>(SUM($E270:J270)+SUM($E270:I270))/2</f>
        <v>0</v>
      </c>
      <c r="W270" s="9">
        <f>(SUM($E270:K270)+SUM($E270:J270))/2</f>
        <v>0</v>
      </c>
      <c r="X270" s="9">
        <f>(SUM($E270:L270)+SUM($E270:K270))/2</f>
        <v>0</v>
      </c>
      <c r="Y270" s="9">
        <f>(SUM($E270:M270)+SUM($E270:L270))/2</f>
        <v>0</v>
      </c>
      <c r="Z270" s="9">
        <f>(SUM($E270:N270)+SUM($E270:M270))/2</f>
        <v>0</v>
      </c>
      <c r="AA270" s="9">
        <f t="shared" si="19"/>
        <v>0</v>
      </c>
    </row>
    <row r="271" spans="1:27" hidden="1">
      <c r="A271" s="7">
        <v>3271</v>
      </c>
      <c r="B271" t="s">
        <v>35</v>
      </c>
      <c r="C271" t="str">
        <f t="shared" si="16"/>
        <v>3271 Gas Distribution 374-387</v>
      </c>
      <c r="D271" s="11">
        <v>1</v>
      </c>
      <c r="E271" s="8">
        <v>0</v>
      </c>
      <c r="F271" s="9">
        <v>0</v>
      </c>
      <c r="G271" s="9">
        <v>0</v>
      </c>
      <c r="H271" s="9">
        <v>0</v>
      </c>
      <c r="I271" s="9">
        <v>0</v>
      </c>
      <c r="J271" s="9">
        <v>0</v>
      </c>
      <c r="K271" s="9">
        <v>0</v>
      </c>
      <c r="L271" s="9">
        <v>0</v>
      </c>
      <c r="M271" s="9">
        <v>0</v>
      </c>
      <c r="N271" s="9">
        <v>0</v>
      </c>
      <c r="O271" s="9">
        <f t="shared" si="17"/>
        <v>0</v>
      </c>
      <c r="Q271" s="9">
        <f t="shared" si="18"/>
        <v>0</v>
      </c>
      <c r="R271" s="9">
        <f>(SUM($E271:F271)+SUM($E271:E271))/2</f>
        <v>0</v>
      </c>
      <c r="S271" s="9">
        <f>(SUM($E271:G271)+SUM($E271:F271))/2</f>
        <v>0</v>
      </c>
      <c r="T271" s="9">
        <f>(SUM($E271:H271)+SUM($E271:G271))/2</f>
        <v>0</v>
      </c>
      <c r="U271" s="9">
        <f>(SUM($E271:I271)+SUM($E271:H271))/2</f>
        <v>0</v>
      </c>
      <c r="V271" s="9">
        <f>(SUM($E271:J271)+SUM($E271:I271))/2</f>
        <v>0</v>
      </c>
      <c r="W271" s="9">
        <f>(SUM($E271:K271)+SUM($E271:J271))/2</f>
        <v>0</v>
      </c>
      <c r="X271" s="9">
        <f>(SUM($E271:L271)+SUM($E271:K271))/2</f>
        <v>0</v>
      </c>
      <c r="Y271" s="9">
        <f>(SUM($E271:M271)+SUM($E271:L271))/2</f>
        <v>0</v>
      </c>
      <c r="Z271" s="9">
        <f>(SUM($E271:N271)+SUM($E271:M271))/2</f>
        <v>0</v>
      </c>
      <c r="AA271" s="9">
        <f t="shared" si="19"/>
        <v>0</v>
      </c>
    </row>
    <row r="272" spans="1:27" hidden="1">
      <c r="A272" s="7">
        <v>3291</v>
      </c>
      <c r="B272" t="s">
        <v>35</v>
      </c>
      <c r="C272" t="str">
        <f t="shared" si="16"/>
        <v>3291 Gas Distribution 374-387</v>
      </c>
      <c r="D272" s="11">
        <v>1</v>
      </c>
      <c r="E272" s="8">
        <v>0</v>
      </c>
      <c r="F272" s="9">
        <v>0</v>
      </c>
      <c r="G272" s="9">
        <v>0</v>
      </c>
      <c r="H272" s="9">
        <v>0</v>
      </c>
      <c r="I272" s="9">
        <v>0</v>
      </c>
      <c r="J272" s="9">
        <v>0</v>
      </c>
      <c r="K272" s="9">
        <v>0</v>
      </c>
      <c r="L272" s="9">
        <v>0</v>
      </c>
      <c r="M272" s="9">
        <v>0</v>
      </c>
      <c r="N272" s="9">
        <v>0</v>
      </c>
      <c r="O272" s="9">
        <f t="shared" si="17"/>
        <v>0</v>
      </c>
      <c r="Q272" s="9">
        <f t="shared" si="18"/>
        <v>0</v>
      </c>
      <c r="R272" s="9">
        <f>(SUM($E272:F272)+SUM($E272:E272))/2</f>
        <v>0</v>
      </c>
      <c r="S272" s="9">
        <f>(SUM($E272:G272)+SUM($E272:F272))/2</f>
        <v>0</v>
      </c>
      <c r="T272" s="9">
        <f>(SUM($E272:H272)+SUM($E272:G272))/2</f>
        <v>0</v>
      </c>
      <c r="U272" s="9">
        <f>(SUM($E272:I272)+SUM($E272:H272))/2</f>
        <v>0</v>
      </c>
      <c r="V272" s="9">
        <f>(SUM($E272:J272)+SUM($E272:I272))/2</f>
        <v>0</v>
      </c>
      <c r="W272" s="9">
        <f>(SUM($E272:K272)+SUM($E272:J272))/2</f>
        <v>0</v>
      </c>
      <c r="X272" s="9">
        <f>(SUM($E272:L272)+SUM($E272:K272))/2</f>
        <v>0</v>
      </c>
      <c r="Y272" s="9">
        <f>(SUM($E272:M272)+SUM($E272:L272))/2</f>
        <v>0</v>
      </c>
      <c r="Z272" s="9">
        <f>(SUM($E272:N272)+SUM($E272:M272))/2</f>
        <v>0</v>
      </c>
      <c r="AA272" s="9">
        <f t="shared" si="19"/>
        <v>0</v>
      </c>
    </row>
    <row r="273" spans="1:28" hidden="1">
      <c r="A273" s="7">
        <v>3293</v>
      </c>
      <c r="B273" t="s">
        <v>35</v>
      </c>
      <c r="C273" t="str">
        <f t="shared" si="16"/>
        <v>3293 Gas Distribution 374-387</v>
      </c>
      <c r="D273" s="11">
        <v>1</v>
      </c>
      <c r="E273" s="8">
        <v>0</v>
      </c>
      <c r="F273" s="9">
        <v>0</v>
      </c>
      <c r="G273" s="9">
        <v>0</v>
      </c>
      <c r="H273" s="9">
        <v>0</v>
      </c>
      <c r="I273" s="9">
        <v>0</v>
      </c>
      <c r="J273" s="9">
        <v>0</v>
      </c>
      <c r="K273" s="9">
        <v>0</v>
      </c>
      <c r="L273" s="9">
        <v>0</v>
      </c>
      <c r="M273" s="9">
        <v>0</v>
      </c>
      <c r="N273" s="9">
        <v>0</v>
      </c>
      <c r="O273" s="9">
        <f t="shared" si="17"/>
        <v>0</v>
      </c>
      <c r="Q273" s="9">
        <f t="shared" si="18"/>
        <v>0</v>
      </c>
      <c r="R273" s="9">
        <f>(SUM($E273:F273)+SUM($E273:E273))/2</f>
        <v>0</v>
      </c>
      <c r="S273" s="9">
        <f>(SUM($E273:G273)+SUM($E273:F273))/2</f>
        <v>0</v>
      </c>
      <c r="T273" s="9">
        <f>(SUM($E273:H273)+SUM($E273:G273))/2</f>
        <v>0</v>
      </c>
      <c r="U273" s="9">
        <f>(SUM($E273:I273)+SUM($E273:H273))/2</f>
        <v>0</v>
      </c>
      <c r="V273" s="9">
        <f>(SUM($E273:J273)+SUM($E273:I273))/2</f>
        <v>0</v>
      </c>
      <c r="W273" s="9">
        <f>(SUM($E273:K273)+SUM($E273:J273))/2</f>
        <v>0</v>
      </c>
      <c r="X273" s="9">
        <f>(SUM($E273:L273)+SUM($E273:K273))/2</f>
        <v>0</v>
      </c>
      <c r="Y273" s="9">
        <f>(SUM($E273:M273)+SUM($E273:L273))/2</f>
        <v>0</v>
      </c>
      <c r="Z273" s="9">
        <f>(SUM($E273:N273)+SUM($E273:M273))/2</f>
        <v>0</v>
      </c>
      <c r="AA273" s="9">
        <f t="shared" si="19"/>
        <v>0</v>
      </c>
    </row>
    <row r="274" spans="1:28" hidden="1">
      <c r="A274" s="7">
        <v>3297</v>
      </c>
      <c r="B274" t="s">
        <v>35</v>
      </c>
      <c r="C274" t="str">
        <f t="shared" si="16"/>
        <v>3297 Gas Distribution 374-387</v>
      </c>
      <c r="D274" s="11">
        <v>1</v>
      </c>
      <c r="E274" s="8">
        <v>0</v>
      </c>
      <c r="F274" s="9">
        <v>0</v>
      </c>
      <c r="G274" s="9">
        <v>0</v>
      </c>
      <c r="H274" s="9">
        <v>0</v>
      </c>
      <c r="I274" s="9">
        <v>0</v>
      </c>
      <c r="J274" s="9">
        <v>0</v>
      </c>
      <c r="K274" s="9">
        <v>0</v>
      </c>
      <c r="L274" s="9">
        <v>0</v>
      </c>
      <c r="M274" s="9">
        <v>0</v>
      </c>
      <c r="N274" s="9">
        <v>0</v>
      </c>
      <c r="O274" s="9">
        <f t="shared" si="17"/>
        <v>0</v>
      </c>
      <c r="Q274" s="9">
        <f t="shared" si="18"/>
        <v>0</v>
      </c>
      <c r="R274" s="9">
        <f>(SUM($E274:F274)+SUM($E274:E274))/2</f>
        <v>0</v>
      </c>
      <c r="S274" s="9">
        <f>(SUM($E274:G274)+SUM($E274:F274))/2</f>
        <v>0</v>
      </c>
      <c r="T274" s="9">
        <f>(SUM($E274:H274)+SUM($E274:G274))/2</f>
        <v>0</v>
      </c>
      <c r="U274" s="9">
        <f>(SUM($E274:I274)+SUM($E274:H274))/2</f>
        <v>0</v>
      </c>
      <c r="V274" s="9">
        <f>(SUM($E274:J274)+SUM($E274:I274))/2</f>
        <v>0</v>
      </c>
      <c r="W274" s="9">
        <f>(SUM($E274:K274)+SUM($E274:J274))/2</f>
        <v>0</v>
      </c>
      <c r="X274" s="9">
        <f>(SUM($E274:L274)+SUM($E274:K274))/2</f>
        <v>0</v>
      </c>
      <c r="Y274" s="9">
        <f>(SUM($E274:M274)+SUM($E274:L274))/2</f>
        <v>0</v>
      </c>
      <c r="Z274" s="9">
        <f>(SUM($E274:N274)+SUM($E274:M274))/2</f>
        <v>0</v>
      </c>
      <c r="AA274" s="9">
        <f t="shared" si="19"/>
        <v>0</v>
      </c>
    </row>
    <row r="275" spans="1:28" hidden="1">
      <c r="A275" s="7">
        <v>3298</v>
      </c>
      <c r="B275" t="s">
        <v>35</v>
      </c>
      <c r="C275" t="str">
        <f t="shared" si="16"/>
        <v>3298 Gas Distribution 374-387</v>
      </c>
      <c r="D275" s="11">
        <v>1</v>
      </c>
      <c r="E275" s="8">
        <v>0</v>
      </c>
      <c r="F275" s="9">
        <v>0</v>
      </c>
      <c r="G275" s="9">
        <v>0</v>
      </c>
      <c r="H275" s="9">
        <v>0</v>
      </c>
      <c r="I275" s="9">
        <v>0</v>
      </c>
      <c r="J275" s="9">
        <v>0</v>
      </c>
      <c r="K275" s="9">
        <v>0</v>
      </c>
      <c r="L275" s="9">
        <v>0</v>
      </c>
      <c r="M275" s="9">
        <v>0</v>
      </c>
      <c r="N275" s="9">
        <v>0</v>
      </c>
      <c r="O275" s="9">
        <f t="shared" si="17"/>
        <v>0</v>
      </c>
      <c r="Q275" s="9">
        <f t="shared" si="18"/>
        <v>0</v>
      </c>
      <c r="R275" s="9">
        <f>(SUM($E275:F275)+SUM($E275:E275))/2</f>
        <v>0</v>
      </c>
      <c r="S275" s="9">
        <f>(SUM($E275:G275)+SUM($E275:F275))/2</f>
        <v>0</v>
      </c>
      <c r="T275" s="9">
        <f>(SUM($E275:H275)+SUM($E275:G275))/2</f>
        <v>0</v>
      </c>
      <c r="U275" s="9">
        <f>(SUM($E275:I275)+SUM($E275:H275))/2</f>
        <v>0</v>
      </c>
      <c r="V275" s="9">
        <f>(SUM($E275:J275)+SUM($E275:I275))/2</f>
        <v>0</v>
      </c>
      <c r="W275" s="9">
        <f>(SUM($E275:K275)+SUM($E275:J275))/2</f>
        <v>0</v>
      </c>
      <c r="X275" s="9">
        <f>(SUM($E275:L275)+SUM($E275:K275))/2</f>
        <v>0</v>
      </c>
      <c r="Y275" s="9">
        <f>(SUM($E275:M275)+SUM($E275:L275))/2</f>
        <v>0</v>
      </c>
      <c r="Z275" s="9">
        <f>(SUM($E275:N275)+SUM($E275:M275))/2</f>
        <v>0</v>
      </c>
      <c r="AA275" s="9">
        <f t="shared" si="19"/>
        <v>0</v>
      </c>
    </row>
    <row r="276" spans="1:28" hidden="1">
      <c r="A276" s="7">
        <v>3300</v>
      </c>
      <c r="B276" t="s">
        <v>35</v>
      </c>
      <c r="C276" t="str">
        <f t="shared" si="16"/>
        <v>3300 Gas Distribution 374-387</v>
      </c>
      <c r="D276" s="11">
        <v>1</v>
      </c>
      <c r="E276" s="8">
        <v>0</v>
      </c>
      <c r="F276" s="9">
        <v>0</v>
      </c>
      <c r="G276" s="9">
        <v>0</v>
      </c>
      <c r="H276" s="9">
        <v>0</v>
      </c>
      <c r="I276" s="9">
        <v>0</v>
      </c>
      <c r="J276" s="9">
        <v>0</v>
      </c>
      <c r="K276" s="9">
        <v>0</v>
      </c>
      <c r="L276" s="9">
        <v>0</v>
      </c>
      <c r="M276" s="9">
        <v>0</v>
      </c>
      <c r="N276" s="9">
        <v>0</v>
      </c>
      <c r="O276" s="9">
        <f t="shared" si="17"/>
        <v>0</v>
      </c>
      <c r="Q276" s="9">
        <f t="shared" si="18"/>
        <v>0</v>
      </c>
      <c r="R276" s="9">
        <f>(SUM($E276:F276)+SUM($E276:E276))/2</f>
        <v>0</v>
      </c>
      <c r="S276" s="9">
        <f>(SUM($E276:G276)+SUM($E276:F276))/2</f>
        <v>0</v>
      </c>
      <c r="T276" s="9">
        <f>(SUM($E276:H276)+SUM($E276:G276))/2</f>
        <v>0</v>
      </c>
      <c r="U276" s="9">
        <f>(SUM($E276:I276)+SUM($E276:H276))/2</f>
        <v>0</v>
      </c>
      <c r="V276" s="9">
        <f>(SUM($E276:J276)+SUM($E276:I276))/2</f>
        <v>0</v>
      </c>
      <c r="W276" s="9">
        <f>(SUM($E276:K276)+SUM($E276:J276))/2</f>
        <v>0</v>
      </c>
      <c r="X276" s="9">
        <f>(SUM($E276:L276)+SUM($E276:K276))/2</f>
        <v>0</v>
      </c>
      <c r="Y276" s="9">
        <f>(SUM($E276:M276)+SUM($E276:L276))/2</f>
        <v>0</v>
      </c>
      <c r="Z276" s="9">
        <f>(SUM($E276:N276)+SUM($E276:M276))/2</f>
        <v>0</v>
      </c>
      <c r="AA276" s="9">
        <f t="shared" si="19"/>
        <v>0</v>
      </c>
    </row>
    <row r="277" spans="1:28" hidden="1">
      <c r="A277" s="7">
        <v>3301</v>
      </c>
      <c r="B277" t="s">
        <v>35</v>
      </c>
      <c r="C277" t="str">
        <f t="shared" si="16"/>
        <v>3301 Gas Distribution 374-387</v>
      </c>
      <c r="D277" s="11">
        <v>1</v>
      </c>
      <c r="E277" s="8">
        <v>0</v>
      </c>
      <c r="F277" s="9">
        <v>0</v>
      </c>
      <c r="G277" s="9">
        <v>0</v>
      </c>
      <c r="H277" s="9">
        <v>0</v>
      </c>
      <c r="I277" s="9">
        <v>0</v>
      </c>
      <c r="J277" s="9">
        <v>0</v>
      </c>
      <c r="K277" s="9">
        <v>0</v>
      </c>
      <c r="L277" s="9">
        <v>0</v>
      </c>
      <c r="M277" s="9">
        <v>0</v>
      </c>
      <c r="N277" s="9">
        <v>0</v>
      </c>
      <c r="O277" s="9">
        <f t="shared" si="17"/>
        <v>0</v>
      </c>
      <c r="Q277" s="9">
        <f t="shared" si="18"/>
        <v>0</v>
      </c>
      <c r="R277" s="9">
        <f>(SUM($E277:F277)+SUM($E277:E277))/2</f>
        <v>0</v>
      </c>
      <c r="S277" s="9">
        <f>(SUM($E277:G277)+SUM($E277:F277))/2</f>
        <v>0</v>
      </c>
      <c r="T277" s="9">
        <f>(SUM($E277:H277)+SUM($E277:G277))/2</f>
        <v>0</v>
      </c>
      <c r="U277" s="9">
        <f>(SUM($E277:I277)+SUM($E277:H277))/2</f>
        <v>0</v>
      </c>
      <c r="V277" s="9">
        <f>(SUM($E277:J277)+SUM($E277:I277))/2</f>
        <v>0</v>
      </c>
      <c r="W277" s="9">
        <f>(SUM($E277:K277)+SUM($E277:J277))/2</f>
        <v>0</v>
      </c>
      <c r="X277" s="9">
        <f>(SUM($E277:L277)+SUM($E277:K277))/2</f>
        <v>0</v>
      </c>
      <c r="Y277" s="9">
        <f>(SUM($E277:M277)+SUM($E277:L277))/2</f>
        <v>0</v>
      </c>
      <c r="Z277" s="9">
        <f>(SUM($E277:N277)+SUM($E277:M277))/2</f>
        <v>0</v>
      </c>
      <c r="AA277" s="9">
        <f t="shared" si="19"/>
        <v>0</v>
      </c>
    </row>
    <row r="278" spans="1:28" hidden="1">
      <c r="A278" s="7">
        <v>3302</v>
      </c>
      <c r="B278" t="s">
        <v>35</v>
      </c>
      <c r="C278" t="str">
        <f t="shared" si="16"/>
        <v>3302 Gas Distribution 374-387</v>
      </c>
      <c r="D278" s="11">
        <v>1</v>
      </c>
      <c r="E278" s="8">
        <v>0</v>
      </c>
      <c r="F278" s="9">
        <v>0</v>
      </c>
      <c r="G278" s="9">
        <v>0</v>
      </c>
      <c r="H278" s="9">
        <v>0</v>
      </c>
      <c r="I278" s="9">
        <v>0</v>
      </c>
      <c r="J278" s="9">
        <v>0</v>
      </c>
      <c r="K278" s="9">
        <v>0</v>
      </c>
      <c r="L278" s="9">
        <v>0</v>
      </c>
      <c r="M278" s="9">
        <v>0</v>
      </c>
      <c r="N278" s="9">
        <v>0</v>
      </c>
      <c r="O278" s="9">
        <f t="shared" si="17"/>
        <v>0</v>
      </c>
      <c r="Q278" s="9">
        <f t="shared" si="18"/>
        <v>0</v>
      </c>
      <c r="R278" s="9">
        <f>(SUM($E278:F278)+SUM($E278:E278))/2</f>
        <v>0</v>
      </c>
      <c r="S278" s="9">
        <f>(SUM($E278:G278)+SUM($E278:F278))/2</f>
        <v>0</v>
      </c>
      <c r="T278" s="9">
        <f>(SUM($E278:H278)+SUM($E278:G278))/2</f>
        <v>0</v>
      </c>
      <c r="U278" s="9">
        <f>(SUM($E278:I278)+SUM($E278:H278))/2</f>
        <v>0</v>
      </c>
      <c r="V278" s="9">
        <f>(SUM($E278:J278)+SUM($E278:I278))/2</f>
        <v>0</v>
      </c>
      <c r="W278" s="9">
        <f>(SUM($E278:K278)+SUM($E278:J278))/2</f>
        <v>0</v>
      </c>
      <c r="X278" s="9">
        <f>(SUM($E278:L278)+SUM($E278:K278))/2</f>
        <v>0</v>
      </c>
      <c r="Y278" s="9">
        <f>(SUM($E278:M278)+SUM($E278:L278))/2</f>
        <v>0</v>
      </c>
      <c r="Z278" s="9">
        <f>(SUM($E278:N278)+SUM($E278:M278))/2</f>
        <v>0</v>
      </c>
      <c r="AA278" s="9">
        <f t="shared" si="19"/>
        <v>0</v>
      </c>
    </row>
    <row r="279" spans="1:28" hidden="1">
      <c r="A279" s="7">
        <v>3303</v>
      </c>
      <c r="B279" t="s">
        <v>35</v>
      </c>
      <c r="C279" t="str">
        <f t="shared" si="16"/>
        <v>3303 Gas Distribution 374-387</v>
      </c>
      <c r="D279" s="11">
        <v>1</v>
      </c>
      <c r="E279" s="8">
        <v>0</v>
      </c>
      <c r="F279" s="9">
        <v>0</v>
      </c>
      <c r="G279" s="9">
        <v>0</v>
      </c>
      <c r="H279" s="9">
        <v>0</v>
      </c>
      <c r="I279" s="9">
        <v>0</v>
      </c>
      <c r="J279" s="9">
        <v>0</v>
      </c>
      <c r="K279" s="9">
        <v>0</v>
      </c>
      <c r="L279" s="9">
        <v>0</v>
      </c>
      <c r="M279" s="9">
        <v>0</v>
      </c>
      <c r="N279" s="9">
        <v>0</v>
      </c>
      <c r="O279" s="9">
        <f t="shared" si="17"/>
        <v>0</v>
      </c>
      <c r="Q279" s="9">
        <f t="shared" si="18"/>
        <v>0</v>
      </c>
      <c r="R279" s="9">
        <f>(SUM($E279:F279)+SUM($E279:E279))/2</f>
        <v>0</v>
      </c>
      <c r="S279" s="9">
        <f>(SUM($E279:G279)+SUM($E279:F279))/2</f>
        <v>0</v>
      </c>
      <c r="T279" s="9">
        <f>(SUM($E279:H279)+SUM($E279:G279))/2</f>
        <v>0</v>
      </c>
      <c r="U279" s="9">
        <f>(SUM($E279:I279)+SUM($E279:H279))/2</f>
        <v>0</v>
      </c>
      <c r="V279" s="9">
        <f>(SUM($E279:J279)+SUM($E279:I279))/2</f>
        <v>0</v>
      </c>
      <c r="W279" s="9">
        <f>(SUM($E279:K279)+SUM($E279:J279))/2</f>
        <v>0</v>
      </c>
      <c r="X279" s="9">
        <f>(SUM($E279:L279)+SUM($E279:K279))/2</f>
        <v>0</v>
      </c>
      <c r="Y279" s="9">
        <f>(SUM($E279:M279)+SUM($E279:L279))/2</f>
        <v>0</v>
      </c>
      <c r="Z279" s="9">
        <f>(SUM($E279:N279)+SUM($E279:M279))/2</f>
        <v>0</v>
      </c>
      <c r="AA279" s="9">
        <f t="shared" si="19"/>
        <v>0</v>
      </c>
    </row>
    <row r="280" spans="1:28" hidden="1">
      <c r="A280" s="7">
        <v>3304</v>
      </c>
      <c r="B280" t="s">
        <v>35</v>
      </c>
      <c r="C280" t="str">
        <f t="shared" si="16"/>
        <v>3304 Gas Distribution 374-387</v>
      </c>
      <c r="D280" s="11">
        <v>1</v>
      </c>
      <c r="E280" s="8">
        <v>0</v>
      </c>
      <c r="F280" s="9">
        <v>0</v>
      </c>
      <c r="G280" s="9">
        <v>0</v>
      </c>
      <c r="H280" s="9">
        <v>0</v>
      </c>
      <c r="I280" s="9">
        <v>0</v>
      </c>
      <c r="J280" s="9">
        <v>0</v>
      </c>
      <c r="K280" s="9">
        <v>0</v>
      </c>
      <c r="L280" s="9">
        <v>0</v>
      </c>
      <c r="M280" s="9">
        <v>0</v>
      </c>
      <c r="N280" s="9">
        <v>0</v>
      </c>
      <c r="O280" s="9">
        <f t="shared" si="17"/>
        <v>0</v>
      </c>
      <c r="Q280" s="9">
        <f t="shared" si="18"/>
        <v>0</v>
      </c>
      <c r="R280" s="9">
        <f>(SUM($E280:F280)+SUM($E280:E280))/2</f>
        <v>0</v>
      </c>
      <c r="S280" s="9">
        <f>(SUM($E280:G280)+SUM($E280:F280))/2</f>
        <v>0</v>
      </c>
      <c r="T280" s="9">
        <f>(SUM($E280:H280)+SUM($E280:G280))/2</f>
        <v>0</v>
      </c>
      <c r="U280" s="9">
        <f>(SUM($E280:I280)+SUM($E280:H280))/2</f>
        <v>0</v>
      </c>
      <c r="V280" s="9">
        <f>(SUM($E280:J280)+SUM($E280:I280))/2</f>
        <v>0</v>
      </c>
      <c r="W280" s="9">
        <f>(SUM($E280:K280)+SUM($E280:J280))/2</f>
        <v>0</v>
      </c>
      <c r="X280" s="9">
        <f>(SUM($E280:L280)+SUM($E280:K280))/2</f>
        <v>0</v>
      </c>
      <c r="Y280" s="9">
        <f>(SUM($E280:M280)+SUM($E280:L280))/2</f>
        <v>0</v>
      </c>
      <c r="Z280" s="9">
        <f>(SUM($E280:N280)+SUM($E280:M280))/2</f>
        <v>0</v>
      </c>
      <c r="AA280" s="9">
        <f t="shared" si="19"/>
        <v>0</v>
      </c>
    </row>
    <row r="281" spans="1:28" hidden="1">
      <c r="A281" s="7">
        <v>3305</v>
      </c>
      <c r="B281" t="s">
        <v>35</v>
      </c>
      <c r="C281" t="str">
        <f t="shared" si="16"/>
        <v>3305 Gas Distribution 374-387</v>
      </c>
      <c r="D281" s="11">
        <v>1</v>
      </c>
      <c r="E281" s="8">
        <v>0</v>
      </c>
      <c r="F281" s="9">
        <v>0</v>
      </c>
      <c r="G281" s="9">
        <v>0</v>
      </c>
      <c r="H281" s="9">
        <v>0</v>
      </c>
      <c r="I281" s="9">
        <v>0</v>
      </c>
      <c r="J281" s="9">
        <v>0</v>
      </c>
      <c r="K281" s="9">
        <v>0</v>
      </c>
      <c r="L281" s="9">
        <v>0</v>
      </c>
      <c r="M281" s="9">
        <v>0</v>
      </c>
      <c r="N281" s="9">
        <v>0</v>
      </c>
      <c r="O281" s="9">
        <f t="shared" si="17"/>
        <v>0</v>
      </c>
      <c r="Q281" s="9">
        <f t="shared" si="18"/>
        <v>0</v>
      </c>
      <c r="R281" s="9">
        <f>(SUM($E281:F281)+SUM($E281:E281))/2</f>
        <v>0</v>
      </c>
      <c r="S281" s="9">
        <f>(SUM($E281:G281)+SUM($E281:F281))/2</f>
        <v>0</v>
      </c>
      <c r="T281" s="9">
        <f>(SUM($E281:H281)+SUM($E281:G281))/2</f>
        <v>0</v>
      </c>
      <c r="U281" s="9">
        <f>(SUM($E281:I281)+SUM($E281:H281))/2</f>
        <v>0</v>
      </c>
      <c r="V281" s="9">
        <f>(SUM($E281:J281)+SUM($E281:I281))/2</f>
        <v>0</v>
      </c>
      <c r="W281" s="9">
        <f>(SUM($E281:K281)+SUM($E281:J281))/2</f>
        <v>0</v>
      </c>
      <c r="X281" s="9">
        <f>(SUM($E281:L281)+SUM($E281:K281))/2</f>
        <v>0</v>
      </c>
      <c r="Y281" s="9">
        <f>(SUM($E281:M281)+SUM($E281:L281))/2</f>
        <v>0</v>
      </c>
      <c r="Z281" s="9">
        <f>(SUM($E281:N281)+SUM($E281:M281))/2</f>
        <v>0</v>
      </c>
      <c r="AA281" s="9">
        <f t="shared" si="19"/>
        <v>0</v>
      </c>
    </row>
    <row r="282" spans="1:28" hidden="1">
      <c r="A282" s="7">
        <v>3306</v>
      </c>
      <c r="B282" t="s">
        <v>35</v>
      </c>
      <c r="C282" t="str">
        <f t="shared" si="16"/>
        <v>3306 Gas Distribution 374-387</v>
      </c>
      <c r="D282" s="11">
        <v>1</v>
      </c>
      <c r="E282" s="8">
        <v>0</v>
      </c>
      <c r="F282" s="9">
        <v>0</v>
      </c>
      <c r="G282" s="9">
        <v>0</v>
      </c>
      <c r="H282" s="9">
        <v>0</v>
      </c>
      <c r="I282" s="9">
        <v>0</v>
      </c>
      <c r="J282" s="9">
        <v>0</v>
      </c>
      <c r="K282" s="9">
        <v>0</v>
      </c>
      <c r="L282" s="9">
        <v>0</v>
      </c>
      <c r="M282" s="9">
        <v>0</v>
      </c>
      <c r="N282" s="9">
        <v>0</v>
      </c>
      <c r="O282" s="9">
        <f t="shared" si="17"/>
        <v>0</v>
      </c>
      <c r="Q282" s="9">
        <f t="shared" si="18"/>
        <v>0</v>
      </c>
      <c r="R282" s="9">
        <f>(SUM($E282:F282)+SUM($E282:E282))/2</f>
        <v>0</v>
      </c>
      <c r="S282" s="9">
        <f>(SUM($E282:G282)+SUM($E282:F282))/2</f>
        <v>0</v>
      </c>
      <c r="T282" s="9">
        <f>(SUM($E282:H282)+SUM($E282:G282))/2</f>
        <v>0</v>
      </c>
      <c r="U282" s="9">
        <f>(SUM($E282:I282)+SUM($E282:H282))/2</f>
        <v>0</v>
      </c>
      <c r="V282" s="9">
        <f>(SUM($E282:J282)+SUM($E282:I282))/2</f>
        <v>0</v>
      </c>
      <c r="W282" s="9">
        <f>(SUM($E282:K282)+SUM($E282:J282))/2</f>
        <v>0</v>
      </c>
      <c r="X282" s="9">
        <f>(SUM($E282:L282)+SUM($E282:K282))/2</f>
        <v>0</v>
      </c>
      <c r="Y282" s="9">
        <f>(SUM($E282:M282)+SUM($E282:L282))/2</f>
        <v>0</v>
      </c>
      <c r="Z282" s="9">
        <f>(SUM($E282:N282)+SUM($E282:M282))/2</f>
        <v>0</v>
      </c>
      <c r="AA282" s="9">
        <f t="shared" si="19"/>
        <v>0</v>
      </c>
    </row>
    <row r="283" spans="1:28" hidden="1">
      <c r="A283" s="7">
        <v>3307</v>
      </c>
      <c r="B283" t="s">
        <v>35</v>
      </c>
      <c r="C283" t="str">
        <f t="shared" ref="C283:C346" si="20">CONCATENATE(A283," ",B283)</f>
        <v>3307 Gas Distribution 374-387</v>
      </c>
      <c r="D283" s="11">
        <v>1</v>
      </c>
      <c r="E283" s="8">
        <v>0</v>
      </c>
      <c r="F283" s="9">
        <v>0</v>
      </c>
      <c r="G283" s="9">
        <v>0</v>
      </c>
      <c r="H283" s="9">
        <v>0</v>
      </c>
      <c r="I283" s="9">
        <v>0</v>
      </c>
      <c r="J283" s="9">
        <v>0</v>
      </c>
      <c r="K283" s="9">
        <v>0</v>
      </c>
      <c r="L283" s="9">
        <v>0</v>
      </c>
      <c r="M283" s="9">
        <v>0</v>
      </c>
      <c r="N283" s="9">
        <v>0</v>
      </c>
      <c r="O283" s="9">
        <f t="shared" ref="O283:O346" si="21">SUM(E283:N283)</f>
        <v>0</v>
      </c>
      <c r="Q283" s="9">
        <f t="shared" ref="Q283:Q346" si="22">E283/2</f>
        <v>0</v>
      </c>
      <c r="R283" s="9">
        <f>(SUM($E283:F283)+SUM($E283:E283))/2</f>
        <v>0</v>
      </c>
      <c r="S283" s="9">
        <f>(SUM($E283:G283)+SUM($E283:F283))/2</f>
        <v>0</v>
      </c>
      <c r="T283" s="9">
        <f>(SUM($E283:H283)+SUM($E283:G283))/2</f>
        <v>0</v>
      </c>
      <c r="U283" s="9">
        <f>(SUM($E283:I283)+SUM($E283:H283))/2</f>
        <v>0</v>
      </c>
      <c r="V283" s="9">
        <f>(SUM($E283:J283)+SUM($E283:I283))/2</f>
        <v>0</v>
      </c>
      <c r="W283" s="9">
        <f>(SUM($E283:K283)+SUM($E283:J283))/2</f>
        <v>0</v>
      </c>
      <c r="X283" s="9">
        <f>(SUM($E283:L283)+SUM($E283:K283))/2</f>
        <v>0</v>
      </c>
      <c r="Y283" s="9">
        <f>(SUM($E283:M283)+SUM($E283:L283))/2</f>
        <v>0</v>
      </c>
      <c r="Z283" s="9">
        <f>(SUM($E283:N283)+SUM($E283:M283))/2</f>
        <v>0</v>
      </c>
      <c r="AA283" s="9">
        <f t="shared" ref="AA283:AA346" si="23">AVERAGE(Q283:Z283)</f>
        <v>0</v>
      </c>
    </row>
    <row r="284" spans="1:28" hidden="1">
      <c r="A284" s="7">
        <v>4108</v>
      </c>
      <c r="B284" t="s">
        <v>39</v>
      </c>
      <c r="C284" t="str">
        <f t="shared" si="20"/>
        <v>4108 Hydro 331-336</v>
      </c>
      <c r="D284" s="11">
        <v>1</v>
      </c>
      <c r="E284" s="8">
        <v>0</v>
      </c>
      <c r="F284" s="9">
        <v>0</v>
      </c>
      <c r="G284" s="9">
        <v>0</v>
      </c>
      <c r="H284" s="9">
        <v>0</v>
      </c>
      <c r="I284" s="9">
        <v>0</v>
      </c>
      <c r="J284" s="9">
        <v>0</v>
      </c>
      <c r="K284" s="9">
        <v>0</v>
      </c>
      <c r="L284" s="9">
        <v>0</v>
      </c>
      <c r="M284" s="9">
        <v>0</v>
      </c>
      <c r="N284" s="9">
        <v>0</v>
      </c>
      <c r="O284" s="9">
        <f t="shared" si="21"/>
        <v>0</v>
      </c>
      <c r="Q284" s="9">
        <f t="shared" si="22"/>
        <v>0</v>
      </c>
      <c r="R284" s="9">
        <f>(SUM($E284:F284)+SUM($E284:E284))/2</f>
        <v>0</v>
      </c>
      <c r="S284" s="9">
        <f>(SUM($E284:G284)+SUM($E284:F284))/2</f>
        <v>0</v>
      </c>
      <c r="T284" s="9">
        <f>(SUM($E284:H284)+SUM($E284:G284))/2</f>
        <v>0</v>
      </c>
      <c r="U284" s="9">
        <f>(SUM($E284:I284)+SUM($E284:H284))/2</f>
        <v>0</v>
      </c>
      <c r="V284" s="9">
        <f>(SUM($E284:J284)+SUM($E284:I284))/2</f>
        <v>0</v>
      </c>
      <c r="W284" s="9">
        <f>(SUM($E284:K284)+SUM($E284:J284))/2</f>
        <v>0</v>
      </c>
      <c r="X284" s="9">
        <f>(SUM($E284:L284)+SUM($E284:K284))/2</f>
        <v>0</v>
      </c>
      <c r="Y284" s="9">
        <f>(SUM($E284:M284)+SUM($E284:L284))/2</f>
        <v>0</v>
      </c>
      <c r="Z284" s="9">
        <f>(SUM($E284:N284)+SUM($E284:M284))/2</f>
        <v>0</v>
      </c>
      <c r="AA284" s="9">
        <f t="shared" si="23"/>
        <v>0</v>
      </c>
    </row>
    <row r="285" spans="1:28" hidden="1">
      <c r="A285" s="7">
        <v>4108</v>
      </c>
      <c r="B285" t="s">
        <v>40</v>
      </c>
      <c r="C285" t="str">
        <f t="shared" si="20"/>
        <v>4108 Other Elec Production / Turbines 340-346</v>
      </c>
      <c r="D285" s="11">
        <v>1</v>
      </c>
      <c r="E285" s="8">
        <v>0</v>
      </c>
      <c r="F285" s="9">
        <v>0</v>
      </c>
      <c r="G285" s="9">
        <v>0</v>
      </c>
      <c r="H285" s="9">
        <v>0</v>
      </c>
      <c r="I285" s="9">
        <v>0</v>
      </c>
      <c r="J285" s="9">
        <v>0</v>
      </c>
      <c r="K285" s="9">
        <v>0</v>
      </c>
      <c r="L285" s="9">
        <v>0</v>
      </c>
      <c r="M285" s="9">
        <v>0</v>
      </c>
      <c r="N285" s="9">
        <v>0</v>
      </c>
      <c r="O285" s="9">
        <f t="shared" si="21"/>
        <v>0</v>
      </c>
      <c r="Q285" s="9">
        <f t="shared" si="22"/>
        <v>0</v>
      </c>
      <c r="R285" s="9">
        <f>(SUM($E285:F285)+SUM($E285:E285))/2</f>
        <v>0</v>
      </c>
      <c r="S285" s="9">
        <f>(SUM($E285:G285)+SUM($E285:F285))/2</f>
        <v>0</v>
      </c>
      <c r="T285" s="9">
        <f>(SUM($E285:H285)+SUM($E285:G285))/2</f>
        <v>0</v>
      </c>
      <c r="U285" s="9">
        <f>(SUM($E285:I285)+SUM($E285:H285))/2</f>
        <v>0</v>
      </c>
      <c r="V285" s="9">
        <f>(SUM($E285:J285)+SUM($E285:I285))/2</f>
        <v>0</v>
      </c>
      <c r="W285" s="9">
        <f>(SUM($E285:K285)+SUM($E285:J285))/2</f>
        <v>0</v>
      </c>
      <c r="X285" s="9">
        <f>(SUM($E285:L285)+SUM($E285:K285))/2</f>
        <v>0</v>
      </c>
      <c r="Y285" s="9">
        <f>(SUM($E285:M285)+SUM($E285:L285))/2</f>
        <v>0</v>
      </c>
      <c r="Z285" s="9">
        <f>(SUM($E285:N285)+SUM($E285:M285))/2</f>
        <v>0</v>
      </c>
      <c r="AA285" s="9">
        <f t="shared" si="23"/>
        <v>0</v>
      </c>
    </row>
    <row r="286" spans="1:28">
      <c r="A286" s="7">
        <v>4140</v>
      </c>
      <c r="B286" t="s">
        <v>34</v>
      </c>
      <c r="C286" t="str">
        <f t="shared" si="20"/>
        <v>4140 Elec Transmission 350-359</v>
      </c>
      <c r="D286" s="11">
        <v>1</v>
      </c>
      <c r="E286" s="8">
        <v>898.06241699999998</v>
      </c>
      <c r="F286" s="9">
        <v>0</v>
      </c>
      <c r="G286" s="9">
        <v>0</v>
      </c>
      <c r="H286" s="9">
        <v>0</v>
      </c>
      <c r="I286" s="9">
        <v>0</v>
      </c>
      <c r="J286" s="9">
        <v>0</v>
      </c>
      <c r="K286" s="9">
        <v>0</v>
      </c>
      <c r="L286" s="9">
        <v>0</v>
      </c>
      <c r="M286" s="9">
        <v>0</v>
      </c>
      <c r="N286" s="9">
        <v>0</v>
      </c>
      <c r="O286" s="9">
        <f t="shared" si="21"/>
        <v>898.06241699999998</v>
      </c>
      <c r="Q286" s="9">
        <f t="shared" si="22"/>
        <v>449.03120849999999</v>
      </c>
      <c r="R286" s="9">
        <f>(SUM($E286:F286)+SUM($E286:E286))/2</f>
        <v>898.06241699999998</v>
      </c>
      <c r="S286" s="9">
        <f>(SUM($E286:G286)+SUM($E286:F286))/2</f>
        <v>898.06241699999998</v>
      </c>
      <c r="T286" s="9">
        <f>(SUM($E286:H286)+SUM($E286:G286))/2</f>
        <v>898.06241699999998</v>
      </c>
      <c r="U286" s="9">
        <f>(SUM($E286:I286)+SUM($E286:H286))/2</f>
        <v>898.06241699999998</v>
      </c>
      <c r="V286" s="9">
        <f>(SUM($E286:J286)+SUM($E286:I286))/2</f>
        <v>898.06241699999998</v>
      </c>
      <c r="W286" s="9">
        <f>(SUM($E286:K286)+SUM($E286:J286))/2</f>
        <v>898.06241699999998</v>
      </c>
      <c r="X286" s="9">
        <f>(SUM($E286:L286)+SUM($E286:K286))/2</f>
        <v>898.06241699999998</v>
      </c>
      <c r="Y286" s="9">
        <f>(SUM($E286:M286)+SUM($E286:L286))/2</f>
        <v>898.06241699999998</v>
      </c>
      <c r="Z286" s="9">
        <f>(SUM($E286:N286)+SUM($E286:M286))/2</f>
        <v>898.06241699999998</v>
      </c>
      <c r="AA286" s="9">
        <f t="shared" si="23"/>
        <v>853.15929615000005</v>
      </c>
      <c r="AB286" t="s">
        <v>172</v>
      </c>
    </row>
    <row r="287" spans="1:28">
      <c r="A287" s="7">
        <v>5006</v>
      </c>
      <c r="B287" t="s">
        <v>34</v>
      </c>
      <c r="C287" t="str">
        <f t="shared" si="20"/>
        <v>5006 Elec Transmission 350-359</v>
      </c>
      <c r="D287" s="11">
        <v>1</v>
      </c>
      <c r="E287" s="8">
        <v>0</v>
      </c>
      <c r="F287" s="9">
        <v>0</v>
      </c>
      <c r="G287" s="9">
        <v>0</v>
      </c>
      <c r="H287" s="9">
        <v>0</v>
      </c>
      <c r="I287" s="9">
        <v>0</v>
      </c>
      <c r="J287" s="9">
        <v>128621.548545</v>
      </c>
      <c r="K287" s="9">
        <v>77.653422000000006</v>
      </c>
      <c r="L287" s="9">
        <v>0</v>
      </c>
      <c r="M287" s="9">
        <v>0</v>
      </c>
      <c r="N287" s="9">
        <v>169567.89429299999</v>
      </c>
      <c r="O287" s="9">
        <f t="shared" si="21"/>
        <v>298267.09626000002</v>
      </c>
      <c r="Q287" s="9">
        <f t="shared" si="22"/>
        <v>0</v>
      </c>
      <c r="R287" s="9">
        <f>(SUM($E287:F287)+SUM($E287:E287))/2</f>
        <v>0</v>
      </c>
      <c r="S287" s="9">
        <f>(SUM($E287:G287)+SUM($E287:F287))/2</f>
        <v>0</v>
      </c>
      <c r="T287" s="9">
        <f>(SUM($E287:H287)+SUM($E287:G287))/2</f>
        <v>0</v>
      </c>
      <c r="U287" s="9">
        <f>(SUM($E287:I287)+SUM($E287:H287))/2</f>
        <v>0</v>
      </c>
      <c r="V287" s="9">
        <f>(SUM($E287:J287)+SUM($E287:I287))/2</f>
        <v>64310.774272499999</v>
      </c>
      <c r="W287" s="9">
        <f>(SUM($E287:K287)+SUM($E287:J287))/2</f>
        <v>128660.375256</v>
      </c>
      <c r="X287" s="9">
        <f>(SUM($E287:L287)+SUM($E287:K287))/2</f>
        <v>128699.201967</v>
      </c>
      <c r="Y287" s="9">
        <f>(SUM($E287:M287)+SUM($E287:L287))/2</f>
        <v>128699.201967</v>
      </c>
      <c r="Z287" s="9">
        <f>(SUM($E287:N287)+SUM($E287:M287))/2</f>
        <v>213483.14911350003</v>
      </c>
      <c r="AA287" s="9">
        <f t="shared" si="23"/>
        <v>66385.270257600001</v>
      </c>
      <c r="AB287" t="s">
        <v>172</v>
      </c>
    </row>
    <row r="288" spans="1:28" hidden="1">
      <c r="A288" s="7">
        <v>4132</v>
      </c>
      <c r="B288" t="s">
        <v>36</v>
      </c>
      <c r="C288" t="str">
        <f t="shared" si="20"/>
        <v>4132 General 389-391 / 393-395 / 397-398</v>
      </c>
      <c r="D288" s="11">
        <v>1</v>
      </c>
      <c r="E288" s="8">
        <v>0</v>
      </c>
      <c r="F288" s="9">
        <v>0</v>
      </c>
      <c r="G288" s="9">
        <v>0</v>
      </c>
      <c r="H288" s="9">
        <v>0</v>
      </c>
      <c r="I288" s="9">
        <v>0</v>
      </c>
      <c r="J288" s="9">
        <v>0</v>
      </c>
      <c r="K288" s="9">
        <v>0</v>
      </c>
      <c r="L288" s="9">
        <v>0</v>
      </c>
      <c r="M288" s="9">
        <v>0</v>
      </c>
      <c r="N288" s="9">
        <v>0</v>
      </c>
      <c r="O288" s="9">
        <f t="shared" si="21"/>
        <v>0</v>
      </c>
      <c r="Q288" s="9">
        <f t="shared" si="22"/>
        <v>0</v>
      </c>
      <c r="R288" s="9">
        <f>(SUM($E288:F288)+SUM($E288:E288))/2</f>
        <v>0</v>
      </c>
      <c r="S288" s="9">
        <f>(SUM($E288:G288)+SUM($E288:F288))/2</f>
        <v>0</v>
      </c>
      <c r="T288" s="9">
        <f>(SUM($E288:H288)+SUM($E288:G288))/2</f>
        <v>0</v>
      </c>
      <c r="U288" s="9">
        <f>(SUM($E288:I288)+SUM($E288:H288))/2</f>
        <v>0</v>
      </c>
      <c r="V288" s="9">
        <f>(SUM($E288:J288)+SUM($E288:I288))/2</f>
        <v>0</v>
      </c>
      <c r="W288" s="9">
        <f>(SUM($E288:K288)+SUM($E288:J288))/2</f>
        <v>0</v>
      </c>
      <c r="X288" s="9">
        <f>(SUM($E288:L288)+SUM($E288:K288))/2</f>
        <v>0</v>
      </c>
      <c r="Y288" s="9">
        <f>(SUM($E288:M288)+SUM($E288:L288))/2</f>
        <v>0</v>
      </c>
      <c r="Z288" s="9">
        <f>(SUM($E288:N288)+SUM($E288:M288))/2</f>
        <v>0</v>
      </c>
      <c r="AA288" s="9">
        <f t="shared" si="23"/>
        <v>0</v>
      </c>
    </row>
    <row r="289" spans="1:28" hidden="1">
      <c r="A289" s="7">
        <v>4139</v>
      </c>
      <c r="B289" t="s">
        <v>39</v>
      </c>
      <c r="C289" t="str">
        <f t="shared" si="20"/>
        <v>4139 Hydro 331-336</v>
      </c>
      <c r="D289" s="11">
        <v>1</v>
      </c>
      <c r="E289" s="8">
        <v>0</v>
      </c>
      <c r="F289" s="9">
        <v>0</v>
      </c>
      <c r="G289" s="9">
        <v>0</v>
      </c>
      <c r="H289" s="9">
        <v>0</v>
      </c>
      <c r="I289" s="9">
        <v>0</v>
      </c>
      <c r="J289" s="9">
        <v>0</v>
      </c>
      <c r="K289" s="9">
        <v>0</v>
      </c>
      <c r="L289" s="9">
        <v>0</v>
      </c>
      <c r="M289" s="9">
        <v>0</v>
      </c>
      <c r="N289" s="9">
        <v>0</v>
      </c>
      <c r="O289" s="9">
        <f t="shared" si="21"/>
        <v>0</v>
      </c>
      <c r="Q289" s="9">
        <f t="shared" si="22"/>
        <v>0</v>
      </c>
      <c r="R289" s="9">
        <f>(SUM($E289:F289)+SUM($E289:E289))/2</f>
        <v>0</v>
      </c>
      <c r="S289" s="9">
        <f>(SUM($E289:G289)+SUM($E289:F289))/2</f>
        <v>0</v>
      </c>
      <c r="T289" s="9">
        <f>(SUM($E289:H289)+SUM($E289:G289))/2</f>
        <v>0</v>
      </c>
      <c r="U289" s="9">
        <f>(SUM($E289:I289)+SUM($E289:H289))/2</f>
        <v>0</v>
      </c>
      <c r="V289" s="9">
        <f>(SUM($E289:J289)+SUM($E289:I289))/2</f>
        <v>0</v>
      </c>
      <c r="W289" s="9">
        <f>(SUM($E289:K289)+SUM($E289:J289))/2</f>
        <v>0</v>
      </c>
      <c r="X289" s="9">
        <f>(SUM($E289:L289)+SUM($E289:K289))/2</f>
        <v>0</v>
      </c>
      <c r="Y289" s="9">
        <f>(SUM($E289:M289)+SUM($E289:L289))/2</f>
        <v>0</v>
      </c>
      <c r="Z289" s="9">
        <f>(SUM($E289:N289)+SUM($E289:M289))/2</f>
        <v>0</v>
      </c>
      <c r="AA289" s="9">
        <f t="shared" si="23"/>
        <v>0</v>
      </c>
    </row>
    <row r="290" spans="1:28">
      <c r="A290" s="7">
        <v>5014</v>
      </c>
      <c r="B290" t="s">
        <v>34</v>
      </c>
      <c r="C290" t="str">
        <f t="shared" si="20"/>
        <v>5014 Elec Transmission 350-359</v>
      </c>
      <c r="D290" s="11">
        <v>1</v>
      </c>
      <c r="E290" s="8">
        <v>1261.154937</v>
      </c>
      <c r="F290" s="9">
        <v>70.258797000000001</v>
      </c>
      <c r="G290" s="9">
        <v>405.46207800000002</v>
      </c>
      <c r="H290" s="9">
        <v>0</v>
      </c>
      <c r="I290" s="9">
        <v>0</v>
      </c>
      <c r="J290" s="9">
        <v>0</v>
      </c>
      <c r="K290" s="9">
        <v>0</v>
      </c>
      <c r="L290" s="9">
        <v>0</v>
      </c>
      <c r="M290" s="9">
        <v>0</v>
      </c>
      <c r="N290" s="9">
        <v>0</v>
      </c>
      <c r="O290" s="9">
        <f t="shared" si="21"/>
        <v>1736.875812</v>
      </c>
      <c r="Q290" s="9">
        <f t="shared" si="22"/>
        <v>630.57746850000001</v>
      </c>
      <c r="R290" s="9">
        <f>(SUM($E290:F290)+SUM($E290:E290))/2</f>
        <v>1296.2843355</v>
      </c>
      <c r="S290" s="9">
        <f>(SUM($E290:G290)+SUM($E290:F290))/2</f>
        <v>1534.144773</v>
      </c>
      <c r="T290" s="9">
        <f>(SUM($E290:H290)+SUM($E290:G290))/2</f>
        <v>1736.875812</v>
      </c>
      <c r="U290" s="9">
        <f>(SUM($E290:I290)+SUM($E290:H290))/2</f>
        <v>1736.875812</v>
      </c>
      <c r="V290" s="9">
        <f>(SUM($E290:J290)+SUM($E290:I290))/2</f>
        <v>1736.875812</v>
      </c>
      <c r="W290" s="9">
        <f>(SUM($E290:K290)+SUM($E290:J290))/2</f>
        <v>1736.875812</v>
      </c>
      <c r="X290" s="9">
        <f>(SUM($E290:L290)+SUM($E290:K290))/2</f>
        <v>1736.875812</v>
      </c>
      <c r="Y290" s="9">
        <f>(SUM($E290:M290)+SUM($E290:L290))/2</f>
        <v>1736.875812</v>
      </c>
      <c r="Z290" s="9">
        <f>(SUM($E290:N290)+SUM($E290:M290))/2</f>
        <v>1736.875812</v>
      </c>
      <c r="AA290" s="9">
        <f t="shared" si="23"/>
        <v>1561.9137261000001</v>
      </c>
      <c r="AB290" t="s">
        <v>172</v>
      </c>
    </row>
    <row r="291" spans="1:28">
      <c r="A291" s="7">
        <v>5121</v>
      </c>
      <c r="B291" t="s">
        <v>34</v>
      </c>
      <c r="C291" t="str">
        <f t="shared" si="20"/>
        <v>5121 Elec Transmission 350-359</v>
      </c>
      <c r="D291" s="11">
        <v>1</v>
      </c>
      <c r="E291" s="8">
        <v>-482.92488300000002</v>
      </c>
      <c r="F291" s="9">
        <v>566.32310700000005</v>
      </c>
      <c r="G291" s="9">
        <v>-436.97961299999997</v>
      </c>
      <c r="H291" s="9">
        <v>0</v>
      </c>
      <c r="I291" s="9">
        <v>0</v>
      </c>
      <c r="J291" s="9">
        <v>6354.1979760000004</v>
      </c>
      <c r="K291" s="9">
        <v>0</v>
      </c>
      <c r="L291" s="9">
        <v>0</v>
      </c>
      <c r="M291" s="9">
        <v>0</v>
      </c>
      <c r="N291" s="9">
        <v>68639.867100000003</v>
      </c>
      <c r="O291" s="9">
        <f t="shared" si="21"/>
        <v>74640.483687</v>
      </c>
      <c r="Q291" s="9">
        <f t="shared" si="22"/>
        <v>-241.46244150000001</v>
      </c>
      <c r="R291" s="9">
        <f>(SUM($E291:F291)+SUM($E291:E291))/2</f>
        <v>-199.7633295</v>
      </c>
      <c r="S291" s="9">
        <f>(SUM($E291:G291)+SUM($E291:F291))/2</f>
        <v>-135.09158249999996</v>
      </c>
      <c r="T291" s="9">
        <f>(SUM($E291:H291)+SUM($E291:G291))/2</f>
        <v>-353.58138899999994</v>
      </c>
      <c r="U291" s="9">
        <f>(SUM($E291:I291)+SUM($E291:H291))/2</f>
        <v>-353.58138899999994</v>
      </c>
      <c r="V291" s="9">
        <f>(SUM($E291:J291)+SUM($E291:I291))/2</f>
        <v>2823.5175990000002</v>
      </c>
      <c r="W291" s="9">
        <f>(SUM($E291:K291)+SUM($E291:J291))/2</f>
        <v>6000.6165870000004</v>
      </c>
      <c r="X291" s="9">
        <f>(SUM($E291:L291)+SUM($E291:K291))/2</f>
        <v>6000.6165870000004</v>
      </c>
      <c r="Y291" s="9">
        <f>(SUM($E291:M291)+SUM($E291:L291))/2</f>
        <v>6000.6165870000004</v>
      </c>
      <c r="Z291" s="9">
        <f>(SUM($E291:N291)+SUM($E291:M291))/2</f>
        <v>40320.550136999998</v>
      </c>
      <c r="AA291" s="9">
        <f t="shared" si="23"/>
        <v>5986.24373655</v>
      </c>
      <c r="AB291" t="s">
        <v>172</v>
      </c>
    </row>
    <row r="292" spans="1:28">
      <c r="A292" s="7">
        <v>7131</v>
      </c>
      <c r="B292" t="s">
        <v>34</v>
      </c>
      <c r="C292" t="str">
        <f t="shared" si="20"/>
        <v>7131 Elec Transmission 350-359</v>
      </c>
      <c r="D292" s="11">
        <v>1</v>
      </c>
      <c r="E292" s="8">
        <v>0</v>
      </c>
      <c r="F292" s="9">
        <v>0</v>
      </c>
      <c r="G292" s="9">
        <v>0</v>
      </c>
      <c r="H292" s="9">
        <v>0</v>
      </c>
      <c r="I292" s="9">
        <v>298336.421691</v>
      </c>
      <c r="J292" s="9">
        <v>0</v>
      </c>
      <c r="K292" s="9">
        <v>0</v>
      </c>
      <c r="L292" s="9">
        <v>0</v>
      </c>
      <c r="M292" s="9">
        <v>3417.6313500000001</v>
      </c>
      <c r="N292" s="9">
        <v>0</v>
      </c>
      <c r="O292" s="9">
        <f t="shared" si="21"/>
        <v>301754.05304099998</v>
      </c>
      <c r="Q292" s="9">
        <f t="shared" si="22"/>
        <v>0</v>
      </c>
      <c r="R292" s="9">
        <f>(SUM($E292:F292)+SUM($E292:E292))/2</f>
        <v>0</v>
      </c>
      <c r="S292" s="9">
        <f>(SUM($E292:G292)+SUM($E292:F292))/2</f>
        <v>0</v>
      </c>
      <c r="T292" s="9">
        <f>(SUM($E292:H292)+SUM($E292:G292))/2</f>
        <v>0</v>
      </c>
      <c r="U292" s="9">
        <f>(SUM($E292:I292)+SUM($E292:H292))/2</f>
        <v>149168.2108455</v>
      </c>
      <c r="V292" s="9">
        <f>(SUM($E292:J292)+SUM($E292:I292))/2</f>
        <v>298336.421691</v>
      </c>
      <c r="W292" s="9">
        <f>(SUM($E292:K292)+SUM($E292:J292))/2</f>
        <v>298336.421691</v>
      </c>
      <c r="X292" s="9">
        <f>(SUM($E292:L292)+SUM($E292:K292))/2</f>
        <v>298336.421691</v>
      </c>
      <c r="Y292" s="9">
        <f>(SUM($E292:M292)+SUM($E292:L292))/2</f>
        <v>300045.23736599996</v>
      </c>
      <c r="Z292" s="9">
        <f>(SUM($E292:N292)+SUM($E292:M292))/2</f>
        <v>301754.05304099998</v>
      </c>
      <c r="AA292" s="9">
        <f t="shared" si="23"/>
        <v>164597.67663254999</v>
      </c>
      <c r="AB292" t="s">
        <v>172</v>
      </c>
    </row>
    <row r="293" spans="1:28" hidden="1">
      <c r="A293" s="7">
        <v>4142</v>
      </c>
      <c r="B293" t="s">
        <v>40</v>
      </c>
      <c r="C293" t="str">
        <f t="shared" si="20"/>
        <v>4142 Other Elec Production / Turbines 340-346</v>
      </c>
      <c r="D293" s="11">
        <v>1</v>
      </c>
      <c r="E293" s="8">
        <v>0</v>
      </c>
      <c r="F293" s="9">
        <v>0</v>
      </c>
      <c r="G293" s="9">
        <v>0</v>
      </c>
      <c r="H293" s="9">
        <v>0</v>
      </c>
      <c r="I293" s="9">
        <v>0</v>
      </c>
      <c r="J293" s="9">
        <v>0</v>
      </c>
      <c r="K293" s="9">
        <v>0</v>
      </c>
      <c r="L293" s="9">
        <v>0</v>
      </c>
      <c r="M293" s="9">
        <v>0</v>
      </c>
      <c r="N293" s="9">
        <v>0</v>
      </c>
      <c r="O293" s="9">
        <f t="shared" si="21"/>
        <v>0</v>
      </c>
      <c r="Q293" s="9">
        <f t="shared" si="22"/>
        <v>0</v>
      </c>
      <c r="R293" s="9">
        <f>(SUM($E293:F293)+SUM($E293:E293))/2</f>
        <v>0</v>
      </c>
      <c r="S293" s="9">
        <f>(SUM($E293:G293)+SUM($E293:F293))/2</f>
        <v>0</v>
      </c>
      <c r="T293" s="9">
        <f>(SUM($E293:H293)+SUM($E293:G293))/2</f>
        <v>0</v>
      </c>
      <c r="U293" s="9">
        <f>(SUM($E293:I293)+SUM($E293:H293))/2</f>
        <v>0</v>
      </c>
      <c r="V293" s="9">
        <f>(SUM($E293:J293)+SUM($E293:I293))/2</f>
        <v>0</v>
      </c>
      <c r="W293" s="9">
        <f>(SUM($E293:K293)+SUM($E293:J293))/2</f>
        <v>0</v>
      </c>
      <c r="X293" s="9">
        <f>(SUM($E293:L293)+SUM($E293:K293))/2</f>
        <v>0</v>
      </c>
      <c r="Y293" s="9">
        <f>(SUM($E293:M293)+SUM($E293:L293))/2</f>
        <v>0</v>
      </c>
      <c r="Z293" s="9">
        <f>(SUM($E293:N293)+SUM($E293:M293))/2</f>
        <v>0</v>
      </c>
      <c r="AA293" s="9">
        <f t="shared" si="23"/>
        <v>0</v>
      </c>
    </row>
    <row r="294" spans="1:28" hidden="1">
      <c r="A294" s="7">
        <v>4143</v>
      </c>
      <c r="B294" t="s">
        <v>40</v>
      </c>
      <c r="C294" t="str">
        <f t="shared" si="20"/>
        <v>4143 Other Elec Production / Turbines 340-346</v>
      </c>
      <c r="D294" s="11">
        <v>1</v>
      </c>
      <c r="E294" s="8">
        <v>0</v>
      </c>
      <c r="F294" s="9">
        <v>0</v>
      </c>
      <c r="G294" s="9">
        <v>0</v>
      </c>
      <c r="H294" s="9">
        <v>0</v>
      </c>
      <c r="I294" s="9">
        <v>0</v>
      </c>
      <c r="J294" s="9">
        <v>0</v>
      </c>
      <c r="K294" s="9">
        <v>0</v>
      </c>
      <c r="L294" s="9">
        <v>0</v>
      </c>
      <c r="M294" s="9">
        <v>0</v>
      </c>
      <c r="N294" s="9">
        <v>0</v>
      </c>
      <c r="O294" s="9">
        <f t="shared" si="21"/>
        <v>0</v>
      </c>
      <c r="Q294" s="9">
        <f t="shared" si="22"/>
        <v>0</v>
      </c>
      <c r="R294" s="9">
        <f>(SUM($E294:F294)+SUM($E294:E294))/2</f>
        <v>0</v>
      </c>
      <c r="S294" s="9">
        <f>(SUM($E294:G294)+SUM($E294:F294))/2</f>
        <v>0</v>
      </c>
      <c r="T294" s="9">
        <f>(SUM($E294:H294)+SUM($E294:G294))/2</f>
        <v>0</v>
      </c>
      <c r="U294" s="9">
        <f>(SUM($E294:I294)+SUM($E294:H294))/2</f>
        <v>0</v>
      </c>
      <c r="V294" s="9">
        <f>(SUM($E294:J294)+SUM($E294:I294))/2</f>
        <v>0</v>
      </c>
      <c r="W294" s="9">
        <f>(SUM($E294:K294)+SUM($E294:J294))/2</f>
        <v>0</v>
      </c>
      <c r="X294" s="9">
        <f>(SUM($E294:L294)+SUM($E294:K294))/2</f>
        <v>0</v>
      </c>
      <c r="Y294" s="9">
        <f>(SUM($E294:M294)+SUM($E294:L294))/2</f>
        <v>0</v>
      </c>
      <c r="Z294" s="9">
        <f>(SUM($E294:N294)+SUM($E294:M294))/2</f>
        <v>0</v>
      </c>
      <c r="AA294" s="9">
        <f t="shared" si="23"/>
        <v>0</v>
      </c>
    </row>
    <row r="295" spans="1:28" hidden="1">
      <c r="A295" s="7">
        <v>4147</v>
      </c>
      <c r="B295" t="s">
        <v>39</v>
      </c>
      <c r="C295" t="str">
        <f t="shared" si="20"/>
        <v>4147 Hydro 331-336</v>
      </c>
      <c r="D295" s="11">
        <v>1</v>
      </c>
      <c r="E295" s="8">
        <v>0</v>
      </c>
      <c r="F295" s="9">
        <v>0</v>
      </c>
      <c r="G295" s="9">
        <v>0</v>
      </c>
      <c r="H295" s="9">
        <v>76395.159182999996</v>
      </c>
      <c r="I295" s="9">
        <v>1098.584928</v>
      </c>
      <c r="J295" s="9">
        <v>0</v>
      </c>
      <c r="K295" s="9">
        <v>0</v>
      </c>
      <c r="L295" s="9">
        <v>10428.767811000002</v>
      </c>
      <c r="M295" s="9">
        <v>-3.5362739999999997</v>
      </c>
      <c r="N295" s="9">
        <v>0</v>
      </c>
      <c r="O295" s="9">
        <f t="shared" si="21"/>
        <v>87918.975647999992</v>
      </c>
      <c r="Q295" s="9">
        <f t="shared" si="22"/>
        <v>0</v>
      </c>
      <c r="R295" s="9">
        <f>(SUM($E295:F295)+SUM($E295:E295))/2</f>
        <v>0</v>
      </c>
      <c r="S295" s="9">
        <f>(SUM($E295:G295)+SUM($E295:F295))/2</f>
        <v>0</v>
      </c>
      <c r="T295" s="9">
        <f>(SUM($E295:H295)+SUM($E295:G295))/2</f>
        <v>38197.579591499998</v>
      </c>
      <c r="U295" s="9">
        <f>(SUM($E295:I295)+SUM($E295:H295))/2</f>
        <v>76944.451646999994</v>
      </c>
      <c r="V295" s="9">
        <f>(SUM($E295:J295)+SUM($E295:I295))/2</f>
        <v>77493.744110999993</v>
      </c>
      <c r="W295" s="9">
        <f>(SUM($E295:K295)+SUM($E295:J295))/2</f>
        <v>77493.744110999993</v>
      </c>
      <c r="X295" s="9">
        <f>(SUM($E295:L295)+SUM($E295:K295))/2</f>
        <v>82708.128016499992</v>
      </c>
      <c r="Y295" s="9">
        <f>(SUM($E295:M295)+SUM($E295:L295))/2</f>
        <v>87920.743784999999</v>
      </c>
      <c r="Z295" s="9">
        <f>(SUM($E295:N295)+SUM($E295:M295))/2</f>
        <v>87918.975647999992</v>
      </c>
      <c r="AA295" s="9">
        <f t="shared" si="23"/>
        <v>52867.736690999998</v>
      </c>
    </row>
    <row r="296" spans="1:28" hidden="1">
      <c r="A296" s="7">
        <v>4147</v>
      </c>
      <c r="B296" t="s">
        <v>36</v>
      </c>
      <c r="C296" t="str">
        <f t="shared" si="20"/>
        <v>4147 General 389-391 / 393-395 / 397-398</v>
      </c>
      <c r="D296" s="11">
        <v>1</v>
      </c>
      <c r="E296" s="8">
        <v>0</v>
      </c>
      <c r="F296" s="9">
        <v>0</v>
      </c>
      <c r="G296" s="9">
        <v>0</v>
      </c>
      <c r="H296" s="9">
        <v>0</v>
      </c>
      <c r="I296" s="9">
        <v>0</v>
      </c>
      <c r="J296" s="9">
        <v>0</v>
      </c>
      <c r="K296" s="9">
        <v>0</v>
      </c>
      <c r="L296" s="9">
        <v>0</v>
      </c>
      <c r="M296" s="9">
        <v>0</v>
      </c>
      <c r="N296" s="9">
        <v>0</v>
      </c>
      <c r="O296" s="9">
        <f t="shared" si="21"/>
        <v>0</v>
      </c>
      <c r="Q296" s="9">
        <f t="shared" si="22"/>
        <v>0</v>
      </c>
      <c r="R296" s="9">
        <f>(SUM($E296:F296)+SUM($E296:E296))/2</f>
        <v>0</v>
      </c>
      <c r="S296" s="9">
        <f>(SUM($E296:G296)+SUM($E296:F296))/2</f>
        <v>0</v>
      </c>
      <c r="T296" s="9">
        <f>(SUM($E296:H296)+SUM($E296:G296))/2</f>
        <v>0</v>
      </c>
      <c r="U296" s="9">
        <f>(SUM($E296:I296)+SUM($E296:H296))/2</f>
        <v>0</v>
      </c>
      <c r="V296" s="9">
        <f>(SUM($E296:J296)+SUM($E296:I296))/2</f>
        <v>0</v>
      </c>
      <c r="W296" s="9">
        <f>(SUM($E296:K296)+SUM($E296:J296))/2</f>
        <v>0</v>
      </c>
      <c r="X296" s="9">
        <f>(SUM($E296:L296)+SUM($E296:K296))/2</f>
        <v>0</v>
      </c>
      <c r="Y296" s="9">
        <f>(SUM($E296:M296)+SUM($E296:L296))/2</f>
        <v>0</v>
      </c>
      <c r="Z296" s="9">
        <f>(SUM($E296:N296)+SUM($E296:M296))/2</f>
        <v>0</v>
      </c>
      <c r="AA296" s="9">
        <f t="shared" si="23"/>
        <v>0</v>
      </c>
    </row>
    <row r="297" spans="1:28" hidden="1">
      <c r="A297" s="7">
        <v>4147</v>
      </c>
      <c r="B297" t="s">
        <v>37</v>
      </c>
      <c r="C297" t="str">
        <f t="shared" si="20"/>
        <v>4147 Software 303</v>
      </c>
      <c r="D297" s="11">
        <v>1</v>
      </c>
      <c r="E297" s="8">
        <v>0</v>
      </c>
      <c r="F297" s="9">
        <v>0</v>
      </c>
      <c r="G297" s="9">
        <v>0</v>
      </c>
      <c r="H297" s="9">
        <v>0</v>
      </c>
      <c r="I297" s="9">
        <v>0</v>
      </c>
      <c r="J297" s="9">
        <v>0</v>
      </c>
      <c r="K297" s="9">
        <v>0</v>
      </c>
      <c r="L297" s="9">
        <v>0</v>
      </c>
      <c r="M297" s="9">
        <v>0</v>
      </c>
      <c r="N297" s="9">
        <v>0</v>
      </c>
      <c r="O297" s="9">
        <f t="shared" si="21"/>
        <v>0</v>
      </c>
      <c r="Q297" s="9">
        <f t="shared" si="22"/>
        <v>0</v>
      </c>
      <c r="R297" s="9">
        <f>(SUM($E297:F297)+SUM($E297:E297))/2</f>
        <v>0</v>
      </c>
      <c r="S297" s="9">
        <f>(SUM($E297:G297)+SUM($E297:F297))/2</f>
        <v>0</v>
      </c>
      <c r="T297" s="9">
        <f>(SUM($E297:H297)+SUM($E297:G297))/2</f>
        <v>0</v>
      </c>
      <c r="U297" s="9">
        <f>(SUM($E297:I297)+SUM($E297:H297))/2</f>
        <v>0</v>
      </c>
      <c r="V297" s="9">
        <f>(SUM($E297:J297)+SUM($E297:I297))/2</f>
        <v>0</v>
      </c>
      <c r="W297" s="9">
        <f>(SUM($E297:K297)+SUM($E297:J297))/2</f>
        <v>0</v>
      </c>
      <c r="X297" s="9">
        <f>(SUM($E297:L297)+SUM($E297:K297))/2</f>
        <v>0</v>
      </c>
      <c r="Y297" s="9">
        <f>(SUM($E297:M297)+SUM($E297:L297))/2</f>
        <v>0</v>
      </c>
      <c r="Z297" s="9">
        <f>(SUM($E297:N297)+SUM($E297:M297))/2</f>
        <v>0</v>
      </c>
      <c r="AA297" s="9">
        <f t="shared" si="23"/>
        <v>0</v>
      </c>
    </row>
    <row r="298" spans="1:28" hidden="1">
      <c r="A298" s="7">
        <v>4147</v>
      </c>
      <c r="B298" t="s">
        <v>33</v>
      </c>
      <c r="C298" t="str">
        <f t="shared" si="20"/>
        <v>4147 Elec Distribution 360-373</v>
      </c>
      <c r="D298" s="11">
        <v>1</v>
      </c>
      <c r="E298" s="8">
        <v>0</v>
      </c>
      <c r="F298" s="9">
        <v>0</v>
      </c>
      <c r="G298" s="9">
        <v>0</v>
      </c>
      <c r="H298" s="9">
        <v>0</v>
      </c>
      <c r="I298" s="9">
        <v>0</v>
      </c>
      <c r="J298" s="9">
        <v>0</v>
      </c>
      <c r="K298" s="9">
        <v>0</v>
      </c>
      <c r="L298" s="9">
        <v>0</v>
      </c>
      <c r="M298" s="9">
        <v>0</v>
      </c>
      <c r="N298" s="9">
        <v>0</v>
      </c>
      <c r="O298" s="9">
        <f t="shared" si="21"/>
        <v>0</v>
      </c>
      <c r="Q298" s="9">
        <f t="shared" si="22"/>
        <v>0</v>
      </c>
      <c r="R298" s="9">
        <f>(SUM($E298:F298)+SUM($E298:E298))/2</f>
        <v>0</v>
      </c>
      <c r="S298" s="9">
        <f>(SUM($E298:G298)+SUM($E298:F298))/2</f>
        <v>0</v>
      </c>
      <c r="T298" s="9">
        <f>(SUM($E298:H298)+SUM($E298:G298))/2</f>
        <v>0</v>
      </c>
      <c r="U298" s="9">
        <f>(SUM($E298:I298)+SUM($E298:H298))/2</f>
        <v>0</v>
      </c>
      <c r="V298" s="9">
        <f>(SUM($E298:J298)+SUM($E298:I298))/2</f>
        <v>0</v>
      </c>
      <c r="W298" s="9">
        <f>(SUM($E298:K298)+SUM($E298:J298))/2</f>
        <v>0</v>
      </c>
      <c r="X298" s="9">
        <f>(SUM($E298:L298)+SUM($E298:K298))/2</f>
        <v>0</v>
      </c>
      <c r="Y298" s="9">
        <f>(SUM($E298:M298)+SUM($E298:L298))/2</f>
        <v>0</v>
      </c>
      <c r="Z298" s="9">
        <f>(SUM($E298:N298)+SUM($E298:M298))/2</f>
        <v>0</v>
      </c>
      <c r="AA298" s="9">
        <f t="shared" si="23"/>
        <v>0</v>
      </c>
    </row>
    <row r="299" spans="1:28">
      <c r="A299" s="7">
        <v>2204</v>
      </c>
      <c r="B299" t="s">
        <v>36</v>
      </c>
      <c r="C299" t="str">
        <f t="shared" si="20"/>
        <v>2204 General 389-391 / 393-395 / 397-398</v>
      </c>
      <c r="D299" s="11">
        <v>1</v>
      </c>
      <c r="E299" s="8">
        <v>-110.95</v>
      </c>
      <c r="F299" s="9">
        <v>1476.9623570000001</v>
      </c>
      <c r="G299" s="9">
        <v>0</v>
      </c>
      <c r="H299" s="9">
        <v>0</v>
      </c>
      <c r="I299" s="9">
        <v>1526.633259</v>
      </c>
      <c r="J299" s="9">
        <v>271.18</v>
      </c>
      <c r="K299" s="9">
        <v>0</v>
      </c>
      <c r="L299" s="9">
        <v>0</v>
      </c>
      <c r="M299" s="9">
        <v>0</v>
      </c>
      <c r="N299" s="9">
        <v>0</v>
      </c>
      <c r="O299" s="9">
        <f t="shared" si="21"/>
        <v>3163.8256159999996</v>
      </c>
      <c r="Q299" s="9">
        <f t="shared" si="22"/>
        <v>-55.475000000000001</v>
      </c>
      <c r="R299" s="9">
        <f>(SUM($E299:F299)+SUM($E299:E299))/2</f>
        <v>627.53117850000001</v>
      </c>
      <c r="S299" s="9">
        <f>(SUM($E299:G299)+SUM($E299:F299))/2</f>
        <v>1366.0123570000001</v>
      </c>
      <c r="T299" s="9">
        <f>(SUM($E299:H299)+SUM($E299:G299))/2</f>
        <v>1366.0123570000001</v>
      </c>
      <c r="U299" s="9">
        <f>(SUM($E299:I299)+SUM($E299:H299))/2</f>
        <v>2129.3289864999997</v>
      </c>
      <c r="V299" s="9">
        <f>(SUM($E299:J299)+SUM($E299:I299))/2</f>
        <v>3028.2356159999999</v>
      </c>
      <c r="W299" s="9">
        <f>(SUM($E299:K299)+SUM($E299:J299))/2</f>
        <v>3163.8256159999996</v>
      </c>
      <c r="X299" s="9">
        <f>(SUM($E299:L299)+SUM($E299:K299))/2</f>
        <v>3163.8256159999996</v>
      </c>
      <c r="Y299" s="9">
        <f>(SUM($E299:M299)+SUM($E299:L299))/2</f>
        <v>3163.8256159999996</v>
      </c>
      <c r="Z299" s="9">
        <f>(SUM($E299:N299)+SUM($E299:M299))/2</f>
        <v>3163.8256159999996</v>
      </c>
      <c r="AA299" s="9">
        <f t="shared" si="23"/>
        <v>2111.6947958999999</v>
      </c>
    </row>
    <row r="300" spans="1:28" hidden="1">
      <c r="A300" s="7">
        <v>4148</v>
      </c>
      <c r="B300" t="s">
        <v>36</v>
      </c>
      <c r="C300" t="str">
        <f t="shared" si="20"/>
        <v>4148 General 389-391 / 393-395 / 397-398</v>
      </c>
      <c r="D300" s="11">
        <v>1</v>
      </c>
      <c r="E300" s="8">
        <v>0</v>
      </c>
      <c r="F300" s="9">
        <v>0</v>
      </c>
      <c r="G300" s="9">
        <v>0</v>
      </c>
      <c r="H300" s="9">
        <v>0</v>
      </c>
      <c r="I300" s="9">
        <v>0</v>
      </c>
      <c r="J300" s="9">
        <v>0</v>
      </c>
      <c r="K300" s="9">
        <v>0</v>
      </c>
      <c r="L300" s="9">
        <v>0</v>
      </c>
      <c r="M300" s="9">
        <v>0</v>
      </c>
      <c r="N300" s="9">
        <v>0</v>
      </c>
      <c r="O300" s="9">
        <f t="shared" si="21"/>
        <v>0</v>
      </c>
      <c r="Q300" s="9">
        <f t="shared" si="22"/>
        <v>0</v>
      </c>
      <c r="R300" s="9">
        <f>(SUM($E300:F300)+SUM($E300:E300))/2</f>
        <v>0</v>
      </c>
      <c r="S300" s="9">
        <f>(SUM($E300:G300)+SUM($E300:F300))/2</f>
        <v>0</v>
      </c>
      <c r="T300" s="9">
        <f>(SUM($E300:H300)+SUM($E300:G300))/2</f>
        <v>0</v>
      </c>
      <c r="U300" s="9">
        <f>(SUM($E300:I300)+SUM($E300:H300))/2</f>
        <v>0</v>
      </c>
      <c r="V300" s="9">
        <f>(SUM($E300:J300)+SUM($E300:I300))/2</f>
        <v>0</v>
      </c>
      <c r="W300" s="9">
        <f>(SUM($E300:K300)+SUM($E300:J300))/2</f>
        <v>0</v>
      </c>
      <c r="X300" s="9">
        <f>(SUM($E300:L300)+SUM($E300:K300))/2</f>
        <v>0</v>
      </c>
      <c r="Y300" s="9">
        <f>(SUM($E300:M300)+SUM($E300:L300))/2</f>
        <v>0</v>
      </c>
      <c r="Z300" s="9">
        <f>(SUM($E300:N300)+SUM($E300:M300))/2</f>
        <v>0</v>
      </c>
      <c r="AA300" s="9">
        <f t="shared" si="23"/>
        <v>0</v>
      </c>
    </row>
    <row r="301" spans="1:28" hidden="1">
      <c r="A301" s="7">
        <v>4148</v>
      </c>
      <c r="B301" t="s">
        <v>33</v>
      </c>
      <c r="C301" t="str">
        <f t="shared" si="20"/>
        <v>4148 Elec Distribution 360-373</v>
      </c>
      <c r="D301" s="11">
        <v>1</v>
      </c>
      <c r="E301" s="8">
        <v>0</v>
      </c>
      <c r="F301" s="9">
        <v>0</v>
      </c>
      <c r="G301" s="9">
        <v>0</v>
      </c>
      <c r="H301" s="9">
        <v>0</v>
      </c>
      <c r="I301" s="9">
        <v>0</v>
      </c>
      <c r="J301" s="9">
        <v>0</v>
      </c>
      <c r="K301" s="9">
        <v>0</v>
      </c>
      <c r="L301" s="9">
        <v>0</v>
      </c>
      <c r="M301" s="9">
        <v>0</v>
      </c>
      <c r="N301" s="9">
        <v>0</v>
      </c>
      <c r="O301" s="9">
        <f t="shared" si="21"/>
        <v>0</v>
      </c>
      <c r="Q301" s="9">
        <f t="shared" si="22"/>
        <v>0</v>
      </c>
      <c r="R301" s="9">
        <f>(SUM($E301:F301)+SUM($E301:E301))/2</f>
        <v>0</v>
      </c>
      <c r="S301" s="9">
        <f>(SUM($E301:G301)+SUM($E301:F301))/2</f>
        <v>0</v>
      </c>
      <c r="T301" s="9">
        <f>(SUM($E301:H301)+SUM($E301:G301))/2</f>
        <v>0</v>
      </c>
      <c r="U301" s="9">
        <f>(SUM($E301:I301)+SUM($E301:H301))/2</f>
        <v>0</v>
      </c>
      <c r="V301" s="9">
        <f>(SUM($E301:J301)+SUM($E301:I301))/2</f>
        <v>0</v>
      </c>
      <c r="W301" s="9">
        <f>(SUM($E301:K301)+SUM($E301:J301))/2</f>
        <v>0</v>
      </c>
      <c r="X301" s="9">
        <f>(SUM($E301:L301)+SUM($E301:K301))/2</f>
        <v>0</v>
      </c>
      <c r="Y301" s="9">
        <f>(SUM($E301:M301)+SUM($E301:L301))/2</f>
        <v>0</v>
      </c>
      <c r="Z301" s="9">
        <f>(SUM($E301:N301)+SUM($E301:M301))/2</f>
        <v>0</v>
      </c>
      <c r="AA301" s="9">
        <f t="shared" si="23"/>
        <v>0</v>
      </c>
    </row>
    <row r="302" spans="1:28">
      <c r="A302" s="7">
        <v>2215</v>
      </c>
      <c r="B302" t="s">
        <v>36</v>
      </c>
      <c r="C302" t="str">
        <f t="shared" si="20"/>
        <v>2215 General 389-391 / 393-395 / 397-398</v>
      </c>
      <c r="D302" s="11">
        <v>1</v>
      </c>
      <c r="E302" s="8">
        <v>5786.2656900000002</v>
      </c>
      <c r="F302" s="9">
        <v>37612.219170000004</v>
      </c>
      <c r="G302" s="9">
        <v>-1141.2387709999998</v>
      </c>
      <c r="H302" s="9">
        <v>3738.758761</v>
      </c>
      <c r="I302" s="9">
        <v>0</v>
      </c>
      <c r="J302" s="9">
        <v>4039.3573550000001</v>
      </c>
      <c r="K302" s="9">
        <v>21118.355066</v>
      </c>
      <c r="L302" s="9">
        <v>-20555.509877999997</v>
      </c>
      <c r="M302" s="9">
        <v>34050.911841000001</v>
      </c>
      <c r="N302" s="9">
        <v>435.29634699999997</v>
      </c>
      <c r="O302" s="9">
        <f t="shared" si="21"/>
        <v>85084.415581000008</v>
      </c>
      <c r="Q302" s="9">
        <f t="shared" si="22"/>
        <v>2893.1328450000001</v>
      </c>
      <c r="R302" s="9">
        <f>(SUM($E302:F302)+SUM($E302:E302))/2</f>
        <v>24592.375275000002</v>
      </c>
      <c r="S302" s="9">
        <f>(SUM($E302:G302)+SUM($E302:F302))/2</f>
        <v>42827.865474500009</v>
      </c>
      <c r="T302" s="9">
        <f>(SUM($E302:H302)+SUM($E302:G302))/2</f>
        <v>44126.62546950001</v>
      </c>
      <c r="U302" s="9">
        <f>(SUM($E302:I302)+SUM($E302:H302))/2</f>
        <v>45996.004850000005</v>
      </c>
      <c r="V302" s="9">
        <f>(SUM($E302:J302)+SUM($E302:I302))/2</f>
        <v>48015.683527500005</v>
      </c>
      <c r="W302" s="9">
        <f>(SUM($E302:K302)+SUM($E302:J302))/2</f>
        <v>60594.539738000007</v>
      </c>
      <c r="X302" s="9">
        <f>(SUM($E302:L302)+SUM($E302:K302))/2</f>
        <v>60875.962332000003</v>
      </c>
      <c r="Y302" s="9">
        <f>(SUM($E302:M302)+SUM($E302:L302))/2</f>
        <v>67623.663313500001</v>
      </c>
      <c r="Z302" s="9">
        <f>(SUM($E302:N302)+SUM($E302:M302))/2</f>
        <v>84866.76740750001</v>
      </c>
      <c r="AA302" s="9">
        <f t="shared" si="23"/>
        <v>48241.262023250005</v>
      </c>
    </row>
    <row r="303" spans="1:28">
      <c r="A303" s="7">
        <v>2470</v>
      </c>
      <c r="B303" t="s">
        <v>36</v>
      </c>
      <c r="C303" t="str">
        <f t="shared" si="20"/>
        <v>2470 General 389-391 / 393-395 / 397-398</v>
      </c>
      <c r="D303" s="11">
        <v>1</v>
      </c>
      <c r="E303" s="8">
        <v>0</v>
      </c>
      <c r="F303" s="9">
        <v>0</v>
      </c>
      <c r="G303" s="9">
        <v>0</v>
      </c>
      <c r="H303" s="9">
        <v>0</v>
      </c>
      <c r="I303" s="9">
        <v>0</v>
      </c>
      <c r="J303" s="9">
        <v>0</v>
      </c>
      <c r="K303" s="9">
        <v>0</v>
      </c>
      <c r="L303" s="9">
        <v>1012.485062</v>
      </c>
      <c r="M303" s="9">
        <v>0</v>
      </c>
      <c r="N303" s="9">
        <v>0</v>
      </c>
      <c r="O303" s="9">
        <f t="shared" si="21"/>
        <v>1012.485062</v>
      </c>
      <c r="Q303" s="9">
        <f t="shared" si="22"/>
        <v>0</v>
      </c>
      <c r="R303" s="9">
        <f>(SUM($E303:F303)+SUM($E303:E303))/2</f>
        <v>0</v>
      </c>
      <c r="S303" s="9">
        <f>(SUM($E303:G303)+SUM($E303:F303))/2</f>
        <v>0</v>
      </c>
      <c r="T303" s="9">
        <f>(SUM($E303:H303)+SUM($E303:G303))/2</f>
        <v>0</v>
      </c>
      <c r="U303" s="9">
        <f>(SUM($E303:I303)+SUM($E303:H303))/2</f>
        <v>0</v>
      </c>
      <c r="V303" s="9">
        <f>(SUM($E303:J303)+SUM($E303:I303))/2</f>
        <v>0</v>
      </c>
      <c r="W303" s="9">
        <f>(SUM($E303:K303)+SUM($E303:J303))/2</f>
        <v>0</v>
      </c>
      <c r="X303" s="9">
        <f>(SUM($E303:L303)+SUM($E303:K303))/2</f>
        <v>506.24253099999999</v>
      </c>
      <c r="Y303" s="9">
        <f>(SUM($E303:M303)+SUM($E303:L303))/2</f>
        <v>1012.485062</v>
      </c>
      <c r="Z303" s="9">
        <f>(SUM($E303:N303)+SUM($E303:M303))/2</f>
        <v>1012.485062</v>
      </c>
      <c r="AA303" s="9">
        <f t="shared" si="23"/>
        <v>253.12126550000002</v>
      </c>
    </row>
    <row r="304" spans="1:28">
      <c r="A304" s="7">
        <v>4140</v>
      </c>
      <c r="B304" t="s">
        <v>36</v>
      </c>
      <c r="C304" t="str">
        <f t="shared" si="20"/>
        <v>4140 General 389-391 / 393-395 / 397-398</v>
      </c>
      <c r="D304" s="11">
        <v>1</v>
      </c>
      <c r="E304" s="8">
        <v>4.2805289999999996</v>
      </c>
      <c r="F304" s="9">
        <v>208.70821699999999</v>
      </c>
      <c r="G304" s="9">
        <v>1513.040702</v>
      </c>
      <c r="H304" s="9">
        <v>517.95766300000003</v>
      </c>
      <c r="I304" s="9">
        <v>1177.86231</v>
      </c>
      <c r="J304" s="9">
        <v>518.55843900000002</v>
      </c>
      <c r="K304" s="9">
        <v>3192.1481790000003</v>
      </c>
      <c r="L304" s="9">
        <v>1396.4628499999999</v>
      </c>
      <c r="M304" s="9">
        <v>697.37804999999992</v>
      </c>
      <c r="N304" s="9">
        <v>346.74332999999996</v>
      </c>
      <c r="O304" s="9">
        <f t="shared" si="21"/>
        <v>9573.1402689999977</v>
      </c>
      <c r="Q304" s="9">
        <f t="shared" si="22"/>
        <v>2.1402644999999998</v>
      </c>
      <c r="R304" s="9">
        <f>(SUM($E304:F304)+SUM($E304:E304))/2</f>
        <v>108.6346375</v>
      </c>
      <c r="S304" s="9">
        <f>(SUM($E304:G304)+SUM($E304:F304))/2</f>
        <v>969.509097</v>
      </c>
      <c r="T304" s="9">
        <f>(SUM($E304:H304)+SUM($E304:G304))/2</f>
        <v>1985.0082794999998</v>
      </c>
      <c r="U304" s="9">
        <f>(SUM($E304:I304)+SUM($E304:H304))/2</f>
        <v>2832.9182659999997</v>
      </c>
      <c r="V304" s="9">
        <f>(SUM($E304:J304)+SUM($E304:I304))/2</f>
        <v>3681.1286405000001</v>
      </c>
      <c r="W304" s="9">
        <f>(SUM($E304:K304)+SUM($E304:J304))/2</f>
        <v>5536.4819495000002</v>
      </c>
      <c r="X304" s="9">
        <f>(SUM($E304:L304)+SUM($E304:K304))/2</f>
        <v>7830.7874639999991</v>
      </c>
      <c r="Y304" s="9">
        <f>(SUM($E304:M304)+SUM($E304:L304))/2</f>
        <v>8877.7079139999987</v>
      </c>
      <c r="Z304" s="9">
        <f>(SUM($E304:N304)+SUM($E304:M304))/2</f>
        <v>9399.7686039999971</v>
      </c>
      <c r="AA304" s="9">
        <f t="shared" si="23"/>
        <v>4122.40851165</v>
      </c>
    </row>
    <row r="305" spans="1:27">
      <c r="A305" s="7">
        <v>4149</v>
      </c>
      <c r="B305" t="s">
        <v>36</v>
      </c>
      <c r="C305" t="str">
        <f t="shared" si="20"/>
        <v>4149 General 389-391 / 393-395 / 397-398</v>
      </c>
      <c r="D305" s="11">
        <v>1</v>
      </c>
      <c r="E305" s="8">
        <v>-10.377039999999999</v>
      </c>
      <c r="F305" s="9">
        <v>1162.8565639999999</v>
      </c>
      <c r="G305" s="9">
        <v>153.95567699999998</v>
      </c>
      <c r="H305" s="9">
        <v>24760.040713999999</v>
      </c>
      <c r="I305" s="9">
        <v>6174.0862009999983</v>
      </c>
      <c r="J305" s="9">
        <v>1757.5565340000001</v>
      </c>
      <c r="K305" s="9">
        <v>17934.726983</v>
      </c>
      <c r="L305" s="9">
        <v>5693.0148189999991</v>
      </c>
      <c r="M305" s="9">
        <v>9017.8047810000007</v>
      </c>
      <c r="N305" s="9">
        <v>3309.2244019999998</v>
      </c>
      <c r="O305" s="9">
        <f t="shared" si="21"/>
        <v>69952.889635</v>
      </c>
      <c r="Q305" s="9">
        <f t="shared" si="22"/>
        <v>-5.1885199999999996</v>
      </c>
      <c r="R305" s="9">
        <f>(SUM($E305:F305)+SUM($E305:E305))/2</f>
        <v>571.05124199999989</v>
      </c>
      <c r="S305" s="9">
        <f>(SUM($E305:G305)+SUM($E305:F305))/2</f>
        <v>1229.4573624999998</v>
      </c>
      <c r="T305" s="9">
        <f>(SUM($E305:H305)+SUM($E305:G305))/2</f>
        <v>13686.455558</v>
      </c>
      <c r="U305" s="9">
        <f>(SUM($E305:I305)+SUM($E305:H305))/2</f>
        <v>29153.519015499998</v>
      </c>
      <c r="V305" s="9">
        <f>(SUM($E305:J305)+SUM($E305:I305))/2</f>
        <v>33119.340382999995</v>
      </c>
      <c r="W305" s="9">
        <f>(SUM($E305:K305)+SUM($E305:J305))/2</f>
        <v>42965.482141499997</v>
      </c>
      <c r="X305" s="9">
        <f>(SUM($E305:L305)+SUM($E305:K305))/2</f>
        <v>54779.353042499992</v>
      </c>
      <c r="Y305" s="9">
        <f>(SUM($E305:M305)+SUM($E305:L305))/2</f>
        <v>62134.762842499993</v>
      </c>
      <c r="Z305" s="9">
        <f>(SUM($E305:N305)+SUM($E305:M305))/2</f>
        <v>68298.277433999989</v>
      </c>
      <c r="AA305" s="9">
        <f t="shared" si="23"/>
        <v>30593.25105015</v>
      </c>
    </row>
    <row r="306" spans="1:27" hidden="1">
      <c r="A306" s="7">
        <v>4150</v>
      </c>
      <c r="B306" t="s">
        <v>40</v>
      </c>
      <c r="C306" t="str">
        <f t="shared" si="20"/>
        <v>4150 Other Elec Production / Turbines 340-346</v>
      </c>
      <c r="D306" s="11">
        <v>1</v>
      </c>
      <c r="E306" s="8">
        <v>1203.424278</v>
      </c>
      <c r="F306" s="9">
        <v>84.831137999999996</v>
      </c>
      <c r="G306" s="9">
        <v>0</v>
      </c>
      <c r="H306" s="9">
        <v>0</v>
      </c>
      <c r="I306" s="9">
        <v>7725.6281339999996</v>
      </c>
      <c r="J306" s="9">
        <v>0</v>
      </c>
      <c r="K306" s="9">
        <v>5065.1932379999998</v>
      </c>
      <c r="L306" s="9">
        <v>807.663948</v>
      </c>
      <c r="M306" s="9">
        <v>0</v>
      </c>
      <c r="N306" s="9">
        <v>0</v>
      </c>
      <c r="O306" s="9">
        <f t="shared" si="21"/>
        <v>14886.740735999998</v>
      </c>
      <c r="Q306" s="9">
        <f t="shared" si="22"/>
        <v>601.71213899999998</v>
      </c>
      <c r="R306" s="9">
        <f>(SUM($E306:F306)+SUM($E306:E306))/2</f>
        <v>1245.839847</v>
      </c>
      <c r="S306" s="9">
        <f>(SUM($E306:G306)+SUM($E306:F306))/2</f>
        <v>1288.255416</v>
      </c>
      <c r="T306" s="9">
        <f>(SUM($E306:H306)+SUM($E306:G306))/2</f>
        <v>1288.255416</v>
      </c>
      <c r="U306" s="9">
        <f>(SUM($E306:I306)+SUM($E306:H306))/2</f>
        <v>5151.0694829999993</v>
      </c>
      <c r="V306" s="9">
        <f>(SUM($E306:J306)+SUM($E306:I306))/2</f>
        <v>9013.8835499999986</v>
      </c>
      <c r="W306" s="9">
        <f>(SUM($E306:K306)+SUM($E306:J306))/2</f>
        <v>11546.480168999999</v>
      </c>
      <c r="X306" s="9">
        <f>(SUM($E306:L306)+SUM($E306:K306))/2</f>
        <v>14482.908761999999</v>
      </c>
      <c r="Y306" s="9">
        <f>(SUM($E306:M306)+SUM($E306:L306))/2</f>
        <v>14886.740735999998</v>
      </c>
      <c r="Z306" s="9">
        <f>(SUM($E306:N306)+SUM($E306:M306))/2</f>
        <v>14886.740735999998</v>
      </c>
      <c r="AA306" s="9">
        <f t="shared" si="23"/>
        <v>7439.1886254000001</v>
      </c>
    </row>
    <row r="307" spans="1:27" hidden="1">
      <c r="A307" s="7">
        <v>4150</v>
      </c>
      <c r="B307" t="s">
        <v>37</v>
      </c>
      <c r="C307" t="str">
        <f t="shared" si="20"/>
        <v>4150 Software 303</v>
      </c>
      <c r="D307" s="11">
        <v>1</v>
      </c>
      <c r="E307" s="8">
        <v>0</v>
      </c>
      <c r="F307" s="9">
        <v>0</v>
      </c>
      <c r="G307" s="9">
        <v>0</v>
      </c>
      <c r="H307" s="9">
        <v>0</v>
      </c>
      <c r="I307" s="9">
        <v>0</v>
      </c>
      <c r="J307" s="9">
        <v>0</v>
      </c>
      <c r="K307" s="9">
        <v>0</v>
      </c>
      <c r="L307" s="9">
        <v>0</v>
      </c>
      <c r="M307" s="9">
        <v>0</v>
      </c>
      <c r="N307" s="9">
        <v>0</v>
      </c>
      <c r="O307" s="9">
        <f t="shared" si="21"/>
        <v>0</v>
      </c>
      <c r="Q307" s="9">
        <f t="shared" si="22"/>
        <v>0</v>
      </c>
      <c r="R307" s="9">
        <f>(SUM($E307:F307)+SUM($E307:E307))/2</f>
        <v>0</v>
      </c>
      <c r="S307" s="9">
        <f>(SUM($E307:G307)+SUM($E307:F307))/2</f>
        <v>0</v>
      </c>
      <c r="T307" s="9">
        <f>(SUM($E307:H307)+SUM($E307:G307))/2</f>
        <v>0</v>
      </c>
      <c r="U307" s="9">
        <f>(SUM($E307:I307)+SUM($E307:H307))/2</f>
        <v>0</v>
      </c>
      <c r="V307" s="9">
        <f>(SUM($E307:J307)+SUM($E307:I307))/2</f>
        <v>0</v>
      </c>
      <c r="W307" s="9">
        <f>(SUM($E307:K307)+SUM($E307:J307))/2</f>
        <v>0</v>
      </c>
      <c r="X307" s="9">
        <f>(SUM($E307:L307)+SUM($E307:K307))/2</f>
        <v>0</v>
      </c>
      <c r="Y307" s="9">
        <f>(SUM($E307:M307)+SUM($E307:L307))/2</f>
        <v>0</v>
      </c>
      <c r="Z307" s="9">
        <f>(SUM($E307:N307)+SUM($E307:M307))/2</f>
        <v>0</v>
      </c>
      <c r="AA307" s="9">
        <f t="shared" si="23"/>
        <v>0</v>
      </c>
    </row>
    <row r="308" spans="1:27" hidden="1">
      <c r="A308" s="7">
        <v>4151</v>
      </c>
      <c r="B308" t="s">
        <v>41</v>
      </c>
      <c r="C308" t="str">
        <f t="shared" si="20"/>
        <v>4151 Thermal 311-316</v>
      </c>
      <c r="D308" s="11">
        <v>1</v>
      </c>
      <c r="E308" s="8">
        <v>0</v>
      </c>
      <c r="F308" s="9">
        <v>0</v>
      </c>
      <c r="G308" s="9">
        <v>0</v>
      </c>
      <c r="H308" s="9">
        <v>0</v>
      </c>
      <c r="I308" s="9">
        <v>0</v>
      </c>
      <c r="J308" s="9">
        <v>0</v>
      </c>
      <c r="K308" s="9">
        <v>0</v>
      </c>
      <c r="L308" s="9">
        <v>0</v>
      </c>
      <c r="M308" s="9">
        <v>0</v>
      </c>
      <c r="N308" s="9">
        <v>0</v>
      </c>
      <c r="O308" s="9">
        <f t="shared" si="21"/>
        <v>0</v>
      </c>
      <c r="Q308" s="9">
        <f t="shared" si="22"/>
        <v>0</v>
      </c>
      <c r="R308" s="9">
        <f>(SUM($E308:F308)+SUM($E308:E308))/2</f>
        <v>0</v>
      </c>
      <c r="S308" s="9">
        <f>(SUM($E308:G308)+SUM($E308:F308))/2</f>
        <v>0</v>
      </c>
      <c r="T308" s="9">
        <f>(SUM($E308:H308)+SUM($E308:G308))/2</f>
        <v>0</v>
      </c>
      <c r="U308" s="9">
        <f>(SUM($E308:I308)+SUM($E308:H308))/2</f>
        <v>0</v>
      </c>
      <c r="V308" s="9">
        <f>(SUM($E308:J308)+SUM($E308:I308))/2</f>
        <v>0</v>
      </c>
      <c r="W308" s="9">
        <f>(SUM($E308:K308)+SUM($E308:J308))/2</f>
        <v>0</v>
      </c>
      <c r="X308" s="9">
        <f>(SUM($E308:L308)+SUM($E308:K308))/2</f>
        <v>0</v>
      </c>
      <c r="Y308" s="9">
        <f>(SUM($E308:M308)+SUM($E308:L308))/2</f>
        <v>0</v>
      </c>
      <c r="Z308" s="9">
        <f>(SUM($E308:N308)+SUM($E308:M308))/2</f>
        <v>0</v>
      </c>
      <c r="AA308" s="9">
        <f t="shared" si="23"/>
        <v>0</v>
      </c>
    </row>
    <row r="309" spans="1:27">
      <c r="A309" s="7">
        <v>4152</v>
      </c>
      <c r="B309" t="s">
        <v>36</v>
      </c>
      <c r="C309" t="str">
        <f t="shared" si="20"/>
        <v>4152 General 389-391 / 393-395 / 397-398</v>
      </c>
      <c r="D309" s="11">
        <v>1</v>
      </c>
      <c r="E309" s="8">
        <v>1621.808466</v>
      </c>
      <c r="F309" s="9">
        <v>1772.6715119999999</v>
      </c>
      <c r="G309" s="9">
        <v>32066.589674999999</v>
      </c>
      <c r="H309" s="9">
        <v>104.26877099999999</v>
      </c>
      <c r="I309" s="9">
        <v>117.74526899999999</v>
      </c>
      <c r="J309" s="9">
        <v>0</v>
      </c>
      <c r="K309" s="9">
        <v>0</v>
      </c>
      <c r="L309" s="9">
        <v>0</v>
      </c>
      <c r="M309" s="9">
        <v>0</v>
      </c>
      <c r="N309" s="9">
        <v>0</v>
      </c>
      <c r="O309" s="9">
        <f t="shared" si="21"/>
        <v>35683.083693</v>
      </c>
      <c r="Q309" s="9">
        <f t="shared" si="22"/>
        <v>810.90423299999998</v>
      </c>
      <c r="R309" s="9">
        <f>(SUM($E309:F309)+SUM($E309:E309))/2</f>
        <v>2508.1442219999999</v>
      </c>
      <c r="S309" s="9">
        <f>(SUM($E309:G309)+SUM($E309:F309))/2</f>
        <v>19427.774815500001</v>
      </c>
      <c r="T309" s="9">
        <f>(SUM($E309:H309)+SUM($E309:G309))/2</f>
        <v>35513.2040385</v>
      </c>
      <c r="U309" s="9">
        <f>(SUM($E309:I309)+SUM($E309:H309))/2</f>
        <v>35624.211058500005</v>
      </c>
      <c r="V309" s="9">
        <f>(SUM($E309:J309)+SUM($E309:I309))/2</f>
        <v>35683.083693</v>
      </c>
      <c r="W309" s="9">
        <f>(SUM($E309:K309)+SUM($E309:J309))/2</f>
        <v>35683.083693</v>
      </c>
      <c r="X309" s="9">
        <f>(SUM($E309:L309)+SUM($E309:K309))/2</f>
        <v>35683.083693</v>
      </c>
      <c r="Y309" s="9">
        <f>(SUM($E309:M309)+SUM($E309:L309))/2</f>
        <v>35683.083693</v>
      </c>
      <c r="Z309" s="9">
        <f>(SUM($E309:N309)+SUM($E309:M309))/2</f>
        <v>35683.083693</v>
      </c>
      <c r="AA309" s="9">
        <f t="shared" si="23"/>
        <v>27229.96568325</v>
      </c>
    </row>
    <row r="310" spans="1:27">
      <c r="A310" s="7">
        <v>4171</v>
      </c>
      <c r="B310" t="s">
        <v>36</v>
      </c>
      <c r="C310" t="str">
        <f t="shared" si="20"/>
        <v>4171 General 389-391 / 393-395 / 397-398</v>
      </c>
      <c r="D310" s="11">
        <v>1</v>
      </c>
      <c r="E310" s="8">
        <v>282.86991799999998</v>
      </c>
      <c r="F310" s="9">
        <v>458.52862799999997</v>
      </c>
      <c r="G310" s="9">
        <v>648.93365799999992</v>
      </c>
      <c r="H310" s="9">
        <v>279.67488200000003</v>
      </c>
      <c r="I310" s="9">
        <v>982.07760399999995</v>
      </c>
      <c r="J310" s="9">
        <v>0</v>
      </c>
      <c r="K310" s="9">
        <v>0</v>
      </c>
      <c r="L310" s="9">
        <v>0</v>
      </c>
      <c r="M310" s="9">
        <v>0</v>
      </c>
      <c r="N310" s="9">
        <v>0</v>
      </c>
      <c r="O310" s="9">
        <f t="shared" si="21"/>
        <v>2652.0846899999997</v>
      </c>
      <c r="Q310" s="9">
        <f t="shared" si="22"/>
        <v>141.43495899999999</v>
      </c>
      <c r="R310" s="9">
        <f>(SUM($E310:F310)+SUM($E310:E310))/2</f>
        <v>512.13423199999988</v>
      </c>
      <c r="S310" s="9">
        <f>(SUM($E310:G310)+SUM($E310:F310))/2</f>
        <v>1065.8653749999999</v>
      </c>
      <c r="T310" s="9">
        <f>(SUM($E310:H310)+SUM($E310:G310))/2</f>
        <v>1530.1696449999999</v>
      </c>
      <c r="U310" s="9">
        <f>(SUM($E310:I310)+SUM($E310:H310))/2</f>
        <v>2161.0458879999996</v>
      </c>
      <c r="V310" s="9">
        <f>(SUM($E310:J310)+SUM($E310:I310))/2</f>
        <v>2652.0846899999997</v>
      </c>
      <c r="W310" s="9">
        <f>(SUM($E310:K310)+SUM($E310:J310))/2</f>
        <v>2652.0846899999997</v>
      </c>
      <c r="X310" s="9">
        <f>(SUM($E310:L310)+SUM($E310:K310))/2</f>
        <v>2652.0846899999997</v>
      </c>
      <c r="Y310" s="9">
        <f>(SUM($E310:M310)+SUM($E310:L310))/2</f>
        <v>2652.0846899999997</v>
      </c>
      <c r="Z310" s="9">
        <f>(SUM($E310:N310)+SUM($E310:M310))/2</f>
        <v>2652.0846899999997</v>
      </c>
      <c r="AA310" s="9">
        <f t="shared" si="23"/>
        <v>1867.1073548999998</v>
      </c>
    </row>
    <row r="311" spans="1:27" hidden="1">
      <c r="A311" s="7">
        <v>4161</v>
      </c>
      <c r="B311" t="s">
        <v>39</v>
      </c>
      <c r="C311" t="str">
        <f t="shared" si="20"/>
        <v>4161 Hydro 331-336</v>
      </c>
      <c r="D311" s="11">
        <v>1</v>
      </c>
      <c r="E311" s="8">
        <v>5762.1678659999998</v>
      </c>
      <c r="F311" s="9">
        <v>242.14274699999999</v>
      </c>
      <c r="G311" s="9">
        <v>-1355.6549580000001</v>
      </c>
      <c r="H311" s="9">
        <v>2330.5360259999998</v>
      </c>
      <c r="I311" s="9">
        <v>18403.670397000002</v>
      </c>
      <c r="J311" s="9">
        <v>3723.223266</v>
      </c>
      <c r="K311" s="9">
        <v>572.00875199999996</v>
      </c>
      <c r="L311" s="9">
        <v>888.20949000000007</v>
      </c>
      <c r="M311" s="9">
        <v>257.66817299999997</v>
      </c>
      <c r="N311" s="9">
        <v>186.20651700000002</v>
      </c>
      <c r="O311" s="9">
        <f t="shared" si="21"/>
        <v>31010.178276000002</v>
      </c>
      <c r="Q311" s="9">
        <f t="shared" si="22"/>
        <v>2881.0839329999999</v>
      </c>
      <c r="R311" s="9">
        <f>(SUM($E311:F311)+SUM($E311:E311))/2</f>
        <v>5883.2392394999997</v>
      </c>
      <c r="S311" s="9">
        <f>(SUM($E311:G311)+SUM($E311:F311))/2</f>
        <v>5326.4831340000001</v>
      </c>
      <c r="T311" s="9">
        <f>(SUM($E311:H311)+SUM($E311:G311))/2</f>
        <v>5813.9236679999995</v>
      </c>
      <c r="U311" s="9">
        <f>(SUM($E311:I311)+SUM($E311:H311))/2</f>
        <v>16181.026879500001</v>
      </c>
      <c r="V311" s="9">
        <f>(SUM($E311:J311)+SUM($E311:I311))/2</f>
        <v>27244.473711000002</v>
      </c>
      <c r="W311" s="9">
        <f>(SUM($E311:K311)+SUM($E311:J311))/2</f>
        <v>29392.089720000004</v>
      </c>
      <c r="X311" s="9">
        <f>(SUM($E311:L311)+SUM($E311:K311))/2</f>
        <v>30122.198841000005</v>
      </c>
      <c r="Y311" s="9">
        <f>(SUM($E311:M311)+SUM($E311:L311))/2</f>
        <v>30695.137672500005</v>
      </c>
      <c r="Z311" s="9">
        <f>(SUM($E311:N311)+SUM($E311:M311))/2</f>
        <v>30917.075017500003</v>
      </c>
      <c r="AA311" s="9">
        <f t="shared" si="23"/>
        <v>18445.673181600003</v>
      </c>
    </row>
    <row r="312" spans="1:27" hidden="1">
      <c r="A312" s="7">
        <v>4162</v>
      </c>
      <c r="B312" t="s">
        <v>36</v>
      </c>
      <c r="C312" t="str">
        <f t="shared" si="20"/>
        <v>4162 General 389-391 / 393-395 / 397-398</v>
      </c>
      <c r="D312" s="11">
        <v>1</v>
      </c>
      <c r="E312" s="8">
        <v>0</v>
      </c>
      <c r="F312" s="9">
        <v>0</v>
      </c>
      <c r="G312" s="9">
        <v>0</v>
      </c>
      <c r="H312" s="9">
        <v>0</v>
      </c>
      <c r="I312" s="9">
        <v>0</v>
      </c>
      <c r="J312" s="9">
        <v>0</v>
      </c>
      <c r="K312" s="9">
        <v>0</v>
      </c>
      <c r="L312" s="9">
        <v>0</v>
      </c>
      <c r="M312" s="9">
        <v>0</v>
      </c>
      <c r="N312" s="9">
        <v>0</v>
      </c>
      <c r="O312" s="9">
        <f t="shared" si="21"/>
        <v>0</v>
      </c>
      <c r="Q312" s="9">
        <f t="shared" si="22"/>
        <v>0</v>
      </c>
      <c r="R312" s="9">
        <f>(SUM($E312:F312)+SUM($E312:E312))/2</f>
        <v>0</v>
      </c>
      <c r="S312" s="9">
        <f>(SUM($E312:G312)+SUM($E312:F312))/2</f>
        <v>0</v>
      </c>
      <c r="T312" s="9">
        <f>(SUM($E312:H312)+SUM($E312:G312))/2</f>
        <v>0</v>
      </c>
      <c r="U312" s="9">
        <f>(SUM($E312:I312)+SUM($E312:H312))/2</f>
        <v>0</v>
      </c>
      <c r="V312" s="9">
        <f>(SUM($E312:J312)+SUM($E312:I312))/2</f>
        <v>0</v>
      </c>
      <c r="W312" s="9">
        <f>(SUM($E312:K312)+SUM($E312:J312))/2</f>
        <v>0</v>
      </c>
      <c r="X312" s="9">
        <f>(SUM($E312:L312)+SUM($E312:K312))/2</f>
        <v>0</v>
      </c>
      <c r="Y312" s="9">
        <f>(SUM($E312:M312)+SUM($E312:L312))/2</f>
        <v>0</v>
      </c>
      <c r="Z312" s="9">
        <f>(SUM($E312:N312)+SUM($E312:M312))/2</f>
        <v>0</v>
      </c>
      <c r="AA312" s="9">
        <f t="shared" si="23"/>
        <v>0</v>
      </c>
    </row>
    <row r="313" spans="1:27" hidden="1">
      <c r="A313" s="7">
        <v>4162</v>
      </c>
      <c r="B313" t="s">
        <v>33</v>
      </c>
      <c r="C313" t="str">
        <f t="shared" si="20"/>
        <v>4162 Elec Distribution 360-373</v>
      </c>
      <c r="D313" s="11">
        <v>1</v>
      </c>
      <c r="E313" s="8">
        <v>0</v>
      </c>
      <c r="F313" s="9">
        <v>0</v>
      </c>
      <c r="G313" s="9">
        <v>0</v>
      </c>
      <c r="H313" s="9">
        <v>0</v>
      </c>
      <c r="I313" s="9">
        <v>0</v>
      </c>
      <c r="J313" s="9">
        <v>0</v>
      </c>
      <c r="K313" s="9">
        <v>0</v>
      </c>
      <c r="L313" s="9">
        <v>0</v>
      </c>
      <c r="M313" s="9">
        <v>0</v>
      </c>
      <c r="N313" s="9">
        <v>0</v>
      </c>
      <c r="O313" s="9">
        <f t="shared" si="21"/>
        <v>0</v>
      </c>
      <c r="Q313" s="9">
        <f t="shared" si="22"/>
        <v>0</v>
      </c>
      <c r="R313" s="9">
        <f>(SUM($E313:F313)+SUM($E313:E313))/2</f>
        <v>0</v>
      </c>
      <c r="S313" s="9">
        <f>(SUM($E313:G313)+SUM($E313:F313))/2</f>
        <v>0</v>
      </c>
      <c r="T313" s="9">
        <f>(SUM($E313:H313)+SUM($E313:G313))/2</f>
        <v>0</v>
      </c>
      <c r="U313" s="9">
        <f>(SUM($E313:I313)+SUM($E313:H313))/2</f>
        <v>0</v>
      </c>
      <c r="V313" s="9">
        <f>(SUM($E313:J313)+SUM($E313:I313))/2</f>
        <v>0</v>
      </c>
      <c r="W313" s="9">
        <f>(SUM($E313:K313)+SUM($E313:J313))/2</f>
        <v>0</v>
      </c>
      <c r="X313" s="9">
        <f>(SUM($E313:L313)+SUM($E313:K313))/2</f>
        <v>0</v>
      </c>
      <c r="Y313" s="9">
        <f>(SUM($E313:M313)+SUM($E313:L313))/2</f>
        <v>0</v>
      </c>
      <c r="Z313" s="9">
        <f>(SUM($E313:N313)+SUM($E313:M313))/2</f>
        <v>0</v>
      </c>
      <c r="AA313" s="9">
        <f t="shared" si="23"/>
        <v>0</v>
      </c>
    </row>
    <row r="314" spans="1:27" hidden="1">
      <c r="A314" s="7">
        <v>4162</v>
      </c>
      <c r="B314" t="s">
        <v>39</v>
      </c>
      <c r="C314" t="str">
        <f t="shared" si="20"/>
        <v>4162 Hydro 331-336</v>
      </c>
      <c r="D314" s="11">
        <v>1</v>
      </c>
      <c r="E314" s="8">
        <v>-43.375226999999995</v>
      </c>
      <c r="F314" s="9">
        <v>4290.4140090000001</v>
      </c>
      <c r="G314" s="9">
        <v>1499.9585999999999</v>
      </c>
      <c r="H314" s="9">
        <v>0</v>
      </c>
      <c r="I314" s="9">
        <v>966.23099999999999</v>
      </c>
      <c r="J314" s="9">
        <v>2175.8273250000002</v>
      </c>
      <c r="K314" s="9">
        <v>-2175.8273250000002</v>
      </c>
      <c r="L314" s="9">
        <v>0</v>
      </c>
      <c r="M314" s="9">
        <v>0</v>
      </c>
      <c r="N314" s="9">
        <v>0</v>
      </c>
      <c r="O314" s="9">
        <f t="shared" si="21"/>
        <v>6713.2283819999993</v>
      </c>
      <c r="Q314" s="9">
        <f t="shared" si="22"/>
        <v>-21.687613499999998</v>
      </c>
      <c r="R314" s="9">
        <f>(SUM($E314:F314)+SUM($E314:E314))/2</f>
        <v>2101.8317774999996</v>
      </c>
      <c r="S314" s="9">
        <f>(SUM($E314:G314)+SUM($E314:F314))/2</f>
        <v>4997.0180819999996</v>
      </c>
      <c r="T314" s="9">
        <f>(SUM($E314:H314)+SUM($E314:G314))/2</f>
        <v>5746.9973819999996</v>
      </c>
      <c r="U314" s="9">
        <f>(SUM($E314:I314)+SUM($E314:H314))/2</f>
        <v>6230.1128819999994</v>
      </c>
      <c r="V314" s="9">
        <f>(SUM($E314:J314)+SUM($E314:I314))/2</f>
        <v>7801.1420444999994</v>
      </c>
      <c r="W314" s="9">
        <f>(SUM($E314:K314)+SUM($E314:J314))/2</f>
        <v>7801.1420444999994</v>
      </c>
      <c r="X314" s="9">
        <f>(SUM($E314:L314)+SUM($E314:K314))/2</f>
        <v>6713.2283819999993</v>
      </c>
      <c r="Y314" s="9">
        <f>(SUM($E314:M314)+SUM($E314:L314))/2</f>
        <v>6713.2283819999993</v>
      </c>
      <c r="Z314" s="9">
        <f>(SUM($E314:N314)+SUM($E314:M314))/2</f>
        <v>6713.2283819999993</v>
      </c>
      <c r="AA314" s="9">
        <f t="shared" si="23"/>
        <v>5479.6241744999998</v>
      </c>
    </row>
    <row r="315" spans="1:27" hidden="1">
      <c r="A315" s="7">
        <v>4163</v>
      </c>
      <c r="B315" t="s">
        <v>39</v>
      </c>
      <c r="C315" t="str">
        <f t="shared" si="20"/>
        <v>4163 Hydro 331-336</v>
      </c>
      <c r="D315" s="11">
        <v>1</v>
      </c>
      <c r="E315" s="8">
        <v>0</v>
      </c>
      <c r="F315" s="9">
        <v>0</v>
      </c>
      <c r="G315" s="9">
        <v>0</v>
      </c>
      <c r="H315" s="9">
        <v>0</v>
      </c>
      <c r="I315" s="9">
        <v>0</v>
      </c>
      <c r="J315" s="9">
        <v>0</v>
      </c>
      <c r="K315" s="9">
        <v>0</v>
      </c>
      <c r="L315" s="9">
        <v>0</v>
      </c>
      <c r="M315" s="9">
        <v>0</v>
      </c>
      <c r="N315" s="9">
        <v>0</v>
      </c>
      <c r="O315" s="9">
        <f t="shared" si="21"/>
        <v>0</v>
      </c>
      <c r="Q315" s="9">
        <f t="shared" si="22"/>
        <v>0</v>
      </c>
      <c r="R315" s="9">
        <f>(SUM($E315:F315)+SUM($E315:E315))/2</f>
        <v>0</v>
      </c>
      <c r="S315" s="9">
        <f>(SUM($E315:G315)+SUM($E315:F315))/2</f>
        <v>0</v>
      </c>
      <c r="T315" s="9">
        <f>(SUM($E315:H315)+SUM($E315:G315))/2</f>
        <v>0</v>
      </c>
      <c r="U315" s="9">
        <f>(SUM($E315:I315)+SUM($E315:H315))/2</f>
        <v>0</v>
      </c>
      <c r="V315" s="9">
        <f>(SUM($E315:J315)+SUM($E315:I315))/2</f>
        <v>0</v>
      </c>
      <c r="W315" s="9">
        <f>(SUM($E315:K315)+SUM($E315:J315))/2</f>
        <v>0</v>
      </c>
      <c r="X315" s="9">
        <f>(SUM($E315:L315)+SUM($E315:K315))/2</f>
        <v>0</v>
      </c>
      <c r="Y315" s="9">
        <f>(SUM($E315:M315)+SUM($E315:L315))/2</f>
        <v>0</v>
      </c>
      <c r="Z315" s="9">
        <f>(SUM($E315:N315)+SUM($E315:M315))/2</f>
        <v>0</v>
      </c>
      <c r="AA315" s="9">
        <f t="shared" si="23"/>
        <v>0</v>
      </c>
    </row>
    <row r="316" spans="1:27" hidden="1">
      <c r="A316" s="7">
        <v>4164</v>
      </c>
      <c r="B316" t="s">
        <v>39</v>
      </c>
      <c r="C316" t="str">
        <f t="shared" si="20"/>
        <v>4164 Hydro 331-336</v>
      </c>
      <c r="D316" s="11">
        <v>1</v>
      </c>
      <c r="E316" s="8">
        <v>0</v>
      </c>
      <c r="F316" s="9">
        <v>0</v>
      </c>
      <c r="G316" s="9">
        <v>0</v>
      </c>
      <c r="H316" s="9">
        <v>0</v>
      </c>
      <c r="I316" s="9">
        <v>0</v>
      </c>
      <c r="J316" s="9">
        <v>0</v>
      </c>
      <c r="K316" s="9">
        <v>0</v>
      </c>
      <c r="L316" s="9">
        <v>0</v>
      </c>
      <c r="M316" s="9">
        <v>0</v>
      </c>
      <c r="N316" s="9">
        <v>0</v>
      </c>
      <c r="O316" s="9">
        <f t="shared" si="21"/>
        <v>0</v>
      </c>
      <c r="Q316" s="9">
        <f t="shared" si="22"/>
        <v>0</v>
      </c>
      <c r="R316" s="9">
        <f>(SUM($E316:F316)+SUM($E316:E316))/2</f>
        <v>0</v>
      </c>
      <c r="S316" s="9">
        <f>(SUM($E316:G316)+SUM($E316:F316))/2</f>
        <v>0</v>
      </c>
      <c r="T316" s="9">
        <f>(SUM($E316:H316)+SUM($E316:G316))/2</f>
        <v>0</v>
      </c>
      <c r="U316" s="9">
        <f>(SUM($E316:I316)+SUM($E316:H316))/2</f>
        <v>0</v>
      </c>
      <c r="V316" s="9">
        <f>(SUM($E316:J316)+SUM($E316:I316))/2</f>
        <v>0</v>
      </c>
      <c r="W316" s="9">
        <f>(SUM($E316:K316)+SUM($E316:J316))/2</f>
        <v>0</v>
      </c>
      <c r="X316" s="9">
        <f>(SUM($E316:L316)+SUM($E316:K316))/2</f>
        <v>0</v>
      </c>
      <c r="Y316" s="9">
        <f>(SUM($E316:M316)+SUM($E316:L316))/2</f>
        <v>0</v>
      </c>
      <c r="Z316" s="9">
        <f>(SUM($E316:N316)+SUM($E316:M316))/2</f>
        <v>0</v>
      </c>
      <c r="AA316" s="9">
        <f t="shared" si="23"/>
        <v>0</v>
      </c>
    </row>
    <row r="317" spans="1:27" hidden="1">
      <c r="A317" s="7">
        <v>4166</v>
      </c>
      <c r="B317" t="s">
        <v>39</v>
      </c>
      <c r="C317" t="str">
        <f t="shared" si="20"/>
        <v>4166 Hydro 331-336</v>
      </c>
      <c r="D317" s="11">
        <v>1</v>
      </c>
      <c r="E317" s="8">
        <v>0</v>
      </c>
      <c r="F317" s="9">
        <v>0</v>
      </c>
      <c r="G317" s="9">
        <v>0</v>
      </c>
      <c r="H317" s="9">
        <v>0</v>
      </c>
      <c r="I317" s="9">
        <v>0</v>
      </c>
      <c r="J317" s="9">
        <v>0</v>
      </c>
      <c r="K317" s="9">
        <v>0</v>
      </c>
      <c r="L317" s="9">
        <v>0</v>
      </c>
      <c r="M317" s="9">
        <v>0</v>
      </c>
      <c r="N317" s="9">
        <v>0</v>
      </c>
      <c r="O317" s="9">
        <f t="shared" si="21"/>
        <v>0</v>
      </c>
      <c r="Q317" s="9">
        <f t="shared" si="22"/>
        <v>0</v>
      </c>
      <c r="R317" s="9">
        <f>(SUM($E317:F317)+SUM($E317:E317))/2</f>
        <v>0</v>
      </c>
      <c r="S317" s="9">
        <f>(SUM($E317:G317)+SUM($E317:F317))/2</f>
        <v>0</v>
      </c>
      <c r="T317" s="9">
        <f>(SUM($E317:H317)+SUM($E317:G317))/2</f>
        <v>0</v>
      </c>
      <c r="U317" s="9">
        <f>(SUM($E317:I317)+SUM($E317:H317))/2</f>
        <v>0</v>
      </c>
      <c r="V317" s="9">
        <f>(SUM($E317:J317)+SUM($E317:I317))/2</f>
        <v>0</v>
      </c>
      <c r="W317" s="9">
        <f>(SUM($E317:K317)+SUM($E317:J317))/2</f>
        <v>0</v>
      </c>
      <c r="X317" s="9">
        <f>(SUM($E317:L317)+SUM($E317:K317))/2</f>
        <v>0</v>
      </c>
      <c r="Y317" s="9">
        <f>(SUM($E317:M317)+SUM($E317:L317))/2</f>
        <v>0</v>
      </c>
      <c r="Z317" s="9">
        <f>(SUM($E317:N317)+SUM($E317:M317))/2</f>
        <v>0</v>
      </c>
      <c r="AA317" s="9">
        <f t="shared" si="23"/>
        <v>0</v>
      </c>
    </row>
    <row r="318" spans="1:27" hidden="1">
      <c r="A318" s="7">
        <v>4168</v>
      </c>
      <c r="B318" t="s">
        <v>41</v>
      </c>
      <c r="C318" t="str">
        <f t="shared" si="20"/>
        <v>4168 Thermal 311-316</v>
      </c>
      <c r="D318" s="11">
        <v>1</v>
      </c>
      <c r="E318" s="8">
        <v>0</v>
      </c>
      <c r="F318" s="9">
        <v>0</v>
      </c>
      <c r="G318" s="9">
        <v>0</v>
      </c>
      <c r="H318" s="9">
        <v>0</v>
      </c>
      <c r="I318" s="9">
        <v>0</v>
      </c>
      <c r="J318" s="9">
        <v>0</v>
      </c>
      <c r="K318" s="9">
        <v>0</v>
      </c>
      <c r="L318" s="9">
        <v>0</v>
      </c>
      <c r="M318" s="9">
        <v>0</v>
      </c>
      <c r="N318" s="9">
        <v>0</v>
      </c>
      <c r="O318" s="9">
        <f t="shared" si="21"/>
        <v>0</v>
      </c>
      <c r="Q318" s="9">
        <f t="shared" si="22"/>
        <v>0</v>
      </c>
      <c r="R318" s="9">
        <f>(SUM($E318:F318)+SUM($E318:E318))/2</f>
        <v>0</v>
      </c>
      <c r="S318" s="9">
        <f>(SUM($E318:G318)+SUM($E318:F318))/2</f>
        <v>0</v>
      </c>
      <c r="T318" s="9">
        <f>(SUM($E318:H318)+SUM($E318:G318))/2</f>
        <v>0</v>
      </c>
      <c r="U318" s="9">
        <f>(SUM($E318:I318)+SUM($E318:H318))/2</f>
        <v>0</v>
      </c>
      <c r="V318" s="9">
        <f>(SUM($E318:J318)+SUM($E318:I318))/2</f>
        <v>0</v>
      </c>
      <c r="W318" s="9">
        <f>(SUM($E318:K318)+SUM($E318:J318))/2</f>
        <v>0</v>
      </c>
      <c r="X318" s="9">
        <f>(SUM($E318:L318)+SUM($E318:K318))/2</f>
        <v>0</v>
      </c>
      <c r="Y318" s="9">
        <f>(SUM($E318:M318)+SUM($E318:L318))/2</f>
        <v>0</v>
      </c>
      <c r="Z318" s="9">
        <f>(SUM($E318:N318)+SUM($E318:M318))/2</f>
        <v>0</v>
      </c>
      <c r="AA318" s="9">
        <f t="shared" si="23"/>
        <v>0</v>
      </c>
    </row>
    <row r="319" spans="1:27" hidden="1">
      <c r="A319" s="7">
        <v>4169</v>
      </c>
      <c r="B319" t="s">
        <v>39</v>
      </c>
      <c r="C319" t="str">
        <f t="shared" si="20"/>
        <v>4169 Hydro 331-336</v>
      </c>
      <c r="D319" s="11">
        <v>1</v>
      </c>
      <c r="E319" s="8">
        <v>0</v>
      </c>
      <c r="F319" s="9">
        <v>0</v>
      </c>
      <c r="G319" s="9">
        <v>0</v>
      </c>
      <c r="H319" s="9">
        <v>0</v>
      </c>
      <c r="I319" s="9">
        <v>0</v>
      </c>
      <c r="J319" s="9">
        <v>0</v>
      </c>
      <c r="K319" s="9">
        <v>0</v>
      </c>
      <c r="L319" s="9">
        <v>0</v>
      </c>
      <c r="M319" s="9">
        <v>0</v>
      </c>
      <c r="N319" s="9">
        <v>0</v>
      </c>
      <c r="O319" s="9">
        <f t="shared" si="21"/>
        <v>0</v>
      </c>
      <c r="Q319" s="9">
        <f t="shared" si="22"/>
        <v>0</v>
      </c>
      <c r="R319" s="9">
        <f>(SUM($E319:F319)+SUM($E319:E319))/2</f>
        <v>0</v>
      </c>
      <c r="S319" s="9">
        <f>(SUM($E319:G319)+SUM($E319:F319))/2</f>
        <v>0</v>
      </c>
      <c r="T319" s="9">
        <f>(SUM($E319:H319)+SUM($E319:G319))/2</f>
        <v>0</v>
      </c>
      <c r="U319" s="9">
        <f>(SUM($E319:I319)+SUM($E319:H319))/2</f>
        <v>0</v>
      </c>
      <c r="V319" s="9">
        <f>(SUM($E319:J319)+SUM($E319:I319))/2</f>
        <v>0</v>
      </c>
      <c r="W319" s="9">
        <f>(SUM($E319:K319)+SUM($E319:J319))/2</f>
        <v>0</v>
      </c>
      <c r="X319" s="9">
        <f>(SUM($E319:L319)+SUM($E319:K319))/2</f>
        <v>0</v>
      </c>
      <c r="Y319" s="9">
        <f>(SUM($E319:M319)+SUM($E319:L319))/2</f>
        <v>0</v>
      </c>
      <c r="Z319" s="9">
        <f>(SUM($E319:N319)+SUM($E319:M319))/2</f>
        <v>0</v>
      </c>
      <c r="AA319" s="9">
        <f t="shared" si="23"/>
        <v>0</v>
      </c>
    </row>
    <row r="320" spans="1:27" hidden="1">
      <c r="A320" s="7">
        <v>4170</v>
      </c>
      <c r="B320" t="s">
        <v>41</v>
      </c>
      <c r="C320" t="str">
        <f t="shared" si="20"/>
        <v>4170 Thermal 311-316</v>
      </c>
      <c r="D320" s="11">
        <v>1</v>
      </c>
      <c r="E320" s="8">
        <v>0</v>
      </c>
      <c r="F320" s="9">
        <v>0</v>
      </c>
      <c r="G320" s="9">
        <v>0</v>
      </c>
      <c r="H320" s="9">
        <v>0</v>
      </c>
      <c r="I320" s="9">
        <v>0</v>
      </c>
      <c r="J320" s="9">
        <v>0</v>
      </c>
      <c r="K320" s="9">
        <v>0</v>
      </c>
      <c r="L320" s="9">
        <v>0</v>
      </c>
      <c r="M320" s="9">
        <v>0</v>
      </c>
      <c r="N320" s="9">
        <v>0</v>
      </c>
      <c r="O320" s="9">
        <f t="shared" si="21"/>
        <v>0</v>
      </c>
      <c r="Q320" s="9">
        <f t="shared" si="22"/>
        <v>0</v>
      </c>
      <c r="R320" s="9">
        <f>(SUM($E320:F320)+SUM($E320:E320))/2</f>
        <v>0</v>
      </c>
      <c r="S320" s="9">
        <f>(SUM($E320:G320)+SUM($E320:F320))/2</f>
        <v>0</v>
      </c>
      <c r="T320" s="9">
        <f>(SUM($E320:H320)+SUM($E320:G320))/2</f>
        <v>0</v>
      </c>
      <c r="U320" s="9">
        <f>(SUM($E320:I320)+SUM($E320:H320))/2</f>
        <v>0</v>
      </c>
      <c r="V320" s="9">
        <f>(SUM($E320:J320)+SUM($E320:I320))/2</f>
        <v>0</v>
      </c>
      <c r="W320" s="9">
        <f>(SUM($E320:K320)+SUM($E320:J320))/2</f>
        <v>0</v>
      </c>
      <c r="X320" s="9">
        <f>(SUM($E320:L320)+SUM($E320:K320))/2</f>
        <v>0</v>
      </c>
      <c r="Y320" s="9">
        <f>(SUM($E320:M320)+SUM($E320:L320))/2</f>
        <v>0</v>
      </c>
      <c r="Z320" s="9">
        <f>(SUM($E320:N320)+SUM($E320:M320))/2</f>
        <v>0</v>
      </c>
      <c r="AA320" s="9">
        <f t="shared" si="23"/>
        <v>0</v>
      </c>
    </row>
    <row r="321" spans="1:27">
      <c r="A321" s="7">
        <v>5005</v>
      </c>
      <c r="B321" t="s">
        <v>36</v>
      </c>
      <c r="C321" t="str">
        <f t="shared" si="20"/>
        <v>5005 General 389-391 / 393-395 / 397-398</v>
      </c>
      <c r="D321" s="11">
        <v>1</v>
      </c>
      <c r="E321" s="8">
        <v>2735.7110240638413</v>
      </c>
      <c r="F321" s="9">
        <v>69140.589860510401</v>
      </c>
      <c r="G321" s="9">
        <v>98654.106952630653</v>
      </c>
      <c r="H321" s="9">
        <v>-12770.693166874065</v>
      </c>
      <c r="I321" s="9">
        <v>-258233.97523499024</v>
      </c>
      <c r="J321" s="9">
        <v>167306.4848658875</v>
      </c>
      <c r="K321" s="9">
        <v>148113.60838920149</v>
      </c>
      <c r="L321" s="9">
        <v>402723.26678107493</v>
      </c>
      <c r="M321" s="9">
        <v>350302.81605667976</v>
      </c>
      <c r="N321" s="9">
        <v>287847.15507973469</v>
      </c>
      <c r="O321" s="9">
        <f t="shared" si="21"/>
        <v>1255819.070607919</v>
      </c>
      <c r="Q321" s="9">
        <f t="shared" si="22"/>
        <v>1367.8555120319206</v>
      </c>
      <c r="R321" s="9">
        <f>(SUM($E321:F321)+SUM($E321:E321))/2</f>
        <v>37306.005954319044</v>
      </c>
      <c r="S321" s="9">
        <f>(SUM($E321:G321)+SUM($E321:F321))/2</f>
        <v>121203.35436088957</v>
      </c>
      <c r="T321" s="9">
        <f>(SUM($E321:H321)+SUM($E321:G321))/2</f>
        <v>164145.06125376787</v>
      </c>
      <c r="U321" s="9">
        <f>(SUM($E321:I321)+SUM($E321:H321))/2</f>
        <v>28642.727052835718</v>
      </c>
      <c r="V321" s="9">
        <f>(SUM($E321:J321)+SUM($E321:I321))/2</f>
        <v>-16821.018131715653</v>
      </c>
      <c r="W321" s="9">
        <f>(SUM($E321:K321)+SUM($E321:J321))/2</f>
        <v>140889.02849582885</v>
      </c>
      <c r="X321" s="9">
        <f>(SUM($E321:L321)+SUM($E321:K321))/2</f>
        <v>416307.4660809671</v>
      </c>
      <c r="Y321" s="9">
        <f>(SUM($E321:M321)+SUM($E321:L321))/2</f>
        <v>792820.50749984442</v>
      </c>
      <c r="Z321" s="9">
        <f>(SUM($E321:N321)+SUM($E321:M321))/2</f>
        <v>1111895.4930680515</v>
      </c>
      <c r="AA321" s="9">
        <f t="shared" si="23"/>
        <v>279775.64811468206</v>
      </c>
    </row>
    <row r="322" spans="1:27">
      <c r="A322" s="7">
        <v>5006</v>
      </c>
      <c r="B322" t="s">
        <v>36</v>
      </c>
      <c r="C322" t="str">
        <f t="shared" si="20"/>
        <v>5006 General 389-391 / 393-395 / 397-398</v>
      </c>
      <c r="D322" s="11">
        <v>1</v>
      </c>
      <c r="E322" s="8">
        <v>461966.59469888185</v>
      </c>
      <c r="F322" s="9">
        <v>69340.545883317682</v>
      </c>
      <c r="G322" s="9">
        <v>20087.795983161206</v>
      </c>
      <c r="H322" s="9">
        <v>9369.4400049119195</v>
      </c>
      <c r="I322" s="9">
        <v>24234.722008651919</v>
      </c>
      <c r="J322" s="9">
        <v>91603.298835211841</v>
      </c>
      <c r="K322" s="9">
        <v>62239.429634153916</v>
      </c>
      <c r="L322" s="9">
        <v>104842.16007660303</v>
      </c>
      <c r="M322" s="9">
        <v>41838.931176818718</v>
      </c>
      <c r="N322" s="9">
        <v>903965.27661201684</v>
      </c>
      <c r="O322" s="9">
        <f t="shared" si="21"/>
        <v>1789488.1949137291</v>
      </c>
      <c r="Q322" s="9">
        <f t="shared" si="22"/>
        <v>230983.29734944092</v>
      </c>
      <c r="R322" s="9">
        <f>(SUM($E322:F322)+SUM($E322:E322))/2</f>
        <v>496636.8676405407</v>
      </c>
      <c r="S322" s="9">
        <f>(SUM($E322:G322)+SUM($E322:F322))/2</f>
        <v>541351.0385737801</v>
      </c>
      <c r="T322" s="9">
        <f>(SUM($E322:H322)+SUM($E322:G322))/2</f>
        <v>556079.65656781674</v>
      </c>
      <c r="U322" s="9">
        <f>(SUM($E322:I322)+SUM($E322:H322))/2</f>
        <v>572881.73757459875</v>
      </c>
      <c r="V322" s="9">
        <f>(SUM($E322:J322)+SUM($E322:I322))/2</f>
        <v>630800.7479965305</v>
      </c>
      <c r="W322" s="9">
        <f>(SUM($E322:K322)+SUM($E322:J322))/2</f>
        <v>707722.11223121337</v>
      </c>
      <c r="X322" s="9">
        <f>(SUM($E322:L322)+SUM($E322:K322))/2</f>
        <v>791262.90708659193</v>
      </c>
      <c r="Y322" s="9">
        <f>(SUM($E322:M322)+SUM($E322:L322))/2</f>
        <v>864603.4527133028</v>
      </c>
      <c r="Z322" s="9">
        <f>(SUM($E322:N322)+SUM($E322:M322))/2</f>
        <v>1337505.5566077207</v>
      </c>
      <c r="AA322" s="9">
        <f t="shared" si="23"/>
        <v>672982.73743415368</v>
      </c>
    </row>
    <row r="323" spans="1:27">
      <c r="A323" s="7">
        <v>5014</v>
      </c>
      <c r="B323" t="s">
        <v>36</v>
      </c>
      <c r="C323" t="str">
        <f t="shared" si="20"/>
        <v>5014 General 389-391 / 393-395 / 397-398</v>
      </c>
      <c r="D323" s="11">
        <v>1</v>
      </c>
      <c r="E323" s="8">
        <v>5182.0234100402376</v>
      </c>
      <c r="F323" s="9">
        <v>12921.622640876802</v>
      </c>
      <c r="G323" s="9">
        <v>16016.194933281042</v>
      </c>
      <c r="H323" s="9">
        <v>13027.832033596562</v>
      </c>
      <c r="I323" s="9">
        <v>30863.303935957447</v>
      </c>
      <c r="J323" s="9">
        <v>158230.99834836691</v>
      </c>
      <c r="K323" s="9">
        <v>12060.121915543439</v>
      </c>
      <c r="L323" s="9">
        <v>23501.870958406802</v>
      </c>
      <c r="M323" s="9">
        <v>7188.2695600816796</v>
      </c>
      <c r="N323" s="9">
        <v>165316.24732569931</v>
      </c>
      <c r="O323" s="9">
        <f t="shared" si="21"/>
        <v>444308.48506185022</v>
      </c>
      <c r="Q323" s="9">
        <f t="shared" si="22"/>
        <v>2591.0117050201188</v>
      </c>
      <c r="R323" s="9">
        <f>(SUM($E323:F323)+SUM($E323:E323))/2</f>
        <v>11642.834730478638</v>
      </c>
      <c r="S323" s="9">
        <f>(SUM($E323:G323)+SUM($E323:F323))/2</f>
        <v>26111.743517557559</v>
      </c>
      <c r="T323" s="9">
        <f>(SUM($E323:H323)+SUM($E323:G323))/2</f>
        <v>40633.757000996367</v>
      </c>
      <c r="U323" s="9">
        <f>(SUM($E323:I323)+SUM($E323:H323))/2</f>
        <v>62579.324985773368</v>
      </c>
      <c r="V323" s="9">
        <f>(SUM($E323:J323)+SUM($E323:I323))/2</f>
        <v>157126.47612793554</v>
      </c>
      <c r="W323" s="9">
        <f>(SUM($E323:K323)+SUM($E323:J323))/2</f>
        <v>242272.03625989071</v>
      </c>
      <c r="X323" s="9">
        <f>(SUM($E323:L323)+SUM($E323:K323))/2</f>
        <v>260053.03269686585</v>
      </c>
      <c r="Y323" s="9">
        <f>(SUM($E323:M323)+SUM($E323:L323))/2</f>
        <v>275398.10295611009</v>
      </c>
      <c r="Z323" s="9">
        <f>(SUM($E323:N323)+SUM($E323:M323))/2</f>
        <v>361650.36139900057</v>
      </c>
      <c r="AA323" s="9">
        <f t="shared" si="23"/>
        <v>144005.86813796285</v>
      </c>
    </row>
    <row r="324" spans="1:27" hidden="1">
      <c r="A324" s="7">
        <v>4174</v>
      </c>
      <c r="B324" t="s">
        <v>39</v>
      </c>
      <c r="C324" t="str">
        <f t="shared" si="20"/>
        <v>4174 Hydro 331-336</v>
      </c>
      <c r="D324" s="11">
        <v>1</v>
      </c>
      <c r="E324" s="8">
        <v>5089.5987869999999</v>
      </c>
      <c r="F324" s="9">
        <v>3368.7545220000002</v>
      </c>
      <c r="G324" s="9">
        <v>13851.815313000001</v>
      </c>
      <c r="H324" s="9">
        <v>599.24069099999997</v>
      </c>
      <c r="I324" s="9">
        <v>299.61705899999998</v>
      </c>
      <c r="J324" s="9">
        <v>4803.541827</v>
      </c>
      <c r="K324" s="9">
        <v>0</v>
      </c>
      <c r="L324" s="9">
        <v>0</v>
      </c>
      <c r="M324" s="9">
        <v>416.50471799999997</v>
      </c>
      <c r="N324" s="9">
        <v>0</v>
      </c>
      <c r="O324" s="9">
        <f t="shared" si="21"/>
        <v>28429.072917000001</v>
      </c>
      <c r="Q324" s="9">
        <f t="shared" si="22"/>
        <v>2544.7993935</v>
      </c>
      <c r="R324" s="9">
        <f>(SUM($E324:F324)+SUM($E324:E324))/2</f>
        <v>6773.9760480000004</v>
      </c>
      <c r="S324" s="9">
        <f>(SUM($E324:G324)+SUM($E324:F324))/2</f>
        <v>15384.260965500001</v>
      </c>
      <c r="T324" s="9">
        <f>(SUM($E324:H324)+SUM($E324:G324))/2</f>
        <v>22609.788967500001</v>
      </c>
      <c r="U324" s="9">
        <f>(SUM($E324:I324)+SUM($E324:H324))/2</f>
        <v>23059.217842500002</v>
      </c>
      <c r="V324" s="9">
        <f>(SUM($E324:J324)+SUM($E324:I324))/2</f>
        <v>25610.797285500001</v>
      </c>
      <c r="W324" s="9">
        <f>(SUM($E324:K324)+SUM($E324:J324))/2</f>
        <v>28012.568199000001</v>
      </c>
      <c r="X324" s="9">
        <f>(SUM($E324:L324)+SUM($E324:K324))/2</f>
        <v>28012.568199000001</v>
      </c>
      <c r="Y324" s="9">
        <f>(SUM($E324:M324)+SUM($E324:L324))/2</f>
        <v>28220.820557999999</v>
      </c>
      <c r="Z324" s="9">
        <f>(SUM($E324:N324)+SUM($E324:M324))/2</f>
        <v>28429.072917000001</v>
      </c>
      <c r="AA324" s="9">
        <f t="shared" si="23"/>
        <v>20865.787037550002</v>
      </c>
    </row>
    <row r="325" spans="1:27" hidden="1">
      <c r="A325" s="7">
        <v>4175</v>
      </c>
      <c r="B325" t="s">
        <v>41</v>
      </c>
      <c r="C325" t="str">
        <f t="shared" si="20"/>
        <v>4175 Thermal 311-316</v>
      </c>
      <c r="D325" s="11">
        <v>1</v>
      </c>
      <c r="E325" s="8">
        <v>0</v>
      </c>
      <c r="F325" s="9">
        <v>0</v>
      </c>
      <c r="G325" s="9">
        <v>0</v>
      </c>
      <c r="H325" s="9">
        <v>0</v>
      </c>
      <c r="I325" s="9">
        <v>0</v>
      </c>
      <c r="J325" s="9">
        <v>0</v>
      </c>
      <c r="K325" s="9">
        <v>0</v>
      </c>
      <c r="L325" s="9">
        <v>0</v>
      </c>
      <c r="M325" s="9">
        <v>0</v>
      </c>
      <c r="N325" s="9">
        <v>0</v>
      </c>
      <c r="O325" s="9">
        <f t="shared" si="21"/>
        <v>0</v>
      </c>
      <c r="Q325" s="9">
        <f t="shared" si="22"/>
        <v>0</v>
      </c>
      <c r="R325" s="9">
        <f>(SUM($E325:F325)+SUM($E325:E325))/2</f>
        <v>0</v>
      </c>
      <c r="S325" s="9">
        <f>(SUM($E325:G325)+SUM($E325:F325))/2</f>
        <v>0</v>
      </c>
      <c r="T325" s="9">
        <f>(SUM($E325:H325)+SUM($E325:G325))/2</f>
        <v>0</v>
      </c>
      <c r="U325" s="9">
        <f>(SUM($E325:I325)+SUM($E325:H325))/2</f>
        <v>0</v>
      </c>
      <c r="V325" s="9">
        <f>(SUM($E325:J325)+SUM($E325:I325))/2</f>
        <v>0</v>
      </c>
      <c r="W325" s="9">
        <f>(SUM($E325:K325)+SUM($E325:J325))/2</f>
        <v>0</v>
      </c>
      <c r="X325" s="9">
        <f>(SUM($E325:L325)+SUM($E325:K325))/2</f>
        <v>0</v>
      </c>
      <c r="Y325" s="9">
        <f>(SUM($E325:M325)+SUM($E325:L325))/2</f>
        <v>0</v>
      </c>
      <c r="Z325" s="9">
        <f>(SUM($E325:N325)+SUM($E325:M325))/2</f>
        <v>0</v>
      </c>
      <c r="AA325" s="9">
        <f t="shared" si="23"/>
        <v>0</v>
      </c>
    </row>
    <row r="326" spans="1:27" hidden="1">
      <c r="A326" s="7">
        <v>4176</v>
      </c>
      <c r="B326" t="s">
        <v>39</v>
      </c>
      <c r="C326" t="str">
        <f t="shared" si="20"/>
        <v>4176 Hydro 331-336</v>
      </c>
      <c r="D326" s="11">
        <v>1</v>
      </c>
      <c r="E326" s="8">
        <v>0</v>
      </c>
      <c r="F326" s="9">
        <v>0</v>
      </c>
      <c r="G326" s="9">
        <v>0</v>
      </c>
      <c r="H326" s="9">
        <v>0</v>
      </c>
      <c r="I326" s="9">
        <v>0</v>
      </c>
      <c r="J326" s="9">
        <v>0</v>
      </c>
      <c r="K326" s="9">
        <v>0</v>
      </c>
      <c r="L326" s="9">
        <v>0</v>
      </c>
      <c r="M326" s="9">
        <v>0</v>
      </c>
      <c r="N326" s="9">
        <v>0</v>
      </c>
      <c r="O326" s="9">
        <f t="shared" si="21"/>
        <v>0</v>
      </c>
      <c r="Q326" s="9">
        <f t="shared" si="22"/>
        <v>0</v>
      </c>
      <c r="R326" s="9">
        <f>(SUM($E326:F326)+SUM($E326:E326))/2</f>
        <v>0</v>
      </c>
      <c r="S326" s="9">
        <f>(SUM($E326:G326)+SUM($E326:F326))/2</f>
        <v>0</v>
      </c>
      <c r="T326" s="9">
        <f>(SUM($E326:H326)+SUM($E326:G326))/2</f>
        <v>0</v>
      </c>
      <c r="U326" s="9">
        <f>(SUM($E326:I326)+SUM($E326:H326))/2</f>
        <v>0</v>
      </c>
      <c r="V326" s="9">
        <f>(SUM($E326:J326)+SUM($E326:I326))/2</f>
        <v>0</v>
      </c>
      <c r="W326" s="9">
        <f>(SUM($E326:K326)+SUM($E326:J326))/2</f>
        <v>0</v>
      </c>
      <c r="X326" s="9">
        <f>(SUM($E326:L326)+SUM($E326:K326))/2</f>
        <v>0</v>
      </c>
      <c r="Y326" s="9">
        <f>(SUM($E326:M326)+SUM($E326:L326))/2</f>
        <v>0</v>
      </c>
      <c r="Z326" s="9">
        <f>(SUM($E326:N326)+SUM($E326:M326))/2</f>
        <v>0</v>
      </c>
      <c r="AA326" s="9">
        <f t="shared" si="23"/>
        <v>0</v>
      </c>
    </row>
    <row r="327" spans="1:27" hidden="1">
      <c r="A327" s="7">
        <v>4177</v>
      </c>
      <c r="B327" t="s">
        <v>40</v>
      </c>
      <c r="C327" t="str">
        <f t="shared" si="20"/>
        <v>4177 Other Elec Production / Turbines 340-346</v>
      </c>
      <c r="D327" s="11">
        <v>1</v>
      </c>
      <c r="E327" s="8">
        <v>0</v>
      </c>
      <c r="F327" s="9">
        <v>0</v>
      </c>
      <c r="G327" s="9">
        <v>0</v>
      </c>
      <c r="H327" s="9">
        <v>0</v>
      </c>
      <c r="I327" s="9">
        <v>0</v>
      </c>
      <c r="J327" s="9">
        <v>0</v>
      </c>
      <c r="K327" s="9">
        <v>0</v>
      </c>
      <c r="L327" s="9">
        <v>0</v>
      </c>
      <c r="M327" s="9">
        <v>0</v>
      </c>
      <c r="N327" s="9">
        <v>0</v>
      </c>
      <c r="O327" s="9">
        <f t="shared" si="21"/>
        <v>0</v>
      </c>
      <c r="Q327" s="9">
        <f t="shared" si="22"/>
        <v>0</v>
      </c>
      <c r="R327" s="9">
        <f>(SUM($E327:F327)+SUM($E327:E327))/2</f>
        <v>0</v>
      </c>
      <c r="S327" s="9">
        <f>(SUM($E327:G327)+SUM($E327:F327))/2</f>
        <v>0</v>
      </c>
      <c r="T327" s="9">
        <f>(SUM($E327:H327)+SUM($E327:G327))/2</f>
        <v>0</v>
      </c>
      <c r="U327" s="9">
        <f>(SUM($E327:I327)+SUM($E327:H327))/2</f>
        <v>0</v>
      </c>
      <c r="V327" s="9">
        <f>(SUM($E327:J327)+SUM($E327:I327))/2</f>
        <v>0</v>
      </c>
      <c r="W327" s="9">
        <f>(SUM($E327:K327)+SUM($E327:J327))/2</f>
        <v>0</v>
      </c>
      <c r="X327" s="9">
        <f>(SUM($E327:L327)+SUM($E327:K327))/2</f>
        <v>0</v>
      </c>
      <c r="Y327" s="9">
        <f>(SUM($E327:M327)+SUM($E327:L327))/2</f>
        <v>0</v>
      </c>
      <c r="Z327" s="9">
        <f>(SUM($E327:N327)+SUM($E327:M327))/2</f>
        <v>0</v>
      </c>
      <c r="AA327" s="9">
        <f t="shared" si="23"/>
        <v>0</v>
      </c>
    </row>
    <row r="328" spans="1:27" hidden="1">
      <c r="A328" s="7">
        <v>4178</v>
      </c>
      <c r="B328" t="s">
        <v>36</v>
      </c>
      <c r="C328" t="str">
        <f t="shared" si="20"/>
        <v>4178 General 389-391 / 393-395 / 397-398</v>
      </c>
      <c r="D328" s="11">
        <v>1</v>
      </c>
      <c r="E328" s="8">
        <v>0</v>
      </c>
      <c r="F328" s="9">
        <v>0</v>
      </c>
      <c r="G328" s="9">
        <v>0</v>
      </c>
      <c r="H328" s="9">
        <v>0</v>
      </c>
      <c r="I328" s="9">
        <v>0</v>
      </c>
      <c r="J328" s="9">
        <v>0</v>
      </c>
      <c r="K328" s="9">
        <v>0</v>
      </c>
      <c r="L328" s="9">
        <v>0</v>
      </c>
      <c r="M328" s="9">
        <v>0</v>
      </c>
      <c r="N328" s="9">
        <v>0</v>
      </c>
      <c r="O328" s="9">
        <f t="shared" si="21"/>
        <v>0</v>
      </c>
      <c r="Q328" s="9">
        <f t="shared" si="22"/>
        <v>0</v>
      </c>
      <c r="R328" s="9">
        <f>(SUM($E328:F328)+SUM($E328:E328))/2</f>
        <v>0</v>
      </c>
      <c r="S328" s="9">
        <f>(SUM($E328:G328)+SUM($E328:F328))/2</f>
        <v>0</v>
      </c>
      <c r="T328" s="9">
        <f>(SUM($E328:H328)+SUM($E328:G328))/2</f>
        <v>0</v>
      </c>
      <c r="U328" s="9">
        <f>(SUM($E328:I328)+SUM($E328:H328))/2</f>
        <v>0</v>
      </c>
      <c r="V328" s="9">
        <f>(SUM($E328:J328)+SUM($E328:I328))/2</f>
        <v>0</v>
      </c>
      <c r="W328" s="9">
        <f>(SUM($E328:K328)+SUM($E328:J328))/2</f>
        <v>0</v>
      </c>
      <c r="X328" s="9">
        <f>(SUM($E328:L328)+SUM($E328:K328))/2</f>
        <v>0</v>
      </c>
      <c r="Y328" s="9">
        <f>(SUM($E328:M328)+SUM($E328:L328))/2</f>
        <v>0</v>
      </c>
      <c r="Z328" s="9">
        <f>(SUM($E328:N328)+SUM($E328:M328))/2</f>
        <v>0</v>
      </c>
      <c r="AA328" s="9">
        <f t="shared" si="23"/>
        <v>0</v>
      </c>
    </row>
    <row r="329" spans="1:27" hidden="1">
      <c r="A329" s="7">
        <v>4179</v>
      </c>
      <c r="B329" t="s">
        <v>39</v>
      </c>
      <c r="C329" t="str">
        <f t="shared" si="20"/>
        <v>4179 Hydro 331-336</v>
      </c>
      <c r="D329" s="11">
        <v>1</v>
      </c>
      <c r="E329" s="8">
        <v>0</v>
      </c>
      <c r="F329" s="9">
        <v>0</v>
      </c>
      <c r="G329" s="9">
        <v>0</v>
      </c>
      <c r="H329" s="9">
        <v>0</v>
      </c>
      <c r="I329" s="9">
        <v>0</v>
      </c>
      <c r="J329" s="9">
        <v>0</v>
      </c>
      <c r="K329" s="9">
        <v>0</v>
      </c>
      <c r="L329" s="9">
        <v>0</v>
      </c>
      <c r="M329" s="9">
        <v>0</v>
      </c>
      <c r="N329" s="9">
        <v>0</v>
      </c>
      <c r="O329" s="9">
        <f t="shared" si="21"/>
        <v>0</v>
      </c>
      <c r="Q329" s="9">
        <f t="shared" si="22"/>
        <v>0</v>
      </c>
      <c r="R329" s="9">
        <f>(SUM($E329:F329)+SUM($E329:E329))/2</f>
        <v>0</v>
      </c>
      <c r="S329" s="9">
        <f>(SUM($E329:G329)+SUM($E329:F329))/2</f>
        <v>0</v>
      </c>
      <c r="T329" s="9">
        <f>(SUM($E329:H329)+SUM($E329:G329))/2</f>
        <v>0</v>
      </c>
      <c r="U329" s="9">
        <f>(SUM($E329:I329)+SUM($E329:H329))/2</f>
        <v>0</v>
      </c>
      <c r="V329" s="9">
        <f>(SUM($E329:J329)+SUM($E329:I329))/2</f>
        <v>0</v>
      </c>
      <c r="W329" s="9">
        <f>(SUM($E329:K329)+SUM($E329:J329))/2</f>
        <v>0</v>
      </c>
      <c r="X329" s="9">
        <f>(SUM($E329:L329)+SUM($E329:K329))/2</f>
        <v>0</v>
      </c>
      <c r="Y329" s="9">
        <f>(SUM($E329:M329)+SUM($E329:L329))/2</f>
        <v>0</v>
      </c>
      <c r="Z329" s="9">
        <f>(SUM($E329:N329)+SUM($E329:M329))/2</f>
        <v>0</v>
      </c>
      <c r="AA329" s="9">
        <f t="shared" si="23"/>
        <v>0</v>
      </c>
    </row>
    <row r="330" spans="1:27" hidden="1">
      <c r="A330" s="7">
        <v>4180</v>
      </c>
      <c r="B330" t="s">
        <v>39</v>
      </c>
      <c r="C330" t="str">
        <f t="shared" si="20"/>
        <v>4180 Hydro 331-336</v>
      </c>
      <c r="D330" s="11">
        <v>1</v>
      </c>
      <c r="E330" s="8">
        <v>0</v>
      </c>
      <c r="F330" s="9">
        <v>0</v>
      </c>
      <c r="G330" s="9">
        <v>0</v>
      </c>
      <c r="H330" s="9">
        <v>0</v>
      </c>
      <c r="I330" s="9">
        <v>0</v>
      </c>
      <c r="J330" s="9">
        <v>0</v>
      </c>
      <c r="K330" s="9">
        <v>0</v>
      </c>
      <c r="L330" s="9">
        <v>0</v>
      </c>
      <c r="M330" s="9">
        <v>0</v>
      </c>
      <c r="N330" s="9">
        <v>0</v>
      </c>
      <c r="O330" s="9">
        <f t="shared" si="21"/>
        <v>0</v>
      </c>
      <c r="Q330" s="9">
        <f t="shared" si="22"/>
        <v>0</v>
      </c>
      <c r="R330" s="9">
        <f>(SUM($E330:F330)+SUM($E330:E330))/2</f>
        <v>0</v>
      </c>
      <c r="S330" s="9">
        <f>(SUM($E330:G330)+SUM($E330:F330))/2</f>
        <v>0</v>
      </c>
      <c r="T330" s="9">
        <f>(SUM($E330:H330)+SUM($E330:G330))/2</f>
        <v>0</v>
      </c>
      <c r="U330" s="9">
        <f>(SUM($E330:I330)+SUM($E330:H330))/2</f>
        <v>0</v>
      </c>
      <c r="V330" s="9">
        <f>(SUM($E330:J330)+SUM($E330:I330))/2</f>
        <v>0</v>
      </c>
      <c r="W330" s="9">
        <f>(SUM($E330:K330)+SUM($E330:J330))/2</f>
        <v>0</v>
      </c>
      <c r="X330" s="9">
        <f>(SUM($E330:L330)+SUM($E330:K330))/2</f>
        <v>0</v>
      </c>
      <c r="Y330" s="9">
        <f>(SUM($E330:M330)+SUM($E330:L330))/2</f>
        <v>0</v>
      </c>
      <c r="Z330" s="9">
        <f>(SUM($E330:N330)+SUM($E330:M330))/2</f>
        <v>0</v>
      </c>
      <c r="AA330" s="9">
        <f t="shared" si="23"/>
        <v>0</v>
      </c>
    </row>
    <row r="331" spans="1:27" hidden="1">
      <c r="A331" s="7">
        <v>4181</v>
      </c>
      <c r="B331" t="s">
        <v>39</v>
      </c>
      <c r="C331" t="str">
        <f t="shared" si="20"/>
        <v>4181 Hydro 331-336</v>
      </c>
      <c r="D331" s="11">
        <v>1</v>
      </c>
      <c r="E331" s="8">
        <v>0</v>
      </c>
      <c r="F331" s="9">
        <v>0</v>
      </c>
      <c r="G331" s="9">
        <v>0</v>
      </c>
      <c r="H331" s="9">
        <v>0</v>
      </c>
      <c r="I331" s="9">
        <v>0</v>
      </c>
      <c r="J331" s="9">
        <v>0</v>
      </c>
      <c r="K331" s="9">
        <v>0</v>
      </c>
      <c r="L331" s="9">
        <v>0</v>
      </c>
      <c r="M331" s="9">
        <v>0</v>
      </c>
      <c r="N331" s="9">
        <v>0</v>
      </c>
      <c r="O331" s="9">
        <f t="shared" si="21"/>
        <v>0</v>
      </c>
      <c r="Q331" s="9">
        <f t="shared" si="22"/>
        <v>0</v>
      </c>
      <c r="R331" s="9">
        <f>(SUM($E331:F331)+SUM($E331:E331))/2</f>
        <v>0</v>
      </c>
      <c r="S331" s="9">
        <f>(SUM($E331:G331)+SUM($E331:F331))/2</f>
        <v>0</v>
      </c>
      <c r="T331" s="9">
        <f>(SUM($E331:H331)+SUM($E331:G331))/2</f>
        <v>0</v>
      </c>
      <c r="U331" s="9">
        <f>(SUM($E331:I331)+SUM($E331:H331))/2</f>
        <v>0</v>
      </c>
      <c r="V331" s="9">
        <f>(SUM($E331:J331)+SUM($E331:I331))/2</f>
        <v>0</v>
      </c>
      <c r="W331" s="9">
        <f>(SUM($E331:K331)+SUM($E331:J331))/2</f>
        <v>0</v>
      </c>
      <c r="X331" s="9">
        <f>(SUM($E331:L331)+SUM($E331:K331))/2</f>
        <v>0</v>
      </c>
      <c r="Y331" s="9">
        <f>(SUM($E331:M331)+SUM($E331:L331))/2</f>
        <v>0</v>
      </c>
      <c r="Z331" s="9">
        <f>(SUM($E331:N331)+SUM($E331:M331))/2</f>
        <v>0</v>
      </c>
      <c r="AA331" s="9">
        <f t="shared" si="23"/>
        <v>0</v>
      </c>
    </row>
    <row r="332" spans="1:27">
      <c r="A332" s="7">
        <v>5121</v>
      </c>
      <c r="B332" t="s">
        <v>36</v>
      </c>
      <c r="C332" t="str">
        <f t="shared" si="20"/>
        <v>5121 General 389-391 / 393-395 / 397-398</v>
      </c>
      <c r="D332" s="11">
        <v>1</v>
      </c>
      <c r="E332" s="8">
        <v>0</v>
      </c>
      <c r="F332" s="9">
        <v>0</v>
      </c>
      <c r="G332" s="9">
        <v>0</v>
      </c>
      <c r="H332" s="9">
        <v>0</v>
      </c>
      <c r="I332" s="9">
        <v>51189.949665927837</v>
      </c>
      <c r="J332" s="9">
        <v>21138.775509963838</v>
      </c>
      <c r="K332" s="9">
        <v>1139.8918140144001</v>
      </c>
      <c r="L332" s="9">
        <v>504.04582851023997</v>
      </c>
      <c r="M332" s="9">
        <v>247617.96099001842</v>
      </c>
      <c r="N332" s="9">
        <v>1850782.8926196233</v>
      </c>
      <c r="O332" s="9">
        <f t="shared" si="21"/>
        <v>2172373.516428058</v>
      </c>
      <c r="Q332" s="9">
        <f t="shared" si="22"/>
        <v>0</v>
      </c>
      <c r="R332" s="9">
        <f>(SUM($E332:F332)+SUM($E332:E332))/2</f>
        <v>0</v>
      </c>
      <c r="S332" s="9">
        <f>(SUM($E332:G332)+SUM($E332:F332))/2</f>
        <v>0</v>
      </c>
      <c r="T332" s="9">
        <f>(SUM($E332:H332)+SUM($E332:G332))/2</f>
        <v>0</v>
      </c>
      <c r="U332" s="9">
        <f>(SUM($E332:I332)+SUM($E332:H332))/2</f>
        <v>25594.974832963919</v>
      </c>
      <c r="V332" s="9">
        <f>(SUM($E332:J332)+SUM($E332:I332))/2</f>
        <v>61759.33742090976</v>
      </c>
      <c r="W332" s="9">
        <f>(SUM($E332:K332)+SUM($E332:J332))/2</f>
        <v>72898.671082898887</v>
      </c>
      <c r="X332" s="9">
        <f>(SUM($E332:L332)+SUM($E332:K332))/2</f>
        <v>73720.639904161188</v>
      </c>
      <c r="Y332" s="9">
        <f>(SUM($E332:M332)+SUM($E332:L332))/2</f>
        <v>197781.64331342551</v>
      </c>
      <c r="Z332" s="9">
        <f>(SUM($E332:N332)+SUM($E332:M332))/2</f>
        <v>1246982.0701182464</v>
      </c>
      <c r="AA332" s="9">
        <f t="shared" si="23"/>
        <v>167873.73366726056</v>
      </c>
    </row>
    <row r="333" spans="1:27" hidden="1">
      <c r="A333" s="7">
        <v>4184</v>
      </c>
      <c r="B333" t="s">
        <v>39</v>
      </c>
      <c r="C333" t="str">
        <f t="shared" si="20"/>
        <v>4184 Hydro 331-336</v>
      </c>
      <c r="D333" s="11">
        <v>1</v>
      </c>
      <c r="E333" s="8">
        <v>0</v>
      </c>
      <c r="F333" s="9">
        <v>0</v>
      </c>
      <c r="G333" s="9">
        <v>0</v>
      </c>
      <c r="H333" s="9">
        <v>0</v>
      </c>
      <c r="I333" s="9">
        <v>0</v>
      </c>
      <c r="J333" s="9">
        <v>0</v>
      </c>
      <c r="K333" s="9">
        <v>0</v>
      </c>
      <c r="L333" s="9">
        <v>0</v>
      </c>
      <c r="M333" s="9">
        <v>0</v>
      </c>
      <c r="N333" s="9">
        <v>0</v>
      </c>
      <c r="O333" s="9">
        <f t="shared" si="21"/>
        <v>0</v>
      </c>
      <c r="Q333" s="9">
        <f t="shared" si="22"/>
        <v>0</v>
      </c>
      <c r="R333" s="9">
        <f>(SUM($E333:F333)+SUM($E333:E333))/2</f>
        <v>0</v>
      </c>
      <c r="S333" s="9">
        <f>(SUM($E333:G333)+SUM($E333:F333))/2</f>
        <v>0</v>
      </c>
      <c r="T333" s="9">
        <f>(SUM($E333:H333)+SUM($E333:G333))/2</f>
        <v>0</v>
      </c>
      <c r="U333" s="9">
        <f>(SUM($E333:I333)+SUM($E333:H333))/2</f>
        <v>0</v>
      </c>
      <c r="V333" s="9">
        <f>(SUM($E333:J333)+SUM($E333:I333))/2</f>
        <v>0</v>
      </c>
      <c r="W333" s="9">
        <f>(SUM($E333:K333)+SUM($E333:J333))/2</f>
        <v>0</v>
      </c>
      <c r="X333" s="9">
        <f>(SUM($E333:L333)+SUM($E333:K333))/2</f>
        <v>0</v>
      </c>
      <c r="Y333" s="9">
        <f>(SUM($E333:M333)+SUM($E333:L333))/2</f>
        <v>0</v>
      </c>
      <c r="Z333" s="9">
        <f>(SUM($E333:N333)+SUM($E333:M333))/2</f>
        <v>0</v>
      </c>
      <c r="AA333" s="9">
        <f t="shared" si="23"/>
        <v>0</v>
      </c>
    </row>
    <row r="334" spans="1:27">
      <c r="A334" s="7">
        <v>5143</v>
      </c>
      <c r="B334" t="s">
        <v>36</v>
      </c>
      <c r="C334" t="str">
        <f t="shared" si="20"/>
        <v>5143 General 389-391 / 393-395 / 397-398</v>
      </c>
      <c r="D334" s="11">
        <v>1</v>
      </c>
      <c r="E334" s="8">
        <v>0</v>
      </c>
      <c r="F334" s="9">
        <v>0</v>
      </c>
      <c r="G334" s="9">
        <v>0</v>
      </c>
      <c r="H334" s="9">
        <v>0</v>
      </c>
      <c r="I334" s="9">
        <v>0</v>
      </c>
      <c r="J334" s="9">
        <v>523871.14859161893</v>
      </c>
      <c r="K334" s="9">
        <v>14831.18311525488</v>
      </c>
      <c r="L334" s="9">
        <v>13426.66580397064</v>
      </c>
      <c r="M334" s="9">
        <v>-21.994721217360002</v>
      </c>
      <c r="N334" s="9">
        <v>2783.6693939739998</v>
      </c>
      <c r="O334" s="9">
        <f t="shared" si="21"/>
        <v>554890.67218360119</v>
      </c>
      <c r="Q334" s="9">
        <f t="shared" si="22"/>
        <v>0</v>
      </c>
      <c r="R334" s="9">
        <f>(SUM($E334:F334)+SUM($E334:E334))/2</f>
        <v>0</v>
      </c>
      <c r="S334" s="9">
        <f>(SUM($E334:G334)+SUM($E334:F334))/2</f>
        <v>0</v>
      </c>
      <c r="T334" s="9">
        <f>(SUM($E334:H334)+SUM($E334:G334))/2</f>
        <v>0</v>
      </c>
      <c r="U334" s="9">
        <f>(SUM($E334:I334)+SUM($E334:H334))/2</f>
        <v>0</v>
      </c>
      <c r="V334" s="9">
        <f>(SUM($E334:J334)+SUM($E334:I334))/2</f>
        <v>261935.57429580946</v>
      </c>
      <c r="W334" s="9">
        <f>(SUM($E334:K334)+SUM($E334:J334))/2</f>
        <v>531286.74014924641</v>
      </c>
      <c r="X334" s="9">
        <f>(SUM($E334:L334)+SUM($E334:K334))/2</f>
        <v>545415.66460885922</v>
      </c>
      <c r="Y334" s="9">
        <f>(SUM($E334:M334)+SUM($E334:L334))/2</f>
        <v>552118.00015023584</v>
      </c>
      <c r="Z334" s="9">
        <f>(SUM($E334:N334)+SUM($E334:M334))/2</f>
        <v>553498.83748661424</v>
      </c>
      <c r="AA334" s="9">
        <f t="shared" si="23"/>
        <v>244425.48166907654</v>
      </c>
    </row>
    <row r="335" spans="1:27">
      <c r="A335" s="7">
        <v>5147</v>
      </c>
      <c r="B335" t="s">
        <v>36</v>
      </c>
      <c r="C335" t="str">
        <f t="shared" si="20"/>
        <v>5147 General 389-391 / 393-395 / 397-398</v>
      </c>
      <c r="D335" s="11">
        <v>1</v>
      </c>
      <c r="E335" s="8">
        <v>7.7588887769600001</v>
      </c>
      <c r="F335" s="9">
        <v>11.91200684136</v>
      </c>
      <c r="G335" s="9">
        <v>46.150024086720002</v>
      </c>
      <c r="H335" s="9">
        <v>7701.594952841524</v>
      </c>
      <c r="I335" s="9">
        <v>938.52306058088004</v>
      </c>
      <c r="J335" s="9">
        <v>0</v>
      </c>
      <c r="K335" s="9">
        <v>0</v>
      </c>
      <c r="L335" s="9">
        <v>0</v>
      </c>
      <c r="M335" s="9">
        <v>18181.049735659439</v>
      </c>
      <c r="N335" s="9">
        <v>1016.0543328397605</v>
      </c>
      <c r="O335" s="9">
        <f t="shared" si="21"/>
        <v>27903.043001626644</v>
      </c>
      <c r="Q335" s="9">
        <f t="shared" si="22"/>
        <v>3.8794443884800001</v>
      </c>
      <c r="R335" s="9">
        <f>(SUM($E335:F335)+SUM($E335:E335))/2</f>
        <v>13.714892197639999</v>
      </c>
      <c r="S335" s="9">
        <f>(SUM($E335:G335)+SUM($E335:F335))/2</f>
        <v>42.74590766168</v>
      </c>
      <c r="T335" s="9">
        <f>(SUM($E335:H335)+SUM($E335:G335))/2</f>
        <v>3916.6183961258021</v>
      </c>
      <c r="U335" s="9">
        <f>(SUM($E335:I335)+SUM($E335:H335))/2</f>
        <v>8236.6774028370037</v>
      </c>
      <c r="V335" s="9">
        <f>(SUM($E335:J335)+SUM($E335:I335))/2</f>
        <v>8705.9389331274433</v>
      </c>
      <c r="W335" s="9">
        <f>(SUM($E335:K335)+SUM($E335:J335))/2</f>
        <v>8705.9389331274433</v>
      </c>
      <c r="X335" s="9">
        <f>(SUM($E335:L335)+SUM($E335:K335))/2</f>
        <v>8705.9389331274433</v>
      </c>
      <c r="Y335" s="9">
        <f>(SUM($E335:M335)+SUM($E335:L335))/2</f>
        <v>17796.463800957164</v>
      </c>
      <c r="Z335" s="9">
        <f>(SUM($E335:N335)+SUM($E335:M335))/2</f>
        <v>27395.015835206763</v>
      </c>
      <c r="AA335" s="9">
        <f t="shared" si="23"/>
        <v>8352.2932478756866</v>
      </c>
    </row>
    <row r="336" spans="1:27">
      <c r="A336" s="7">
        <v>7001</v>
      </c>
      <c r="B336" t="s">
        <v>36</v>
      </c>
      <c r="C336" t="str">
        <f t="shared" si="20"/>
        <v>7001 General 389-391 / 393-395 / 397-398</v>
      </c>
      <c r="D336" s="11">
        <v>1</v>
      </c>
      <c r="E336" s="8">
        <v>46119.896730699133</v>
      </c>
      <c r="F336" s="9">
        <v>-184962.13261292357</v>
      </c>
      <c r="G336" s="9">
        <v>3600.1532002648019</v>
      </c>
      <c r="H336" s="9">
        <v>-2279.9411755269962</v>
      </c>
      <c r="I336" s="9">
        <v>140012.25335966298</v>
      </c>
      <c r="J336" s="9">
        <v>-6984.3394598882405</v>
      </c>
      <c r="K336" s="9">
        <v>704.12875909424361</v>
      </c>
      <c r="L336" s="9">
        <v>5528.14103548816</v>
      </c>
      <c r="M336" s="9">
        <v>0</v>
      </c>
      <c r="N336" s="9">
        <v>81130.686060090564</v>
      </c>
      <c r="O336" s="9">
        <f t="shared" si="21"/>
        <v>82868.845896961095</v>
      </c>
      <c r="Q336" s="9">
        <f t="shared" si="22"/>
        <v>23059.948365349566</v>
      </c>
      <c r="R336" s="9">
        <f>(SUM($E336:F336)+SUM($E336:E336))/2</f>
        <v>-46361.169575762644</v>
      </c>
      <c r="S336" s="9">
        <f>(SUM($E336:G336)+SUM($E336:F336))/2</f>
        <v>-137042.15928209201</v>
      </c>
      <c r="T336" s="9">
        <f>(SUM($E336:H336)+SUM($E336:G336))/2</f>
        <v>-136382.05326972311</v>
      </c>
      <c r="U336" s="9">
        <f>(SUM($E336:I336)+SUM($E336:H336))/2</f>
        <v>-67515.897177655119</v>
      </c>
      <c r="V336" s="9">
        <f>(SUM($E336:J336)+SUM($E336:I336))/2</f>
        <v>-1001.9402277677491</v>
      </c>
      <c r="W336" s="9">
        <f>(SUM($E336:K336)+SUM($E336:J336))/2</f>
        <v>-4142.045578164747</v>
      </c>
      <c r="X336" s="9">
        <f>(SUM($E336:L336)+SUM($E336:K336))/2</f>
        <v>-1025.9106808735455</v>
      </c>
      <c r="Y336" s="9">
        <f>(SUM($E336:M336)+SUM($E336:L336))/2</f>
        <v>1738.1598368705345</v>
      </c>
      <c r="Z336" s="9">
        <f>(SUM($E336:N336)+SUM($E336:M336))/2</f>
        <v>42303.502866915813</v>
      </c>
      <c r="AA336" s="9">
        <f t="shared" si="23"/>
        <v>-32636.956472290301</v>
      </c>
    </row>
    <row r="337" spans="1:28">
      <c r="A337" s="7">
        <v>7006</v>
      </c>
      <c r="B337" t="s">
        <v>36</v>
      </c>
      <c r="C337" t="str">
        <f t="shared" si="20"/>
        <v>7006 General 389-391 / 393-395 / 397-398</v>
      </c>
      <c r="D337" s="11">
        <v>1</v>
      </c>
      <c r="E337" s="8">
        <v>146835.7328631428</v>
      </c>
      <c r="F337" s="9">
        <v>10910.71993705808</v>
      </c>
      <c r="G337" s="9">
        <v>158543.90068413559</v>
      </c>
      <c r="H337" s="9">
        <v>219899.92268662056</v>
      </c>
      <c r="I337" s="9">
        <v>148248.59286673582</v>
      </c>
      <c r="J337" s="9">
        <v>42397.913179067284</v>
      </c>
      <c r="K337" s="9">
        <v>110052.57089088039</v>
      </c>
      <c r="L337" s="9">
        <v>111962.82039525287</v>
      </c>
      <c r="M337" s="9">
        <v>2920.8568529999998</v>
      </c>
      <c r="N337" s="9">
        <v>4508.8033990000004</v>
      </c>
      <c r="O337" s="9">
        <f t="shared" si="21"/>
        <v>956281.83375489351</v>
      </c>
      <c r="Q337" s="9">
        <f t="shared" si="22"/>
        <v>73417.866431571398</v>
      </c>
      <c r="R337" s="9">
        <f>(SUM($E337:F337)+SUM($E337:E337))/2</f>
        <v>152291.09283167182</v>
      </c>
      <c r="S337" s="9">
        <f>(SUM($E337:G337)+SUM($E337:F337))/2</f>
        <v>237018.40314226865</v>
      </c>
      <c r="T337" s="9">
        <f>(SUM($E337:H337)+SUM($E337:G337))/2</f>
        <v>426240.31482764671</v>
      </c>
      <c r="U337" s="9">
        <f>(SUM($E337:I337)+SUM($E337:H337))/2</f>
        <v>610314.5726043249</v>
      </c>
      <c r="V337" s="9">
        <f>(SUM($E337:J337)+SUM($E337:I337))/2</f>
        <v>705637.82562722662</v>
      </c>
      <c r="W337" s="9">
        <f>(SUM($E337:K337)+SUM($E337:J337))/2</f>
        <v>781863.06766220042</v>
      </c>
      <c r="X337" s="9">
        <f>(SUM($E337:L337)+SUM($E337:K337))/2</f>
        <v>892870.76330526709</v>
      </c>
      <c r="Y337" s="9">
        <f>(SUM($E337:M337)+SUM($E337:L337))/2</f>
        <v>950312.6019293936</v>
      </c>
      <c r="Z337" s="9">
        <f>(SUM($E337:N337)+SUM($E337:M337))/2</f>
        <v>954027.43205539347</v>
      </c>
      <c r="AA337" s="9">
        <f t="shared" si="23"/>
        <v>578399.39404169645</v>
      </c>
    </row>
    <row r="338" spans="1:28">
      <c r="A338" s="7">
        <v>7126</v>
      </c>
      <c r="B338" t="s">
        <v>36</v>
      </c>
      <c r="C338" t="str">
        <f t="shared" si="20"/>
        <v>7126 General 389-391 / 393-395 / 397-398</v>
      </c>
      <c r="D338" s="11">
        <v>1</v>
      </c>
      <c r="E338" s="8">
        <v>1331.9889858728534</v>
      </c>
      <c r="F338" s="9">
        <v>151343.85700677379</v>
      </c>
      <c r="G338" s="9">
        <v>10686.179235281279</v>
      </c>
      <c r="H338" s="9">
        <v>1062783.6376751368</v>
      </c>
      <c r="I338" s="9">
        <v>14259.339568773759</v>
      </c>
      <c r="J338" s="9">
        <v>7832.2573285693597</v>
      </c>
      <c r="K338" s="9">
        <v>5.6607239282400004</v>
      </c>
      <c r="L338" s="9">
        <v>192696.43436883445</v>
      </c>
      <c r="M338" s="9">
        <v>29893.692506050556</v>
      </c>
      <c r="N338" s="9">
        <v>1510.9945250293599</v>
      </c>
      <c r="O338" s="9">
        <f t="shared" si="21"/>
        <v>1472344.0419242501</v>
      </c>
      <c r="Q338" s="9">
        <f t="shared" si="22"/>
        <v>665.9944929364267</v>
      </c>
      <c r="R338" s="9">
        <f>(SUM($E338:F338)+SUM($E338:E338))/2</f>
        <v>77003.917489259751</v>
      </c>
      <c r="S338" s="9">
        <f>(SUM($E338:G338)+SUM($E338:F338))/2</f>
        <v>158018.9356102873</v>
      </c>
      <c r="T338" s="9">
        <f>(SUM($E338:H338)+SUM($E338:G338))/2</f>
        <v>694753.84406549623</v>
      </c>
      <c r="U338" s="9">
        <f>(SUM($E338:I338)+SUM($E338:H338))/2</f>
        <v>1233275.3326874515</v>
      </c>
      <c r="V338" s="9">
        <f>(SUM($E338:J338)+SUM($E338:I338))/2</f>
        <v>1244321.1311361231</v>
      </c>
      <c r="W338" s="9">
        <f>(SUM($E338:K338)+SUM($E338:J338))/2</f>
        <v>1248240.0901623718</v>
      </c>
      <c r="X338" s="9">
        <f>(SUM($E338:L338)+SUM($E338:K338))/2</f>
        <v>1344591.1377087531</v>
      </c>
      <c r="Y338" s="9">
        <f>(SUM($E338:M338)+SUM($E338:L338))/2</f>
        <v>1455886.2011461956</v>
      </c>
      <c r="Z338" s="9">
        <f>(SUM($E338:N338)+SUM($E338:M338))/2</f>
        <v>1471588.5446617354</v>
      </c>
      <c r="AA338" s="9">
        <f t="shared" si="23"/>
        <v>892834.5129160611</v>
      </c>
    </row>
    <row r="339" spans="1:28">
      <c r="A339" s="7">
        <v>7131</v>
      </c>
      <c r="B339" t="s">
        <v>36</v>
      </c>
      <c r="C339" t="str">
        <f t="shared" si="20"/>
        <v>7131 General 389-391 / 393-395 / 397-398</v>
      </c>
      <c r="D339" s="11">
        <v>1</v>
      </c>
      <c r="E339" s="8">
        <v>0</v>
      </c>
      <c r="F339" s="9">
        <v>0</v>
      </c>
      <c r="G339" s="9">
        <v>0</v>
      </c>
      <c r="H339" s="9">
        <v>0</v>
      </c>
      <c r="I339" s="9">
        <v>0</v>
      </c>
      <c r="J339" s="9">
        <v>0</v>
      </c>
      <c r="K339" s="9">
        <v>0</v>
      </c>
      <c r="L339" s="9">
        <v>683977.3165074673</v>
      </c>
      <c r="M339" s="9">
        <v>311755.98729100823</v>
      </c>
      <c r="N339" s="9">
        <v>525310.74894763902</v>
      </c>
      <c r="O339" s="9">
        <f t="shared" si="21"/>
        <v>1521044.0527461146</v>
      </c>
      <c r="Q339" s="9">
        <f t="shared" si="22"/>
        <v>0</v>
      </c>
      <c r="R339" s="9">
        <f>(SUM($E339:F339)+SUM($E339:E339))/2</f>
        <v>0</v>
      </c>
      <c r="S339" s="9">
        <f>(SUM($E339:G339)+SUM($E339:F339))/2</f>
        <v>0</v>
      </c>
      <c r="T339" s="9">
        <f>(SUM($E339:H339)+SUM($E339:G339))/2</f>
        <v>0</v>
      </c>
      <c r="U339" s="9">
        <f>(SUM($E339:I339)+SUM($E339:H339))/2</f>
        <v>0</v>
      </c>
      <c r="V339" s="9">
        <f>(SUM($E339:J339)+SUM($E339:I339))/2</f>
        <v>0</v>
      </c>
      <c r="W339" s="9">
        <f>(SUM($E339:K339)+SUM($E339:J339))/2</f>
        <v>0</v>
      </c>
      <c r="X339" s="9">
        <f>(SUM($E339:L339)+SUM($E339:K339))/2</f>
        <v>341988.65825373365</v>
      </c>
      <c r="Y339" s="9">
        <f>(SUM($E339:M339)+SUM($E339:L339))/2</f>
        <v>839855.31015297142</v>
      </c>
      <c r="Z339" s="9">
        <f>(SUM($E339:N339)+SUM($E339:M339))/2</f>
        <v>1258388.678272295</v>
      </c>
      <c r="AA339" s="9">
        <f t="shared" si="23"/>
        <v>244023.26466789999</v>
      </c>
    </row>
    <row r="340" spans="1:28" hidden="1">
      <c r="A340" s="7">
        <v>5010</v>
      </c>
      <c r="B340" t="s">
        <v>37</v>
      </c>
      <c r="C340" t="str">
        <f t="shared" si="20"/>
        <v>5010 Software 303</v>
      </c>
      <c r="D340" s="11">
        <v>1</v>
      </c>
      <c r="E340" s="8">
        <v>0</v>
      </c>
      <c r="F340" s="9">
        <v>0</v>
      </c>
      <c r="G340" s="9">
        <v>0</v>
      </c>
      <c r="H340" s="9">
        <v>0</v>
      </c>
      <c r="I340" s="9">
        <v>0</v>
      </c>
      <c r="J340" s="9">
        <v>0</v>
      </c>
      <c r="K340" s="9">
        <v>0</v>
      </c>
      <c r="L340" s="9">
        <v>0</v>
      </c>
      <c r="M340" s="9">
        <v>0</v>
      </c>
      <c r="N340" s="9">
        <v>0</v>
      </c>
      <c r="O340" s="9">
        <f t="shared" si="21"/>
        <v>0</v>
      </c>
      <c r="Q340" s="9">
        <f t="shared" si="22"/>
        <v>0</v>
      </c>
      <c r="R340" s="9">
        <f>(SUM($E340:F340)+SUM($E340:E340))/2</f>
        <v>0</v>
      </c>
      <c r="S340" s="9">
        <f>(SUM($E340:G340)+SUM($E340:F340))/2</f>
        <v>0</v>
      </c>
      <c r="T340" s="9">
        <f>(SUM($E340:H340)+SUM($E340:G340))/2</f>
        <v>0</v>
      </c>
      <c r="U340" s="9">
        <f>(SUM($E340:I340)+SUM($E340:H340))/2</f>
        <v>0</v>
      </c>
      <c r="V340" s="9">
        <f>(SUM($E340:J340)+SUM($E340:I340))/2</f>
        <v>0</v>
      </c>
      <c r="W340" s="9">
        <f>(SUM($E340:K340)+SUM($E340:J340))/2</f>
        <v>0</v>
      </c>
      <c r="X340" s="9">
        <f>(SUM($E340:L340)+SUM($E340:K340))/2</f>
        <v>0</v>
      </c>
      <c r="Y340" s="9">
        <f>(SUM($E340:M340)+SUM($E340:L340))/2</f>
        <v>0</v>
      </c>
      <c r="Z340" s="9">
        <f>(SUM($E340:N340)+SUM($E340:M340))/2</f>
        <v>0</v>
      </c>
      <c r="AA340" s="9">
        <f t="shared" si="23"/>
        <v>0</v>
      </c>
    </row>
    <row r="341" spans="1:28" hidden="1">
      <c r="A341" s="7">
        <v>5010</v>
      </c>
      <c r="B341" t="s">
        <v>36</v>
      </c>
      <c r="C341" t="str">
        <f t="shared" si="20"/>
        <v>5010 General 389-391 / 393-395 / 397-398</v>
      </c>
      <c r="D341" s="11">
        <v>1</v>
      </c>
      <c r="E341" s="8">
        <v>0</v>
      </c>
      <c r="F341" s="9">
        <v>0</v>
      </c>
      <c r="G341" s="9">
        <v>0</v>
      </c>
      <c r="H341" s="9">
        <v>0</v>
      </c>
      <c r="I341" s="9">
        <v>0</v>
      </c>
      <c r="J341" s="9">
        <v>0</v>
      </c>
      <c r="K341" s="9">
        <v>0</v>
      </c>
      <c r="L341" s="9">
        <v>0</v>
      </c>
      <c r="M341" s="9">
        <v>0</v>
      </c>
      <c r="N341" s="9">
        <v>0</v>
      </c>
      <c r="O341" s="9">
        <f t="shared" si="21"/>
        <v>0</v>
      </c>
      <c r="Q341" s="9">
        <f t="shared" si="22"/>
        <v>0</v>
      </c>
      <c r="R341" s="9">
        <f>(SUM($E341:F341)+SUM($E341:E341))/2</f>
        <v>0</v>
      </c>
      <c r="S341" s="9">
        <f>(SUM($E341:G341)+SUM($E341:F341))/2</f>
        <v>0</v>
      </c>
      <c r="T341" s="9">
        <f>(SUM($E341:H341)+SUM($E341:G341))/2</f>
        <v>0</v>
      </c>
      <c r="U341" s="9">
        <f>(SUM($E341:I341)+SUM($E341:H341))/2</f>
        <v>0</v>
      </c>
      <c r="V341" s="9">
        <f>(SUM($E341:J341)+SUM($E341:I341))/2</f>
        <v>0</v>
      </c>
      <c r="W341" s="9">
        <f>(SUM($E341:K341)+SUM($E341:J341))/2</f>
        <v>0</v>
      </c>
      <c r="X341" s="9">
        <f>(SUM($E341:L341)+SUM($E341:K341))/2</f>
        <v>0</v>
      </c>
      <c r="Y341" s="9">
        <f>(SUM($E341:M341)+SUM($E341:L341))/2</f>
        <v>0</v>
      </c>
      <c r="Z341" s="9">
        <f>(SUM($E341:N341)+SUM($E341:M341))/2</f>
        <v>0</v>
      </c>
      <c r="AA341" s="9">
        <f t="shared" si="23"/>
        <v>0</v>
      </c>
    </row>
    <row r="342" spans="1:28">
      <c r="A342" s="7">
        <v>7139</v>
      </c>
      <c r="B342" t="s">
        <v>36</v>
      </c>
      <c r="C342" t="str">
        <f t="shared" si="20"/>
        <v>7139 General 389-391 / 393-395 / 397-398</v>
      </c>
      <c r="D342" s="11">
        <v>1</v>
      </c>
      <c r="E342" s="8">
        <v>220.38893108912001</v>
      </c>
      <c r="F342" s="9">
        <v>-271.12418957064</v>
      </c>
      <c r="G342" s="9">
        <v>49.8614232356</v>
      </c>
      <c r="H342" s="9">
        <v>0</v>
      </c>
      <c r="I342" s="9">
        <v>0</v>
      </c>
      <c r="J342" s="9">
        <v>0</v>
      </c>
      <c r="K342" s="9">
        <v>0</v>
      </c>
      <c r="L342" s="9">
        <v>0</v>
      </c>
      <c r="M342" s="9">
        <v>0</v>
      </c>
      <c r="N342" s="9">
        <v>0</v>
      </c>
      <c r="O342" s="9">
        <f t="shared" si="21"/>
        <v>-0.87383524591999162</v>
      </c>
      <c r="Q342" s="9">
        <f t="shared" si="22"/>
        <v>110.19446554456</v>
      </c>
      <c r="R342" s="9">
        <f>(SUM($E342:F342)+SUM($E342:E342))/2</f>
        <v>84.826836303800007</v>
      </c>
      <c r="S342" s="9">
        <f>(SUM($E342:G342)+SUM($E342:F342))/2</f>
        <v>-25.804546863719992</v>
      </c>
      <c r="T342" s="9">
        <f>(SUM($E342:H342)+SUM($E342:G342))/2</f>
        <v>-0.87383524591999162</v>
      </c>
      <c r="U342" s="9">
        <f>(SUM($E342:I342)+SUM($E342:H342))/2</f>
        <v>-0.87383524591999162</v>
      </c>
      <c r="V342" s="9">
        <f>(SUM($E342:J342)+SUM($E342:I342))/2</f>
        <v>-0.87383524591999162</v>
      </c>
      <c r="W342" s="9">
        <f>(SUM($E342:K342)+SUM($E342:J342))/2</f>
        <v>-0.87383524591999162</v>
      </c>
      <c r="X342" s="9">
        <f>(SUM($E342:L342)+SUM($E342:K342))/2</f>
        <v>-0.87383524591999162</v>
      </c>
      <c r="Y342" s="9">
        <f>(SUM($E342:M342)+SUM($E342:L342))/2</f>
        <v>-0.87383524591999162</v>
      </c>
      <c r="Z342" s="9">
        <f>(SUM($E342:N342)+SUM($E342:M342))/2</f>
        <v>-0.87383524591999162</v>
      </c>
      <c r="AA342" s="9">
        <f t="shared" si="23"/>
        <v>16.309990826320007</v>
      </c>
    </row>
    <row r="343" spans="1:28">
      <c r="A343" s="7">
        <v>4140</v>
      </c>
      <c r="B343" t="s">
        <v>39</v>
      </c>
      <c r="C343" t="str">
        <f t="shared" si="20"/>
        <v>4140 Hydro 331-336</v>
      </c>
      <c r="D343" s="11">
        <v>1</v>
      </c>
      <c r="E343" s="8">
        <v>-29222.493174000003</v>
      </c>
      <c r="F343" s="9">
        <v>67372.572981000005</v>
      </c>
      <c r="G343" s="9">
        <v>61153.857681000001</v>
      </c>
      <c r="H343" s="9">
        <v>23890.823943000003</v>
      </c>
      <c r="I343" s="9">
        <v>41682.968712000002</v>
      </c>
      <c r="J343" s="9">
        <v>50333.825471999997</v>
      </c>
      <c r="K343" s="9">
        <v>-11544.238776</v>
      </c>
      <c r="L343" s="9">
        <v>87688.145034000001</v>
      </c>
      <c r="M343" s="9">
        <v>41955.524730000005</v>
      </c>
      <c r="N343" s="9">
        <v>65516.785026000005</v>
      </c>
      <c r="O343" s="9">
        <f t="shared" si="21"/>
        <v>398827.77162899997</v>
      </c>
      <c r="Q343" s="9">
        <f t="shared" si="22"/>
        <v>-14611.246587000001</v>
      </c>
      <c r="R343" s="9">
        <f>(SUM($E343:F343)+SUM($E343:E343))/2</f>
        <v>4463.7933164999995</v>
      </c>
      <c r="S343" s="9">
        <f>(SUM($E343:G343)+SUM($E343:F343))/2</f>
        <v>68727.008647499999</v>
      </c>
      <c r="T343" s="9">
        <f>(SUM($E343:H343)+SUM($E343:G343))/2</f>
        <v>111249.34945949999</v>
      </c>
      <c r="U343" s="9">
        <f>(SUM($E343:I343)+SUM($E343:H343))/2</f>
        <v>144036.24578699999</v>
      </c>
      <c r="V343" s="9">
        <f>(SUM($E343:J343)+SUM($E343:I343))/2</f>
        <v>190044.64287899999</v>
      </c>
      <c r="W343" s="9">
        <f>(SUM($E343:K343)+SUM($E343:J343))/2</f>
        <v>209439.43622699997</v>
      </c>
      <c r="X343" s="9">
        <f>(SUM($E343:L343)+SUM($E343:K343))/2</f>
        <v>247511.38935599997</v>
      </c>
      <c r="Y343" s="9">
        <f>(SUM($E343:M343)+SUM($E343:L343))/2</f>
        <v>312333.224238</v>
      </c>
      <c r="Z343" s="9">
        <f>(SUM($E343:N343)+SUM($E343:M343))/2</f>
        <v>366069.37911599997</v>
      </c>
      <c r="AA343" s="9">
        <f t="shared" si="23"/>
        <v>163926.32224394998</v>
      </c>
    </row>
    <row r="344" spans="1:28" hidden="1">
      <c r="A344" s="7">
        <v>5014</v>
      </c>
      <c r="B344" t="s">
        <v>39</v>
      </c>
      <c r="C344" t="str">
        <f t="shared" si="20"/>
        <v>5014 Hydro 331-336</v>
      </c>
      <c r="D344" s="11">
        <v>1</v>
      </c>
      <c r="E344" s="8">
        <v>0</v>
      </c>
      <c r="F344" s="9">
        <v>0</v>
      </c>
      <c r="G344" s="9">
        <v>0</v>
      </c>
      <c r="H344" s="9">
        <v>0</v>
      </c>
      <c r="I344" s="9">
        <v>0</v>
      </c>
      <c r="J344" s="9">
        <v>0</v>
      </c>
      <c r="K344" s="9">
        <v>0</v>
      </c>
      <c r="L344" s="9">
        <v>0</v>
      </c>
      <c r="M344" s="9">
        <v>0</v>
      </c>
      <c r="N344" s="9">
        <v>0</v>
      </c>
      <c r="O344" s="9">
        <f t="shared" si="21"/>
        <v>0</v>
      </c>
      <c r="Q344" s="9">
        <f t="shared" si="22"/>
        <v>0</v>
      </c>
      <c r="R344" s="9">
        <f>(SUM($E344:F344)+SUM($E344:E344))/2</f>
        <v>0</v>
      </c>
      <c r="S344" s="9">
        <f>(SUM($E344:G344)+SUM($E344:F344))/2</f>
        <v>0</v>
      </c>
      <c r="T344" s="9">
        <f>(SUM($E344:H344)+SUM($E344:G344))/2</f>
        <v>0</v>
      </c>
      <c r="U344" s="9">
        <f>(SUM($E344:I344)+SUM($E344:H344))/2</f>
        <v>0</v>
      </c>
      <c r="V344" s="9">
        <f>(SUM($E344:J344)+SUM($E344:I344))/2</f>
        <v>0</v>
      </c>
      <c r="W344" s="9">
        <f>(SUM($E344:K344)+SUM($E344:J344))/2</f>
        <v>0</v>
      </c>
      <c r="X344" s="9">
        <f>(SUM($E344:L344)+SUM($E344:K344))/2</f>
        <v>0</v>
      </c>
      <c r="Y344" s="9">
        <f>(SUM($E344:M344)+SUM($E344:L344))/2</f>
        <v>0</v>
      </c>
      <c r="Z344" s="9">
        <f>(SUM($E344:N344)+SUM($E344:M344))/2</f>
        <v>0</v>
      </c>
      <c r="AA344" s="9">
        <f t="shared" si="23"/>
        <v>0</v>
      </c>
    </row>
    <row r="345" spans="1:28">
      <c r="A345" s="7">
        <v>4148</v>
      </c>
      <c r="B345" t="s">
        <v>39</v>
      </c>
      <c r="C345" t="str">
        <f t="shared" si="20"/>
        <v>4148 Hydro 331-336</v>
      </c>
      <c r="D345" s="11">
        <v>1</v>
      </c>
      <c r="E345" s="8">
        <v>1256844.6396659999</v>
      </c>
      <c r="F345" s="9">
        <v>99172.194848999992</v>
      </c>
      <c r="G345" s="9">
        <v>22207.866450000001</v>
      </c>
      <c r="H345" s="9">
        <v>26350.650878999997</v>
      </c>
      <c r="I345" s="9">
        <v>147537.87350399999</v>
      </c>
      <c r="J345" s="9">
        <v>402055.77192899992</v>
      </c>
      <c r="K345" s="9">
        <v>58256.019171000029</v>
      </c>
      <c r="L345" s="9">
        <v>89768.97279</v>
      </c>
      <c r="M345" s="9">
        <v>343479.92372399993</v>
      </c>
      <c r="N345" s="9">
        <v>43713.210660000004</v>
      </c>
      <c r="O345" s="9">
        <f t="shared" si="21"/>
        <v>2489387.1236219998</v>
      </c>
      <c r="Q345" s="9">
        <f t="shared" si="22"/>
        <v>628422.31983299996</v>
      </c>
      <c r="R345" s="9">
        <f>(SUM($E345:F345)+SUM($E345:E345))/2</f>
        <v>1306430.7370905001</v>
      </c>
      <c r="S345" s="9">
        <f>(SUM($E345:G345)+SUM($E345:F345))/2</f>
        <v>1367120.76774</v>
      </c>
      <c r="T345" s="9">
        <f>(SUM($E345:H345)+SUM($E345:G345))/2</f>
        <v>1391400.0264045</v>
      </c>
      <c r="U345" s="9">
        <f>(SUM($E345:I345)+SUM($E345:H345))/2</f>
        <v>1478344.2885960001</v>
      </c>
      <c r="V345" s="9">
        <f>(SUM($E345:J345)+SUM($E345:I345))/2</f>
        <v>1753141.1113125002</v>
      </c>
      <c r="W345" s="9">
        <f>(SUM($E345:K345)+SUM($E345:J345))/2</f>
        <v>1983297.0068625</v>
      </c>
      <c r="X345" s="9">
        <f>(SUM($E345:L345)+SUM($E345:K345))/2</f>
        <v>2057309.502843</v>
      </c>
      <c r="Y345" s="9">
        <f>(SUM($E345:M345)+SUM($E345:L345))/2</f>
        <v>2273933.9511000002</v>
      </c>
      <c r="Z345" s="9">
        <f>(SUM($E345:N345)+SUM($E345:M345))/2</f>
        <v>2467530.5182919996</v>
      </c>
      <c r="AA345" s="9">
        <f t="shared" si="23"/>
        <v>1670693.0230073999</v>
      </c>
    </row>
    <row r="346" spans="1:28">
      <c r="A346" s="7">
        <v>4152</v>
      </c>
      <c r="B346" t="s">
        <v>39</v>
      </c>
      <c r="C346" t="str">
        <f t="shared" si="20"/>
        <v>4152 Hydro 331-336</v>
      </c>
      <c r="D346" s="11">
        <v>1</v>
      </c>
      <c r="E346" s="8">
        <v>8602.8081299999994</v>
      </c>
      <c r="F346" s="9">
        <v>4800.544539000055</v>
      </c>
      <c r="G346" s="9">
        <v>-28142.707026</v>
      </c>
      <c r="H346" s="9">
        <v>6154851.8545290008</v>
      </c>
      <c r="I346" s="9">
        <v>210224.00265300012</v>
      </c>
      <c r="J346" s="9">
        <v>129297.660471</v>
      </c>
      <c r="K346" s="9">
        <v>11668.185836999999</v>
      </c>
      <c r="L346" s="9">
        <v>5118.8486370000001</v>
      </c>
      <c r="M346" s="9">
        <v>2225.9990339999999</v>
      </c>
      <c r="N346" s="9">
        <v>186982.55167199997</v>
      </c>
      <c r="O346" s="9">
        <f t="shared" si="21"/>
        <v>6685629.7484760005</v>
      </c>
      <c r="Q346" s="9">
        <f t="shared" si="22"/>
        <v>4301.4040649999997</v>
      </c>
      <c r="R346" s="9">
        <f>(SUM($E346:F346)+SUM($E346:E346))/2</f>
        <v>11003.080399500028</v>
      </c>
      <c r="S346" s="9">
        <f>(SUM($E346:G346)+SUM($E346:F346))/2</f>
        <v>-668.00084399994557</v>
      </c>
      <c r="T346" s="9">
        <f>(SUM($E346:H346)+SUM($E346:G346))/2</f>
        <v>3062686.5729075009</v>
      </c>
      <c r="U346" s="9">
        <f>(SUM($E346:I346)+SUM($E346:H346))/2</f>
        <v>6245224.5014985017</v>
      </c>
      <c r="V346" s="9">
        <f>(SUM($E346:J346)+SUM($E346:I346))/2</f>
        <v>6414985.3330605011</v>
      </c>
      <c r="W346" s="9">
        <f>(SUM($E346:K346)+SUM($E346:J346))/2</f>
        <v>6485468.2562145013</v>
      </c>
      <c r="X346" s="9">
        <f>(SUM($E346:L346)+SUM($E346:K346))/2</f>
        <v>6493861.7734515006</v>
      </c>
      <c r="Y346" s="9">
        <f>(SUM($E346:M346)+SUM($E346:L346))/2</f>
        <v>6497534.1972870007</v>
      </c>
      <c r="Z346" s="9">
        <f>(SUM($E346:N346)+SUM($E346:M346))/2</f>
        <v>6592138.4726400003</v>
      </c>
      <c r="AA346" s="9">
        <f t="shared" si="23"/>
        <v>4180653.5590680009</v>
      </c>
    </row>
    <row r="347" spans="1:28" hidden="1">
      <c r="A347" s="7">
        <v>5015</v>
      </c>
      <c r="B347" t="s">
        <v>36</v>
      </c>
      <c r="C347" t="str">
        <f t="shared" ref="C347:C410" si="24">CONCATENATE(A347," ",B347)</f>
        <v>5015 General 389-391 / 393-395 / 397-398</v>
      </c>
      <c r="D347" s="11">
        <v>1</v>
      </c>
      <c r="E347" s="8">
        <v>0</v>
      </c>
      <c r="F347" s="9">
        <v>0</v>
      </c>
      <c r="G347" s="9">
        <v>0</v>
      </c>
      <c r="H347" s="9">
        <v>0</v>
      </c>
      <c r="I347" s="9">
        <v>0</v>
      </c>
      <c r="J347" s="9">
        <v>0</v>
      </c>
      <c r="K347" s="9">
        <v>0</v>
      </c>
      <c r="L347" s="9">
        <v>0</v>
      </c>
      <c r="M347" s="9">
        <v>0</v>
      </c>
      <c r="N347" s="9">
        <v>0</v>
      </c>
      <c r="O347" s="9">
        <f t="shared" ref="O347:O410" si="25">SUM(E347:N347)</f>
        <v>0</v>
      </c>
      <c r="Q347" s="9">
        <f t="shared" ref="Q347:Q410" si="26">E347/2</f>
        <v>0</v>
      </c>
      <c r="R347" s="9">
        <f>(SUM($E347:F347)+SUM($E347:E347))/2</f>
        <v>0</v>
      </c>
      <c r="S347" s="9">
        <f>(SUM($E347:G347)+SUM($E347:F347))/2</f>
        <v>0</v>
      </c>
      <c r="T347" s="9">
        <f>(SUM($E347:H347)+SUM($E347:G347))/2</f>
        <v>0</v>
      </c>
      <c r="U347" s="9">
        <f>(SUM($E347:I347)+SUM($E347:H347))/2</f>
        <v>0</v>
      </c>
      <c r="V347" s="9">
        <f>(SUM($E347:J347)+SUM($E347:I347))/2</f>
        <v>0</v>
      </c>
      <c r="W347" s="9">
        <f>(SUM($E347:K347)+SUM($E347:J347))/2</f>
        <v>0</v>
      </c>
      <c r="X347" s="9">
        <f>(SUM($E347:L347)+SUM($E347:K347))/2</f>
        <v>0</v>
      </c>
      <c r="Y347" s="9">
        <f>(SUM($E347:M347)+SUM($E347:L347))/2</f>
        <v>0</v>
      </c>
      <c r="Z347" s="9">
        <f>(SUM($E347:N347)+SUM($E347:M347))/2</f>
        <v>0</v>
      </c>
      <c r="AA347" s="9">
        <f t="shared" ref="AA347:AA410" si="27">AVERAGE(Q347:Z347)</f>
        <v>0</v>
      </c>
    </row>
    <row r="348" spans="1:28" hidden="1">
      <c r="A348" s="7">
        <v>5102</v>
      </c>
      <c r="B348" t="s">
        <v>36</v>
      </c>
      <c r="C348" t="str">
        <f t="shared" si="24"/>
        <v>5102 General 389-391 / 393-395 / 397-398</v>
      </c>
      <c r="D348" s="11">
        <v>1</v>
      </c>
      <c r="E348" s="8">
        <v>0</v>
      </c>
      <c r="F348" s="9">
        <v>0</v>
      </c>
      <c r="G348" s="9">
        <v>0</v>
      </c>
      <c r="H348" s="9">
        <v>0</v>
      </c>
      <c r="I348" s="9">
        <v>0</v>
      </c>
      <c r="J348" s="9">
        <v>0</v>
      </c>
      <c r="K348" s="9">
        <v>0</v>
      </c>
      <c r="L348" s="9">
        <v>0</v>
      </c>
      <c r="M348" s="9">
        <v>0</v>
      </c>
      <c r="N348" s="9">
        <v>0</v>
      </c>
      <c r="O348" s="9">
        <f t="shared" si="25"/>
        <v>0</v>
      </c>
      <c r="Q348" s="9">
        <f t="shared" si="26"/>
        <v>0</v>
      </c>
      <c r="R348" s="9">
        <f>(SUM($E348:F348)+SUM($E348:E348))/2</f>
        <v>0</v>
      </c>
      <c r="S348" s="9">
        <f>(SUM($E348:G348)+SUM($E348:F348))/2</f>
        <v>0</v>
      </c>
      <c r="T348" s="9">
        <f>(SUM($E348:H348)+SUM($E348:G348))/2</f>
        <v>0</v>
      </c>
      <c r="U348" s="9">
        <f>(SUM($E348:I348)+SUM($E348:H348))/2</f>
        <v>0</v>
      </c>
      <c r="V348" s="9">
        <f>(SUM($E348:J348)+SUM($E348:I348))/2</f>
        <v>0</v>
      </c>
      <c r="W348" s="9">
        <f>(SUM($E348:K348)+SUM($E348:J348))/2</f>
        <v>0</v>
      </c>
      <c r="X348" s="9">
        <f>(SUM($E348:L348)+SUM($E348:K348))/2</f>
        <v>0</v>
      </c>
      <c r="Y348" s="9">
        <f>(SUM($E348:M348)+SUM($E348:L348))/2</f>
        <v>0</v>
      </c>
      <c r="Z348" s="9">
        <f>(SUM($E348:N348)+SUM($E348:M348))/2</f>
        <v>0</v>
      </c>
      <c r="AA348" s="9">
        <f t="shared" si="27"/>
        <v>0</v>
      </c>
    </row>
    <row r="349" spans="1:28" hidden="1">
      <c r="A349" s="7">
        <v>5106</v>
      </c>
      <c r="B349" t="s">
        <v>36</v>
      </c>
      <c r="C349" t="str">
        <f t="shared" si="24"/>
        <v>5106 General 389-391 / 393-395 / 397-398</v>
      </c>
      <c r="D349" s="11">
        <v>1</v>
      </c>
      <c r="E349" s="8">
        <v>13149.017445919841</v>
      </c>
      <c r="F349" s="9">
        <v>46213.710690699758</v>
      </c>
      <c r="G349" s="9">
        <v>14148.588819607437</v>
      </c>
      <c r="H349" s="9">
        <v>17440.629089139438</v>
      </c>
      <c r="I349" s="9">
        <v>22572.991858935202</v>
      </c>
      <c r="J349" s="9">
        <v>31689.601682003522</v>
      </c>
      <c r="K349" s="9">
        <v>3806.4311325200802</v>
      </c>
      <c r="L349" s="9">
        <v>1385.2017113153599</v>
      </c>
      <c r="M349" s="9">
        <v>5332.3587287690398</v>
      </c>
      <c r="N349" s="9">
        <v>117.15633975656</v>
      </c>
      <c r="O349" s="9">
        <f t="shared" si="25"/>
        <v>155855.68749866623</v>
      </c>
      <c r="Q349" s="9">
        <f t="shared" si="26"/>
        <v>6574.5087229599203</v>
      </c>
      <c r="R349" s="9">
        <f>(SUM($E349:F349)+SUM($E349:E349))/2</f>
        <v>36255.872791269721</v>
      </c>
      <c r="S349" s="9">
        <f>(SUM($E349:G349)+SUM($E349:F349))/2</f>
        <v>66437.022546423308</v>
      </c>
      <c r="T349" s="9">
        <f>(SUM($E349:H349)+SUM($E349:G349))/2</f>
        <v>82231.63150079675</v>
      </c>
      <c r="U349" s="9">
        <f>(SUM($E349:I349)+SUM($E349:H349))/2</f>
        <v>102238.44197483407</v>
      </c>
      <c r="V349" s="9">
        <f>(SUM($E349:J349)+SUM($E349:I349))/2</f>
        <v>129369.73874530342</v>
      </c>
      <c r="W349" s="9">
        <f>(SUM($E349:K349)+SUM($E349:J349))/2</f>
        <v>147117.75515256522</v>
      </c>
      <c r="X349" s="9">
        <f>(SUM($E349:L349)+SUM($E349:K349))/2</f>
        <v>149713.57157448295</v>
      </c>
      <c r="Y349" s="9">
        <f>(SUM($E349:M349)+SUM($E349:L349))/2</f>
        <v>153072.35179452517</v>
      </c>
      <c r="Z349" s="9">
        <f>(SUM($E349:N349)+SUM($E349:M349))/2</f>
        <v>155797.10932878795</v>
      </c>
      <c r="AA349" s="9">
        <f t="shared" si="27"/>
        <v>102880.80041319485</v>
      </c>
    </row>
    <row r="350" spans="1:28" hidden="1">
      <c r="A350" s="7">
        <v>5119</v>
      </c>
      <c r="B350" t="s">
        <v>36</v>
      </c>
      <c r="C350" t="str">
        <f t="shared" si="24"/>
        <v>5119 General 389-391 / 393-395 / 397-398</v>
      </c>
      <c r="D350" s="11">
        <v>1</v>
      </c>
      <c r="E350" s="8">
        <v>0</v>
      </c>
      <c r="F350" s="9">
        <v>0</v>
      </c>
      <c r="G350" s="9">
        <v>0</v>
      </c>
      <c r="H350" s="9">
        <v>0</v>
      </c>
      <c r="I350" s="9">
        <v>0</v>
      </c>
      <c r="J350" s="9">
        <v>0</v>
      </c>
      <c r="K350" s="9">
        <v>0</v>
      </c>
      <c r="L350" s="9">
        <v>0</v>
      </c>
      <c r="M350" s="9">
        <v>0</v>
      </c>
      <c r="N350" s="9">
        <v>0</v>
      </c>
      <c r="O350" s="9">
        <f t="shared" si="25"/>
        <v>0</v>
      </c>
      <c r="Q350" s="9">
        <f t="shared" si="26"/>
        <v>0</v>
      </c>
      <c r="R350" s="9">
        <f>(SUM($E350:F350)+SUM($E350:E350))/2</f>
        <v>0</v>
      </c>
      <c r="S350" s="9">
        <f>(SUM($E350:G350)+SUM($E350:F350))/2</f>
        <v>0</v>
      </c>
      <c r="T350" s="9">
        <f>(SUM($E350:H350)+SUM($E350:G350))/2</f>
        <v>0</v>
      </c>
      <c r="U350" s="9">
        <f>(SUM($E350:I350)+SUM($E350:H350))/2</f>
        <v>0</v>
      </c>
      <c r="V350" s="9">
        <f>(SUM($E350:J350)+SUM($E350:I350))/2</f>
        <v>0</v>
      </c>
      <c r="W350" s="9">
        <f>(SUM($E350:K350)+SUM($E350:J350))/2</f>
        <v>0</v>
      </c>
      <c r="X350" s="9">
        <f>(SUM($E350:L350)+SUM($E350:K350))/2</f>
        <v>0</v>
      </c>
      <c r="Y350" s="9">
        <f>(SUM($E350:M350)+SUM($E350:L350))/2</f>
        <v>0</v>
      </c>
      <c r="Z350" s="9">
        <f>(SUM($E350:N350)+SUM($E350:M350))/2</f>
        <v>0</v>
      </c>
      <c r="AA350" s="9">
        <f t="shared" si="27"/>
        <v>0</v>
      </c>
    </row>
    <row r="351" spans="1:28">
      <c r="A351" s="7">
        <v>4171</v>
      </c>
      <c r="B351" t="s">
        <v>39</v>
      </c>
      <c r="C351" t="str">
        <f t="shared" si="24"/>
        <v>4171 Hydro 331-336</v>
      </c>
      <c r="D351" s="11">
        <v>1</v>
      </c>
      <c r="E351" s="8">
        <v>0</v>
      </c>
      <c r="F351" s="9">
        <v>0</v>
      </c>
      <c r="G351" s="9">
        <v>1624470.3211380001</v>
      </c>
      <c r="H351" s="9">
        <v>28099.003148999996</v>
      </c>
      <c r="I351" s="9">
        <v>30736.787487000001</v>
      </c>
      <c r="J351" s="9">
        <v>6385.3934339999996</v>
      </c>
      <c r="K351" s="9">
        <v>1422.6141089999999</v>
      </c>
      <c r="L351" s="9">
        <v>204.985578</v>
      </c>
      <c r="M351" s="9">
        <v>124.40059799999999</v>
      </c>
      <c r="N351" s="9">
        <v>15174.592124999999</v>
      </c>
      <c r="O351" s="9">
        <f t="shared" si="25"/>
        <v>1706618.0976180001</v>
      </c>
      <c r="Q351" s="9">
        <f t="shared" si="26"/>
        <v>0</v>
      </c>
      <c r="R351" s="9">
        <f>(SUM($E351:F351)+SUM($E351:E351))/2</f>
        <v>0</v>
      </c>
      <c r="S351" s="9">
        <f>(SUM($E351:G351)+SUM($E351:F351))/2</f>
        <v>812235.16056900006</v>
      </c>
      <c r="T351" s="9">
        <f>(SUM($E351:H351)+SUM($E351:G351))/2</f>
        <v>1638519.8227125001</v>
      </c>
      <c r="U351" s="9">
        <f>(SUM($E351:I351)+SUM($E351:H351))/2</f>
        <v>1667937.7180305002</v>
      </c>
      <c r="V351" s="9">
        <f>(SUM($E351:J351)+SUM($E351:I351))/2</f>
        <v>1686498.808491</v>
      </c>
      <c r="W351" s="9">
        <f>(SUM($E351:K351)+SUM($E351:J351))/2</f>
        <v>1690402.8122625002</v>
      </c>
      <c r="X351" s="9">
        <f>(SUM($E351:L351)+SUM($E351:K351))/2</f>
        <v>1691216.6121060001</v>
      </c>
      <c r="Y351" s="9">
        <f>(SUM($E351:M351)+SUM($E351:L351))/2</f>
        <v>1691381.3051940002</v>
      </c>
      <c r="Z351" s="9">
        <f>(SUM($E351:N351)+SUM($E351:M351))/2</f>
        <v>1699030.8015555001</v>
      </c>
      <c r="AA351" s="9">
        <f t="shared" si="27"/>
        <v>1257722.3040921001</v>
      </c>
    </row>
    <row r="352" spans="1:28">
      <c r="A352" s="7">
        <v>5005</v>
      </c>
      <c r="B352" t="s">
        <v>39</v>
      </c>
      <c r="C352" t="str">
        <f t="shared" si="24"/>
        <v>5005 Hydro 331-336</v>
      </c>
      <c r="D352" s="11">
        <v>1</v>
      </c>
      <c r="E352" s="8">
        <v>0</v>
      </c>
      <c r="F352" s="9">
        <v>0</v>
      </c>
      <c r="G352" s="9">
        <v>0</v>
      </c>
      <c r="H352" s="9">
        <v>0</v>
      </c>
      <c r="I352" s="9">
        <v>292831.22525999998</v>
      </c>
      <c r="J352" s="9">
        <v>0</v>
      </c>
      <c r="K352" s="9">
        <v>0</v>
      </c>
      <c r="L352" s="9">
        <v>0</v>
      </c>
      <c r="M352" s="9">
        <v>0</v>
      </c>
      <c r="N352" s="9">
        <v>0</v>
      </c>
      <c r="O352" s="9">
        <f t="shared" si="25"/>
        <v>292831.22525999998</v>
      </c>
      <c r="Q352" s="9">
        <f t="shared" si="26"/>
        <v>0</v>
      </c>
      <c r="R352" s="9">
        <f>(SUM($E352:F352)+SUM($E352:E352))/2</f>
        <v>0</v>
      </c>
      <c r="S352" s="9">
        <f>(SUM($E352:G352)+SUM($E352:F352))/2</f>
        <v>0</v>
      </c>
      <c r="T352" s="9">
        <f>(SUM($E352:H352)+SUM($E352:G352))/2</f>
        <v>0</v>
      </c>
      <c r="U352" s="9">
        <f>(SUM($E352:I352)+SUM($E352:H352))/2</f>
        <v>146415.61262999999</v>
      </c>
      <c r="V352" s="9">
        <f>(SUM($E352:J352)+SUM($E352:I352))/2</f>
        <v>292831.22525999998</v>
      </c>
      <c r="W352" s="9">
        <f>(SUM($E352:K352)+SUM($E352:J352))/2</f>
        <v>292831.22525999998</v>
      </c>
      <c r="X352" s="9">
        <f>(SUM($E352:L352)+SUM($E352:K352))/2</f>
        <v>292831.22525999998</v>
      </c>
      <c r="Y352" s="9">
        <f>(SUM($E352:M352)+SUM($E352:L352))/2</f>
        <v>292831.22525999998</v>
      </c>
      <c r="Z352" s="9">
        <f>(SUM($E352:N352)+SUM($E352:M352))/2</f>
        <v>292831.22525999998</v>
      </c>
      <c r="AA352" s="9">
        <f t="shared" si="27"/>
        <v>161057.17389299997</v>
      </c>
      <c r="AB352" t="s">
        <v>172</v>
      </c>
    </row>
    <row r="353" spans="1:27" hidden="1">
      <c r="A353" s="7">
        <v>5127</v>
      </c>
      <c r="B353" t="s">
        <v>36</v>
      </c>
      <c r="C353" t="str">
        <f t="shared" si="24"/>
        <v>5127 General 389-391 / 393-395 / 397-398</v>
      </c>
      <c r="D353" s="11">
        <v>1</v>
      </c>
      <c r="E353" s="8">
        <v>0</v>
      </c>
      <c r="F353" s="9">
        <v>0</v>
      </c>
      <c r="G353" s="9">
        <v>0</v>
      </c>
      <c r="H353" s="9">
        <v>0</v>
      </c>
      <c r="I353" s="9">
        <v>0</v>
      </c>
      <c r="J353" s="9">
        <v>0</v>
      </c>
      <c r="K353" s="9">
        <v>0</v>
      </c>
      <c r="L353" s="9">
        <v>0</v>
      </c>
      <c r="M353" s="9">
        <v>0</v>
      </c>
      <c r="N353" s="9">
        <v>0</v>
      </c>
      <c r="O353" s="9">
        <f t="shared" si="25"/>
        <v>0</v>
      </c>
      <c r="Q353" s="9">
        <f t="shared" si="26"/>
        <v>0</v>
      </c>
      <c r="R353" s="9">
        <f>(SUM($E353:F353)+SUM($E353:E353))/2</f>
        <v>0</v>
      </c>
      <c r="S353" s="9">
        <f>(SUM($E353:G353)+SUM($E353:F353))/2</f>
        <v>0</v>
      </c>
      <c r="T353" s="9">
        <f>(SUM($E353:H353)+SUM($E353:G353))/2</f>
        <v>0</v>
      </c>
      <c r="U353" s="9">
        <f>(SUM($E353:I353)+SUM($E353:H353))/2</f>
        <v>0</v>
      </c>
      <c r="V353" s="9">
        <f>(SUM($E353:J353)+SUM($E353:I353))/2</f>
        <v>0</v>
      </c>
      <c r="W353" s="9">
        <f>(SUM($E353:K353)+SUM($E353:J353))/2</f>
        <v>0</v>
      </c>
      <c r="X353" s="9">
        <f>(SUM($E353:L353)+SUM($E353:K353))/2</f>
        <v>0</v>
      </c>
      <c r="Y353" s="9">
        <f>(SUM($E353:M353)+SUM($E353:L353))/2</f>
        <v>0</v>
      </c>
      <c r="Z353" s="9">
        <f>(SUM($E353:N353)+SUM($E353:M353))/2</f>
        <v>0</v>
      </c>
      <c r="AA353" s="9">
        <f t="shared" si="27"/>
        <v>0</v>
      </c>
    </row>
    <row r="354" spans="1:27" hidden="1">
      <c r="A354" s="7">
        <v>5138</v>
      </c>
      <c r="B354" t="s">
        <v>37</v>
      </c>
      <c r="C354" t="str">
        <f t="shared" si="24"/>
        <v>5138 Software 303</v>
      </c>
      <c r="D354" s="11">
        <v>1</v>
      </c>
      <c r="E354" s="8">
        <v>0</v>
      </c>
      <c r="F354" s="9">
        <v>0</v>
      </c>
      <c r="G354" s="9">
        <v>0</v>
      </c>
      <c r="H354" s="9">
        <v>0</v>
      </c>
      <c r="I354" s="9">
        <v>0</v>
      </c>
      <c r="J354" s="9">
        <v>0</v>
      </c>
      <c r="K354" s="9">
        <v>0</v>
      </c>
      <c r="L354" s="9">
        <v>0</v>
      </c>
      <c r="M354" s="9">
        <v>0</v>
      </c>
      <c r="N354" s="9">
        <v>0</v>
      </c>
      <c r="O354" s="9">
        <f t="shared" si="25"/>
        <v>0</v>
      </c>
      <c r="Q354" s="9">
        <f t="shared" si="26"/>
        <v>0</v>
      </c>
      <c r="R354" s="9">
        <f>(SUM($E354:F354)+SUM($E354:E354))/2</f>
        <v>0</v>
      </c>
      <c r="S354" s="9">
        <f>(SUM($E354:G354)+SUM($E354:F354))/2</f>
        <v>0</v>
      </c>
      <c r="T354" s="9">
        <f>(SUM($E354:H354)+SUM($E354:G354))/2</f>
        <v>0</v>
      </c>
      <c r="U354" s="9">
        <f>(SUM($E354:I354)+SUM($E354:H354))/2</f>
        <v>0</v>
      </c>
      <c r="V354" s="9">
        <f>(SUM($E354:J354)+SUM($E354:I354))/2</f>
        <v>0</v>
      </c>
      <c r="W354" s="9">
        <f>(SUM($E354:K354)+SUM($E354:J354))/2</f>
        <v>0</v>
      </c>
      <c r="X354" s="9">
        <f>(SUM($E354:L354)+SUM($E354:K354))/2</f>
        <v>0</v>
      </c>
      <c r="Y354" s="9">
        <f>(SUM($E354:M354)+SUM($E354:L354))/2</f>
        <v>0</v>
      </c>
      <c r="Z354" s="9">
        <f>(SUM($E354:N354)+SUM($E354:M354))/2</f>
        <v>0</v>
      </c>
      <c r="AA354" s="9">
        <f t="shared" si="27"/>
        <v>0</v>
      </c>
    </row>
    <row r="355" spans="1:27" hidden="1">
      <c r="A355" s="7">
        <v>5138</v>
      </c>
      <c r="B355" t="s">
        <v>36</v>
      </c>
      <c r="C355" t="str">
        <f t="shared" si="24"/>
        <v>5138 General 389-391 / 393-395 / 397-398</v>
      </c>
      <c r="D355" s="11">
        <v>1</v>
      </c>
      <c r="E355" s="8">
        <v>0</v>
      </c>
      <c r="F355" s="9">
        <v>0</v>
      </c>
      <c r="G355" s="9">
        <v>0</v>
      </c>
      <c r="H355" s="9">
        <v>0</v>
      </c>
      <c r="I355" s="9">
        <v>0</v>
      </c>
      <c r="J355" s="9">
        <v>0</v>
      </c>
      <c r="K355" s="9">
        <v>0</v>
      </c>
      <c r="L355" s="9">
        <v>0</v>
      </c>
      <c r="M355" s="9">
        <v>0</v>
      </c>
      <c r="N355" s="9">
        <v>0</v>
      </c>
      <c r="O355" s="9">
        <f t="shared" si="25"/>
        <v>0</v>
      </c>
      <c r="Q355" s="9">
        <f t="shared" si="26"/>
        <v>0</v>
      </c>
      <c r="R355" s="9">
        <f>(SUM($E355:F355)+SUM($E355:E355))/2</f>
        <v>0</v>
      </c>
      <c r="S355" s="9">
        <f>(SUM($E355:G355)+SUM($E355:F355))/2</f>
        <v>0</v>
      </c>
      <c r="T355" s="9">
        <f>(SUM($E355:H355)+SUM($E355:G355))/2</f>
        <v>0</v>
      </c>
      <c r="U355" s="9">
        <f>(SUM($E355:I355)+SUM($E355:H355))/2</f>
        <v>0</v>
      </c>
      <c r="V355" s="9">
        <f>(SUM($E355:J355)+SUM($E355:I355))/2</f>
        <v>0</v>
      </c>
      <c r="W355" s="9">
        <f>(SUM($E355:K355)+SUM($E355:J355))/2</f>
        <v>0</v>
      </c>
      <c r="X355" s="9">
        <f>(SUM($E355:L355)+SUM($E355:K355))/2</f>
        <v>0</v>
      </c>
      <c r="Y355" s="9">
        <f>(SUM($E355:M355)+SUM($E355:L355))/2</f>
        <v>0</v>
      </c>
      <c r="Z355" s="9">
        <f>(SUM($E355:N355)+SUM($E355:M355))/2</f>
        <v>0</v>
      </c>
      <c r="AA355" s="9">
        <f t="shared" si="27"/>
        <v>0</v>
      </c>
    </row>
    <row r="356" spans="1:27" hidden="1">
      <c r="A356" s="7">
        <v>5142</v>
      </c>
      <c r="B356" t="s">
        <v>36</v>
      </c>
      <c r="C356" t="str">
        <f t="shared" si="24"/>
        <v>5142 General 389-391 / 393-395 / 397-398</v>
      </c>
      <c r="D356" s="11">
        <v>1</v>
      </c>
      <c r="E356" s="8">
        <v>43570.76</v>
      </c>
      <c r="F356" s="9">
        <v>80943.800201000005</v>
      </c>
      <c r="G356" s="9">
        <v>676.01084200000003</v>
      </c>
      <c r="H356" s="9">
        <v>826.95</v>
      </c>
      <c r="I356" s="9">
        <v>0</v>
      </c>
      <c r="J356" s="9">
        <v>857.64187499999991</v>
      </c>
      <c r="K356" s="9">
        <v>0</v>
      </c>
      <c r="L356" s="9">
        <v>0</v>
      </c>
      <c r="M356" s="9">
        <v>94067.765788000062</v>
      </c>
      <c r="N356" s="9">
        <v>0</v>
      </c>
      <c r="O356" s="9">
        <f t="shared" si="25"/>
        <v>220942.92870600009</v>
      </c>
      <c r="Q356" s="9">
        <f t="shared" si="26"/>
        <v>21785.38</v>
      </c>
      <c r="R356" s="9">
        <f>(SUM($E356:F356)+SUM($E356:E356))/2</f>
        <v>84042.660100500012</v>
      </c>
      <c r="S356" s="9">
        <f>(SUM($E356:G356)+SUM($E356:F356))/2</f>
        <v>124852.56562200002</v>
      </c>
      <c r="T356" s="9">
        <f>(SUM($E356:H356)+SUM($E356:G356))/2</f>
        <v>125604.04604300001</v>
      </c>
      <c r="U356" s="9">
        <f>(SUM($E356:I356)+SUM($E356:H356))/2</f>
        <v>126017.52104300002</v>
      </c>
      <c r="V356" s="9">
        <f>(SUM($E356:J356)+SUM($E356:I356))/2</f>
        <v>126446.34198050002</v>
      </c>
      <c r="W356" s="9">
        <f>(SUM($E356:K356)+SUM($E356:J356))/2</f>
        <v>126875.16291800002</v>
      </c>
      <c r="X356" s="9">
        <f>(SUM($E356:L356)+SUM($E356:K356))/2</f>
        <v>126875.16291800002</v>
      </c>
      <c r="Y356" s="9">
        <f>(SUM($E356:M356)+SUM($E356:L356))/2</f>
        <v>173909.04581200005</v>
      </c>
      <c r="Z356" s="9">
        <f>(SUM($E356:N356)+SUM($E356:M356))/2</f>
        <v>220942.92870600009</v>
      </c>
      <c r="AA356" s="9">
        <f t="shared" si="27"/>
        <v>125735.08151430004</v>
      </c>
    </row>
    <row r="357" spans="1:27" hidden="1">
      <c r="A357" s="7">
        <v>5142</v>
      </c>
      <c r="B357" t="s">
        <v>33</v>
      </c>
      <c r="C357" t="str">
        <f t="shared" si="24"/>
        <v>5142 Elec Distribution 360-373</v>
      </c>
      <c r="D357" s="11">
        <v>1</v>
      </c>
      <c r="E357" s="8">
        <v>0</v>
      </c>
      <c r="F357" s="9">
        <v>0</v>
      </c>
      <c r="G357" s="9">
        <v>0</v>
      </c>
      <c r="H357" s="9">
        <v>0</v>
      </c>
      <c r="I357" s="9">
        <v>0</v>
      </c>
      <c r="J357" s="9">
        <v>0</v>
      </c>
      <c r="K357" s="9">
        <v>0</v>
      </c>
      <c r="L357" s="9">
        <v>0</v>
      </c>
      <c r="M357" s="9">
        <v>0</v>
      </c>
      <c r="N357" s="9">
        <v>0</v>
      </c>
      <c r="O357" s="9">
        <f t="shared" si="25"/>
        <v>0</v>
      </c>
      <c r="Q357" s="9">
        <f t="shared" si="26"/>
        <v>0</v>
      </c>
      <c r="R357" s="9">
        <f>(SUM($E357:F357)+SUM($E357:E357))/2</f>
        <v>0</v>
      </c>
      <c r="S357" s="9">
        <f>(SUM($E357:G357)+SUM($E357:F357))/2</f>
        <v>0</v>
      </c>
      <c r="T357" s="9">
        <f>(SUM($E357:H357)+SUM($E357:G357))/2</f>
        <v>0</v>
      </c>
      <c r="U357" s="9">
        <f>(SUM($E357:I357)+SUM($E357:H357))/2</f>
        <v>0</v>
      </c>
      <c r="V357" s="9">
        <f>(SUM($E357:J357)+SUM($E357:I357))/2</f>
        <v>0</v>
      </c>
      <c r="W357" s="9">
        <f>(SUM($E357:K357)+SUM($E357:J357))/2</f>
        <v>0</v>
      </c>
      <c r="X357" s="9">
        <f>(SUM($E357:L357)+SUM($E357:K357))/2</f>
        <v>0</v>
      </c>
      <c r="Y357" s="9">
        <f>(SUM($E357:M357)+SUM($E357:L357))/2</f>
        <v>0</v>
      </c>
      <c r="Z357" s="9">
        <f>(SUM($E357:N357)+SUM($E357:M357))/2</f>
        <v>0</v>
      </c>
      <c r="AA357" s="9">
        <f t="shared" si="27"/>
        <v>0</v>
      </c>
    </row>
    <row r="358" spans="1:27">
      <c r="A358" s="7">
        <v>4149</v>
      </c>
      <c r="B358" t="s">
        <v>40</v>
      </c>
      <c r="C358" t="str">
        <f t="shared" si="24"/>
        <v>4149 Other Elec Production / Turbines 340-346</v>
      </c>
      <c r="D358" s="11">
        <v>1</v>
      </c>
      <c r="E358" s="8">
        <v>70.239078000000021</v>
      </c>
      <c r="F358" s="9">
        <v>74519.297286000001</v>
      </c>
      <c r="G358" s="9">
        <v>2542.4561190000004</v>
      </c>
      <c r="H358" s="9">
        <v>810.92415600000004</v>
      </c>
      <c r="I358" s="9">
        <v>6519.0882540000002</v>
      </c>
      <c r="J358" s="9">
        <v>2571.3115889999999</v>
      </c>
      <c r="K358" s="9">
        <v>202345.47996599998</v>
      </c>
      <c r="L358" s="9">
        <v>3892.7803739999995</v>
      </c>
      <c r="M358" s="9">
        <v>115208.546712</v>
      </c>
      <c r="N358" s="9">
        <v>3628.6443690000006</v>
      </c>
      <c r="O358" s="9">
        <f t="shared" si="25"/>
        <v>412108.767903</v>
      </c>
      <c r="Q358" s="9">
        <f t="shared" si="26"/>
        <v>35.11953900000001</v>
      </c>
      <c r="R358" s="9">
        <f>(SUM($E358:F358)+SUM($E358:E358))/2</f>
        <v>37329.887720999999</v>
      </c>
      <c r="S358" s="9">
        <f>(SUM($E358:G358)+SUM($E358:F358))/2</f>
        <v>75860.76442349999</v>
      </c>
      <c r="T358" s="9">
        <f>(SUM($E358:H358)+SUM($E358:G358))/2</f>
        <v>77537.454560999991</v>
      </c>
      <c r="U358" s="9">
        <f>(SUM($E358:I358)+SUM($E358:H358))/2</f>
        <v>81202.460765999989</v>
      </c>
      <c r="V358" s="9">
        <f>(SUM($E358:J358)+SUM($E358:I358))/2</f>
        <v>85747.6606875</v>
      </c>
      <c r="W358" s="9">
        <f>(SUM($E358:K358)+SUM($E358:J358))/2</f>
        <v>188206.056465</v>
      </c>
      <c r="X358" s="9">
        <f>(SUM($E358:L358)+SUM($E358:K358))/2</f>
        <v>291325.18663500005</v>
      </c>
      <c r="Y358" s="9">
        <f>(SUM($E358:M358)+SUM($E358:L358))/2</f>
        <v>350875.85017800005</v>
      </c>
      <c r="Z358" s="9">
        <f>(SUM($E358:N358)+SUM($E358:M358))/2</f>
        <v>410294.44571850001</v>
      </c>
      <c r="AA358" s="9">
        <f t="shared" si="27"/>
        <v>159841.48866944999</v>
      </c>
    </row>
    <row r="359" spans="1:27">
      <c r="A359" s="7">
        <v>4149</v>
      </c>
      <c r="B359" t="s">
        <v>37</v>
      </c>
      <c r="C359" t="str">
        <f t="shared" si="24"/>
        <v>4149 Software 303</v>
      </c>
      <c r="D359" s="11">
        <v>1</v>
      </c>
      <c r="E359" s="8">
        <v>0</v>
      </c>
      <c r="F359" s="9">
        <v>0</v>
      </c>
      <c r="G359" s="9">
        <v>1463.3338440000002</v>
      </c>
      <c r="H359" s="9">
        <v>0</v>
      </c>
      <c r="I359" s="9">
        <v>0</v>
      </c>
      <c r="J359" s="9">
        <v>0</v>
      </c>
      <c r="K359" s="9">
        <v>0</v>
      </c>
      <c r="L359" s="9">
        <v>0</v>
      </c>
      <c r="M359" s="9">
        <v>0</v>
      </c>
      <c r="N359" s="9">
        <v>0</v>
      </c>
      <c r="O359" s="9">
        <f t="shared" si="25"/>
        <v>1463.3338440000002</v>
      </c>
      <c r="Q359" s="9">
        <f t="shared" si="26"/>
        <v>0</v>
      </c>
      <c r="R359" s="9">
        <f>(SUM($E359:F359)+SUM($E359:E359))/2</f>
        <v>0</v>
      </c>
      <c r="S359" s="9">
        <f>(SUM($E359:G359)+SUM($E359:F359))/2</f>
        <v>731.66692200000011</v>
      </c>
      <c r="T359" s="9">
        <f>(SUM($E359:H359)+SUM($E359:G359))/2</f>
        <v>1463.3338440000002</v>
      </c>
      <c r="U359" s="9">
        <f>(SUM($E359:I359)+SUM($E359:H359))/2</f>
        <v>1463.3338440000002</v>
      </c>
      <c r="V359" s="9">
        <f>(SUM($E359:J359)+SUM($E359:I359))/2</f>
        <v>1463.3338440000002</v>
      </c>
      <c r="W359" s="9">
        <f>(SUM($E359:K359)+SUM($E359:J359))/2</f>
        <v>1463.3338440000002</v>
      </c>
      <c r="X359" s="9">
        <f>(SUM($E359:L359)+SUM($E359:K359))/2</f>
        <v>1463.3338440000002</v>
      </c>
      <c r="Y359" s="9">
        <f>(SUM($E359:M359)+SUM($E359:L359))/2</f>
        <v>1463.3338440000002</v>
      </c>
      <c r="Z359" s="9">
        <f>(SUM($E359:N359)+SUM($E359:M359))/2</f>
        <v>1463.3338440000002</v>
      </c>
      <c r="AA359" s="9">
        <f t="shared" si="27"/>
        <v>1097.5003830000003</v>
      </c>
    </row>
    <row r="360" spans="1:27" hidden="1">
      <c r="A360" s="7">
        <v>5144</v>
      </c>
      <c r="B360" t="s">
        <v>37</v>
      </c>
      <c r="C360" t="str">
        <f t="shared" si="24"/>
        <v>5144 Software 303</v>
      </c>
      <c r="D360" s="11">
        <v>1</v>
      </c>
      <c r="E360" s="8">
        <v>88341.910599901603</v>
      </c>
      <c r="F360" s="9">
        <v>19905.064259056322</v>
      </c>
      <c r="G360" s="9">
        <v>9685.0809287659195</v>
      </c>
      <c r="H360" s="9">
        <v>9823.8718927978462</v>
      </c>
      <c r="I360" s="9">
        <v>0</v>
      </c>
      <c r="J360" s="9">
        <v>-3732.1695404945367</v>
      </c>
      <c r="K360" s="9">
        <v>0</v>
      </c>
      <c r="L360" s="9">
        <v>0</v>
      </c>
      <c r="M360" s="9">
        <v>0</v>
      </c>
      <c r="N360" s="9">
        <v>0</v>
      </c>
      <c r="O360" s="9">
        <f t="shared" si="25"/>
        <v>124023.75814002716</v>
      </c>
      <c r="Q360" s="9">
        <f t="shared" si="26"/>
        <v>44170.955299950801</v>
      </c>
      <c r="R360" s="9">
        <f>(SUM($E360:F360)+SUM($E360:E360))/2</f>
        <v>98294.442729429764</v>
      </c>
      <c r="S360" s="9">
        <f>(SUM($E360:G360)+SUM($E360:F360))/2</f>
        <v>113089.51532334089</v>
      </c>
      <c r="T360" s="9">
        <f>(SUM($E360:H360)+SUM($E360:G360))/2</f>
        <v>122843.99173412277</v>
      </c>
      <c r="U360" s="9">
        <f>(SUM($E360:I360)+SUM($E360:H360))/2</f>
        <v>127755.92768052169</v>
      </c>
      <c r="V360" s="9">
        <f>(SUM($E360:J360)+SUM($E360:I360))/2</f>
        <v>125889.84291027443</v>
      </c>
      <c r="W360" s="9">
        <f>(SUM($E360:K360)+SUM($E360:J360))/2</f>
        <v>124023.75814002716</v>
      </c>
      <c r="X360" s="9">
        <f>(SUM($E360:L360)+SUM($E360:K360))/2</f>
        <v>124023.75814002716</v>
      </c>
      <c r="Y360" s="9">
        <f>(SUM($E360:M360)+SUM($E360:L360))/2</f>
        <v>124023.75814002716</v>
      </c>
      <c r="Z360" s="9">
        <f>(SUM($E360:N360)+SUM($E360:M360))/2</f>
        <v>124023.75814002716</v>
      </c>
      <c r="AA360" s="9">
        <f t="shared" si="27"/>
        <v>112813.9708237749</v>
      </c>
    </row>
    <row r="361" spans="1:27" hidden="1">
      <c r="A361" s="7">
        <v>5144</v>
      </c>
      <c r="B361" t="s">
        <v>36</v>
      </c>
      <c r="C361" t="str">
        <f t="shared" si="24"/>
        <v>5144 General 389-391 / 393-395 / 397-398</v>
      </c>
      <c r="D361" s="11">
        <v>1</v>
      </c>
      <c r="E361" s="8">
        <v>7.2019388400000004</v>
      </c>
      <c r="F361" s="9">
        <v>6.7746238021599998</v>
      </c>
      <c r="G361" s="9">
        <v>10.404400977520002</v>
      </c>
      <c r="H361" s="9">
        <v>14.79758366992</v>
      </c>
      <c r="I361" s="9">
        <v>0</v>
      </c>
      <c r="J361" s="9">
        <v>3732.1695404945604</v>
      </c>
      <c r="K361" s="9">
        <v>0</v>
      </c>
      <c r="L361" s="9">
        <v>0</v>
      </c>
      <c r="M361" s="9">
        <v>0</v>
      </c>
      <c r="N361" s="9">
        <v>0</v>
      </c>
      <c r="O361" s="9">
        <f t="shared" si="25"/>
        <v>3771.3480877841603</v>
      </c>
      <c r="Q361" s="9">
        <f t="shared" si="26"/>
        <v>3.6009694200000002</v>
      </c>
      <c r="R361" s="9">
        <f>(SUM($E361:F361)+SUM($E361:E361))/2</f>
        <v>10.589250741080001</v>
      </c>
      <c r="S361" s="9">
        <f>(SUM($E361:G361)+SUM($E361:F361))/2</f>
        <v>19.178763130920004</v>
      </c>
      <c r="T361" s="9">
        <f>(SUM($E361:H361)+SUM($E361:G361))/2</f>
        <v>31.779755454640004</v>
      </c>
      <c r="U361" s="9">
        <f>(SUM($E361:I361)+SUM($E361:H361))/2</f>
        <v>39.178547289600004</v>
      </c>
      <c r="V361" s="9">
        <f>(SUM($E361:J361)+SUM($E361:I361))/2</f>
        <v>1905.2633175368801</v>
      </c>
      <c r="W361" s="9">
        <f>(SUM($E361:K361)+SUM($E361:J361))/2</f>
        <v>3771.3480877841603</v>
      </c>
      <c r="X361" s="9">
        <f>(SUM($E361:L361)+SUM($E361:K361))/2</f>
        <v>3771.3480877841603</v>
      </c>
      <c r="Y361" s="9">
        <f>(SUM($E361:M361)+SUM($E361:L361))/2</f>
        <v>3771.3480877841603</v>
      </c>
      <c r="Z361" s="9">
        <f>(SUM($E361:N361)+SUM($E361:M361))/2</f>
        <v>3771.3480877841603</v>
      </c>
      <c r="AA361" s="9">
        <f t="shared" si="27"/>
        <v>1709.4982954709762</v>
      </c>
    </row>
    <row r="362" spans="1:27" hidden="1">
      <c r="A362" s="7">
        <v>5146</v>
      </c>
      <c r="B362" t="s">
        <v>36</v>
      </c>
      <c r="C362" t="str">
        <f t="shared" si="24"/>
        <v>5146 General 389-391 / 393-395 / 397-398</v>
      </c>
      <c r="D362" s="11">
        <v>1</v>
      </c>
      <c r="E362" s="8">
        <v>0</v>
      </c>
      <c r="F362" s="9">
        <v>0</v>
      </c>
      <c r="G362" s="9">
        <v>0</v>
      </c>
      <c r="H362" s="9">
        <v>0</v>
      </c>
      <c r="I362" s="9">
        <v>0</v>
      </c>
      <c r="J362" s="9">
        <v>0</v>
      </c>
      <c r="K362" s="9">
        <v>0</v>
      </c>
      <c r="L362" s="9">
        <v>0</v>
      </c>
      <c r="M362" s="9">
        <v>0</v>
      </c>
      <c r="N362" s="9">
        <v>0</v>
      </c>
      <c r="O362" s="9">
        <f t="shared" si="25"/>
        <v>0</v>
      </c>
      <c r="Q362" s="9">
        <f t="shared" si="26"/>
        <v>0</v>
      </c>
      <c r="R362" s="9">
        <f>(SUM($E362:F362)+SUM($E362:E362))/2</f>
        <v>0</v>
      </c>
      <c r="S362" s="9">
        <f>(SUM($E362:G362)+SUM($E362:F362))/2</f>
        <v>0</v>
      </c>
      <c r="T362" s="9">
        <f>(SUM($E362:H362)+SUM($E362:G362))/2</f>
        <v>0</v>
      </c>
      <c r="U362" s="9">
        <f>(SUM($E362:I362)+SUM($E362:H362))/2</f>
        <v>0</v>
      </c>
      <c r="V362" s="9">
        <f>(SUM($E362:J362)+SUM($E362:I362))/2</f>
        <v>0</v>
      </c>
      <c r="W362" s="9">
        <f>(SUM($E362:K362)+SUM($E362:J362))/2</f>
        <v>0</v>
      </c>
      <c r="X362" s="9">
        <f>(SUM($E362:L362)+SUM($E362:K362))/2</f>
        <v>0</v>
      </c>
      <c r="Y362" s="9">
        <f>(SUM($E362:M362)+SUM($E362:L362))/2</f>
        <v>0</v>
      </c>
      <c r="Z362" s="9">
        <f>(SUM($E362:N362)+SUM($E362:M362))/2</f>
        <v>0</v>
      </c>
      <c r="AA362" s="9">
        <f t="shared" si="27"/>
        <v>0</v>
      </c>
    </row>
    <row r="363" spans="1:27">
      <c r="A363" s="7">
        <v>5005</v>
      </c>
      <c r="B363" t="s">
        <v>37</v>
      </c>
      <c r="C363" t="str">
        <f t="shared" si="24"/>
        <v>5005 Software 303</v>
      </c>
      <c r="D363" s="11">
        <v>1</v>
      </c>
      <c r="E363" s="8">
        <v>37136.497020903698</v>
      </c>
      <c r="F363" s="9">
        <v>1964721.6942002326</v>
      </c>
      <c r="G363" s="9">
        <v>245855.33826930451</v>
      </c>
      <c r="H363" s="9">
        <v>220777.42918128319</v>
      </c>
      <c r="I363" s="9">
        <v>245780.19709315288</v>
      </c>
      <c r="J363" s="9">
        <v>37437.444965982089</v>
      </c>
      <c r="K363" s="9">
        <v>65629.612202986813</v>
      </c>
      <c r="L363" s="9">
        <v>327064.61093842948</v>
      </c>
      <c r="M363" s="9">
        <v>643823.80434675596</v>
      </c>
      <c r="N363" s="9">
        <v>82801.785538183714</v>
      </c>
      <c r="O363" s="9">
        <f t="shared" si="25"/>
        <v>3871028.4137572148</v>
      </c>
      <c r="Q363" s="9">
        <f t="shared" si="26"/>
        <v>18568.248510451849</v>
      </c>
      <c r="R363" s="9">
        <f>(SUM($E363:F363)+SUM($E363:E363))/2</f>
        <v>1019497.3441210201</v>
      </c>
      <c r="S363" s="9">
        <f>(SUM($E363:G363)+SUM($E363:F363))/2</f>
        <v>2124785.8603557888</v>
      </c>
      <c r="T363" s="9">
        <f>(SUM($E363:H363)+SUM($E363:G363))/2</f>
        <v>2358102.2440810828</v>
      </c>
      <c r="U363" s="9">
        <f>(SUM($E363:I363)+SUM($E363:H363))/2</f>
        <v>2591381.0572183011</v>
      </c>
      <c r="V363" s="9">
        <f>(SUM($E363:J363)+SUM($E363:I363))/2</f>
        <v>2732989.8782478683</v>
      </c>
      <c r="W363" s="9">
        <f>(SUM($E363:K363)+SUM($E363:J363))/2</f>
        <v>2784523.4068323523</v>
      </c>
      <c r="X363" s="9">
        <f>(SUM($E363:L363)+SUM($E363:K363))/2</f>
        <v>2980870.5184030607</v>
      </c>
      <c r="Y363" s="9">
        <f>(SUM($E363:M363)+SUM($E363:L363))/2</f>
        <v>3466314.7260456532</v>
      </c>
      <c r="Z363" s="9">
        <f>(SUM($E363:N363)+SUM($E363:M363))/2</f>
        <v>3829627.520988123</v>
      </c>
      <c r="AA363" s="9">
        <f t="shared" si="27"/>
        <v>2390666.0804803697</v>
      </c>
    </row>
    <row r="364" spans="1:27">
      <c r="A364" s="7">
        <v>5006</v>
      </c>
      <c r="B364" t="s">
        <v>37</v>
      </c>
      <c r="C364" t="str">
        <f t="shared" si="24"/>
        <v>5006 Software 303</v>
      </c>
      <c r="D364" s="11">
        <v>1</v>
      </c>
      <c r="E364" s="8">
        <v>76741.253177179882</v>
      </c>
      <c r="F364" s="9">
        <v>110590.0200321156</v>
      </c>
      <c r="G364" s="9">
        <v>87536.565792349982</v>
      </c>
      <c r="H364" s="9">
        <v>305950.59081535036</v>
      </c>
      <c r="I364" s="9">
        <v>149139.28111104661</v>
      </c>
      <c r="J364" s="9">
        <v>84704.261161373346</v>
      </c>
      <c r="K364" s="9">
        <v>620669.4567005157</v>
      </c>
      <c r="L364" s="9">
        <v>146755.78354194085</v>
      </c>
      <c r="M364" s="9">
        <v>377194.36656474549</v>
      </c>
      <c r="N364" s="9">
        <v>245932.01577029299</v>
      </c>
      <c r="O364" s="9">
        <f t="shared" si="25"/>
        <v>2205213.5946669108</v>
      </c>
      <c r="Q364" s="9">
        <f t="shared" si="26"/>
        <v>38370.626588589941</v>
      </c>
      <c r="R364" s="9">
        <f>(SUM($E364:F364)+SUM($E364:E364))/2</f>
        <v>132036.26319323768</v>
      </c>
      <c r="S364" s="9">
        <f>(SUM($E364:G364)+SUM($E364:F364))/2</f>
        <v>231099.55610547046</v>
      </c>
      <c r="T364" s="9">
        <f>(SUM($E364:H364)+SUM($E364:G364))/2</f>
        <v>427843.1344093206</v>
      </c>
      <c r="U364" s="9">
        <f>(SUM($E364:I364)+SUM($E364:H364))/2</f>
        <v>655388.07037251908</v>
      </c>
      <c r="V364" s="9">
        <f>(SUM($E364:J364)+SUM($E364:I364))/2</f>
        <v>772309.84150872915</v>
      </c>
      <c r="W364" s="9">
        <f>(SUM($E364:K364)+SUM($E364:J364))/2</f>
        <v>1124996.7004396736</v>
      </c>
      <c r="X364" s="9">
        <f>(SUM($E364:L364)+SUM($E364:K364))/2</f>
        <v>1508709.3205609019</v>
      </c>
      <c r="Y364" s="9">
        <f>(SUM($E364:M364)+SUM($E364:L364))/2</f>
        <v>1770684.395614245</v>
      </c>
      <c r="Z364" s="9">
        <f>(SUM($E364:N364)+SUM($E364:M364))/2</f>
        <v>2082247.5867817644</v>
      </c>
      <c r="AA364" s="9">
        <f t="shared" si="27"/>
        <v>874368.54955744522</v>
      </c>
    </row>
    <row r="365" spans="1:27" hidden="1">
      <c r="A365" s="7">
        <v>5148</v>
      </c>
      <c r="B365" t="s">
        <v>37</v>
      </c>
      <c r="C365" t="str">
        <f t="shared" si="24"/>
        <v>5148 Software 303</v>
      </c>
      <c r="D365" s="11">
        <v>1</v>
      </c>
      <c r="E365" s="8">
        <v>3072.4502550000002</v>
      </c>
      <c r="F365" s="9">
        <v>2011.3840110000001</v>
      </c>
      <c r="G365" s="9">
        <v>-2011.3840110000001</v>
      </c>
      <c r="H365" s="9">
        <v>0</v>
      </c>
      <c r="I365" s="9">
        <v>0</v>
      </c>
      <c r="J365" s="9">
        <v>0</v>
      </c>
      <c r="K365" s="9">
        <v>0</v>
      </c>
      <c r="L365" s="9">
        <v>0</v>
      </c>
      <c r="M365" s="9">
        <v>0</v>
      </c>
      <c r="N365" s="9">
        <v>0</v>
      </c>
      <c r="O365" s="9">
        <f t="shared" si="25"/>
        <v>3072.4502549999997</v>
      </c>
      <c r="Q365" s="9">
        <f t="shared" si="26"/>
        <v>1536.2251275000001</v>
      </c>
      <c r="R365" s="9">
        <f>(SUM($E365:F365)+SUM($E365:E365))/2</f>
        <v>4078.1422604999998</v>
      </c>
      <c r="S365" s="9">
        <f>(SUM($E365:G365)+SUM($E365:F365))/2</f>
        <v>4078.1422604999998</v>
      </c>
      <c r="T365" s="9">
        <f>(SUM($E365:H365)+SUM($E365:G365))/2</f>
        <v>3072.4502549999997</v>
      </c>
      <c r="U365" s="9">
        <f>(SUM($E365:I365)+SUM($E365:H365))/2</f>
        <v>3072.4502549999997</v>
      </c>
      <c r="V365" s="9">
        <f>(SUM($E365:J365)+SUM($E365:I365))/2</f>
        <v>3072.4502549999997</v>
      </c>
      <c r="W365" s="9">
        <f>(SUM($E365:K365)+SUM($E365:J365))/2</f>
        <v>3072.4502549999997</v>
      </c>
      <c r="X365" s="9">
        <f>(SUM($E365:L365)+SUM($E365:K365))/2</f>
        <v>3072.4502549999997</v>
      </c>
      <c r="Y365" s="9">
        <f>(SUM($E365:M365)+SUM($E365:L365))/2</f>
        <v>3072.4502549999997</v>
      </c>
      <c r="Z365" s="9">
        <f>(SUM($E365:N365)+SUM($E365:M365))/2</f>
        <v>3072.4502549999997</v>
      </c>
      <c r="AA365" s="9">
        <f t="shared" si="27"/>
        <v>3119.9661433499996</v>
      </c>
    </row>
    <row r="366" spans="1:27" hidden="1">
      <c r="A366" s="7">
        <v>5149</v>
      </c>
      <c r="B366" t="s">
        <v>37</v>
      </c>
      <c r="C366" t="str">
        <f t="shared" si="24"/>
        <v>5149 Software 303</v>
      </c>
      <c r="D366" s="11">
        <v>1</v>
      </c>
      <c r="E366" s="8">
        <v>0</v>
      </c>
      <c r="F366" s="9">
        <v>0</v>
      </c>
      <c r="G366" s="9">
        <v>0</v>
      </c>
      <c r="H366" s="9">
        <v>0</v>
      </c>
      <c r="I366" s="9">
        <v>0</v>
      </c>
      <c r="J366" s="9">
        <v>0</v>
      </c>
      <c r="K366" s="9">
        <v>0</v>
      </c>
      <c r="L366" s="9">
        <v>0</v>
      </c>
      <c r="M366" s="9">
        <v>0</v>
      </c>
      <c r="N366" s="9">
        <v>0</v>
      </c>
      <c r="O366" s="9">
        <f t="shared" si="25"/>
        <v>0</v>
      </c>
      <c r="Q366" s="9">
        <f t="shared" si="26"/>
        <v>0</v>
      </c>
      <c r="R366" s="9">
        <f>(SUM($E366:F366)+SUM($E366:E366))/2</f>
        <v>0</v>
      </c>
      <c r="S366" s="9">
        <f>(SUM($E366:G366)+SUM($E366:F366))/2</f>
        <v>0</v>
      </c>
      <c r="T366" s="9">
        <f>(SUM($E366:H366)+SUM($E366:G366))/2</f>
        <v>0</v>
      </c>
      <c r="U366" s="9">
        <f>(SUM($E366:I366)+SUM($E366:H366))/2</f>
        <v>0</v>
      </c>
      <c r="V366" s="9">
        <f>(SUM($E366:J366)+SUM($E366:I366))/2</f>
        <v>0</v>
      </c>
      <c r="W366" s="9">
        <f>(SUM($E366:K366)+SUM($E366:J366))/2</f>
        <v>0</v>
      </c>
      <c r="X366" s="9">
        <f>(SUM($E366:L366)+SUM($E366:K366))/2</f>
        <v>0</v>
      </c>
      <c r="Y366" s="9">
        <f>(SUM($E366:M366)+SUM($E366:L366))/2</f>
        <v>0</v>
      </c>
      <c r="Z366" s="9">
        <f>(SUM($E366:N366)+SUM($E366:M366))/2</f>
        <v>0</v>
      </c>
      <c r="AA366" s="9">
        <f t="shared" si="27"/>
        <v>0</v>
      </c>
    </row>
    <row r="367" spans="1:27" hidden="1">
      <c r="A367" s="7">
        <v>5150</v>
      </c>
      <c r="B367" t="s">
        <v>37</v>
      </c>
      <c r="C367" t="str">
        <f t="shared" si="24"/>
        <v>5150 Software 303</v>
      </c>
      <c r="D367" s="11">
        <v>1</v>
      </c>
      <c r="E367" s="8">
        <v>0</v>
      </c>
      <c r="F367" s="9">
        <v>0</v>
      </c>
      <c r="G367" s="9">
        <v>0</v>
      </c>
      <c r="H367" s="9">
        <v>0</v>
      </c>
      <c r="I367" s="9">
        <v>0</v>
      </c>
      <c r="J367" s="9">
        <v>0</v>
      </c>
      <c r="K367" s="9">
        <v>0</v>
      </c>
      <c r="L367" s="9">
        <v>0</v>
      </c>
      <c r="M367" s="9">
        <v>0</v>
      </c>
      <c r="N367" s="9">
        <v>0</v>
      </c>
      <c r="O367" s="9">
        <f t="shared" si="25"/>
        <v>0</v>
      </c>
      <c r="Q367" s="9">
        <f t="shared" si="26"/>
        <v>0</v>
      </c>
      <c r="R367" s="9">
        <f>(SUM($E367:F367)+SUM($E367:E367))/2</f>
        <v>0</v>
      </c>
      <c r="S367" s="9">
        <f>(SUM($E367:G367)+SUM($E367:F367))/2</f>
        <v>0</v>
      </c>
      <c r="T367" s="9">
        <f>(SUM($E367:H367)+SUM($E367:G367))/2</f>
        <v>0</v>
      </c>
      <c r="U367" s="9">
        <f>(SUM($E367:I367)+SUM($E367:H367))/2</f>
        <v>0</v>
      </c>
      <c r="V367" s="9">
        <f>(SUM($E367:J367)+SUM($E367:I367))/2</f>
        <v>0</v>
      </c>
      <c r="W367" s="9">
        <f>(SUM($E367:K367)+SUM($E367:J367))/2</f>
        <v>0</v>
      </c>
      <c r="X367" s="9">
        <f>(SUM($E367:L367)+SUM($E367:K367))/2</f>
        <v>0</v>
      </c>
      <c r="Y367" s="9">
        <f>(SUM($E367:M367)+SUM($E367:L367))/2</f>
        <v>0</v>
      </c>
      <c r="Z367" s="9">
        <f>(SUM($E367:N367)+SUM($E367:M367))/2</f>
        <v>0</v>
      </c>
      <c r="AA367" s="9">
        <f t="shared" si="27"/>
        <v>0</v>
      </c>
    </row>
    <row r="368" spans="1:27">
      <c r="A368" s="7">
        <v>5014</v>
      </c>
      <c r="B368" t="s">
        <v>37</v>
      </c>
      <c r="C368" t="str">
        <f t="shared" si="24"/>
        <v>5014 Software 303</v>
      </c>
      <c r="D368" s="11">
        <v>1</v>
      </c>
      <c r="E368" s="8">
        <v>-781.61334957504039</v>
      </c>
      <c r="F368" s="9">
        <v>23076.039519967842</v>
      </c>
      <c r="G368" s="9">
        <v>1642.3445369512801</v>
      </c>
      <c r="H368" s="9">
        <v>548.02913538352004</v>
      </c>
      <c r="I368" s="9">
        <v>-18790.842698534801</v>
      </c>
      <c r="J368" s="9">
        <v>-1171.8411208234452</v>
      </c>
      <c r="K368" s="9">
        <v>148.61920990224002</v>
      </c>
      <c r="L368" s="9">
        <v>565.70269329688006</v>
      </c>
      <c r="M368" s="9">
        <v>654.14250225208002</v>
      </c>
      <c r="N368" s="9">
        <v>376.81024140135997</v>
      </c>
      <c r="O368" s="9">
        <f t="shared" si="25"/>
        <v>6267.3906702219174</v>
      </c>
      <c r="Q368" s="9">
        <f t="shared" si="26"/>
        <v>-390.80667478752019</v>
      </c>
      <c r="R368" s="9">
        <f>(SUM($E368:F368)+SUM($E368:E368))/2</f>
        <v>10756.406410408881</v>
      </c>
      <c r="S368" s="9">
        <f>(SUM($E368:G368)+SUM($E368:F368))/2</f>
        <v>23115.598438868445</v>
      </c>
      <c r="T368" s="9">
        <f>(SUM($E368:H368)+SUM($E368:G368))/2</f>
        <v>24210.785275035843</v>
      </c>
      <c r="U368" s="9">
        <f>(SUM($E368:I368)+SUM($E368:H368))/2</f>
        <v>15089.378493460203</v>
      </c>
      <c r="V368" s="9">
        <f>(SUM($E368:J368)+SUM($E368:I368))/2</f>
        <v>5108.0365837810796</v>
      </c>
      <c r="W368" s="9">
        <f>(SUM($E368:K368)+SUM($E368:J368))/2</f>
        <v>4596.4256283204777</v>
      </c>
      <c r="X368" s="9">
        <f>(SUM($E368:L368)+SUM($E368:K368))/2</f>
        <v>4953.5865799200374</v>
      </c>
      <c r="Y368" s="9">
        <f>(SUM($E368:M368)+SUM($E368:L368))/2</f>
        <v>5563.5091776945173</v>
      </c>
      <c r="Z368" s="9">
        <f>(SUM($E368:N368)+SUM($E368:M368))/2</f>
        <v>6078.9855495212378</v>
      </c>
      <c r="AA368" s="9">
        <f t="shared" si="27"/>
        <v>9908.1905462223203</v>
      </c>
    </row>
    <row r="369" spans="1:27" hidden="1">
      <c r="A369" s="7">
        <v>6000</v>
      </c>
      <c r="B369" t="s">
        <v>33</v>
      </c>
      <c r="C369" t="str">
        <f t="shared" si="24"/>
        <v>6000 Elec Distribution 360-373</v>
      </c>
      <c r="D369" s="11">
        <v>1</v>
      </c>
      <c r="E369" s="8">
        <v>0</v>
      </c>
      <c r="F369" s="9">
        <v>0</v>
      </c>
      <c r="G369" s="9">
        <v>0</v>
      </c>
      <c r="H369" s="9">
        <v>0</v>
      </c>
      <c r="I369" s="9">
        <v>0</v>
      </c>
      <c r="J369" s="9">
        <v>0</v>
      </c>
      <c r="K369" s="9">
        <v>0</v>
      </c>
      <c r="L369" s="9">
        <v>0</v>
      </c>
      <c r="M369" s="9">
        <v>0</v>
      </c>
      <c r="N369" s="9">
        <v>0</v>
      </c>
      <c r="O369" s="9">
        <f t="shared" si="25"/>
        <v>0</v>
      </c>
      <c r="Q369" s="9">
        <f t="shared" si="26"/>
        <v>0</v>
      </c>
      <c r="R369" s="9">
        <f>(SUM($E369:F369)+SUM($E369:E369))/2</f>
        <v>0</v>
      </c>
      <c r="S369" s="9">
        <f>(SUM($E369:G369)+SUM($E369:F369))/2</f>
        <v>0</v>
      </c>
      <c r="T369" s="9">
        <f>(SUM($E369:H369)+SUM($E369:G369))/2</f>
        <v>0</v>
      </c>
      <c r="U369" s="9">
        <f>(SUM($E369:I369)+SUM($E369:H369))/2</f>
        <v>0</v>
      </c>
      <c r="V369" s="9">
        <f>(SUM($E369:J369)+SUM($E369:I369))/2</f>
        <v>0</v>
      </c>
      <c r="W369" s="9">
        <f>(SUM($E369:K369)+SUM($E369:J369))/2</f>
        <v>0</v>
      </c>
      <c r="X369" s="9">
        <f>(SUM($E369:L369)+SUM($E369:K369))/2</f>
        <v>0</v>
      </c>
      <c r="Y369" s="9">
        <f>(SUM($E369:M369)+SUM($E369:L369))/2</f>
        <v>0</v>
      </c>
      <c r="Z369" s="9">
        <f>(SUM($E369:N369)+SUM($E369:M369))/2</f>
        <v>0</v>
      </c>
      <c r="AA369" s="9">
        <f t="shared" si="27"/>
        <v>0</v>
      </c>
    </row>
    <row r="370" spans="1:27" hidden="1">
      <c r="A370" s="7">
        <v>6000</v>
      </c>
      <c r="B370" t="s">
        <v>36</v>
      </c>
      <c r="C370" t="str">
        <f t="shared" si="24"/>
        <v>6000 General 389-391 / 393-395 / 397-398</v>
      </c>
      <c r="D370" s="11">
        <v>1</v>
      </c>
      <c r="E370" s="8">
        <v>0</v>
      </c>
      <c r="F370" s="9">
        <v>0</v>
      </c>
      <c r="G370" s="9">
        <v>0</v>
      </c>
      <c r="H370" s="9">
        <v>0</v>
      </c>
      <c r="I370" s="9">
        <v>0</v>
      </c>
      <c r="J370" s="9">
        <v>0</v>
      </c>
      <c r="K370" s="9">
        <v>0</v>
      </c>
      <c r="L370" s="9">
        <v>0</v>
      </c>
      <c r="M370" s="9">
        <v>0</v>
      </c>
      <c r="N370" s="9">
        <v>0</v>
      </c>
      <c r="O370" s="9">
        <f t="shared" si="25"/>
        <v>0</v>
      </c>
      <c r="Q370" s="9">
        <f t="shared" si="26"/>
        <v>0</v>
      </c>
      <c r="R370" s="9">
        <f>(SUM($E370:F370)+SUM($E370:E370))/2</f>
        <v>0</v>
      </c>
      <c r="S370" s="9">
        <f>(SUM($E370:G370)+SUM($E370:F370))/2</f>
        <v>0</v>
      </c>
      <c r="T370" s="9">
        <f>(SUM($E370:H370)+SUM($E370:G370))/2</f>
        <v>0</v>
      </c>
      <c r="U370" s="9">
        <f>(SUM($E370:I370)+SUM($E370:H370))/2</f>
        <v>0</v>
      </c>
      <c r="V370" s="9">
        <f>(SUM($E370:J370)+SUM($E370:I370))/2</f>
        <v>0</v>
      </c>
      <c r="W370" s="9">
        <f>(SUM($E370:K370)+SUM($E370:J370))/2</f>
        <v>0</v>
      </c>
      <c r="X370" s="9">
        <f>(SUM($E370:L370)+SUM($E370:K370))/2</f>
        <v>0</v>
      </c>
      <c r="Y370" s="9">
        <f>(SUM($E370:M370)+SUM($E370:L370))/2</f>
        <v>0</v>
      </c>
      <c r="Z370" s="9">
        <f>(SUM($E370:N370)+SUM($E370:M370))/2</f>
        <v>0</v>
      </c>
      <c r="AA370" s="9">
        <f t="shared" si="27"/>
        <v>0</v>
      </c>
    </row>
    <row r="371" spans="1:27" hidden="1">
      <c r="A371" s="7">
        <v>6001</v>
      </c>
      <c r="B371" t="s">
        <v>39</v>
      </c>
      <c r="C371" t="str">
        <f t="shared" si="24"/>
        <v>6001 Hydro 331-336</v>
      </c>
      <c r="D371" s="11">
        <v>1</v>
      </c>
      <c r="E371" s="8">
        <v>0</v>
      </c>
      <c r="F371" s="9">
        <v>0</v>
      </c>
      <c r="G371" s="9">
        <v>0</v>
      </c>
      <c r="H371" s="9">
        <v>0</v>
      </c>
      <c r="I371" s="9">
        <v>0</v>
      </c>
      <c r="J371" s="9">
        <v>0</v>
      </c>
      <c r="K371" s="9">
        <v>0</v>
      </c>
      <c r="L371" s="9">
        <v>0</v>
      </c>
      <c r="M371" s="9">
        <v>0</v>
      </c>
      <c r="N371" s="9">
        <v>0</v>
      </c>
      <c r="O371" s="9">
        <f t="shared" si="25"/>
        <v>0</v>
      </c>
      <c r="Q371" s="9">
        <f t="shared" si="26"/>
        <v>0</v>
      </c>
      <c r="R371" s="9">
        <f>(SUM($E371:F371)+SUM($E371:E371))/2</f>
        <v>0</v>
      </c>
      <c r="S371" s="9">
        <f>(SUM($E371:G371)+SUM($E371:F371))/2</f>
        <v>0</v>
      </c>
      <c r="T371" s="9">
        <f>(SUM($E371:H371)+SUM($E371:G371))/2</f>
        <v>0</v>
      </c>
      <c r="U371" s="9">
        <f>(SUM($E371:I371)+SUM($E371:H371))/2</f>
        <v>0</v>
      </c>
      <c r="V371" s="9">
        <f>(SUM($E371:J371)+SUM($E371:I371))/2</f>
        <v>0</v>
      </c>
      <c r="W371" s="9">
        <f>(SUM($E371:K371)+SUM($E371:J371))/2</f>
        <v>0</v>
      </c>
      <c r="X371" s="9">
        <f>(SUM($E371:L371)+SUM($E371:K371))/2</f>
        <v>0</v>
      </c>
      <c r="Y371" s="9">
        <f>(SUM($E371:M371)+SUM($E371:L371))/2</f>
        <v>0</v>
      </c>
      <c r="Z371" s="9">
        <f>(SUM($E371:N371)+SUM($E371:M371))/2</f>
        <v>0</v>
      </c>
      <c r="AA371" s="9">
        <f t="shared" si="27"/>
        <v>0</v>
      </c>
    </row>
    <row r="372" spans="1:27" hidden="1">
      <c r="A372" s="7">
        <v>6002</v>
      </c>
      <c r="B372" t="s">
        <v>36</v>
      </c>
      <c r="C372" t="str">
        <f t="shared" si="24"/>
        <v>6002 General 389-391 / 393-395 / 397-398</v>
      </c>
      <c r="D372" s="11">
        <v>1</v>
      </c>
      <c r="E372" s="8">
        <v>0</v>
      </c>
      <c r="F372" s="9">
        <v>0</v>
      </c>
      <c r="G372" s="9">
        <v>0</v>
      </c>
      <c r="H372" s="9">
        <v>0</v>
      </c>
      <c r="I372" s="9">
        <v>0</v>
      </c>
      <c r="J372" s="9">
        <v>0</v>
      </c>
      <c r="K372" s="9">
        <v>0</v>
      </c>
      <c r="L372" s="9">
        <v>0</v>
      </c>
      <c r="M372" s="9">
        <v>0</v>
      </c>
      <c r="N372" s="9">
        <v>0</v>
      </c>
      <c r="O372" s="9">
        <f t="shared" si="25"/>
        <v>0</v>
      </c>
      <c r="Q372" s="9">
        <f t="shared" si="26"/>
        <v>0</v>
      </c>
      <c r="R372" s="9">
        <f>(SUM($E372:F372)+SUM($E372:E372))/2</f>
        <v>0</v>
      </c>
      <c r="S372" s="9">
        <f>(SUM($E372:G372)+SUM($E372:F372))/2</f>
        <v>0</v>
      </c>
      <c r="T372" s="9">
        <f>(SUM($E372:H372)+SUM($E372:G372))/2</f>
        <v>0</v>
      </c>
      <c r="U372" s="9">
        <f>(SUM($E372:I372)+SUM($E372:H372))/2</f>
        <v>0</v>
      </c>
      <c r="V372" s="9">
        <f>(SUM($E372:J372)+SUM($E372:I372))/2</f>
        <v>0</v>
      </c>
      <c r="W372" s="9">
        <f>(SUM($E372:K372)+SUM($E372:J372))/2</f>
        <v>0</v>
      </c>
      <c r="X372" s="9">
        <f>(SUM($E372:L372)+SUM($E372:K372))/2</f>
        <v>0</v>
      </c>
      <c r="Y372" s="9">
        <f>(SUM($E372:M372)+SUM($E372:L372))/2</f>
        <v>0</v>
      </c>
      <c r="Z372" s="9">
        <f>(SUM($E372:N372)+SUM($E372:M372))/2</f>
        <v>0</v>
      </c>
      <c r="AA372" s="9">
        <f t="shared" si="27"/>
        <v>0</v>
      </c>
    </row>
    <row r="373" spans="1:27" hidden="1">
      <c r="A373" s="7">
        <v>6100</v>
      </c>
      <c r="B373" t="s">
        <v>39</v>
      </c>
      <c r="C373" t="str">
        <f t="shared" si="24"/>
        <v>6100 Hydro 331-336</v>
      </c>
      <c r="D373" s="11">
        <v>1</v>
      </c>
      <c r="E373" s="8">
        <v>1696.3598399999901</v>
      </c>
      <c r="F373" s="9">
        <v>-15.091608000000001</v>
      </c>
      <c r="G373" s="9">
        <v>0</v>
      </c>
      <c r="H373" s="9">
        <v>945.21711900000003</v>
      </c>
      <c r="I373" s="9">
        <v>0</v>
      </c>
      <c r="J373" s="9">
        <v>0</v>
      </c>
      <c r="K373" s="9">
        <v>0</v>
      </c>
      <c r="L373" s="9">
        <v>18445.947932999999</v>
      </c>
      <c r="M373" s="9">
        <v>0</v>
      </c>
      <c r="N373" s="9">
        <v>0</v>
      </c>
      <c r="O373" s="9">
        <f t="shared" si="25"/>
        <v>21072.433283999992</v>
      </c>
      <c r="Q373" s="9">
        <f t="shared" si="26"/>
        <v>848.17991999999504</v>
      </c>
      <c r="R373" s="9">
        <f>(SUM($E373:F373)+SUM($E373:E373))/2</f>
        <v>1688.8140359999902</v>
      </c>
      <c r="S373" s="9">
        <f>(SUM($E373:G373)+SUM($E373:F373))/2</f>
        <v>1681.2682319999901</v>
      </c>
      <c r="T373" s="9">
        <f>(SUM($E373:H373)+SUM($E373:G373))/2</f>
        <v>2153.8767914999903</v>
      </c>
      <c r="U373" s="9">
        <f>(SUM($E373:I373)+SUM($E373:H373))/2</f>
        <v>2626.4853509999903</v>
      </c>
      <c r="V373" s="9">
        <f>(SUM($E373:J373)+SUM($E373:I373))/2</f>
        <v>2626.4853509999903</v>
      </c>
      <c r="W373" s="9">
        <f>(SUM($E373:K373)+SUM($E373:J373))/2</f>
        <v>2626.4853509999903</v>
      </c>
      <c r="X373" s="9">
        <f>(SUM($E373:L373)+SUM($E373:K373))/2</f>
        <v>11849.45931749999</v>
      </c>
      <c r="Y373" s="9">
        <f>(SUM($E373:M373)+SUM($E373:L373))/2</f>
        <v>21072.433283999992</v>
      </c>
      <c r="Z373" s="9">
        <f>(SUM($E373:N373)+SUM($E373:M373))/2</f>
        <v>21072.433283999992</v>
      </c>
      <c r="AA373" s="9">
        <f t="shared" si="27"/>
        <v>6824.5920917999902</v>
      </c>
    </row>
    <row r="374" spans="1:27" hidden="1">
      <c r="A374" s="7">
        <v>6101</v>
      </c>
      <c r="B374" t="s">
        <v>34</v>
      </c>
      <c r="C374" t="str">
        <f t="shared" si="24"/>
        <v>6101 Elec Transmission 350-359</v>
      </c>
      <c r="D374" s="11">
        <v>1</v>
      </c>
      <c r="E374" s="8">
        <v>0</v>
      </c>
      <c r="F374" s="9">
        <v>0</v>
      </c>
      <c r="G374" s="9">
        <v>0</v>
      </c>
      <c r="H374" s="9">
        <v>0</v>
      </c>
      <c r="I374" s="9">
        <v>0</v>
      </c>
      <c r="J374" s="9">
        <v>0</v>
      </c>
      <c r="K374" s="9">
        <v>0</v>
      </c>
      <c r="L374" s="9">
        <v>0</v>
      </c>
      <c r="M374" s="9">
        <v>0</v>
      </c>
      <c r="N374" s="9">
        <v>0</v>
      </c>
      <c r="O374" s="9">
        <f t="shared" si="25"/>
        <v>0</v>
      </c>
      <c r="Q374" s="9">
        <f t="shared" si="26"/>
        <v>0</v>
      </c>
      <c r="R374" s="9">
        <f>(SUM($E374:F374)+SUM($E374:E374))/2</f>
        <v>0</v>
      </c>
      <c r="S374" s="9">
        <f>(SUM($E374:G374)+SUM($E374:F374))/2</f>
        <v>0</v>
      </c>
      <c r="T374" s="9">
        <f>(SUM($E374:H374)+SUM($E374:G374))/2</f>
        <v>0</v>
      </c>
      <c r="U374" s="9">
        <f>(SUM($E374:I374)+SUM($E374:H374))/2</f>
        <v>0</v>
      </c>
      <c r="V374" s="9">
        <f>(SUM($E374:J374)+SUM($E374:I374))/2</f>
        <v>0</v>
      </c>
      <c r="W374" s="9">
        <f>(SUM($E374:K374)+SUM($E374:J374))/2</f>
        <v>0</v>
      </c>
      <c r="X374" s="9">
        <f>(SUM($E374:L374)+SUM($E374:K374))/2</f>
        <v>0</v>
      </c>
      <c r="Y374" s="9">
        <f>(SUM($E374:M374)+SUM($E374:L374))/2</f>
        <v>0</v>
      </c>
      <c r="Z374" s="9">
        <f>(SUM($E374:N374)+SUM($E374:M374))/2</f>
        <v>0</v>
      </c>
      <c r="AA374" s="9">
        <f t="shared" si="27"/>
        <v>0</v>
      </c>
    </row>
    <row r="375" spans="1:27" hidden="1">
      <c r="A375" s="7">
        <v>6103</v>
      </c>
      <c r="B375" t="s">
        <v>39</v>
      </c>
      <c r="C375" t="str">
        <f t="shared" si="24"/>
        <v>6103 Hydro 331-336</v>
      </c>
      <c r="D375" s="11">
        <v>1</v>
      </c>
      <c r="E375" s="8">
        <v>-4108.1052809999092</v>
      </c>
      <c r="F375" s="9">
        <v>41351.722376999998</v>
      </c>
      <c r="G375" s="9">
        <v>1061.690679</v>
      </c>
      <c r="H375" s="9">
        <v>32783.797158000001</v>
      </c>
      <c r="I375" s="9">
        <v>11716.543397999965</v>
      </c>
      <c r="J375" s="9">
        <v>0</v>
      </c>
      <c r="K375" s="9">
        <v>0</v>
      </c>
      <c r="L375" s="9">
        <v>34996.88682</v>
      </c>
      <c r="M375" s="9">
        <v>10588.761204</v>
      </c>
      <c r="N375" s="9">
        <v>317932.86153300002</v>
      </c>
      <c r="O375" s="9">
        <f t="shared" si="25"/>
        <v>446324.15788800007</v>
      </c>
      <c r="Q375" s="9">
        <f t="shared" si="26"/>
        <v>-2054.0526404999546</v>
      </c>
      <c r="R375" s="9">
        <f>(SUM($E375:F375)+SUM($E375:E375))/2</f>
        <v>16567.75590750009</v>
      </c>
      <c r="S375" s="9">
        <f>(SUM($E375:G375)+SUM($E375:F375))/2</f>
        <v>37774.462435500085</v>
      </c>
      <c r="T375" s="9">
        <f>(SUM($E375:H375)+SUM($E375:G375))/2</f>
        <v>54697.206354000082</v>
      </c>
      <c r="U375" s="9">
        <f>(SUM($E375:I375)+SUM($E375:H375))/2</f>
        <v>76947.376632000058</v>
      </c>
      <c r="V375" s="9">
        <f>(SUM($E375:J375)+SUM($E375:I375))/2</f>
        <v>82805.648331000048</v>
      </c>
      <c r="W375" s="9">
        <f>(SUM($E375:K375)+SUM($E375:J375))/2</f>
        <v>82805.648331000048</v>
      </c>
      <c r="X375" s="9">
        <f>(SUM($E375:L375)+SUM($E375:K375))/2</f>
        <v>100304.09174100004</v>
      </c>
      <c r="Y375" s="9">
        <f>(SUM($E375:M375)+SUM($E375:L375))/2</f>
        <v>123096.91575300004</v>
      </c>
      <c r="Z375" s="9">
        <f>(SUM($E375:N375)+SUM($E375:M375))/2</f>
        <v>287357.72712150007</v>
      </c>
      <c r="AA375" s="9">
        <f t="shared" si="27"/>
        <v>86030.277996600067</v>
      </c>
    </row>
    <row r="376" spans="1:27" hidden="1">
      <c r="A376" s="7">
        <v>6103</v>
      </c>
      <c r="B376" t="s">
        <v>37</v>
      </c>
      <c r="C376" t="str">
        <f t="shared" si="24"/>
        <v>6103 Software 303</v>
      </c>
      <c r="D376" s="11">
        <v>1</v>
      </c>
      <c r="E376" s="8">
        <v>0</v>
      </c>
      <c r="F376" s="9">
        <v>0</v>
      </c>
      <c r="G376" s="9">
        <v>0</v>
      </c>
      <c r="H376" s="9">
        <v>45557.64704399975</v>
      </c>
      <c r="I376" s="9">
        <v>0</v>
      </c>
      <c r="J376" s="9">
        <v>0</v>
      </c>
      <c r="K376" s="9">
        <v>0</v>
      </c>
      <c r="L376" s="9">
        <v>0</v>
      </c>
      <c r="M376" s="9">
        <v>0</v>
      </c>
      <c r="N376" s="9">
        <v>0</v>
      </c>
      <c r="O376" s="9">
        <f t="shared" si="25"/>
        <v>45557.64704399975</v>
      </c>
      <c r="Q376" s="9">
        <f t="shared" si="26"/>
        <v>0</v>
      </c>
      <c r="R376" s="9">
        <f>(SUM($E376:F376)+SUM($E376:E376))/2</f>
        <v>0</v>
      </c>
      <c r="S376" s="9">
        <f>(SUM($E376:G376)+SUM($E376:F376))/2</f>
        <v>0</v>
      </c>
      <c r="T376" s="9">
        <f>(SUM($E376:H376)+SUM($E376:G376))/2</f>
        <v>22778.823521999875</v>
      </c>
      <c r="U376" s="9">
        <f>(SUM($E376:I376)+SUM($E376:H376))/2</f>
        <v>45557.64704399975</v>
      </c>
      <c r="V376" s="9">
        <f>(SUM($E376:J376)+SUM($E376:I376))/2</f>
        <v>45557.64704399975</v>
      </c>
      <c r="W376" s="9">
        <f>(SUM($E376:K376)+SUM($E376:J376))/2</f>
        <v>45557.64704399975</v>
      </c>
      <c r="X376" s="9">
        <f>(SUM($E376:L376)+SUM($E376:K376))/2</f>
        <v>45557.64704399975</v>
      </c>
      <c r="Y376" s="9">
        <f>(SUM($E376:M376)+SUM($E376:L376))/2</f>
        <v>45557.64704399975</v>
      </c>
      <c r="Z376" s="9">
        <f>(SUM($E376:N376)+SUM($E376:M376))/2</f>
        <v>45557.64704399975</v>
      </c>
      <c r="AA376" s="9">
        <f t="shared" si="27"/>
        <v>29612.470578599838</v>
      </c>
    </row>
    <row r="377" spans="1:27" hidden="1">
      <c r="A377" s="7">
        <v>6103</v>
      </c>
      <c r="B377" t="s">
        <v>38</v>
      </c>
      <c r="C377" t="str">
        <f t="shared" si="24"/>
        <v>6103 Transportation and Tools 392 / 396</v>
      </c>
      <c r="D377" s="11">
        <v>1</v>
      </c>
      <c r="E377" s="8">
        <v>7.2759576141834259E-12</v>
      </c>
      <c r="F377" s="9">
        <v>0</v>
      </c>
      <c r="G377" s="9">
        <v>0</v>
      </c>
      <c r="H377" s="9">
        <v>0</v>
      </c>
      <c r="I377" s="9">
        <v>0</v>
      </c>
      <c r="J377" s="9">
        <v>0</v>
      </c>
      <c r="K377" s="9">
        <v>0</v>
      </c>
      <c r="L377" s="9">
        <v>0</v>
      </c>
      <c r="M377" s="9">
        <v>0</v>
      </c>
      <c r="N377" s="9">
        <v>0</v>
      </c>
      <c r="O377" s="9">
        <f t="shared" si="25"/>
        <v>7.2759576141834259E-12</v>
      </c>
      <c r="Q377" s="9">
        <f t="shared" si="26"/>
        <v>3.637978807091713E-12</v>
      </c>
      <c r="R377" s="9">
        <f>(SUM($E377:F377)+SUM($E377:E377))/2</f>
        <v>7.2759576141834259E-12</v>
      </c>
      <c r="S377" s="9">
        <f>(SUM($E377:G377)+SUM($E377:F377))/2</f>
        <v>7.2759576141834259E-12</v>
      </c>
      <c r="T377" s="9">
        <f>(SUM($E377:H377)+SUM($E377:G377))/2</f>
        <v>7.2759576141834259E-12</v>
      </c>
      <c r="U377" s="9">
        <f>(SUM($E377:I377)+SUM($E377:H377))/2</f>
        <v>7.2759576141834259E-12</v>
      </c>
      <c r="V377" s="9">
        <f>(SUM($E377:J377)+SUM($E377:I377))/2</f>
        <v>7.2759576141834259E-12</v>
      </c>
      <c r="W377" s="9">
        <f>(SUM($E377:K377)+SUM($E377:J377))/2</f>
        <v>7.2759576141834259E-12</v>
      </c>
      <c r="X377" s="9">
        <f>(SUM($E377:L377)+SUM($E377:K377))/2</f>
        <v>7.2759576141834259E-12</v>
      </c>
      <c r="Y377" s="9">
        <f>(SUM($E377:M377)+SUM($E377:L377))/2</f>
        <v>7.2759576141834259E-12</v>
      </c>
      <c r="Z377" s="9">
        <f>(SUM($E377:N377)+SUM($E377:M377))/2</f>
        <v>7.2759576141834259E-12</v>
      </c>
      <c r="AA377" s="9">
        <f t="shared" si="27"/>
        <v>6.9121597334742543E-12</v>
      </c>
    </row>
    <row r="378" spans="1:27" hidden="1">
      <c r="A378" s="7">
        <v>6103</v>
      </c>
      <c r="B378" t="s">
        <v>33</v>
      </c>
      <c r="C378" t="str">
        <f t="shared" si="24"/>
        <v>6103 Elec Distribution 360-373</v>
      </c>
      <c r="D378" s="11">
        <v>1</v>
      </c>
      <c r="E378" s="8">
        <v>0</v>
      </c>
      <c r="F378" s="9">
        <v>0</v>
      </c>
      <c r="G378" s="9">
        <v>0</v>
      </c>
      <c r="H378" s="9">
        <v>0</v>
      </c>
      <c r="I378" s="9">
        <v>0</v>
      </c>
      <c r="J378" s="9">
        <v>0</v>
      </c>
      <c r="K378" s="9">
        <v>0</v>
      </c>
      <c r="L378" s="9">
        <v>0</v>
      </c>
      <c r="M378" s="9">
        <v>0</v>
      </c>
      <c r="N378" s="9">
        <v>0</v>
      </c>
      <c r="O378" s="9">
        <f t="shared" si="25"/>
        <v>0</v>
      </c>
      <c r="Q378" s="9">
        <f t="shared" si="26"/>
        <v>0</v>
      </c>
      <c r="R378" s="9">
        <f>(SUM($E378:F378)+SUM($E378:E378))/2</f>
        <v>0</v>
      </c>
      <c r="S378" s="9">
        <f>(SUM($E378:G378)+SUM($E378:F378))/2</f>
        <v>0</v>
      </c>
      <c r="T378" s="9">
        <f>(SUM($E378:H378)+SUM($E378:G378))/2</f>
        <v>0</v>
      </c>
      <c r="U378" s="9">
        <f>(SUM($E378:I378)+SUM($E378:H378))/2</f>
        <v>0</v>
      </c>
      <c r="V378" s="9">
        <f>(SUM($E378:J378)+SUM($E378:I378))/2</f>
        <v>0</v>
      </c>
      <c r="W378" s="9">
        <f>(SUM($E378:K378)+SUM($E378:J378))/2</f>
        <v>0</v>
      </c>
      <c r="X378" s="9">
        <f>(SUM($E378:L378)+SUM($E378:K378))/2</f>
        <v>0</v>
      </c>
      <c r="Y378" s="9">
        <f>(SUM($E378:M378)+SUM($E378:L378))/2</f>
        <v>0</v>
      </c>
      <c r="Z378" s="9">
        <f>(SUM($E378:N378)+SUM($E378:M378))/2</f>
        <v>0</v>
      </c>
      <c r="AA378" s="9">
        <f t="shared" si="27"/>
        <v>0</v>
      </c>
    </row>
    <row r="379" spans="1:27" hidden="1">
      <c r="A379" s="7">
        <v>6103</v>
      </c>
      <c r="B379" t="s">
        <v>36</v>
      </c>
      <c r="C379" t="str">
        <f t="shared" si="24"/>
        <v>6103 General 389-391 / 393-395 / 397-398</v>
      </c>
      <c r="D379" s="11">
        <v>1</v>
      </c>
      <c r="E379" s="8">
        <v>52957.974298999994</v>
      </c>
      <c r="F379" s="9">
        <v>29684.205619999997</v>
      </c>
      <c r="G379" s="9">
        <v>0</v>
      </c>
      <c r="H379" s="9">
        <v>0</v>
      </c>
      <c r="I379" s="9">
        <v>0</v>
      </c>
      <c r="J379" s="9">
        <v>0</v>
      </c>
      <c r="K379" s="9">
        <v>0</v>
      </c>
      <c r="L379" s="9">
        <v>0</v>
      </c>
      <c r="M379" s="9">
        <v>0</v>
      </c>
      <c r="N379" s="9">
        <v>0</v>
      </c>
      <c r="O379" s="9">
        <f t="shared" si="25"/>
        <v>82642.179918999987</v>
      </c>
      <c r="Q379" s="9">
        <f t="shared" si="26"/>
        <v>26478.987149499997</v>
      </c>
      <c r="R379" s="9">
        <f>(SUM($E379:F379)+SUM($E379:E379))/2</f>
        <v>67800.077108999991</v>
      </c>
      <c r="S379" s="9">
        <f>(SUM($E379:G379)+SUM($E379:F379))/2</f>
        <v>82642.179918999987</v>
      </c>
      <c r="T379" s="9">
        <f>(SUM($E379:H379)+SUM($E379:G379))/2</f>
        <v>82642.179918999987</v>
      </c>
      <c r="U379" s="9">
        <f>(SUM($E379:I379)+SUM($E379:H379))/2</f>
        <v>82642.179918999987</v>
      </c>
      <c r="V379" s="9">
        <f>(SUM($E379:J379)+SUM($E379:I379))/2</f>
        <v>82642.179918999987</v>
      </c>
      <c r="W379" s="9">
        <f>(SUM($E379:K379)+SUM($E379:J379))/2</f>
        <v>82642.179918999987</v>
      </c>
      <c r="X379" s="9">
        <f>(SUM($E379:L379)+SUM($E379:K379))/2</f>
        <v>82642.179918999987</v>
      </c>
      <c r="Y379" s="9">
        <f>(SUM($E379:M379)+SUM($E379:L379))/2</f>
        <v>82642.179918999987</v>
      </c>
      <c r="Z379" s="9">
        <f>(SUM($E379:N379)+SUM($E379:M379))/2</f>
        <v>82642.179918999987</v>
      </c>
      <c r="AA379" s="9">
        <f t="shared" si="27"/>
        <v>75541.650361050008</v>
      </c>
    </row>
    <row r="380" spans="1:27" hidden="1">
      <c r="A380" s="7">
        <v>6107</v>
      </c>
      <c r="B380" t="s">
        <v>39</v>
      </c>
      <c r="C380" t="str">
        <f t="shared" si="24"/>
        <v>6107 Hydro 331-336</v>
      </c>
      <c r="D380" s="11">
        <v>1</v>
      </c>
      <c r="E380" s="8">
        <v>-774414.49323000014</v>
      </c>
      <c r="F380" s="9">
        <v>333295.72409699997</v>
      </c>
      <c r="G380" s="9">
        <v>461844.98278800002</v>
      </c>
      <c r="H380" s="9">
        <v>321728.86105499999</v>
      </c>
      <c r="I380" s="9">
        <v>7970.3212049999993</v>
      </c>
      <c r="J380" s="9">
        <v>10892.538972</v>
      </c>
      <c r="K380" s="9">
        <v>631.28406599999994</v>
      </c>
      <c r="L380" s="9">
        <v>9170.590443000001</v>
      </c>
      <c r="M380" s="9">
        <v>5427.0368879999996</v>
      </c>
      <c r="N380" s="9">
        <v>2410.8120750000003</v>
      </c>
      <c r="O380" s="9">
        <f t="shared" si="25"/>
        <v>378957.65835899988</v>
      </c>
      <c r="Q380" s="9">
        <f t="shared" si="26"/>
        <v>-387207.24661500007</v>
      </c>
      <c r="R380" s="9">
        <f>(SUM($E380:F380)+SUM($E380:E380))/2</f>
        <v>-607766.63118150015</v>
      </c>
      <c r="S380" s="9">
        <f>(SUM($E380:G380)+SUM($E380:F380))/2</f>
        <v>-210196.27773900016</v>
      </c>
      <c r="T380" s="9">
        <f>(SUM($E380:H380)+SUM($E380:G380))/2</f>
        <v>181590.64418249985</v>
      </c>
      <c r="U380" s="9">
        <f>(SUM($E380:I380)+SUM($E380:H380))/2</f>
        <v>346440.2353124998</v>
      </c>
      <c r="V380" s="9">
        <f>(SUM($E380:J380)+SUM($E380:I380))/2</f>
        <v>355871.66540099983</v>
      </c>
      <c r="W380" s="9">
        <f>(SUM($E380:K380)+SUM($E380:J380))/2</f>
        <v>361633.57691999985</v>
      </c>
      <c r="X380" s="9">
        <f>(SUM($E380:L380)+SUM($E380:K380))/2</f>
        <v>366534.5141744999</v>
      </c>
      <c r="Y380" s="9">
        <f>(SUM($E380:M380)+SUM($E380:L380))/2</f>
        <v>373833.32783999987</v>
      </c>
      <c r="Z380" s="9">
        <f>(SUM($E380:N380)+SUM($E380:M380))/2</f>
        <v>377752.25232149987</v>
      </c>
      <c r="AA380" s="9">
        <f t="shared" si="27"/>
        <v>115848.60606164983</v>
      </c>
    </row>
    <row r="381" spans="1:27" hidden="1">
      <c r="A381" s="7">
        <v>6107</v>
      </c>
      <c r="B381" t="s">
        <v>38</v>
      </c>
      <c r="C381" t="str">
        <f t="shared" si="24"/>
        <v>6107 Transportation and Tools 392 / 396</v>
      </c>
      <c r="D381" s="11">
        <v>1</v>
      </c>
      <c r="E381" s="8">
        <v>0</v>
      </c>
      <c r="F381" s="9">
        <v>0</v>
      </c>
      <c r="G381" s="9">
        <v>0</v>
      </c>
      <c r="H381" s="9">
        <v>0</v>
      </c>
      <c r="I381" s="9">
        <v>0</v>
      </c>
      <c r="J381" s="9">
        <v>0</v>
      </c>
      <c r="K381" s="9">
        <v>0</v>
      </c>
      <c r="L381" s="9">
        <v>0</v>
      </c>
      <c r="M381" s="9">
        <v>0</v>
      </c>
      <c r="N381" s="9">
        <v>0</v>
      </c>
      <c r="O381" s="9">
        <f t="shared" si="25"/>
        <v>0</v>
      </c>
      <c r="Q381" s="9">
        <f t="shared" si="26"/>
        <v>0</v>
      </c>
      <c r="R381" s="9">
        <f>(SUM($E381:F381)+SUM($E381:E381))/2</f>
        <v>0</v>
      </c>
      <c r="S381" s="9">
        <f>(SUM($E381:G381)+SUM($E381:F381))/2</f>
        <v>0</v>
      </c>
      <c r="T381" s="9">
        <f>(SUM($E381:H381)+SUM($E381:G381))/2</f>
        <v>0</v>
      </c>
      <c r="U381" s="9">
        <f>(SUM($E381:I381)+SUM($E381:H381))/2</f>
        <v>0</v>
      </c>
      <c r="V381" s="9">
        <f>(SUM($E381:J381)+SUM($E381:I381))/2</f>
        <v>0</v>
      </c>
      <c r="W381" s="9">
        <f>(SUM($E381:K381)+SUM($E381:J381))/2</f>
        <v>0</v>
      </c>
      <c r="X381" s="9">
        <f>(SUM($E381:L381)+SUM($E381:K381))/2</f>
        <v>0</v>
      </c>
      <c r="Y381" s="9">
        <f>(SUM($E381:M381)+SUM($E381:L381))/2</f>
        <v>0</v>
      </c>
      <c r="Z381" s="9">
        <f>(SUM($E381:N381)+SUM($E381:M381))/2</f>
        <v>0</v>
      </c>
      <c r="AA381" s="9">
        <f t="shared" si="27"/>
        <v>0</v>
      </c>
    </row>
    <row r="382" spans="1:27" hidden="1">
      <c r="A382" s="7">
        <v>6107</v>
      </c>
      <c r="B382" t="s">
        <v>33</v>
      </c>
      <c r="C382" t="str">
        <f t="shared" si="24"/>
        <v>6107 Elec Distribution 360-373</v>
      </c>
      <c r="D382" s="11">
        <v>1</v>
      </c>
      <c r="E382" s="8">
        <v>0</v>
      </c>
      <c r="F382" s="9">
        <v>0</v>
      </c>
      <c r="G382" s="9">
        <v>34823.65</v>
      </c>
      <c r="H382" s="9">
        <v>0</v>
      </c>
      <c r="I382" s="9">
        <v>0</v>
      </c>
      <c r="J382" s="9">
        <v>0</v>
      </c>
      <c r="K382" s="9">
        <v>0</v>
      </c>
      <c r="L382" s="9">
        <v>0</v>
      </c>
      <c r="M382" s="9">
        <v>0</v>
      </c>
      <c r="N382" s="9">
        <v>0</v>
      </c>
      <c r="O382" s="9">
        <f t="shared" si="25"/>
        <v>34823.65</v>
      </c>
      <c r="Q382" s="9">
        <f t="shared" si="26"/>
        <v>0</v>
      </c>
      <c r="R382" s="9">
        <f>(SUM($E382:F382)+SUM($E382:E382))/2</f>
        <v>0</v>
      </c>
      <c r="S382" s="9">
        <f>(SUM($E382:G382)+SUM($E382:F382))/2</f>
        <v>17411.825000000001</v>
      </c>
      <c r="T382" s="9">
        <f>(SUM($E382:H382)+SUM($E382:G382))/2</f>
        <v>34823.65</v>
      </c>
      <c r="U382" s="9">
        <f>(SUM($E382:I382)+SUM($E382:H382))/2</f>
        <v>34823.65</v>
      </c>
      <c r="V382" s="9">
        <f>(SUM($E382:J382)+SUM($E382:I382))/2</f>
        <v>34823.65</v>
      </c>
      <c r="W382" s="9">
        <f>(SUM($E382:K382)+SUM($E382:J382))/2</f>
        <v>34823.65</v>
      </c>
      <c r="X382" s="9">
        <f>(SUM($E382:L382)+SUM($E382:K382))/2</f>
        <v>34823.65</v>
      </c>
      <c r="Y382" s="9">
        <f>(SUM($E382:M382)+SUM($E382:L382))/2</f>
        <v>34823.65</v>
      </c>
      <c r="Z382" s="9">
        <f>(SUM($E382:N382)+SUM($E382:M382))/2</f>
        <v>34823.65</v>
      </c>
      <c r="AA382" s="9">
        <f t="shared" si="27"/>
        <v>26117.737499999996</v>
      </c>
    </row>
    <row r="383" spans="1:27" hidden="1">
      <c r="A383" s="7">
        <v>6109</v>
      </c>
      <c r="B383" t="s">
        <v>36</v>
      </c>
      <c r="C383" t="str">
        <f t="shared" si="24"/>
        <v>6109 General 389-391 / 393-395 / 397-398</v>
      </c>
      <c r="D383" s="11">
        <v>1</v>
      </c>
      <c r="E383" s="8">
        <v>0</v>
      </c>
      <c r="F383" s="9">
        <v>0</v>
      </c>
      <c r="G383" s="9">
        <v>0</v>
      </c>
      <c r="H383" s="9">
        <v>0</v>
      </c>
      <c r="I383" s="9">
        <v>0</v>
      </c>
      <c r="J383" s="9">
        <v>0</v>
      </c>
      <c r="K383" s="9">
        <v>0</v>
      </c>
      <c r="L383" s="9">
        <v>0</v>
      </c>
      <c r="M383" s="9">
        <v>0</v>
      </c>
      <c r="N383" s="9">
        <v>0</v>
      </c>
      <c r="O383" s="9">
        <f t="shared" si="25"/>
        <v>0</v>
      </c>
      <c r="Q383" s="9">
        <f t="shared" si="26"/>
        <v>0</v>
      </c>
      <c r="R383" s="9">
        <f>(SUM($E383:F383)+SUM($E383:E383))/2</f>
        <v>0</v>
      </c>
      <c r="S383" s="9">
        <f>(SUM($E383:G383)+SUM($E383:F383))/2</f>
        <v>0</v>
      </c>
      <c r="T383" s="9">
        <f>(SUM($E383:H383)+SUM($E383:G383))/2</f>
        <v>0</v>
      </c>
      <c r="U383" s="9">
        <f>(SUM($E383:I383)+SUM($E383:H383))/2</f>
        <v>0</v>
      </c>
      <c r="V383" s="9">
        <f>(SUM($E383:J383)+SUM($E383:I383))/2</f>
        <v>0</v>
      </c>
      <c r="W383" s="9">
        <f>(SUM($E383:K383)+SUM($E383:J383))/2</f>
        <v>0</v>
      </c>
      <c r="X383" s="9">
        <f>(SUM($E383:L383)+SUM($E383:K383))/2</f>
        <v>0</v>
      </c>
      <c r="Y383" s="9">
        <f>(SUM($E383:M383)+SUM($E383:L383))/2</f>
        <v>0</v>
      </c>
      <c r="Z383" s="9">
        <f>(SUM($E383:N383)+SUM($E383:M383))/2</f>
        <v>0</v>
      </c>
      <c r="AA383" s="9">
        <f t="shared" si="27"/>
        <v>0</v>
      </c>
    </row>
    <row r="384" spans="1:27" hidden="1">
      <c r="A384" s="7">
        <v>6109</v>
      </c>
      <c r="B384" t="s">
        <v>34</v>
      </c>
      <c r="C384" t="str">
        <f t="shared" si="24"/>
        <v>6109 Elec Transmission 350-359</v>
      </c>
      <c r="D384" s="11">
        <v>1</v>
      </c>
      <c r="E384" s="8">
        <v>0</v>
      </c>
      <c r="F384" s="9">
        <v>0</v>
      </c>
      <c r="G384" s="9">
        <v>0</v>
      </c>
      <c r="H384" s="9">
        <v>0</v>
      </c>
      <c r="I384" s="9">
        <v>0</v>
      </c>
      <c r="J384" s="9">
        <v>0</v>
      </c>
      <c r="K384" s="9">
        <v>0</v>
      </c>
      <c r="L384" s="9">
        <v>0</v>
      </c>
      <c r="M384" s="9">
        <v>0</v>
      </c>
      <c r="N384" s="9">
        <v>0</v>
      </c>
      <c r="O384" s="9">
        <f t="shared" si="25"/>
        <v>0</v>
      </c>
      <c r="Q384" s="9">
        <f t="shared" si="26"/>
        <v>0</v>
      </c>
      <c r="R384" s="9">
        <f>(SUM($E384:F384)+SUM($E384:E384))/2</f>
        <v>0</v>
      </c>
      <c r="S384" s="9">
        <f>(SUM($E384:G384)+SUM($E384:F384))/2</f>
        <v>0</v>
      </c>
      <c r="T384" s="9">
        <f>(SUM($E384:H384)+SUM($E384:G384))/2</f>
        <v>0</v>
      </c>
      <c r="U384" s="9">
        <f>(SUM($E384:I384)+SUM($E384:H384))/2</f>
        <v>0</v>
      </c>
      <c r="V384" s="9">
        <f>(SUM($E384:J384)+SUM($E384:I384))/2</f>
        <v>0</v>
      </c>
      <c r="W384" s="9">
        <f>(SUM($E384:K384)+SUM($E384:J384))/2</f>
        <v>0</v>
      </c>
      <c r="X384" s="9">
        <f>(SUM($E384:L384)+SUM($E384:K384))/2</f>
        <v>0</v>
      </c>
      <c r="Y384" s="9">
        <f>(SUM($E384:M384)+SUM($E384:L384))/2</f>
        <v>0</v>
      </c>
      <c r="Z384" s="9">
        <f>(SUM($E384:N384)+SUM($E384:M384))/2</f>
        <v>0</v>
      </c>
      <c r="AA384" s="9">
        <f t="shared" si="27"/>
        <v>0</v>
      </c>
    </row>
    <row r="385" spans="1:27" hidden="1">
      <c r="A385" s="7">
        <v>6109</v>
      </c>
      <c r="B385" t="s">
        <v>33</v>
      </c>
      <c r="C385" t="str">
        <f t="shared" si="24"/>
        <v>6109 Elec Distribution 360-373</v>
      </c>
      <c r="D385" s="11">
        <v>1</v>
      </c>
      <c r="E385" s="8">
        <v>0</v>
      </c>
      <c r="F385" s="9">
        <v>0</v>
      </c>
      <c r="G385" s="9">
        <v>0</v>
      </c>
      <c r="H385" s="9">
        <v>0</v>
      </c>
      <c r="I385" s="9">
        <v>0</v>
      </c>
      <c r="J385" s="9">
        <v>0</v>
      </c>
      <c r="K385" s="9">
        <v>0</v>
      </c>
      <c r="L385" s="9">
        <v>0</v>
      </c>
      <c r="M385" s="9">
        <v>0</v>
      </c>
      <c r="N385" s="9">
        <v>0</v>
      </c>
      <c r="O385" s="9">
        <f t="shared" si="25"/>
        <v>0</v>
      </c>
      <c r="Q385" s="9">
        <f t="shared" si="26"/>
        <v>0</v>
      </c>
      <c r="R385" s="9">
        <f>(SUM($E385:F385)+SUM($E385:E385))/2</f>
        <v>0</v>
      </c>
      <c r="S385" s="9">
        <f>(SUM($E385:G385)+SUM($E385:F385))/2</f>
        <v>0</v>
      </c>
      <c r="T385" s="9">
        <f>(SUM($E385:H385)+SUM($E385:G385))/2</f>
        <v>0</v>
      </c>
      <c r="U385" s="9">
        <f>(SUM($E385:I385)+SUM($E385:H385))/2</f>
        <v>0</v>
      </c>
      <c r="V385" s="9">
        <f>(SUM($E385:J385)+SUM($E385:I385))/2</f>
        <v>0</v>
      </c>
      <c r="W385" s="9">
        <f>(SUM($E385:K385)+SUM($E385:J385))/2</f>
        <v>0</v>
      </c>
      <c r="X385" s="9">
        <f>(SUM($E385:L385)+SUM($E385:K385))/2</f>
        <v>0</v>
      </c>
      <c r="Y385" s="9">
        <f>(SUM($E385:M385)+SUM($E385:L385))/2</f>
        <v>0</v>
      </c>
      <c r="Z385" s="9">
        <f>(SUM($E385:N385)+SUM($E385:M385))/2</f>
        <v>0</v>
      </c>
      <c r="AA385" s="9">
        <f t="shared" si="27"/>
        <v>0</v>
      </c>
    </row>
    <row r="386" spans="1:27" hidden="1">
      <c r="A386" s="7">
        <v>6109</v>
      </c>
      <c r="B386" t="s">
        <v>35</v>
      </c>
      <c r="C386" t="str">
        <f t="shared" si="24"/>
        <v>6109 Gas Distribution 374-387</v>
      </c>
      <c r="D386" s="11">
        <v>1</v>
      </c>
      <c r="E386" s="8">
        <v>0</v>
      </c>
      <c r="F386" s="9">
        <v>0</v>
      </c>
      <c r="G386" s="9">
        <v>0</v>
      </c>
      <c r="H386" s="9">
        <v>0</v>
      </c>
      <c r="I386" s="9">
        <v>0</v>
      </c>
      <c r="J386" s="9">
        <v>0</v>
      </c>
      <c r="K386" s="9">
        <v>0</v>
      </c>
      <c r="L386" s="9">
        <v>0</v>
      </c>
      <c r="M386" s="9">
        <v>0</v>
      </c>
      <c r="N386" s="9">
        <v>0</v>
      </c>
      <c r="O386" s="9">
        <f t="shared" si="25"/>
        <v>0</v>
      </c>
      <c r="Q386" s="9">
        <f t="shared" si="26"/>
        <v>0</v>
      </c>
      <c r="R386" s="9">
        <f>(SUM($E386:F386)+SUM($E386:E386))/2</f>
        <v>0</v>
      </c>
      <c r="S386" s="9">
        <f>(SUM($E386:G386)+SUM($E386:F386))/2</f>
        <v>0</v>
      </c>
      <c r="T386" s="9">
        <f>(SUM($E386:H386)+SUM($E386:G386))/2</f>
        <v>0</v>
      </c>
      <c r="U386" s="9">
        <f>(SUM($E386:I386)+SUM($E386:H386))/2</f>
        <v>0</v>
      </c>
      <c r="V386" s="9">
        <f>(SUM($E386:J386)+SUM($E386:I386))/2</f>
        <v>0</v>
      </c>
      <c r="W386" s="9">
        <f>(SUM($E386:K386)+SUM($E386:J386))/2</f>
        <v>0</v>
      </c>
      <c r="X386" s="9">
        <f>(SUM($E386:L386)+SUM($E386:K386))/2</f>
        <v>0</v>
      </c>
      <c r="Y386" s="9">
        <f>(SUM($E386:M386)+SUM($E386:L386))/2</f>
        <v>0</v>
      </c>
      <c r="Z386" s="9">
        <f>(SUM($E386:N386)+SUM($E386:M386))/2</f>
        <v>0</v>
      </c>
      <c r="AA386" s="9">
        <f t="shared" si="27"/>
        <v>0</v>
      </c>
    </row>
    <row r="387" spans="1:27" hidden="1">
      <c r="A387" s="7">
        <v>7000</v>
      </c>
      <c r="B387" t="s">
        <v>36</v>
      </c>
      <c r="C387" t="str">
        <f t="shared" si="24"/>
        <v>7000 General 389-391 / 393-395 / 397-398</v>
      </c>
      <c r="D387" s="11">
        <v>1</v>
      </c>
      <c r="E387" s="8">
        <v>0</v>
      </c>
      <c r="F387" s="9">
        <v>0</v>
      </c>
      <c r="G387" s="9">
        <v>0</v>
      </c>
      <c r="H387" s="9">
        <v>0</v>
      </c>
      <c r="I387" s="9">
        <v>0</v>
      </c>
      <c r="J387" s="9">
        <v>0</v>
      </c>
      <c r="K387" s="9">
        <v>0</v>
      </c>
      <c r="L387" s="9">
        <v>0</v>
      </c>
      <c r="M387" s="9">
        <v>0</v>
      </c>
      <c r="N387" s="9">
        <v>0</v>
      </c>
      <c r="O387" s="9">
        <f t="shared" si="25"/>
        <v>0</v>
      </c>
      <c r="Q387" s="9">
        <f t="shared" si="26"/>
        <v>0</v>
      </c>
      <c r="R387" s="9">
        <f>(SUM($E387:F387)+SUM($E387:E387))/2</f>
        <v>0</v>
      </c>
      <c r="S387" s="9">
        <f>(SUM($E387:G387)+SUM($E387:F387))/2</f>
        <v>0</v>
      </c>
      <c r="T387" s="9">
        <f>(SUM($E387:H387)+SUM($E387:G387))/2</f>
        <v>0</v>
      </c>
      <c r="U387" s="9">
        <f>(SUM($E387:I387)+SUM($E387:H387))/2</f>
        <v>0</v>
      </c>
      <c r="V387" s="9">
        <f>(SUM($E387:J387)+SUM($E387:I387))/2</f>
        <v>0</v>
      </c>
      <c r="W387" s="9">
        <f>(SUM($E387:K387)+SUM($E387:J387))/2</f>
        <v>0</v>
      </c>
      <c r="X387" s="9">
        <f>(SUM($E387:L387)+SUM($E387:K387))/2</f>
        <v>0</v>
      </c>
      <c r="Y387" s="9">
        <f>(SUM($E387:M387)+SUM($E387:L387))/2</f>
        <v>0</v>
      </c>
      <c r="Z387" s="9">
        <f>(SUM($E387:N387)+SUM($E387:M387))/2</f>
        <v>0</v>
      </c>
      <c r="AA387" s="9">
        <f t="shared" si="27"/>
        <v>0</v>
      </c>
    </row>
    <row r="388" spans="1:27">
      <c r="A388" s="7">
        <v>5143</v>
      </c>
      <c r="B388" t="s">
        <v>37</v>
      </c>
      <c r="C388" t="str">
        <f t="shared" si="24"/>
        <v>5143 Software 303</v>
      </c>
      <c r="D388" s="11">
        <v>1</v>
      </c>
      <c r="E388" s="8">
        <v>17558.778213420643</v>
      </c>
      <c r="F388" s="9">
        <v>193.93861037607999</v>
      </c>
      <c r="G388" s="9">
        <v>0</v>
      </c>
      <c r="H388" s="9">
        <v>0</v>
      </c>
      <c r="I388" s="9">
        <v>0</v>
      </c>
      <c r="J388" s="9">
        <v>4834399.4887440745</v>
      </c>
      <c r="K388" s="9">
        <v>136865.42005460968</v>
      </c>
      <c r="L388" s="9">
        <v>123904.21075657567</v>
      </c>
      <c r="M388" s="9">
        <v>-202.96504038888</v>
      </c>
      <c r="N388" s="9">
        <v>25688.360385060561</v>
      </c>
      <c r="O388" s="9">
        <f t="shared" si="25"/>
        <v>5138407.2317237286</v>
      </c>
      <c r="Q388" s="9">
        <f t="shared" si="26"/>
        <v>8779.3891067103214</v>
      </c>
      <c r="R388" s="9">
        <f>(SUM($E388:F388)+SUM($E388:E388))/2</f>
        <v>17655.747518608681</v>
      </c>
      <c r="S388" s="9">
        <f>(SUM($E388:G388)+SUM($E388:F388))/2</f>
        <v>17752.716823796723</v>
      </c>
      <c r="T388" s="9">
        <f>(SUM($E388:H388)+SUM($E388:G388))/2</f>
        <v>17752.716823796723</v>
      </c>
      <c r="U388" s="9">
        <f>(SUM($E388:I388)+SUM($E388:H388))/2</f>
        <v>17752.716823796723</v>
      </c>
      <c r="V388" s="9">
        <f>(SUM($E388:J388)+SUM($E388:I388))/2</f>
        <v>2434952.461195834</v>
      </c>
      <c r="W388" s="9">
        <f>(SUM($E388:K388)+SUM($E388:J388))/2</f>
        <v>4920584.9155951757</v>
      </c>
      <c r="X388" s="9">
        <f>(SUM($E388:L388)+SUM($E388:K388))/2</f>
        <v>5050969.731000769</v>
      </c>
      <c r="Y388" s="9">
        <f>(SUM($E388:M388)+SUM($E388:L388))/2</f>
        <v>5112820.3538588621</v>
      </c>
      <c r="Z388" s="9">
        <f>(SUM($E388:N388)+SUM($E388:M388))/2</f>
        <v>5125563.0515311984</v>
      </c>
      <c r="AA388" s="9">
        <f t="shared" si="27"/>
        <v>2272458.3800278548</v>
      </c>
    </row>
    <row r="389" spans="1:27">
      <c r="A389" s="7">
        <v>5147</v>
      </c>
      <c r="B389" t="s">
        <v>37</v>
      </c>
      <c r="C389" t="str">
        <f t="shared" si="24"/>
        <v>5147 Software 303</v>
      </c>
      <c r="D389" s="11">
        <v>1</v>
      </c>
      <c r="E389" s="8">
        <v>94.210962612320003</v>
      </c>
      <c r="F389" s="9">
        <v>144.70615646584</v>
      </c>
      <c r="G389" s="9">
        <v>560.60372059815995</v>
      </c>
      <c r="H389" s="9">
        <v>69314.124113530779</v>
      </c>
      <c r="I389" s="9">
        <v>8446.673936180001</v>
      </c>
      <c r="J389" s="9">
        <v>0</v>
      </c>
      <c r="K389" s="9">
        <v>0</v>
      </c>
      <c r="L389" s="9">
        <v>0</v>
      </c>
      <c r="M389" s="9">
        <v>133327.72206796537</v>
      </c>
      <c r="N389" s="9">
        <v>7451.1835393747197</v>
      </c>
      <c r="O389" s="9">
        <f t="shared" si="25"/>
        <v>219339.2244967272</v>
      </c>
      <c r="Q389" s="9">
        <f t="shared" si="26"/>
        <v>47.105481306160002</v>
      </c>
      <c r="R389" s="9">
        <f>(SUM($E389:F389)+SUM($E389:E389))/2</f>
        <v>166.56404084524002</v>
      </c>
      <c r="S389" s="9">
        <f>(SUM($E389:G389)+SUM($E389:F389))/2</f>
        <v>519.21897937723998</v>
      </c>
      <c r="T389" s="9">
        <f>(SUM($E389:H389)+SUM($E389:G389))/2</f>
        <v>35456.582896441709</v>
      </c>
      <c r="U389" s="9">
        <f>(SUM($E389:I389)+SUM($E389:H389))/2</f>
        <v>74336.981921297091</v>
      </c>
      <c r="V389" s="9">
        <f>(SUM($E389:J389)+SUM($E389:I389))/2</f>
        <v>78560.318889387097</v>
      </c>
      <c r="W389" s="9">
        <f>(SUM($E389:K389)+SUM($E389:J389))/2</f>
        <v>78560.318889387097</v>
      </c>
      <c r="X389" s="9">
        <f>(SUM($E389:L389)+SUM($E389:K389))/2</f>
        <v>78560.318889387097</v>
      </c>
      <c r="Y389" s="9">
        <f>(SUM($E389:M389)+SUM($E389:L389))/2</f>
        <v>145224.17992336978</v>
      </c>
      <c r="Z389" s="9">
        <f>(SUM($E389:N389)+SUM($E389:M389))/2</f>
        <v>215613.63272703983</v>
      </c>
      <c r="AA389" s="9">
        <f t="shared" si="27"/>
        <v>70704.522263783831</v>
      </c>
    </row>
    <row r="390" spans="1:27">
      <c r="A390" s="7">
        <v>5151</v>
      </c>
      <c r="B390" t="s">
        <v>37</v>
      </c>
      <c r="C390" t="str">
        <f t="shared" si="24"/>
        <v>5151 Software 303</v>
      </c>
      <c r="D390" s="11">
        <v>1</v>
      </c>
      <c r="E390" s="8">
        <v>0</v>
      </c>
      <c r="F390" s="9">
        <v>0</v>
      </c>
      <c r="G390" s="9">
        <v>0</v>
      </c>
      <c r="H390" s="9">
        <v>0</v>
      </c>
      <c r="I390" s="9">
        <v>0</v>
      </c>
      <c r="J390" s="9">
        <v>0</v>
      </c>
      <c r="K390" s="9">
        <v>0</v>
      </c>
      <c r="L390" s="9">
        <v>0</v>
      </c>
      <c r="M390" s="9">
        <v>367062.28274522832</v>
      </c>
      <c r="N390" s="9">
        <v>14987.421976449839</v>
      </c>
      <c r="O390" s="9">
        <f t="shared" si="25"/>
        <v>382049.70472167816</v>
      </c>
      <c r="Q390" s="9">
        <f t="shared" si="26"/>
        <v>0</v>
      </c>
      <c r="R390" s="9">
        <f>(SUM($E390:F390)+SUM($E390:E390))/2</f>
        <v>0</v>
      </c>
      <c r="S390" s="9">
        <f>(SUM($E390:G390)+SUM($E390:F390))/2</f>
        <v>0</v>
      </c>
      <c r="T390" s="9">
        <f>(SUM($E390:H390)+SUM($E390:G390))/2</f>
        <v>0</v>
      </c>
      <c r="U390" s="9">
        <f>(SUM($E390:I390)+SUM($E390:H390))/2</f>
        <v>0</v>
      </c>
      <c r="V390" s="9">
        <f>(SUM($E390:J390)+SUM($E390:I390))/2</f>
        <v>0</v>
      </c>
      <c r="W390" s="9">
        <f>(SUM($E390:K390)+SUM($E390:J390))/2</f>
        <v>0</v>
      </c>
      <c r="X390" s="9">
        <f>(SUM($E390:L390)+SUM($E390:K390))/2</f>
        <v>0</v>
      </c>
      <c r="Y390" s="9">
        <f>(SUM($E390:M390)+SUM($E390:L390))/2</f>
        <v>183531.14137261416</v>
      </c>
      <c r="Z390" s="9">
        <f>(SUM($E390:N390)+SUM($E390:M390))/2</f>
        <v>374555.99373345322</v>
      </c>
      <c r="AA390" s="9">
        <f t="shared" si="27"/>
        <v>55808.713510606744</v>
      </c>
    </row>
    <row r="391" spans="1:27" hidden="1">
      <c r="A391" s="7">
        <v>7002</v>
      </c>
      <c r="B391" t="s">
        <v>36</v>
      </c>
      <c r="C391" t="str">
        <f t="shared" si="24"/>
        <v>7002 General 389-391 / 393-395 / 397-398</v>
      </c>
      <c r="D391" s="11">
        <v>1</v>
      </c>
      <c r="E391" s="8">
        <v>0</v>
      </c>
      <c r="F391" s="9">
        <v>0</v>
      </c>
      <c r="G391" s="9">
        <v>0</v>
      </c>
      <c r="H391" s="9">
        <v>0</v>
      </c>
      <c r="I391" s="9">
        <v>0</v>
      </c>
      <c r="J391" s="9">
        <v>0</v>
      </c>
      <c r="K391" s="9">
        <v>0</v>
      </c>
      <c r="L391" s="9">
        <v>0</v>
      </c>
      <c r="M391" s="9">
        <v>0</v>
      </c>
      <c r="N391" s="9">
        <v>0</v>
      </c>
      <c r="O391" s="9">
        <f t="shared" si="25"/>
        <v>0</v>
      </c>
      <c r="Q391" s="9">
        <f t="shared" si="26"/>
        <v>0</v>
      </c>
      <c r="R391" s="9">
        <f>(SUM($E391:F391)+SUM($E391:E391))/2</f>
        <v>0</v>
      </c>
      <c r="S391" s="9">
        <f>(SUM($E391:G391)+SUM($E391:F391))/2</f>
        <v>0</v>
      </c>
      <c r="T391" s="9">
        <f>(SUM($E391:H391)+SUM($E391:G391))/2</f>
        <v>0</v>
      </c>
      <c r="U391" s="9">
        <f>(SUM($E391:I391)+SUM($E391:H391))/2</f>
        <v>0</v>
      </c>
      <c r="V391" s="9">
        <f>(SUM($E391:J391)+SUM($E391:I391))/2</f>
        <v>0</v>
      </c>
      <c r="W391" s="9">
        <f>(SUM($E391:K391)+SUM($E391:J391))/2</f>
        <v>0</v>
      </c>
      <c r="X391" s="9">
        <f>(SUM($E391:L391)+SUM($E391:K391))/2</f>
        <v>0</v>
      </c>
      <c r="Y391" s="9">
        <f>(SUM($E391:M391)+SUM($E391:L391))/2</f>
        <v>0</v>
      </c>
      <c r="Z391" s="9">
        <f>(SUM($E391:N391)+SUM($E391:M391))/2</f>
        <v>0</v>
      </c>
      <c r="AA391" s="9">
        <f t="shared" si="27"/>
        <v>0</v>
      </c>
    </row>
    <row r="392" spans="1:27" hidden="1">
      <c r="A392" s="7">
        <v>7003</v>
      </c>
      <c r="B392" t="s">
        <v>36</v>
      </c>
      <c r="C392" t="str">
        <f t="shared" si="24"/>
        <v>7003 General 389-391 / 393-395 / 397-398</v>
      </c>
      <c r="D392" s="11">
        <v>1</v>
      </c>
      <c r="E392" s="8">
        <v>-9454.6236871784804</v>
      </c>
      <c r="F392" s="9">
        <v>11385.098591947921</v>
      </c>
      <c r="G392" s="9">
        <v>4803.1650640983999</v>
      </c>
      <c r="H392" s="9">
        <v>564.23349777352007</v>
      </c>
      <c r="I392" s="9">
        <v>10027.662755507041</v>
      </c>
      <c r="J392" s="9">
        <v>5567.7997120337595</v>
      </c>
      <c r="K392" s="9">
        <v>2372.5443146463203</v>
      </c>
      <c r="L392" s="9">
        <v>2832.7097961818404</v>
      </c>
      <c r="M392" s="9">
        <v>6392.5177350649601</v>
      </c>
      <c r="N392" s="9">
        <v>4855.3311077627995</v>
      </c>
      <c r="O392" s="9">
        <f t="shared" si="25"/>
        <v>39346.438887838085</v>
      </c>
      <c r="Q392" s="9">
        <f t="shared" si="26"/>
        <v>-4727.3118435892402</v>
      </c>
      <c r="R392" s="9">
        <f>(SUM($E392:F392)+SUM($E392:E392))/2</f>
        <v>-3762.07439120452</v>
      </c>
      <c r="S392" s="9">
        <f>(SUM($E392:G392)+SUM($E392:F392))/2</f>
        <v>4332.0574368186408</v>
      </c>
      <c r="T392" s="9">
        <f>(SUM($E392:H392)+SUM($E392:G392))/2</f>
        <v>7015.7567177546007</v>
      </c>
      <c r="U392" s="9">
        <f>(SUM($E392:I392)+SUM($E392:H392))/2</f>
        <v>12311.704844394881</v>
      </c>
      <c r="V392" s="9">
        <f>(SUM($E392:J392)+SUM($E392:I392))/2</f>
        <v>20109.436078165283</v>
      </c>
      <c r="W392" s="9">
        <f>(SUM($E392:K392)+SUM($E392:J392))/2</f>
        <v>24079.608091505324</v>
      </c>
      <c r="X392" s="9">
        <f>(SUM($E392:L392)+SUM($E392:K392))/2</f>
        <v>26682.235146919404</v>
      </c>
      <c r="Y392" s="9">
        <f>(SUM($E392:M392)+SUM($E392:L392))/2</f>
        <v>31294.848912542802</v>
      </c>
      <c r="Z392" s="9">
        <f>(SUM($E392:N392)+SUM($E392:M392))/2</f>
        <v>36918.773333956684</v>
      </c>
      <c r="AA392" s="9">
        <f t="shared" si="27"/>
        <v>15425.503432726386</v>
      </c>
    </row>
    <row r="393" spans="1:27" hidden="1">
      <c r="A393" s="7">
        <v>7005</v>
      </c>
      <c r="B393" t="s">
        <v>36</v>
      </c>
      <c r="C393" t="str">
        <f t="shared" si="24"/>
        <v>7005 General 389-391 / 393-395 / 397-398</v>
      </c>
      <c r="D393" s="11">
        <v>1</v>
      </c>
      <c r="E393" s="8">
        <v>26513.307778360806</v>
      </c>
      <c r="F393" s="9">
        <v>1972.3490848166398</v>
      </c>
      <c r="G393" s="9">
        <v>25933.821605274239</v>
      </c>
      <c r="H393" s="9">
        <v>8454.0993494918403</v>
      </c>
      <c r="I393" s="9">
        <v>6151.9676555716796</v>
      </c>
      <c r="J393" s="9">
        <v>19654.1698724784</v>
      </c>
      <c r="K393" s="9">
        <v>17263.67984948304</v>
      </c>
      <c r="L393" s="9">
        <v>20934.817794828479</v>
      </c>
      <c r="M393" s="9">
        <v>2266.6170672000003</v>
      </c>
      <c r="N393" s="9">
        <v>14979.662595582718</v>
      </c>
      <c r="O393" s="9">
        <f t="shared" si="25"/>
        <v>144124.49265308783</v>
      </c>
      <c r="Q393" s="9">
        <f t="shared" si="26"/>
        <v>13256.653889180403</v>
      </c>
      <c r="R393" s="9">
        <f>(SUM($E393:F393)+SUM($E393:E393))/2</f>
        <v>27499.482320769126</v>
      </c>
      <c r="S393" s="9">
        <f>(SUM($E393:G393)+SUM($E393:F393))/2</f>
        <v>41452.567665814568</v>
      </c>
      <c r="T393" s="9">
        <f>(SUM($E393:H393)+SUM($E393:G393))/2</f>
        <v>58646.528143197604</v>
      </c>
      <c r="U393" s="9">
        <f>(SUM($E393:I393)+SUM($E393:H393))/2</f>
        <v>65949.561645729365</v>
      </c>
      <c r="V393" s="9">
        <f>(SUM($E393:J393)+SUM($E393:I393))/2</f>
        <v>78852.630409754405</v>
      </c>
      <c r="W393" s="9">
        <f>(SUM($E393:K393)+SUM($E393:J393))/2</f>
        <v>97311.555270735131</v>
      </c>
      <c r="X393" s="9">
        <f>(SUM($E393:L393)+SUM($E393:K393))/2</f>
        <v>116410.80409289089</v>
      </c>
      <c r="Y393" s="9">
        <f>(SUM($E393:M393)+SUM($E393:L393))/2</f>
        <v>128011.52152390513</v>
      </c>
      <c r="Z393" s="9">
        <f>(SUM($E393:N393)+SUM($E393:M393))/2</f>
        <v>136634.66135529647</v>
      </c>
      <c r="AA393" s="9">
        <f t="shared" si="27"/>
        <v>76402.596631727312</v>
      </c>
    </row>
    <row r="394" spans="1:27">
      <c r="A394" s="7">
        <v>4116</v>
      </c>
      <c r="B394" t="s">
        <v>41</v>
      </c>
      <c r="C394" t="str">
        <f t="shared" si="24"/>
        <v>4116 Thermal 311-316</v>
      </c>
      <c r="D394" s="11">
        <v>1</v>
      </c>
      <c r="E394" s="8">
        <v>-424589.48828099988</v>
      </c>
      <c r="F394" s="9">
        <v>-4513.9683120000018</v>
      </c>
      <c r="G394" s="9">
        <v>81290.604695999995</v>
      </c>
      <c r="H394" s="9">
        <v>183312.845772</v>
      </c>
      <c r="I394" s="9">
        <v>102121.44079199999</v>
      </c>
      <c r="J394" s="9">
        <v>897062.05241100001</v>
      </c>
      <c r="K394" s="9">
        <v>1357818.9407790001</v>
      </c>
      <c r="L394" s="9">
        <v>704011.53719399997</v>
      </c>
      <c r="M394" s="9">
        <v>341889.33660000004</v>
      </c>
      <c r="N394" s="9">
        <v>435589.98220500001</v>
      </c>
      <c r="O394" s="9">
        <f t="shared" si="25"/>
        <v>3673993.2838560008</v>
      </c>
      <c r="Q394" s="9">
        <f t="shared" si="26"/>
        <v>-212294.74414049994</v>
      </c>
      <c r="R394" s="9">
        <f>(SUM($E394:F394)+SUM($E394:E394))/2</f>
        <v>-426846.4724369999</v>
      </c>
      <c r="S394" s="9">
        <f>(SUM($E394:G394)+SUM($E394:F394))/2</f>
        <v>-388458.15424499987</v>
      </c>
      <c r="T394" s="9">
        <f>(SUM($E394:H394)+SUM($E394:G394))/2</f>
        <v>-256156.42901099985</v>
      </c>
      <c r="U394" s="9">
        <f>(SUM($E394:I394)+SUM($E394:H394))/2</f>
        <v>-113439.28572899988</v>
      </c>
      <c r="V394" s="9">
        <f>(SUM($E394:J394)+SUM($E394:I394))/2</f>
        <v>386152.46087250009</v>
      </c>
      <c r="W394" s="9">
        <f>(SUM($E394:K394)+SUM($E394:J394))/2</f>
        <v>1513592.9574675001</v>
      </c>
      <c r="X394" s="9">
        <f>(SUM($E394:L394)+SUM($E394:K394))/2</f>
        <v>2544508.1964540007</v>
      </c>
      <c r="Y394" s="9">
        <f>(SUM($E394:M394)+SUM($E394:L394))/2</f>
        <v>3067458.6333510005</v>
      </c>
      <c r="Z394" s="9">
        <f>(SUM($E394:N394)+SUM($E394:M394))/2</f>
        <v>3456198.2927535009</v>
      </c>
      <c r="AA394" s="9">
        <f t="shared" si="27"/>
        <v>957071.54553360026</v>
      </c>
    </row>
    <row r="395" spans="1:27" hidden="1">
      <c r="A395">
        <v>7060</v>
      </c>
      <c r="B395" t="s">
        <v>36</v>
      </c>
      <c r="C395" t="str">
        <f t="shared" si="24"/>
        <v>7060 General 389-391 / 393-395 / 397-398</v>
      </c>
      <c r="D395" s="11">
        <v>1</v>
      </c>
      <c r="E395" s="8">
        <v>0</v>
      </c>
      <c r="F395" s="9">
        <v>16141.328698999998</v>
      </c>
      <c r="G395" s="9">
        <v>0</v>
      </c>
      <c r="H395" s="9">
        <v>0</v>
      </c>
      <c r="I395" s="9">
        <v>0</v>
      </c>
      <c r="J395" s="9">
        <v>0</v>
      </c>
      <c r="K395" s="9">
        <v>0</v>
      </c>
      <c r="L395" s="9">
        <v>0</v>
      </c>
      <c r="M395" s="9">
        <v>0</v>
      </c>
      <c r="N395" s="9">
        <v>0</v>
      </c>
      <c r="O395" s="9">
        <f t="shared" si="25"/>
        <v>16141.328698999998</v>
      </c>
      <c r="Q395" s="9">
        <f t="shared" si="26"/>
        <v>0</v>
      </c>
      <c r="R395" s="9">
        <f>(SUM($E395:F395)+SUM($E395:E395))/2</f>
        <v>8070.6643494999989</v>
      </c>
      <c r="S395" s="9">
        <f>(SUM($E395:G395)+SUM($E395:F395))/2</f>
        <v>16141.328698999998</v>
      </c>
      <c r="T395" s="9">
        <f>(SUM($E395:H395)+SUM($E395:G395))/2</f>
        <v>16141.328698999998</v>
      </c>
      <c r="U395" s="9">
        <f>(SUM($E395:I395)+SUM($E395:H395))/2</f>
        <v>16141.328698999998</v>
      </c>
      <c r="V395" s="9">
        <f>(SUM($E395:J395)+SUM($E395:I395))/2</f>
        <v>16141.328698999998</v>
      </c>
      <c r="W395" s="9">
        <f>(SUM($E395:K395)+SUM($E395:J395))/2</f>
        <v>16141.328698999998</v>
      </c>
      <c r="X395" s="9">
        <f>(SUM($E395:L395)+SUM($E395:K395))/2</f>
        <v>16141.328698999998</v>
      </c>
      <c r="Y395" s="9">
        <f>(SUM($E395:M395)+SUM($E395:L395))/2</f>
        <v>16141.328698999998</v>
      </c>
      <c r="Z395" s="9">
        <f>(SUM($E395:N395)+SUM($E395:M395))/2</f>
        <v>16141.328698999998</v>
      </c>
      <c r="AA395" s="9">
        <f t="shared" si="27"/>
        <v>13720.129394150001</v>
      </c>
    </row>
    <row r="396" spans="1:27" hidden="1">
      <c r="A396">
        <v>7060</v>
      </c>
      <c r="B396" t="s">
        <v>33</v>
      </c>
      <c r="C396" t="str">
        <f t="shared" si="24"/>
        <v>7060 Elec Distribution 360-373</v>
      </c>
      <c r="D396" s="11">
        <v>1</v>
      </c>
      <c r="E396" s="8">
        <v>-30947.38</v>
      </c>
      <c r="F396" s="9">
        <v>160450.6</v>
      </c>
      <c r="G396" s="9">
        <v>20241.929999999997</v>
      </c>
      <c r="H396" s="9">
        <v>35031.07</v>
      </c>
      <c r="I396" s="9">
        <v>26630.22</v>
      </c>
      <c r="J396" s="9">
        <v>220199.11000000004</v>
      </c>
      <c r="K396" s="9">
        <v>100061.75000000001</v>
      </c>
      <c r="L396" s="9">
        <v>70436.89</v>
      </c>
      <c r="M396" s="9">
        <v>46554.130000000005</v>
      </c>
      <c r="N396" s="9">
        <v>23224.370000000003</v>
      </c>
      <c r="O396" s="9">
        <f t="shared" si="25"/>
        <v>671882.69000000006</v>
      </c>
      <c r="Q396" s="9">
        <f t="shared" si="26"/>
        <v>-15473.69</v>
      </c>
      <c r="R396" s="9">
        <f>(SUM($E396:F396)+SUM($E396:E396))/2</f>
        <v>49277.919999999998</v>
      </c>
      <c r="S396" s="9">
        <f>(SUM($E396:G396)+SUM($E396:F396))/2</f>
        <v>139624.185</v>
      </c>
      <c r="T396" s="9">
        <f>(SUM($E396:H396)+SUM($E396:G396))/2</f>
        <v>167260.685</v>
      </c>
      <c r="U396" s="9">
        <f>(SUM($E396:I396)+SUM($E396:H396))/2</f>
        <v>198091.33000000002</v>
      </c>
      <c r="V396" s="9">
        <f>(SUM($E396:J396)+SUM($E396:I396))/2</f>
        <v>321505.995</v>
      </c>
      <c r="W396" s="9">
        <f>(SUM($E396:K396)+SUM($E396:J396))/2</f>
        <v>481636.42500000005</v>
      </c>
      <c r="X396" s="9">
        <f>(SUM($E396:L396)+SUM($E396:K396))/2</f>
        <v>566885.74500000011</v>
      </c>
      <c r="Y396" s="9">
        <f>(SUM($E396:M396)+SUM($E396:L396))/2</f>
        <v>625381.25500000012</v>
      </c>
      <c r="Z396" s="9">
        <f>(SUM($E396:N396)+SUM($E396:M396))/2</f>
        <v>660270.50500000012</v>
      </c>
      <c r="AA396" s="9">
        <f t="shared" si="27"/>
        <v>319446.03550000006</v>
      </c>
    </row>
    <row r="397" spans="1:27" hidden="1">
      <c r="A397">
        <v>7060</v>
      </c>
      <c r="B397" t="s">
        <v>37</v>
      </c>
      <c r="C397" t="str">
        <f t="shared" si="24"/>
        <v>7060 Software 303</v>
      </c>
      <c r="D397" s="11">
        <v>1</v>
      </c>
      <c r="E397" s="8">
        <v>0</v>
      </c>
      <c r="F397" s="9">
        <v>0</v>
      </c>
      <c r="G397" s="9">
        <v>0</v>
      </c>
      <c r="H397" s="9">
        <v>0</v>
      </c>
      <c r="I397" s="9">
        <v>0</v>
      </c>
      <c r="J397" s="9">
        <v>116906.65813956232</v>
      </c>
      <c r="K397" s="9">
        <v>31524.931653310559</v>
      </c>
      <c r="L397" s="9">
        <v>3663.5062555939999</v>
      </c>
      <c r="M397" s="9">
        <v>650.1670320124</v>
      </c>
      <c r="N397" s="9">
        <v>642.16327731488002</v>
      </c>
      <c r="O397" s="9">
        <f t="shared" si="25"/>
        <v>153387.42635779417</v>
      </c>
      <c r="Q397" s="9">
        <f t="shared" si="26"/>
        <v>0</v>
      </c>
      <c r="R397" s="9">
        <f>(SUM($E397:F397)+SUM($E397:E397))/2</f>
        <v>0</v>
      </c>
      <c r="S397" s="9">
        <f>(SUM($E397:G397)+SUM($E397:F397))/2</f>
        <v>0</v>
      </c>
      <c r="T397" s="9">
        <f>(SUM($E397:H397)+SUM($E397:G397))/2</f>
        <v>0</v>
      </c>
      <c r="U397" s="9">
        <f>(SUM($E397:I397)+SUM($E397:H397))/2</f>
        <v>0</v>
      </c>
      <c r="V397" s="9">
        <f>(SUM($E397:J397)+SUM($E397:I397))/2</f>
        <v>58453.329069781161</v>
      </c>
      <c r="W397" s="9">
        <f>(SUM($E397:K397)+SUM($E397:J397))/2</f>
        <v>132669.12396621762</v>
      </c>
      <c r="X397" s="9">
        <f>(SUM($E397:L397)+SUM($E397:K397))/2</f>
        <v>150263.34292066988</v>
      </c>
      <c r="Y397" s="9">
        <f>(SUM($E397:M397)+SUM($E397:L397))/2</f>
        <v>152420.1795644731</v>
      </c>
      <c r="Z397" s="9">
        <f>(SUM($E397:N397)+SUM($E397:M397))/2</f>
        <v>153066.34471913672</v>
      </c>
      <c r="AA397" s="9">
        <f t="shared" si="27"/>
        <v>64687.23202402785</v>
      </c>
    </row>
    <row r="398" spans="1:27" hidden="1">
      <c r="A398" s="7">
        <v>7101</v>
      </c>
      <c r="B398" t="s">
        <v>36</v>
      </c>
      <c r="C398" t="str">
        <f t="shared" si="24"/>
        <v>7101 General 389-391 / 393-395 / 397-398</v>
      </c>
      <c r="D398" s="11">
        <v>1</v>
      </c>
      <c r="E398" s="8">
        <v>0</v>
      </c>
      <c r="F398" s="9">
        <v>0</v>
      </c>
      <c r="G398" s="9">
        <v>0</v>
      </c>
      <c r="H398" s="9">
        <v>0</v>
      </c>
      <c r="I398" s="9">
        <v>0</v>
      </c>
      <c r="J398" s="9">
        <v>0</v>
      </c>
      <c r="K398" s="9">
        <v>0</v>
      </c>
      <c r="L398" s="9">
        <v>0</v>
      </c>
      <c r="M398" s="9">
        <v>0</v>
      </c>
      <c r="N398" s="9">
        <v>0</v>
      </c>
      <c r="O398" s="9">
        <f t="shared" si="25"/>
        <v>0</v>
      </c>
      <c r="Q398" s="9">
        <f t="shared" si="26"/>
        <v>0</v>
      </c>
      <c r="R398" s="9">
        <f>(SUM($E398:F398)+SUM($E398:E398))/2</f>
        <v>0</v>
      </c>
      <c r="S398" s="9">
        <f>(SUM($E398:G398)+SUM($E398:F398))/2</f>
        <v>0</v>
      </c>
      <c r="T398" s="9">
        <f>(SUM($E398:H398)+SUM($E398:G398))/2</f>
        <v>0</v>
      </c>
      <c r="U398" s="9">
        <f>(SUM($E398:I398)+SUM($E398:H398))/2</f>
        <v>0</v>
      </c>
      <c r="V398" s="9">
        <f>(SUM($E398:J398)+SUM($E398:I398))/2</f>
        <v>0</v>
      </c>
      <c r="W398" s="9">
        <f>(SUM($E398:K398)+SUM($E398:J398))/2</f>
        <v>0</v>
      </c>
      <c r="X398" s="9">
        <f>(SUM($E398:L398)+SUM($E398:K398))/2</f>
        <v>0</v>
      </c>
      <c r="Y398" s="9">
        <f>(SUM($E398:M398)+SUM($E398:L398))/2</f>
        <v>0</v>
      </c>
      <c r="Z398" s="9">
        <f>(SUM($E398:N398)+SUM($E398:M398))/2</f>
        <v>0</v>
      </c>
      <c r="AA398" s="9">
        <f t="shared" si="27"/>
        <v>0</v>
      </c>
    </row>
    <row r="399" spans="1:27" hidden="1">
      <c r="A399" s="7">
        <v>7107</v>
      </c>
      <c r="B399" t="s">
        <v>36</v>
      </c>
      <c r="C399" t="str">
        <f t="shared" si="24"/>
        <v>7107 General 389-391 / 393-395 / 397-398</v>
      </c>
      <c r="D399" s="11">
        <v>1</v>
      </c>
      <c r="E399" s="8">
        <v>0</v>
      </c>
      <c r="F399" s="9">
        <v>0</v>
      </c>
      <c r="G399" s="9">
        <v>0</v>
      </c>
      <c r="H399" s="9">
        <v>0</v>
      </c>
      <c r="I399" s="9">
        <v>0</v>
      </c>
      <c r="J399" s="9">
        <v>0</v>
      </c>
      <c r="K399" s="9">
        <v>0</v>
      </c>
      <c r="L399" s="9">
        <v>0</v>
      </c>
      <c r="M399" s="9">
        <v>0</v>
      </c>
      <c r="N399" s="9">
        <v>0</v>
      </c>
      <c r="O399" s="9">
        <f t="shared" si="25"/>
        <v>0</v>
      </c>
      <c r="Q399" s="9">
        <f t="shared" si="26"/>
        <v>0</v>
      </c>
      <c r="R399" s="9">
        <f>(SUM($E399:F399)+SUM($E399:E399))/2</f>
        <v>0</v>
      </c>
      <c r="S399" s="9">
        <f>(SUM($E399:G399)+SUM($E399:F399))/2</f>
        <v>0</v>
      </c>
      <c r="T399" s="9">
        <f>(SUM($E399:H399)+SUM($E399:G399))/2</f>
        <v>0</v>
      </c>
      <c r="U399" s="9">
        <f>(SUM($E399:I399)+SUM($E399:H399))/2</f>
        <v>0</v>
      </c>
      <c r="V399" s="9">
        <f>(SUM($E399:J399)+SUM($E399:I399))/2</f>
        <v>0</v>
      </c>
      <c r="W399" s="9">
        <f>(SUM($E399:K399)+SUM($E399:J399))/2</f>
        <v>0</v>
      </c>
      <c r="X399" s="9">
        <f>(SUM($E399:L399)+SUM($E399:K399))/2</f>
        <v>0</v>
      </c>
      <c r="Y399" s="9">
        <f>(SUM($E399:M399)+SUM($E399:L399))/2</f>
        <v>0</v>
      </c>
      <c r="Z399" s="9">
        <f>(SUM($E399:N399)+SUM($E399:M399))/2</f>
        <v>0</v>
      </c>
      <c r="AA399" s="9">
        <f t="shared" si="27"/>
        <v>0</v>
      </c>
    </row>
    <row r="400" spans="1:27" hidden="1">
      <c r="A400" s="7">
        <v>7108</v>
      </c>
      <c r="B400" t="s">
        <v>33</v>
      </c>
      <c r="C400" t="str">
        <f t="shared" si="24"/>
        <v>7108 Elec Distribution 360-373</v>
      </c>
      <c r="D400" s="11">
        <v>1</v>
      </c>
      <c r="E400" s="8">
        <v>0</v>
      </c>
      <c r="F400" s="9">
        <v>0</v>
      </c>
      <c r="G400" s="9">
        <v>0</v>
      </c>
      <c r="H400" s="9">
        <v>0</v>
      </c>
      <c r="I400" s="9">
        <v>0</v>
      </c>
      <c r="J400" s="9">
        <v>0</v>
      </c>
      <c r="K400" s="9">
        <v>0</v>
      </c>
      <c r="L400" s="9">
        <v>0</v>
      </c>
      <c r="M400" s="9">
        <v>0</v>
      </c>
      <c r="N400" s="9">
        <v>0</v>
      </c>
      <c r="O400" s="9">
        <f t="shared" si="25"/>
        <v>0</v>
      </c>
      <c r="Q400" s="9">
        <f t="shared" si="26"/>
        <v>0</v>
      </c>
      <c r="R400" s="9">
        <f>(SUM($E400:F400)+SUM($E400:E400))/2</f>
        <v>0</v>
      </c>
      <c r="S400" s="9">
        <f>(SUM($E400:G400)+SUM($E400:F400))/2</f>
        <v>0</v>
      </c>
      <c r="T400" s="9">
        <f>(SUM($E400:H400)+SUM($E400:G400))/2</f>
        <v>0</v>
      </c>
      <c r="U400" s="9">
        <f>(SUM($E400:I400)+SUM($E400:H400))/2</f>
        <v>0</v>
      </c>
      <c r="V400" s="9">
        <f>(SUM($E400:J400)+SUM($E400:I400))/2</f>
        <v>0</v>
      </c>
      <c r="W400" s="9">
        <f>(SUM($E400:K400)+SUM($E400:J400))/2</f>
        <v>0</v>
      </c>
      <c r="X400" s="9">
        <f>(SUM($E400:L400)+SUM($E400:K400))/2</f>
        <v>0</v>
      </c>
      <c r="Y400" s="9">
        <f>(SUM($E400:M400)+SUM($E400:L400))/2</f>
        <v>0</v>
      </c>
      <c r="Z400" s="9">
        <f>(SUM($E400:N400)+SUM($E400:M400))/2</f>
        <v>0</v>
      </c>
      <c r="AA400" s="9">
        <f t="shared" si="27"/>
        <v>0</v>
      </c>
    </row>
    <row r="401" spans="1:27" hidden="1">
      <c r="A401" s="7">
        <v>7108</v>
      </c>
      <c r="B401" t="s">
        <v>42</v>
      </c>
      <c r="C401" t="str">
        <f t="shared" si="24"/>
        <v>7108 Hydro Relicensing 302</v>
      </c>
      <c r="D401" s="11">
        <v>1</v>
      </c>
      <c r="E401" s="8">
        <v>0</v>
      </c>
      <c r="F401" s="9">
        <v>0</v>
      </c>
      <c r="G401" s="9">
        <v>0</v>
      </c>
      <c r="H401" s="9">
        <v>0</v>
      </c>
      <c r="I401" s="9">
        <v>0</v>
      </c>
      <c r="J401" s="9">
        <v>0</v>
      </c>
      <c r="K401" s="9">
        <v>0</v>
      </c>
      <c r="L401" s="9">
        <v>0</v>
      </c>
      <c r="M401" s="9">
        <v>0</v>
      </c>
      <c r="N401" s="9">
        <v>0</v>
      </c>
      <c r="O401" s="9">
        <f t="shared" si="25"/>
        <v>0</v>
      </c>
      <c r="Q401" s="9">
        <f t="shared" si="26"/>
        <v>0</v>
      </c>
      <c r="R401" s="9">
        <f>(SUM($E401:F401)+SUM($E401:E401))/2</f>
        <v>0</v>
      </c>
      <c r="S401" s="9">
        <f>(SUM($E401:G401)+SUM($E401:F401))/2</f>
        <v>0</v>
      </c>
      <c r="T401" s="9">
        <f>(SUM($E401:H401)+SUM($E401:G401))/2</f>
        <v>0</v>
      </c>
      <c r="U401" s="9">
        <f>(SUM($E401:I401)+SUM($E401:H401))/2</f>
        <v>0</v>
      </c>
      <c r="V401" s="9">
        <f>(SUM($E401:J401)+SUM($E401:I401))/2</f>
        <v>0</v>
      </c>
      <c r="W401" s="9">
        <f>(SUM($E401:K401)+SUM($E401:J401))/2</f>
        <v>0</v>
      </c>
      <c r="X401" s="9">
        <f>(SUM($E401:L401)+SUM($E401:K401))/2</f>
        <v>0</v>
      </c>
      <c r="Y401" s="9">
        <f>(SUM($E401:M401)+SUM($E401:L401))/2</f>
        <v>0</v>
      </c>
      <c r="Z401" s="9">
        <f>(SUM($E401:N401)+SUM($E401:M401))/2</f>
        <v>0</v>
      </c>
      <c r="AA401" s="9">
        <f t="shared" si="27"/>
        <v>0</v>
      </c>
    </row>
    <row r="402" spans="1:27" hidden="1">
      <c r="A402" s="7">
        <v>7113</v>
      </c>
      <c r="B402" t="s">
        <v>36</v>
      </c>
      <c r="C402" t="str">
        <f t="shared" si="24"/>
        <v>7113 General 389-391 / 393-395 / 397-398</v>
      </c>
      <c r="D402" s="11">
        <v>1</v>
      </c>
      <c r="E402" s="8">
        <v>0</v>
      </c>
      <c r="F402" s="9">
        <v>0</v>
      </c>
      <c r="G402" s="9">
        <v>0</v>
      </c>
      <c r="H402" s="9">
        <v>0</v>
      </c>
      <c r="I402" s="9">
        <v>0</v>
      </c>
      <c r="J402" s="9">
        <v>0</v>
      </c>
      <c r="K402" s="9">
        <v>0</v>
      </c>
      <c r="L402" s="9">
        <v>0</v>
      </c>
      <c r="M402" s="9">
        <v>0</v>
      </c>
      <c r="N402" s="9">
        <v>0</v>
      </c>
      <c r="O402" s="9">
        <f t="shared" si="25"/>
        <v>0</v>
      </c>
      <c r="Q402" s="9">
        <f t="shared" si="26"/>
        <v>0</v>
      </c>
      <c r="R402" s="9">
        <f>(SUM($E402:F402)+SUM($E402:E402))/2</f>
        <v>0</v>
      </c>
      <c r="S402" s="9">
        <f>(SUM($E402:G402)+SUM($E402:F402))/2</f>
        <v>0</v>
      </c>
      <c r="T402" s="9">
        <f>(SUM($E402:H402)+SUM($E402:G402))/2</f>
        <v>0</v>
      </c>
      <c r="U402" s="9">
        <f>(SUM($E402:I402)+SUM($E402:H402))/2</f>
        <v>0</v>
      </c>
      <c r="V402" s="9">
        <f>(SUM($E402:J402)+SUM($E402:I402))/2</f>
        <v>0</v>
      </c>
      <c r="W402" s="9">
        <f>(SUM($E402:K402)+SUM($E402:J402))/2</f>
        <v>0</v>
      </c>
      <c r="X402" s="9">
        <f>(SUM($E402:L402)+SUM($E402:K402))/2</f>
        <v>0</v>
      </c>
      <c r="Y402" s="9">
        <f>(SUM($E402:M402)+SUM($E402:L402))/2</f>
        <v>0</v>
      </c>
      <c r="Z402" s="9">
        <f>(SUM($E402:N402)+SUM($E402:M402))/2</f>
        <v>0</v>
      </c>
      <c r="AA402" s="9">
        <f t="shared" si="27"/>
        <v>0</v>
      </c>
    </row>
    <row r="403" spans="1:27" hidden="1">
      <c r="A403" s="7">
        <v>7114</v>
      </c>
      <c r="B403" t="s">
        <v>38</v>
      </c>
      <c r="C403" t="str">
        <f t="shared" si="24"/>
        <v>7114 Transportation and Tools 392 / 396</v>
      </c>
      <c r="D403" s="11">
        <v>1</v>
      </c>
      <c r="E403" s="8">
        <v>0</v>
      </c>
      <c r="F403" s="9">
        <v>0</v>
      </c>
      <c r="G403" s="9">
        <v>0</v>
      </c>
      <c r="H403" s="9">
        <v>0</v>
      </c>
      <c r="I403" s="9">
        <v>0</v>
      </c>
      <c r="J403" s="9">
        <v>0</v>
      </c>
      <c r="K403" s="9">
        <v>0</v>
      </c>
      <c r="L403" s="9">
        <v>0</v>
      </c>
      <c r="M403" s="9">
        <v>0</v>
      </c>
      <c r="N403" s="9">
        <v>0</v>
      </c>
      <c r="O403" s="9">
        <f t="shared" si="25"/>
        <v>0</v>
      </c>
      <c r="Q403" s="9">
        <f t="shared" si="26"/>
        <v>0</v>
      </c>
      <c r="R403" s="9">
        <f>(SUM($E403:F403)+SUM($E403:E403))/2</f>
        <v>0</v>
      </c>
      <c r="S403" s="9">
        <f>(SUM($E403:G403)+SUM($E403:F403))/2</f>
        <v>0</v>
      </c>
      <c r="T403" s="9">
        <f>(SUM($E403:H403)+SUM($E403:G403))/2</f>
        <v>0</v>
      </c>
      <c r="U403" s="9">
        <f>(SUM($E403:I403)+SUM($E403:H403))/2</f>
        <v>0</v>
      </c>
      <c r="V403" s="9">
        <f>(SUM($E403:J403)+SUM($E403:I403))/2</f>
        <v>0</v>
      </c>
      <c r="W403" s="9">
        <f>(SUM($E403:K403)+SUM($E403:J403))/2</f>
        <v>0</v>
      </c>
      <c r="X403" s="9">
        <f>(SUM($E403:L403)+SUM($E403:K403))/2</f>
        <v>0</v>
      </c>
      <c r="Y403" s="9">
        <f>(SUM($E403:M403)+SUM($E403:L403))/2</f>
        <v>0</v>
      </c>
      <c r="Z403" s="9">
        <f>(SUM($E403:N403)+SUM($E403:M403))/2</f>
        <v>0</v>
      </c>
      <c r="AA403" s="9">
        <f t="shared" si="27"/>
        <v>0</v>
      </c>
    </row>
    <row r="404" spans="1:27" hidden="1">
      <c r="A404" s="7">
        <v>7114</v>
      </c>
      <c r="B404" t="s">
        <v>40</v>
      </c>
      <c r="C404" t="str">
        <f t="shared" si="24"/>
        <v>7114 Other Elec Production / Turbines 340-346</v>
      </c>
      <c r="D404" s="11">
        <v>1</v>
      </c>
      <c r="E404" s="8">
        <v>0</v>
      </c>
      <c r="F404" s="9">
        <v>0</v>
      </c>
      <c r="G404" s="9">
        <v>0</v>
      </c>
      <c r="H404" s="9">
        <v>0</v>
      </c>
      <c r="I404" s="9">
        <v>0</v>
      </c>
      <c r="J404" s="9">
        <v>0</v>
      </c>
      <c r="K404" s="9">
        <v>0</v>
      </c>
      <c r="L404" s="9">
        <v>0</v>
      </c>
      <c r="M404" s="9">
        <v>0</v>
      </c>
      <c r="N404" s="9">
        <v>0</v>
      </c>
      <c r="O404" s="9">
        <f t="shared" si="25"/>
        <v>0</v>
      </c>
      <c r="Q404" s="9">
        <f t="shared" si="26"/>
        <v>0</v>
      </c>
      <c r="R404" s="9">
        <f>(SUM($E404:F404)+SUM($E404:E404))/2</f>
        <v>0</v>
      </c>
      <c r="S404" s="9">
        <f>(SUM($E404:G404)+SUM($E404:F404))/2</f>
        <v>0</v>
      </c>
      <c r="T404" s="9">
        <f>(SUM($E404:H404)+SUM($E404:G404))/2</f>
        <v>0</v>
      </c>
      <c r="U404" s="9">
        <f>(SUM($E404:I404)+SUM($E404:H404))/2</f>
        <v>0</v>
      </c>
      <c r="V404" s="9">
        <f>(SUM($E404:J404)+SUM($E404:I404))/2</f>
        <v>0</v>
      </c>
      <c r="W404" s="9">
        <f>(SUM($E404:K404)+SUM($E404:J404))/2</f>
        <v>0</v>
      </c>
      <c r="X404" s="9">
        <f>(SUM($E404:L404)+SUM($E404:K404))/2</f>
        <v>0</v>
      </c>
      <c r="Y404" s="9">
        <f>(SUM($E404:M404)+SUM($E404:L404))/2</f>
        <v>0</v>
      </c>
      <c r="Z404" s="9">
        <f>(SUM($E404:N404)+SUM($E404:M404))/2</f>
        <v>0</v>
      </c>
      <c r="AA404" s="9">
        <f t="shared" si="27"/>
        <v>0</v>
      </c>
    </row>
    <row r="405" spans="1:27" hidden="1">
      <c r="A405" s="7">
        <v>7115</v>
      </c>
      <c r="B405" t="s">
        <v>40</v>
      </c>
      <c r="C405" t="str">
        <f t="shared" si="24"/>
        <v>7115 Other Elec Production / Turbines 340-346</v>
      </c>
      <c r="D405" s="11">
        <v>1</v>
      </c>
      <c r="E405" s="8">
        <v>0</v>
      </c>
      <c r="F405" s="9">
        <v>0</v>
      </c>
      <c r="G405" s="9">
        <v>0</v>
      </c>
      <c r="H405" s="9">
        <v>0</v>
      </c>
      <c r="I405" s="9">
        <v>0</v>
      </c>
      <c r="J405" s="9">
        <v>0</v>
      </c>
      <c r="K405" s="9">
        <v>0</v>
      </c>
      <c r="L405" s="9">
        <v>0</v>
      </c>
      <c r="M405" s="9">
        <v>0</v>
      </c>
      <c r="N405" s="9">
        <v>0</v>
      </c>
      <c r="O405" s="9">
        <f t="shared" si="25"/>
        <v>0</v>
      </c>
      <c r="Q405" s="9">
        <f t="shared" si="26"/>
        <v>0</v>
      </c>
      <c r="R405" s="9">
        <f>(SUM($E405:F405)+SUM($E405:E405))/2</f>
        <v>0</v>
      </c>
      <c r="S405" s="9">
        <f>(SUM($E405:G405)+SUM($E405:F405))/2</f>
        <v>0</v>
      </c>
      <c r="T405" s="9">
        <f>(SUM($E405:H405)+SUM($E405:G405))/2</f>
        <v>0</v>
      </c>
      <c r="U405" s="9">
        <f>(SUM($E405:I405)+SUM($E405:H405))/2</f>
        <v>0</v>
      </c>
      <c r="V405" s="9">
        <f>(SUM($E405:J405)+SUM($E405:I405))/2</f>
        <v>0</v>
      </c>
      <c r="W405" s="9">
        <f>(SUM($E405:K405)+SUM($E405:J405))/2</f>
        <v>0</v>
      </c>
      <c r="X405" s="9">
        <f>(SUM($E405:L405)+SUM($E405:K405))/2</f>
        <v>0</v>
      </c>
      <c r="Y405" s="9">
        <f>(SUM($E405:M405)+SUM($E405:L405))/2</f>
        <v>0</v>
      </c>
      <c r="Z405" s="9">
        <f>(SUM($E405:N405)+SUM($E405:M405))/2</f>
        <v>0</v>
      </c>
      <c r="AA405" s="9">
        <f t="shared" si="27"/>
        <v>0</v>
      </c>
    </row>
    <row r="406" spans="1:27" hidden="1">
      <c r="A406" s="7">
        <v>7120</v>
      </c>
      <c r="B406" t="s">
        <v>36</v>
      </c>
      <c r="C406" t="str">
        <f t="shared" si="24"/>
        <v>7120 General 389-391 / 393-395 / 397-398</v>
      </c>
      <c r="D406" s="11">
        <v>1</v>
      </c>
      <c r="E406" s="8">
        <v>0</v>
      </c>
      <c r="F406" s="9">
        <v>0</v>
      </c>
      <c r="G406" s="9">
        <v>0</v>
      </c>
      <c r="H406" s="9">
        <v>0</v>
      </c>
      <c r="I406" s="9">
        <v>0</v>
      </c>
      <c r="J406" s="9">
        <v>0</v>
      </c>
      <c r="K406" s="9">
        <v>0</v>
      </c>
      <c r="L406" s="9">
        <v>0</v>
      </c>
      <c r="M406" s="9">
        <v>0</v>
      </c>
      <c r="N406" s="9">
        <v>0</v>
      </c>
      <c r="O406" s="9">
        <f t="shared" si="25"/>
        <v>0</v>
      </c>
      <c r="Q406" s="9">
        <f t="shared" si="26"/>
        <v>0</v>
      </c>
      <c r="R406" s="9">
        <f>(SUM($E406:F406)+SUM($E406:E406))/2</f>
        <v>0</v>
      </c>
      <c r="S406" s="9">
        <f>(SUM($E406:G406)+SUM($E406:F406))/2</f>
        <v>0</v>
      </c>
      <c r="T406" s="9">
        <f>(SUM($E406:H406)+SUM($E406:G406))/2</f>
        <v>0</v>
      </c>
      <c r="U406" s="9">
        <f>(SUM($E406:I406)+SUM($E406:H406))/2</f>
        <v>0</v>
      </c>
      <c r="V406" s="9">
        <f>(SUM($E406:J406)+SUM($E406:I406))/2</f>
        <v>0</v>
      </c>
      <c r="W406" s="9">
        <f>(SUM($E406:K406)+SUM($E406:J406))/2</f>
        <v>0</v>
      </c>
      <c r="X406" s="9">
        <f>(SUM($E406:L406)+SUM($E406:K406))/2</f>
        <v>0</v>
      </c>
      <c r="Y406" s="9">
        <f>(SUM($E406:M406)+SUM($E406:L406))/2</f>
        <v>0</v>
      </c>
      <c r="Z406" s="9">
        <f>(SUM($E406:N406)+SUM($E406:M406))/2</f>
        <v>0</v>
      </c>
      <c r="AA406" s="9">
        <f t="shared" si="27"/>
        <v>0</v>
      </c>
    </row>
    <row r="407" spans="1:27">
      <c r="A407" s="7">
        <v>4149</v>
      </c>
      <c r="B407" t="s">
        <v>41</v>
      </c>
      <c r="C407" t="str">
        <f t="shared" si="24"/>
        <v>4149 Thermal 311-316</v>
      </c>
      <c r="D407" s="11">
        <v>1</v>
      </c>
      <c r="E407" s="8">
        <v>427.46848199999999</v>
      </c>
      <c r="F407" s="9">
        <v>110399.60187899999</v>
      </c>
      <c r="G407" s="9">
        <v>18465.298844999998</v>
      </c>
      <c r="H407" s="9">
        <v>0</v>
      </c>
      <c r="I407" s="9">
        <v>3367.8671669999999</v>
      </c>
      <c r="J407" s="9">
        <v>771814.58251800016</v>
      </c>
      <c r="K407" s="9">
        <v>84475.91993400002</v>
      </c>
      <c r="L407" s="9">
        <v>26762.994888000001</v>
      </c>
      <c r="M407" s="9">
        <v>-100.86268499999998</v>
      </c>
      <c r="N407" s="9">
        <v>7539.0272369999984</v>
      </c>
      <c r="O407" s="9">
        <f t="shared" si="25"/>
        <v>1023151.8982650001</v>
      </c>
      <c r="Q407" s="9">
        <f t="shared" si="26"/>
        <v>213.734241</v>
      </c>
      <c r="R407" s="9">
        <f>(SUM($E407:F407)+SUM($E407:E407))/2</f>
        <v>55627.269421499994</v>
      </c>
      <c r="S407" s="9">
        <f>(SUM($E407:G407)+SUM($E407:F407))/2</f>
        <v>120059.71978349998</v>
      </c>
      <c r="T407" s="9">
        <f>(SUM($E407:H407)+SUM($E407:G407))/2</f>
        <v>129292.36920599999</v>
      </c>
      <c r="U407" s="9">
        <f>(SUM($E407:I407)+SUM($E407:H407))/2</f>
        <v>130976.30278949998</v>
      </c>
      <c r="V407" s="9">
        <f>(SUM($E407:J407)+SUM($E407:I407))/2</f>
        <v>518567.52763200004</v>
      </c>
      <c r="W407" s="9">
        <f>(SUM($E407:K407)+SUM($E407:J407))/2</f>
        <v>946712.77885800018</v>
      </c>
      <c r="X407" s="9">
        <f>(SUM($E407:L407)+SUM($E407:K407))/2</f>
        <v>1002332.2362690001</v>
      </c>
      <c r="Y407" s="9">
        <f>(SUM($E407:M407)+SUM($E407:L407))/2</f>
        <v>1015663.3023705001</v>
      </c>
      <c r="Z407" s="9">
        <f>(SUM($E407:N407)+SUM($E407:M407))/2</f>
        <v>1019382.3846465001</v>
      </c>
      <c r="AA407" s="9">
        <f t="shared" si="27"/>
        <v>493882.76252175012</v>
      </c>
    </row>
    <row r="408" spans="1:27" hidden="1">
      <c r="A408" s="7">
        <v>7127</v>
      </c>
      <c r="B408" t="s">
        <v>38</v>
      </c>
      <c r="C408" t="str">
        <f t="shared" si="24"/>
        <v>7127 Transportation and Tools 392 / 396</v>
      </c>
      <c r="D408" s="11">
        <v>1</v>
      </c>
      <c r="E408" s="8">
        <v>8095.1754432000007</v>
      </c>
      <c r="F408" s="9">
        <v>32380.732895999998</v>
      </c>
      <c r="G408" s="9">
        <v>-1377.8007216000001</v>
      </c>
      <c r="H408" s="9">
        <v>0</v>
      </c>
      <c r="I408" s="9">
        <v>0</v>
      </c>
      <c r="J408" s="9">
        <v>0</v>
      </c>
      <c r="K408" s="9">
        <v>0</v>
      </c>
      <c r="L408" s="9">
        <v>0</v>
      </c>
      <c r="M408" s="9">
        <v>0</v>
      </c>
      <c r="N408" s="9">
        <v>0</v>
      </c>
      <c r="O408" s="9">
        <f t="shared" si="25"/>
        <v>39098.107617599999</v>
      </c>
      <c r="Q408" s="9">
        <f t="shared" si="26"/>
        <v>4047.5877216000004</v>
      </c>
      <c r="R408" s="9">
        <f>(SUM($E408:F408)+SUM($E408:E408))/2</f>
        <v>24285.541891199999</v>
      </c>
      <c r="S408" s="9">
        <f>(SUM($E408:G408)+SUM($E408:F408))/2</f>
        <v>39787.007978399997</v>
      </c>
      <c r="T408" s="9">
        <f>(SUM($E408:H408)+SUM($E408:G408))/2</f>
        <v>39098.107617599999</v>
      </c>
      <c r="U408" s="9">
        <f>(SUM($E408:I408)+SUM($E408:H408))/2</f>
        <v>39098.107617599999</v>
      </c>
      <c r="V408" s="9">
        <f>(SUM($E408:J408)+SUM($E408:I408))/2</f>
        <v>39098.107617599999</v>
      </c>
      <c r="W408" s="9">
        <f>(SUM($E408:K408)+SUM($E408:J408))/2</f>
        <v>39098.107617599999</v>
      </c>
      <c r="X408" s="9">
        <f>(SUM($E408:L408)+SUM($E408:K408))/2</f>
        <v>39098.107617599999</v>
      </c>
      <c r="Y408" s="9">
        <f>(SUM($E408:M408)+SUM($E408:L408))/2</f>
        <v>39098.107617599999</v>
      </c>
      <c r="Z408" s="9">
        <f>(SUM($E408:N408)+SUM($E408:M408))/2</f>
        <v>39098.107617599999</v>
      </c>
      <c r="AA408" s="9">
        <f t="shared" si="27"/>
        <v>34180.689091439999</v>
      </c>
    </row>
    <row r="409" spans="1:27" hidden="1">
      <c r="A409" s="7">
        <v>7127</v>
      </c>
      <c r="B409" t="s">
        <v>36</v>
      </c>
      <c r="C409" t="str">
        <f t="shared" si="24"/>
        <v>7127 General 389-391 / 393-395 / 397-398</v>
      </c>
      <c r="D409" s="11">
        <v>1</v>
      </c>
      <c r="E409" s="8">
        <v>0</v>
      </c>
      <c r="F409" s="9">
        <v>0</v>
      </c>
      <c r="G409" s="9">
        <v>0</v>
      </c>
      <c r="H409" s="9">
        <v>0</v>
      </c>
      <c r="I409" s="9">
        <v>0</v>
      </c>
      <c r="J409" s="9">
        <v>0</v>
      </c>
      <c r="K409" s="9">
        <v>0</v>
      </c>
      <c r="L409" s="9">
        <v>0</v>
      </c>
      <c r="M409" s="9">
        <v>0</v>
      </c>
      <c r="N409" s="9">
        <v>0</v>
      </c>
      <c r="O409" s="9">
        <f t="shared" si="25"/>
        <v>0</v>
      </c>
      <c r="Q409" s="9">
        <f t="shared" si="26"/>
        <v>0</v>
      </c>
      <c r="R409" s="9">
        <f>(SUM($E409:F409)+SUM($E409:E409))/2</f>
        <v>0</v>
      </c>
      <c r="S409" s="9">
        <f>(SUM($E409:G409)+SUM($E409:F409))/2</f>
        <v>0</v>
      </c>
      <c r="T409" s="9">
        <f>(SUM($E409:H409)+SUM($E409:G409))/2</f>
        <v>0</v>
      </c>
      <c r="U409" s="9">
        <f>(SUM($E409:I409)+SUM($E409:H409))/2</f>
        <v>0</v>
      </c>
      <c r="V409" s="9">
        <f>(SUM($E409:J409)+SUM($E409:I409))/2</f>
        <v>0</v>
      </c>
      <c r="W409" s="9">
        <f>(SUM($E409:K409)+SUM($E409:J409))/2</f>
        <v>0</v>
      </c>
      <c r="X409" s="9">
        <f>(SUM($E409:L409)+SUM($E409:K409))/2</f>
        <v>0</v>
      </c>
      <c r="Y409" s="9">
        <f>(SUM($E409:M409)+SUM($E409:L409))/2</f>
        <v>0</v>
      </c>
      <c r="Z409" s="9">
        <f>(SUM($E409:N409)+SUM($E409:M409))/2</f>
        <v>0</v>
      </c>
      <c r="AA409" s="9">
        <f t="shared" si="27"/>
        <v>0</v>
      </c>
    </row>
    <row r="410" spans="1:27" hidden="1">
      <c r="A410" s="7">
        <v>7129</v>
      </c>
      <c r="B410" t="s">
        <v>37</v>
      </c>
      <c r="C410" t="str">
        <f t="shared" si="24"/>
        <v>7129 Software 303</v>
      </c>
      <c r="D410" s="11">
        <v>1</v>
      </c>
      <c r="E410" s="8">
        <v>0</v>
      </c>
      <c r="F410" s="9">
        <v>0</v>
      </c>
      <c r="G410" s="9">
        <v>0</v>
      </c>
      <c r="H410" s="9">
        <v>0</v>
      </c>
      <c r="I410" s="9">
        <v>0</v>
      </c>
      <c r="J410" s="9">
        <v>0</v>
      </c>
      <c r="K410" s="9">
        <v>0</v>
      </c>
      <c r="L410" s="9">
        <v>0</v>
      </c>
      <c r="M410" s="9">
        <v>0</v>
      </c>
      <c r="N410" s="9">
        <v>0</v>
      </c>
      <c r="O410" s="9">
        <f t="shared" si="25"/>
        <v>0</v>
      </c>
      <c r="Q410" s="9">
        <f t="shared" si="26"/>
        <v>0</v>
      </c>
      <c r="R410" s="9">
        <f>(SUM($E410:F410)+SUM($E410:E410))/2</f>
        <v>0</v>
      </c>
      <c r="S410" s="9">
        <f>(SUM($E410:G410)+SUM($E410:F410))/2</f>
        <v>0</v>
      </c>
      <c r="T410" s="9">
        <f>(SUM($E410:H410)+SUM($E410:G410))/2</f>
        <v>0</v>
      </c>
      <c r="U410" s="9">
        <f>(SUM($E410:I410)+SUM($E410:H410))/2</f>
        <v>0</v>
      </c>
      <c r="V410" s="9">
        <f>(SUM($E410:J410)+SUM($E410:I410))/2</f>
        <v>0</v>
      </c>
      <c r="W410" s="9">
        <f>(SUM($E410:K410)+SUM($E410:J410))/2</f>
        <v>0</v>
      </c>
      <c r="X410" s="9">
        <f>(SUM($E410:L410)+SUM($E410:K410))/2</f>
        <v>0</v>
      </c>
      <c r="Y410" s="9">
        <f>(SUM($E410:M410)+SUM($E410:L410))/2</f>
        <v>0</v>
      </c>
      <c r="Z410" s="9">
        <f>(SUM($E410:N410)+SUM($E410:M410))/2</f>
        <v>0</v>
      </c>
      <c r="AA410" s="9">
        <f t="shared" si="27"/>
        <v>0</v>
      </c>
    </row>
    <row r="411" spans="1:27" hidden="1">
      <c r="A411" s="7">
        <v>7130</v>
      </c>
      <c r="B411" t="s">
        <v>41</v>
      </c>
      <c r="C411" t="str">
        <f t="shared" ref="C411:C419" si="28">CONCATENATE(A411," ",B411)</f>
        <v>7130 Thermal 311-316</v>
      </c>
      <c r="D411" s="11">
        <v>1</v>
      </c>
      <c r="E411" s="8">
        <v>0</v>
      </c>
      <c r="F411" s="9">
        <v>0</v>
      </c>
      <c r="G411" s="9">
        <v>0</v>
      </c>
      <c r="H411" s="9">
        <v>0</v>
      </c>
      <c r="I411" s="9">
        <v>0</v>
      </c>
      <c r="J411" s="9">
        <v>0</v>
      </c>
      <c r="K411" s="9">
        <v>0</v>
      </c>
      <c r="L411" s="9">
        <v>0</v>
      </c>
      <c r="M411" s="9">
        <v>0</v>
      </c>
      <c r="N411" s="9">
        <v>0</v>
      </c>
      <c r="O411" s="9">
        <f t="shared" ref="O411:O419" si="29">SUM(E411:N411)</f>
        <v>0</v>
      </c>
      <c r="Q411" s="9">
        <f t="shared" ref="Q411:Q419" si="30">E411/2</f>
        <v>0</v>
      </c>
      <c r="R411" s="9">
        <f>(SUM($E411:F411)+SUM($E411:E411))/2</f>
        <v>0</v>
      </c>
      <c r="S411" s="9">
        <f>(SUM($E411:G411)+SUM($E411:F411))/2</f>
        <v>0</v>
      </c>
      <c r="T411" s="9">
        <f>(SUM($E411:H411)+SUM($E411:G411))/2</f>
        <v>0</v>
      </c>
      <c r="U411" s="9">
        <f>(SUM($E411:I411)+SUM($E411:H411))/2</f>
        <v>0</v>
      </c>
      <c r="V411" s="9">
        <f>(SUM($E411:J411)+SUM($E411:I411))/2</f>
        <v>0</v>
      </c>
      <c r="W411" s="9">
        <f>(SUM($E411:K411)+SUM($E411:J411))/2</f>
        <v>0</v>
      </c>
      <c r="X411" s="9">
        <f>(SUM($E411:L411)+SUM($E411:K411))/2</f>
        <v>0</v>
      </c>
      <c r="Y411" s="9">
        <f>(SUM($E411:M411)+SUM($E411:L411))/2</f>
        <v>0</v>
      </c>
      <c r="Z411" s="9">
        <f>(SUM($E411:N411)+SUM($E411:M411))/2</f>
        <v>0</v>
      </c>
      <c r="AA411" s="9">
        <f t="shared" ref="AA411:AA419" si="31">AVERAGE(Q411:Z411)</f>
        <v>0</v>
      </c>
    </row>
    <row r="412" spans="1:27">
      <c r="A412" s="7">
        <v>4172</v>
      </c>
      <c r="B412" t="s">
        <v>41</v>
      </c>
      <c r="C412" t="str">
        <f t="shared" si="28"/>
        <v>4172 Thermal 311-316</v>
      </c>
      <c r="D412" s="11">
        <v>1</v>
      </c>
      <c r="E412" s="8">
        <v>0</v>
      </c>
      <c r="F412" s="9">
        <v>0</v>
      </c>
      <c r="G412" s="9">
        <v>0</v>
      </c>
      <c r="H412" s="9">
        <v>0</v>
      </c>
      <c r="I412" s="9">
        <v>0</v>
      </c>
      <c r="J412" s="9">
        <v>1658868.972936</v>
      </c>
      <c r="K412" s="9">
        <v>85263.950331</v>
      </c>
      <c r="L412" s="9">
        <v>229380.92570399999</v>
      </c>
      <c r="M412" s="9">
        <v>289431.65651399997</v>
      </c>
      <c r="N412" s="9">
        <v>294329.152803</v>
      </c>
      <c r="O412" s="9">
        <f t="shared" si="29"/>
        <v>2557274.6582880002</v>
      </c>
      <c r="Q412" s="9">
        <f t="shared" si="30"/>
        <v>0</v>
      </c>
      <c r="R412" s="9">
        <f>(SUM($E412:F412)+SUM($E412:E412))/2</f>
        <v>0</v>
      </c>
      <c r="S412" s="9">
        <f>(SUM($E412:G412)+SUM($E412:F412))/2</f>
        <v>0</v>
      </c>
      <c r="T412" s="9">
        <f>(SUM($E412:H412)+SUM($E412:G412))/2</f>
        <v>0</v>
      </c>
      <c r="U412" s="9">
        <f>(SUM($E412:I412)+SUM($E412:H412))/2</f>
        <v>0</v>
      </c>
      <c r="V412" s="9">
        <f>(SUM($E412:J412)+SUM($E412:I412))/2</f>
        <v>829434.48646799999</v>
      </c>
      <c r="W412" s="9">
        <f>(SUM($E412:K412)+SUM($E412:J412))/2</f>
        <v>1701500.9481015</v>
      </c>
      <c r="X412" s="9">
        <f>(SUM($E412:L412)+SUM($E412:K412))/2</f>
        <v>1858823.3861189999</v>
      </c>
      <c r="Y412" s="9">
        <f>(SUM($E412:M412)+SUM($E412:L412))/2</f>
        <v>2118229.677228</v>
      </c>
      <c r="Z412" s="9">
        <f>(SUM($E412:N412)+SUM($E412:M412))/2</f>
        <v>2410110.0818865001</v>
      </c>
      <c r="AA412" s="9">
        <f t="shared" si="31"/>
        <v>891809.85798030009</v>
      </c>
    </row>
    <row r="413" spans="1:27">
      <c r="A413" s="7">
        <v>4182</v>
      </c>
      <c r="B413" t="s">
        <v>41</v>
      </c>
      <c r="C413" t="str">
        <f t="shared" si="28"/>
        <v>4182 Thermal 311-316</v>
      </c>
      <c r="D413" s="11">
        <v>1</v>
      </c>
      <c r="E413" s="8">
        <v>0</v>
      </c>
      <c r="F413" s="9">
        <v>0</v>
      </c>
      <c r="G413" s="9">
        <v>0</v>
      </c>
      <c r="H413" s="9">
        <v>0</v>
      </c>
      <c r="I413" s="9">
        <v>0</v>
      </c>
      <c r="J413" s="9">
        <v>79459.616669999989</v>
      </c>
      <c r="K413" s="9">
        <v>155.826111</v>
      </c>
      <c r="L413" s="9">
        <v>398597.35511400003</v>
      </c>
      <c r="M413" s="9">
        <v>0</v>
      </c>
      <c r="N413" s="9">
        <v>0</v>
      </c>
      <c r="O413" s="9">
        <f t="shared" si="29"/>
        <v>478212.79789500003</v>
      </c>
      <c r="Q413" s="9">
        <f t="shared" si="30"/>
        <v>0</v>
      </c>
      <c r="R413" s="9">
        <f>(SUM($E413:F413)+SUM($E413:E413))/2</f>
        <v>0</v>
      </c>
      <c r="S413" s="9">
        <f>(SUM($E413:G413)+SUM($E413:F413))/2</f>
        <v>0</v>
      </c>
      <c r="T413" s="9">
        <f>(SUM($E413:H413)+SUM($E413:G413))/2</f>
        <v>0</v>
      </c>
      <c r="U413" s="9">
        <f>(SUM($E413:I413)+SUM($E413:H413))/2</f>
        <v>0</v>
      </c>
      <c r="V413" s="9">
        <f>(SUM($E413:J413)+SUM($E413:I413))/2</f>
        <v>39729.808334999994</v>
      </c>
      <c r="W413" s="9">
        <f>(SUM($E413:K413)+SUM($E413:J413))/2</f>
        <v>79537.52972549999</v>
      </c>
      <c r="X413" s="9">
        <f>(SUM($E413:L413)+SUM($E413:K413))/2</f>
        <v>278914.12033800001</v>
      </c>
      <c r="Y413" s="9">
        <f>(SUM($E413:M413)+SUM($E413:L413))/2</f>
        <v>478212.79789500003</v>
      </c>
      <c r="Z413" s="9">
        <f>(SUM($E413:N413)+SUM($E413:M413))/2</f>
        <v>478212.79789500003</v>
      </c>
      <c r="AA413" s="9">
        <f t="shared" si="31"/>
        <v>135460.70541885</v>
      </c>
    </row>
    <row r="414" spans="1:27">
      <c r="A414" s="7">
        <v>4116</v>
      </c>
      <c r="B414" t="s">
        <v>38</v>
      </c>
      <c r="C414" t="str">
        <f t="shared" si="28"/>
        <v>4116 Transportation and Tools 392 / 396</v>
      </c>
      <c r="D414" s="11">
        <v>1</v>
      </c>
      <c r="E414" s="8">
        <v>-1716.4306859999995</v>
      </c>
      <c r="F414" s="9">
        <v>-115.758612</v>
      </c>
      <c r="G414" s="9">
        <v>179.01076700000002</v>
      </c>
      <c r="H414" s="9">
        <v>208.89254599999995</v>
      </c>
      <c r="I414" s="9">
        <v>212.59277999999998</v>
      </c>
      <c r="J414" s="9">
        <v>1182.5729399999998</v>
      </c>
      <c r="K414" s="9">
        <v>2266.6595780000002</v>
      </c>
      <c r="L414" s="9">
        <v>1434.5643369999998</v>
      </c>
      <c r="M414" s="9">
        <v>589.77770299999997</v>
      </c>
      <c r="N414" s="9">
        <v>1034.2358839999999</v>
      </c>
      <c r="O414" s="9">
        <f t="shared" si="29"/>
        <v>5276.1172369999995</v>
      </c>
      <c r="Q414" s="9">
        <f t="shared" si="30"/>
        <v>-858.21534299999973</v>
      </c>
      <c r="R414" s="9">
        <f>(SUM($E414:F414)+SUM($E414:E414))/2</f>
        <v>-1774.3099919999995</v>
      </c>
      <c r="S414" s="9">
        <f>(SUM($E414:G414)+SUM($E414:F414))/2</f>
        <v>-1742.6839144999994</v>
      </c>
      <c r="T414" s="9">
        <f>(SUM($E414:H414)+SUM($E414:G414))/2</f>
        <v>-1548.7322579999995</v>
      </c>
      <c r="U414" s="9">
        <f>(SUM($E414:I414)+SUM($E414:H414))/2</f>
        <v>-1337.9895949999996</v>
      </c>
      <c r="V414" s="9">
        <f>(SUM($E414:J414)+SUM($E414:I414))/2</f>
        <v>-640.40673499999968</v>
      </c>
      <c r="W414" s="9">
        <f>(SUM($E414:K414)+SUM($E414:J414))/2</f>
        <v>1084.2095240000003</v>
      </c>
      <c r="X414" s="9">
        <f>(SUM($E414:L414)+SUM($E414:K414))/2</f>
        <v>2934.8214815000001</v>
      </c>
      <c r="Y414" s="9">
        <f>(SUM($E414:M414)+SUM($E414:L414))/2</f>
        <v>3946.9925014999999</v>
      </c>
      <c r="Z414" s="9">
        <f>(SUM($E414:N414)+SUM($E414:M414))/2</f>
        <v>4758.9992949999996</v>
      </c>
      <c r="AA414" s="9">
        <f t="shared" si="31"/>
        <v>482.26849645000038</v>
      </c>
    </row>
    <row r="415" spans="1:27" hidden="1">
      <c r="A415" s="7">
        <v>7132</v>
      </c>
      <c r="B415" t="s">
        <v>36</v>
      </c>
      <c r="C415" t="str">
        <f t="shared" si="28"/>
        <v>7132 General 389-391 / 393-395 / 397-398</v>
      </c>
      <c r="D415" s="11">
        <v>1</v>
      </c>
      <c r="E415" s="8">
        <v>0</v>
      </c>
      <c r="F415" s="9">
        <v>0</v>
      </c>
      <c r="G415" s="9">
        <v>0</v>
      </c>
      <c r="H415" s="9">
        <v>0</v>
      </c>
      <c r="I415" s="9">
        <v>0</v>
      </c>
      <c r="J415" s="9">
        <v>0</v>
      </c>
      <c r="K415" s="9">
        <v>0</v>
      </c>
      <c r="L415" s="9">
        <v>0</v>
      </c>
      <c r="M415" s="9">
        <v>0</v>
      </c>
      <c r="N415" s="9">
        <v>0</v>
      </c>
      <c r="O415" s="9">
        <f t="shared" si="29"/>
        <v>0</v>
      </c>
      <c r="Q415" s="9">
        <f t="shared" si="30"/>
        <v>0</v>
      </c>
      <c r="R415" s="9">
        <f>(SUM($E415:F415)+SUM($E415:E415))/2</f>
        <v>0</v>
      </c>
      <c r="S415" s="9">
        <f>(SUM($E415:G415)+SUM($E415:F415))/2</f>
        <v>0</v>
      </c>
      <c r="T415" s="9">
        <f>(SUM($E415:H415)+SUM($E415:G415))/2</f>
        <v>0</v>
      </c>
      <c r="U415" s="9">
        <f>(SUM($E415:I415)+SUM($E415:H415))/2</f>
        <v>0</v>
      </c>
      <c r="V415" s="9">
        <f>(SUM($E415:J415)+SUM($E415:I415))/2</f>
        <v>0</v>
      </c>
      <c r="W415" s="9">
        <f>(SUM($E415:K415)+SUM($E415:J415))/2</f>
        <v>0</v>
      </c>
      <c r="X415" s="9">
        <f>(SUM($E415:L415)+SUM($E415:K415))/2</f>
        <v>0</v>
      </c>
      <c r="Y415" s="9">
        <f>(SUM($E415:M415)+SUM($E415:L415))/2</f>
        <v>0</v>
      </c>
      <c r="Z415" s="9">
        <f>(SUM($E415:N415)+SUM($E415:M415))/2</f>
        <v>0</v>
      </c>
      <c r="AA415" s="9">
        <f t="shared" si="31"/>
        <v>0</v>
      </c>
    </row>
    <row r="416" spans="1:27" hidden="1">
      <c r="A416" s="7">
        <v>7135</v>
      </c>
      <c r="B416" t="s">
        <v>36</v>
      </c>
      <c r="C416" t="str">
        <f t="shared" si="28"/>
        <v>7135 General 389-391 / 393-395 / 397-398</v>
      </c>
      <c r="D416" s="11">
        <v>1</v>
      </c>
      <c r="E416" s="8">
        <v>0</v>
      </c>
      <c r="F416" s="9">
        <v>0</v>
      </c>
      <c r="G416" s="9">
        <v>0</v>
      </c>
      <c r="H416" s="9">
        <v>0</v>
      </c>
      <c r="I416" s="9">
        <v>0</v>
      </c>
      <c r="J416" s="9">
        <v>0</v>
      </c>
      <c r="K416" s="9">
        <v>0</v>
      </c>
      <c r="L416" s="9">
        <v>0</v>
      </c>
      <c r="M416" s="9">
        <v>0</v>
      </c>
      <c r="N416" s="9">
        <v>0</v>
      </c>
      <c r="O416" s="9">
        <f t="shared" si="29"/>
        <v>0</v>
      </c>
      <c r="Q416" s="9">
        <f t="shared" si="30"/>
        <v>0</v>
      </c>
      <c r="R416" s="9">
        <f>(SUM($E416:F416)+SUM($E416:E416))/2</f>
        <v>0</v>
      </c>
      <c r="S416" s="9">
        <f>(SUM($E416:G416)+SUM($E416:F416))/2</f>
        <v>0</v>
      </c>
      <c r="T416" s="9">
        <f>(SUM($E416:H416)+SUM($E416:G416))/2</f>
        <v>0</v>
      </c>
      <c r="U416" s="9">
        <f>(SUM($E416:I416)+SUM($E416:H416))/2</f>
        <v>0</v>
      </c>
      <c r="V416" s="9">
        <f>(SUM($E416:J416)+SUM($E416:I416))/2</f>
        <v>0</v>
      </c>
      <c r="W416" s="9">
        <f>(SUM($E416:K416)+SUM($E416:J416))/2</f>
        <v>0</v>
      </c>
      <c r="X416" s="9">
        <f>(SUM($E416:L416)+SUM($E416:K416))/2</f>
        <v>0</v>
      </c>
      <c r="Y416" s="9">
        <f>(SUM($E416:M416)+SUM($E416:L416))/2</f>
        <v>0</v>
      </c>
      <c r="Z416" s="9">
        <f>(SUM($E416:N416)+SUM($E416:M416))/2</f>
        <v>0</v>
      </c>
      <c r="AA416" s="9">
        <f t="shared" si="31"/>
        <v>0</v>
      </c>
    </row>
    <row r="417" spans="1:27" hidden="1">
      <c r="A417" s="7">
        <v>7136</v>
      </c>
      <c r="B417" t="s">
        <v>36</v>
      </c>
      <c r="C417" t="str">
        <f t="shared" si="28"/>
        <v>7136 General 389-391 / 393-395 / 397-398</v>
      </c>
      <c r="D417" s="11">
        <v>1</v>
      </c>
      <c r="E417" s="8">
        <v>0</v>
      </c>
      <c r="F417" s="9">
        <v>0</v>
      </c>
      <c r="G417" s="9">
        <v>0</v>
      </c>
      <c r="H417" s="9">
        <v>0</v>
      </c>
      <c r="I417" s="9">
        <v>0</v>
      </c>
      <c r="J417" s="9">
        <v>0</v>
      </c>
      <c r="K417" s="9">
        <v>0</v>
      </c>
      <c r="L417" s="9">
        <v>0</v>
      </c>
      <c r="M417" s="9">
        <v>0</v>
      </c>
      <c r="N417" s="9">
        <v>0</v>
      </c>
      <c r="O417" s="9">
        <f t="shared" si="29"/>
        <v>0</v>
      </c>
      <c r="Q417" s="9">
        <f t="shared" si="30"/>
        <v>0</v>
      </c>
      <c r="R417" s="9">
        <f>(SUM($E417:F417)+SUM($E417:E417))/2</f>
        <v>0</v>
      </c>
      <c r="S417" s="9">
        <f>(SUM($E417:G417)+SUM($E417:F417))/2</f>
        <v>0</v>
      </c>
      <c r="T417" s="9">
        <f>(SUM($E417:H417)+SUM($E417:G417))/2</f>
        <v>0</v>
      </c>
      <c r="U417" s="9">
        <f>(SUM($E417:I417)+SUM($E417:H417))/2</f>
        <v>0</v>
      </c>
      <c r="V417" s="9">
        <f>(SUM($E417:J417)+SUM($E417:I417))/2</f>
        <v>0</v>
      </c>
      <c r="W417" s="9">
        <f>(SUM($E417:K417)+SUM($E417:J417))/2</f>
        <v>0</v>
      </c>
      <c r="X417" s="9">
        <f>(SUM($E417:L417)+SUM($E417:K417))/2</f>
        <v>0</v>
      </c>
      <c r="Y417" s="9">
        <f>(SUM($E417:M417)+SUM($E417:L417))/2</f>
        <v>0</v>
      </c>
      <c r="Z417" s="9">
        <f>(SUM($E417:N417)+SUM($E417:M417))/2</f>
        <v>0</v>
      </c>
      <c r="AA417" s="9">
        <f t="shared" si="31"/>
        <v>0</v>
      </c>
    </row>
    <row r="418" spans="1:27" hidden="1">
      <c r="A418" s="7">
        <v>7137</v>
      </c>
      <c r="B418" t="s">
        <v>36</v>
      </c>
      <c r="C418" t="str">
        <f t="shared" si="28"/>
        <v>7137 General 389-391 / 393-395 / 397-398</v>
      </c>
      <c r="D418" s="11">
        <v>1</v>
      </c>
      <c r="E418" s="8">
        <v>0</v>
      </c>
      <c r="F418" s="9">
        <v>0</v>
      </c>
      <c r="G418" s="9">
        <v>0</v>
      </c>
      <c r="H418" s="9">
        <v>0</v>
      </c>
      <c r="I418" s="9">
        <v>0</v>
      </c>
      <c r="J418" s="9">
        <v>0</v>
      </c>
      <c r="K418" s="9">
        <v>0</v>
      </c>
      <c r="L418" s="9">
        <v>0</v>
      </c>
      <c r="M418" s="9">
        <v>0</v>
      </c>
      <c r="N418" s="9">
        <v>0</v>
      </c>
      <c r="O418" s="9">
        <f t="shared" si="29"/>
        <v>0</v>
      </c>
      <c r="Q418" s="9">
        <f t="shared" si="30"/>
        <v>0</v>
      </c>
      <c r="R418" s="9">
        <f>(SUM($E418:F418)+SUM($E418:E418))/2</f>
        <v>0</v>
      </c>
      <c r="S418" s="9">
        <f>(SUM($E418:G418)+SUM($E418:F418))/2</f>
        <v>0</v>
      </c>
      <c r="T418" s="9">
        <f>(SUM($E418:H418)+SUM($E418:G418))/2</f>
        <v>0</v>
      </c>
      <c r="U418" s="9">
        <f>(SUM($E418:I418)+SUM($E418:H418))/2</f>
        <v>0</v>
      </c>
      <c r="V418" s="9">
        <f>(SUM($E418:J418)+SUM($E418:I418))/2</f>
        <v>0</v>
      </c>
      <c r="W418" s="9">
        <f>(SUM($E418:K418)+SUM($E418:J418))/2</f>
        <v>0</v>
      </c>
      <c r="X418" s="9">
        <f>(SUM($E418:L418)+SUM($E418:K418))/2</f>
        <v>0</v>
      </c>
      <c r="Y418" s="9">
        <f>(SUM($E418:M418)+SUM($E418:L418))/2</f>
        <v>0</v>
      </c>
      <c r="Z418" s="9">
        <f>(SUM($E418:N418)+SUM($E418:M418))/2</f>
        <v>0</v>
      </c>
      <c r="AA418" s="9">
        <f t="shared" si="31"/>
        <v>0</v>
      </c>
    </row>
    <row r="419" spans="1:27">
      <c r="A419" s="7">
        <v>7000</v>
      </c>
      <c r="B419" t="s">
        <v>38</v>
      </c>
      <c r="C419" t="str">
        <f t="shared" si="28"/>
        <v>7000 Transportation and Tools 392 / 396</v>
      </c>
      <c r="D419" s="11">
        <v>1</v>
      </c>
      <c r="E419" s="8">
        <v>382564.22742299997</v>
      </c>
      <c r="F419" s="9">
        <v>122285.2979792</v>
      </c>
      <c r="G419" s="9">
        <v>374761.063876</v>
      </c>
      <c r="H419" s="9">
        <v>6878.2643500000004</v>
      </c>
      <c r="I419" s="9">
        <v>2951.8392470000053</v>
      </c>
      <c r="J419" s="9">
        <v>-135385.9399838699</v>
      </c>
      <c r="K419" s="9">
        <v>33536.893357000001</v>
      </c>
      <c r="L419" s="9">
        <v>817901.84289140836</v>
      </c>
      <c r="M419" s="9">
        <v>704065.30957712198</v>
      </c>
      <c r="N419" s="9">
        <v>649890.81946967856</v>
      </c>
      <c r="O419" s="9">
        <f t="shared" si="29"/>
        <v>2959449.618186539</v>
      </c>
      <c r="Q419" s="9">
        <f t="shared" si="30"/>
        <v>191282.11371149999</v>
      </c>
      <c r="R419" s="9">
        <f>(SUM($E419:F419)+SUM($E419:E419))/2</f>
        <v>443706.87641259993</v>
      </c>
      <c r="S419" s="9">
        <f>(SUM($E419:G419)+SUM($E419:F419))/2</f>
        <v>692230.05734019994</v>
      </c>
      <c r="T419" s="9">
        <f>(SUM($E419:H419)+SUM($E419:G419))/2</f>
        <v>883049.72145319986</v>
      </c>
      <c r="U419" s="9">
        <f>(SUM($E419:I419)+SUM($E419:H419))/2</f>
        <v>887964.77325169998</v>
      </c>
      <c r="V419" s="9">
        <f>(SUM($E419:J419)+SUM($E419:I419))/2</f>
        <v>821747.722883265</v>
      </c>
      <c r="W419" s="9">
        <f>(SUM($E419:K419)+SUM($E419:J419))/2</f>
        <v>770823.19956982997</v>
      </c>
      <c r="X419" s="9">
        <f>(SUM($E419:L419)+SUM($E419:K419))/2</f>
        <v>1196542.5676940342</v>
      </c>
      <c r="Y419" s="9">
        <f>(SUM($E419:M419)+SUM($E419:L419))/2</f>
        <v>1957526.1439282994</v>
      </c>
      <c r="Z419" s="9">
        <f>(SUM($E419:N419)+SUM($E419:M419))/2</f>
        <v>2634504.2084516995</v>
      </c>
      <c r="AA419" s="9">
        <f t="shared" si="31"/>
        <v>1047937.7384696329</v>
      </c>
    </row>
    <row r="420" spans="1:27" hidden="1">
      <c r="A420" s="7">
        <v>7140</v>
      </c>
      <c r="B420" t="s">
        <v>40</v>
      </c>
      <c r="C420" t="str">
        <f t="shared" ref="C420:C438" si="32">CONCATENATE(A420," ",B420)</f>
        <v>7140 Other Elec Production / Turbines 340-346</v>
      </c>
      <c r="D420" s="11">
        <v>1</v>
      </c>
      <c r="E420" s="8">
        <v>0</v>
      </c>
      <c r="F420" s="9">
        <v>0</v>
      </c>
      <c r="G420" s="9">
        <v>0</v>
      </c>
      <c r="H420" s="9">
        <v>0</v>
      </c>
      <c r="I420" s="9">
        <v>0</v>
      </c>
      <c r="J420" s="9">
        <v>0</v>
      </c>
      <c r="K420" s="9">
        <v>0</v>
      </c>
      <c r="L420" s="9">
        <v>0</v>
      </c>
      <c r="M420" s="9">
        <v>0</v>
      </c>
      <c r="N420" s="9">
        <v>0</v>
      </c>
      <c r="O420" s="9">
        <f t="shared" ref="O420:O438" si="33">SUM(E420:N420)</f>
        <v>0</v>
      </c>
      <c r="Q420" s="9">
        <f t="shared" ref="Q420:Q439" si="34">E420/2</f>
        <v>0</v>
      </c>
      <c r="R420" s="9">
        <f>(SUM($E420:F420)+SUM($E420:E420))/2</f>
        <v>0</v>
      </c>
      <c r="S420" s="9">
        <f>(SUM($E420:G420)+SUM($E420:F420))/2</f>
        <v>0</v>
      </c>
      <c r="T420" s="9">
        <f>(SUM($E420:H420)+SUM($E420:G420))/2</f>
        <v>0</v>
      </c>
      <c r="U420" s="9">
        <f>(SUM($E420:I420)+SUM($E420:H420))/2</f>
        <v>0</v>
      </c>
      <c r="V420" s="9">
        <f>(SUM($E420:J420)+SUM($E420:I420))/2</f>
        <v>0</v>
      </c>
      <c r="W420" s="9">
        <f>(SUM($E420:K420)+SUM($E420:J420))/2</f>
        <v>0</v>
      </c>
      <c r="X420" s="9">
        <f>(SUM($E420:L420)+SUM($E420:K420))/2</f>
        <v>0</v>
      </c>
      <c r="Y420" s="9">
        <f>(SUM($E420:M420)+SUM($E420:L420))/2</f>
        <v>0</v>
      </c>
      <c r="Z420" s="9">
        <f>(SUM($E420:N420)+SUM($E420:M420))/2</f>
        <v>0</v>
      </c>
      <c r="AA420" s="9">
        <f t="shared" ref="AA420:AA439" si="35">AVERAGE(Q420:Z420)</f>
        <v>0</v>
      </c>
    </row>
    <row r="421" spans="1:27" hidden="1">
      <c r="A421" s="7">
        <v>7141</v>
      </c>
      <c r="B421" t="s">
        <v>37</v>
      </c>
      <c r="C421" t="str">
        <f t="shared" si="32"/>
        <v>7141 Software 303</v>
      </c>
      <c r="D421" s="11">
        <v>1</v>
      </c>
      <c r="E421" s="8">
        <v>0</v>
      </c>
      <c r="F421" s="9">
        <v>0</v>
      </c>
      <c r="G421" s="9">
        <v>0</v>
      </c>
      <c r="H421" s="9">
        <v>0</v>
      </c>
      <c r="I421" s="9">
        <v>0</v>
      </c>
      <c r="J421" s="9">
        <v>0</v>
      </c>
      <c r="K421" s="9">
        <v>0</v>
      </c>
      <c r="L421" s="9">
        <v>0</v>
      </c>
      <c r="M421" s="9">
        <v>0</v>
      </c>
      <c r="N421" s="9">
        <v>0</v>
      </c>
      <c r="O421" s="9">
        <f t="shared" si="33"/>
        <v>0</v>
      </c>
      <c r="Q421" s="9">
        <f t="shared" si="34"/>
        <v>0</v>
      </c>
      <c r="R421" s="9">
        <f>(SUM($E421:F421)+SUM($E421:E421))/2</f>
        <v>0</v>
      </c>
      <c r="S421" s="9">
        <f>(SUM($E421:G421)+SUM($E421:F421))/2</f>
        <v>0</v>
      </c>
      <c r="T421" s="9">
        <f>(SUM($E421:H421)+SUM($E421:G421))/2</f>
        <v>0</v>
      </c>
      <c r="U421" s="9">
        <f>(SUM($E421:I421)+SUM($E421:H421))/2</f>
        <v>0</v>
      </c>
      <c r="V421" s="9">
        <f>(SUM($E421:J421)+SUM($E421:I421))/2</f>
        <v>0</v>
      </c>
      <c r="W421" s="9">
        <f>(SUM($E421:K421)+SUM($E421:J421))/2</f>
        <v>0</v>
      </c>
      <c r="X421" s="9">
        <f>(SUM($E421:L421)+SUM($E421:K421))/2</f>
        <v>0</v>
      </c>
      <c r="Y421" s="9">
        <f>(SUM($E421:M421)+SUM($E421:L421))/2</f>
        <v>0</v>
      </c>
      <c r="Z421" s="9">
        <f>(SUM($E421:N421)+SUM($E421:M421))/2</f>
        <v>0</v>
      </c>
      <c r="AA421" s="9">
        <f t="shared" si="35"/>
        <v>0</v>
      </c>
    </row>
    <row r="422" spans="1:27" hidden="1">
      <c r="A422" s="7">
        <v>7142</v>
      </c>
      <c r="B422" t="s">
        <v>36</v>
      </c>
      <c r="C422" t="str">
        <f t="shared" si="32"/>
        <v>7142 General 389-391 / 393-395 / 397-398</v>
      </c>
      <c r="D422" s="11">
        <v>1</v>
      </c>
      <c r="E422" s="8">
        <v>0</v>
      </c>
      <c r="F422" s="9">
        <v>0</v>
      </c>
      <c r="G422" s="9">
        <v>0</v>
      </c>
      <c r="H422" s="9">
        <v>0</v>
      </c>
      <c r="I422" s="9">
        <v>0</v>
      </c>
      <c r="J422" s="9">
        <v>0</v>
      </c>
      <c r="K422" s="9">
        <v>0</v>
      </c>
      <c r="L422" s="9">
        <v>0</v>
      </c>
      <c r="M422" s="9">
        <v>0</v>
      </c>
      <c r="N422" s="9">
        <v>0</v>
      </c>
      <c r="O422" s="9">
        <f t="shared" si="33"/>
        <v>0</v>
      </c>
      <c r="Q422" s="9">
        <f t="shared" si="34"/>
        <v>0</v>
      </c>
      <c r="R422" s="9">
        <f>(SUM($E422:F422)+SUM($E422:E422))/2</f>
        <v>0</v>
      </c>
      <c r="S422" s="9">
        <f>(SUM($E422:G422)+SUM($E422:F422))/2</f>
        <v>0</v>
      </c>
      <c r="T422" s="9">
        <f>(SUM($E422:H422)+SUM($E422:G422))/2</f>
        <v>0</v>
      </c>
      <c r="U422" s="9">
        <f>(SUM($E422:I422)+SUM($E422:H422))/2</f>
        <v>0</v>
      </c>
      <c r="V422" s="9">
        <f>(SUM($E422:J422)+SUM($E422:I422))/2</f>
        <v>0</v>
      </c>
      <c r="W422" s="9">
        <f>(SUM($E422:K422)+SUM($E422:J422))/2</f>
        <v>0</v>
      </c>
      <c r="X422" s="9">
        <f>(SUM($E422:L422)+SUM($E422:K422))/2</f>
        <v>0</v>
      </c>
      <c r="Y422" s="9">
        <f>(SUM($E422:M422)+SUM($E422:L422))/2</f>
        <v>0</v>
      </c>
      <c r="Z422" s="9">
        <f>(SUM($E422:N422)+SUM($E422:M422))/2</f>
        <v>0</v>
      </c>
      <c r="AA422" s="9">
        <f t="shared" si="35"/>
        <v>0</v>
      </c>
    </row>
    <row r="423" spans="1:27" hidden="1">
      <c r="A423" s="7">
        <v>7143</v>
      </c>
      <c r="B423" t="s">
        <v>36</v>
      </c>
      <c r="C423" t="str">
        <f t="shared" si="32"/>
        <v>7143 General 389-391 / 393-395 / 397-398</v>
      </c>
      <c r="D423" s="11">
        <v>1</v>
      </c>
      <c r="E423" s="8">
        <v>0</v>
      </c>
      <c r="F423" s="9">
        <v>0</v>
      </c>
      <c r="G423" s="9">
        <v>0</v>
      </c>
      <c r="H423" s="9">
        <v>0</v>
      </c>
      <c r="I423" s="9">
        <v>0</v>
      </c>
      <c r="J423" s="9">
        <v>0</v>
      </c>
      <c r="K423" s="9">
        <v>0</v>
      </c>
      <c r="L423" s="9">
        <v>0</v>
      </c>
      <c r="M423" s="9">
        <v>0</v>
      </c>
      <c r="N423" s="9">
        <v>0</v>
      </c>
      <c r="O423" s="9">
        <f t="shared" si="33"/>
        <v>0</v>
      </c>
      <c r="Q423" s="9">
        <f t="shared" si="34"/>
        <v>0</v>
      </c>
      <c r="R423" s="9">
        <f>(SUM($E423:F423)+SUM($E423:E423))/2</f>
        <v>0</v>
      </c>
      <c r="S423" s="9">
        <f>(SUM($E423:G423)+SUM($E423:F423))/2</f>
        <v>0</v>
      </c>
      <c r="T423" s="9">
        <f>(SUM($E423:H423)+SUM($E423:G423))/2</f>
        <v>0</v>
      </c>
      <c r="U423" s="9">
        <f>(SUM($E423:I423)+SUM($E423:H423))/2</f>
        <v>0</v>
      </c>
      <c r="V423" s="9">
        <f>(SUM($E423:J423)+SUM($E423:I423))/2</f>
        <v>0</v>
      </c>
      <c r="W423" s="9">
        <f>(SUM($E423:K423)+SUM($E423:J423))/2</f>
        <v>0</v>
      </c>
      <c r="X423" s="9">
        <f>(SUM($E423:L423)+SUM($E423:K423))/2</f>
        <v>0</v>
      </c>
      <c r="Y423" s="9">
        <f>(SUM($E423:M423)+SUM($E423:L423))/2</f>
        <v>0</v>
      </c>
      <c r="Z423" s="9">
        <f>(SUM($E423:N423)+SUM($E423:M423))/2</f>
        <v>0</v>
      </c>
      <c r="AA423" s="9">
        <f t="shared" si="35"/>
        <v>0</v>
      </c>
    </row>
    <row r="424" spans="1:27" hidden="1">
      <c r="A424" s="7">
        <v>7144</v>
      </c>
      <c r="B424" t="s">
        <v>36</v>
      </c>
      <c r="C424" t="str">
        <f t="shared" si="32"/>
        <v>7144 General 389-391 / 393-395 / 397-398</v>
      </c>
      <c r="D424" s="11">
        <v>1</v>
      </c>
      <c r="E424" s="8">
        <v>0</v>
      </c>
      <c r="F424" s="9">
        <v>0</v>
      </c>
      <c r="G424" s="9">
        <v>0</v>
      </c>
      <c r="H424" s="9">
        <v>0</v>
      </c>
      <c r="I424" s="9">
        <v>0</v>
      </c>
      <c r="J424" s="9">
        <v>201762.46064137679</v>
      </c>
      <c r="K424" s="9">
        <v>687.34344030447994</v>
      </c>
      <c r="L424" s="9">
        <v>16184.302589684321</v>
      </c>
      <c r="M424" s="9">
        <v>9119.2437992773612</v>
      </c>
      <c r="N424" s="9">
        <v>17821.769013394642</v>
      </c>
      <c r="O424" s="9">
        <f t="shared" si="33"/>
        <v>245575.11948403757</v>
      </c>
      <c r="Q424" s="9">
        <f t="shared" si="34"/>
        <v>0</v>
      </c>
      <c r="R424" s="9">
        <f>(SUM($E424:F424)+SUM($E424:E424))/2</f>
        <v>0</v>
      </c>
      <c r="S424" s="9">
        <f>(SUM($E424:G424)+SUM($E424:F424))/2</f>
        <v>0</v>
      </c>
      <c r="T424" s="9">
        <f>(SUM($E424:H424)+SUM($E424:G424))/2</f>
        <v>0</v>
      </c>
      <c r="U424" s="9">
        <f>(SUM($E424:I424)+SUM($E424:H424))/2</f>
        <v>0</v>
      </c>
      <c r="V424" s="9">
        <f>(SUM($E424:J424)+SUM($E424:I424))/2</f>
        <v>100881.2303206884</v>
      </c>
      <c r="W424" s="9">
        <f>(SUM($E424:K424)+SUM($E424:J424))/2</f>
        <v>202106.13236152905</v>
      </c>
      <c r="X424" s="9">
        <f>(SUM($E424:L424)+SUM($E424:K424))/2</f>
        <v>210541.95537652343</v>
      </c>
      <c r="Y424" s="9">
        <f>(SUM($E424:M424)+SUM($E424:L424))/2</f>
        <v>223193.72857100426</v>
      </c>
      <c r="Z424" s="9">
        <f>(SUM($E424:N424)+SUM($E424:M424))/2</f>
        <v>236664.23497734027</v>
      </c>
      <c r="AA424" s="9">
        <f t="shared" si="35"/>
        <v>97338.728160708532</v>
      </c>
    </row>
    <row r="425" spans="1:27" hidden="1">
      <c r="A425" s="7">
        <v>7200</v>
      </c>
      <c r="B425" t="s">
        <v>37</v>
      </c>
      <c r="C425" t="str">
        <f t="shared" si="32"/>
        <v>7200 Software 303</v>
      </c>
      <c r="D425" s="11">
        <v>1</v>
      </c>
      <c r="E425" s="8">
        <v>0</v>
      </c>
      <c r="F425" s="9">
        <v>0</v>
      </c>
      <c r="G425" s="9">
        <v>0</v>
      </c>
      <c r="H425" s="9">
        <v>0</v>
      </c>
      <c r="I425" s="9">
        <v>0</v>
      </c>
      <c r="J425" s="9">
        <v>0</v>
      </c>
      <c r="K425" s="9">
        <v>0</v>
      </c>
      <c r="L425" s="9">
        <v>0</v>
      </c>
      <c r="M425" s="9">
        <v>0</v>
      </c>
      <c r="N425" s="9">
        <v>0</v>
      </c>
      <c r="O425" s="9">
        <f t="shared" si="33"/>
        <v>0</v>
      </c>
      <c r="Q425" s="9">
        <f t="shared" si="34"/>
        <v>0</v>
      </c>
      <c r="R425" s="9">
        <f>(SUM($E425:F425)+SUM($E425:E425))/2</f>
        <v>0</v>
      </c>
      <c r="S425" s="9">
        <f>(SUM($E425:G425)+SUM($E425:F425))/2</f>
        <v>0</v>
      </c>
      <c r="T425" s="9">
        <f>(SUM($E425:H425)+SUM($E425:G425))/2</f>
        <v>0</v>
      </c>
      <c r="U425" s="9">
        <f>(SUM($E425:I425)+SUM($E425:H425))/2</f>
        <v>0</v>
      </c>
      <c r="V425" s="9">
        <f>(SUM($E425:J425)+SUM($E425:I425))/2</f>
        <v>0</v>
      </c>
      <c r="W425" s="9">
        <f>(SUM($E425:K425)+SUM($E425:J425))/2</f>
        <v>0</v>
      </c>
      <c r="X425" s="9">
        <f>(SUM($E425:L425)+SUM($E425:K425))/2</f>
        <v>0</v>
      </c>
      <c r="Y425" s="9">
        <f>(SUM($E425:M425)+SUM($E425:L425))/2</f>
        <v>0</v>
      </c>
      <c r="Z425" s="9">
        <f>(SUM($E425:N425)+SUM($E425:M425))/2</f>
        <v>0</v>
      </c>
      <c r="AA425" s="9">
        <f t="shared" si="35"/>
        <v>0</v>
      </c>
    </row>
    <row r="426" spans="1:27" hidden="1">
      <c r="A426" s="7">
        <v>7200</v>
      </c>
      <c r="B426" t="s">
        <v>33</v>
      </c>
      <c r="C426" t="str">
        <f t="shared" si="32"/>
        <v>7200 Elec Distribution 360-373</v>
      </c>
      <c r="D426" s="11">
        <v>1</v>
      </c>
      <c r="E426" s="8">
        <v>0</v>
      </c>
      <c r="F426" s="9">
        <v>0</v>
      </c>
      <c r="G426" s="9">
        <v>0</v>
      </c>
      <c r="H426" s="9">
        <v>0</v>
      </c>
      <c r="I426" s="9">
        <v>0</v>
      </c>
      <c r="J426" s="9">
        <v>0</v>
      </c>
      <c r="K426" s="9">
        <v>0</v>
      </c>
      <c r="L426" s="9">
        <v>0</v>
      </c>
      <c r="M426" s="9">
        <v>0</v>
      </c>
      <c r="N426" s="9">
        <v>0</v>
      </c>
      <c r="O426" s="9">
        <f t="shared" si="33"/>
        <v>0</v>
      </c>
      <c r="Q426" s="9">
        <f t="shared" si="34"/>
        <v>0</v>
      </c>
      <c r="R426" s="9">
        <f>(SUM($E426:F426)+SUM($E426:E426))/2</f>
        <v>0</v>
      </c>
      <c r="S426" s="9">
        <f>(SUM($E426:G426)+SUM($E426:F426))/2</f>
        <v>0</v>
      </c>
      <c r="T426" s="9">
        <f>(SUM($E426:H426)+SUM($E426:G426))/2</f>
        <v>0</v>
      </c>
      <c r="U426" s="9">
        <f>(SUM($E426:I426)+SUM($E426:H426))/2</f>
        <v>0</v>
      </c>
      <c r="V426" s="9">
        <f>(SUM($E426:J426)+SUM($E426:I426))/2</f>
        <v>0</v>
      </c>
      <c r="W426" s="9">
        <f>(SUM($E426:K426)+SUM($E426:J426))/2</f>
        <v>0</v>
      </c>
      <c r="X426" s="9">
        <f>(SUM($E426:L426)+SUM($E426:K426))/2</f>
        <v>0</v>
      </c>
      <c r="Y426" s="9">
        <f>(SUM($E426:M426)+SUM($E426:L426))/2</f>
        <v>0</v>
      </c>
      <c r="Z426" s="9">
        <f>(SUM($E426:N426)+SUM($E426:M426))/2</f>
        <v>0</v>
      </c>
      <c r="AA426" s="9">
        <f t="shared" si="35"/>
        <v>0</v>
      </c>
    </row>
    <row r="427" spans="1:27" hidden="1">
      <c r="A427" s="7">
        <v>7200</v>
      </c>
      <c r="B427" t="s">
        <v>36</v>
      </c>
      <c r="C427" t="str">
        <f t="shared" si="32"/>
        <v>7200 General 389-391 / 393-395 / 397-398</v>
      </c>
      <c r="D427" s="11">
        <v>1</v>
      </c>
      <c r="E427" s="8">
        <v>0</v>
      </c>
      <c r="F427" s="9">
        <v>0</v>
      </c>
      <c r="G427" s="9">
        <v>0</v>
      </c>
      <c r="H427" s="9">
        <v>0</v>
      </c>
      <c r="I427" s="9">
        <v>0</v>
      </c>
      <c r="J427" s="9">
        <v>0</v>
      </c>
      <c r="K427" s="9">
        <v>0</v>
      </c>
      <c r="L427" s="9">
        <v>0</v>
      </c>
      <c r="M427" s="9">
        <v>0</v>
      </c>
      <c r="N427" s="9">
        <v>0</v>
      </c>
      <c r="O427" s="9">
        <f t="shared" si="33"/>
        <v>0</v>
      </c>
      <c r="Q427" s="9">
        <f t="shared" si="34"/>
        <v>0</v>
      </c>
      <c r="R427" s="9">
        <f>(SUM($E427:F427)+SUM($E427:E427))/2</f>
        <v>0</v>
      </c>
      <c r="S427" s="9">
        <f>(SUM($E427:G427)+SUM($E427:F427))/2</f>
        <v>0</v>
      </c>
      <c r="T427" s="9">
        <f>(SUM($E427:H427)+SUM($E427:G427))/2</f>
        <v>0</v>
      </c>
      <c r="U427" s="9">
        <f>(SUM($E427:I427)+SUM($E427:H427))/2</f>
        <v>0</v>
      </c>
      <c r="V427" s="9">
        <f>(SUM($E427:J427)+SUM($E427:I427))/2</f>
        <v>0</v>
      </c>
      <c r="W427" s="9">
        <f>(SUM($E427:K427)+SUM($E427:J427))/2</f>
        <v>0</v>
      </c>
      <c r="X427" s="9">
        <f>(SUM($E427:L427)+SUM($E427:K427))/2</f>
        <v>0</v>
      </c>
      <c r="Y427" s="9">
        <f>(SUM($E427:M427)+SUM($E427:L427))/2</f>
        <v>0</v>
      </c>
      <c r="Z427" s="9">
        <f>(SUM($E427:N427)+SUM($E427:M427))/2</f>
        <v>0</v>
      </c>
      <c r="AA427" s="9">
        <f t="shared" si="35"/>
        <v>0</v>
      </c>
    </row>
    <row r="428" spans="1:27" hidden="1">
      <c r="A428" s="7">
        <v>7201</v>
      </c>
      <c r="B428" t="s">
        <v>43</v>
      </c>
      <c r="C428" t="str">
        <f t="shared" si="32"/>
        <v>7201 Gas Underground Storage 350-357</v>
      </c>
      <c r="D428" s="11">
        <v>1</v>
      </c>
      <c r="E428" s="8">
        <v>0</v>
      </c>
      <c r="F428" s="9">
        <v>0</v>
      </c>
      <c r="G428" s="9">
        <v>0</v>
      </c>
      <c r="H428" s="9">
        <v>0</v>
      </c>
      <c r="I428" s="9">
        <v>0</v>
      </c>
      <c r="J428" s="9">
        <v>0</v>
      </c>
      <c r="K428" s="9">
        <v>0</v>
      </c>
      <c r="L428" s="9">
        <v>0</v>
      </c>
      <c r="M428" s="9">
        <v>0</v>
      </c>
      <c r="N428" s="9">
        <v>0</v>
      </c>
      <c r="O428" s="9">
        <f t="shared" si="33"/>
        <v>0</v>
      </c>
      <c r="Q428" s="9">
        <f t="shared" si="34"/>
        <v>0</v>
      </c>
      <c r="R428" s="9">
        <f>(SUM($E428:F428)+SUM($E428:E428))/2</f>
        <v>0</v>
      </c>
      <c r="S428" s="9">
        <f>(SUM($E428:G428)+SUM($E428:F428))/2</f>
        <v>0</v>
      </c>
      <c r="T428" s="9">
        <f>(SUM($E428:H428)+SUM($E428:G428))/2</f>
        <v>0</v>
      </c>
      <c r="U428" s="9">
        <f>(SUM($E428:I428)+SUM($E428:H428))/2</f>
        <v>0</v>
      </c>
      <c r="V428" s="9">
        <f>(SUM($E428:J428)+SUM($E428:I428))/2</f>
        <v>0</v>
      </c>
      <c r="W428" s="9">
        <f>(SUM($E428:K428)+SUM($E428:J428))/2</f>
        <v>0</v>
      </c>
      <c r="X428" s="9">
        <f>(SUM($E428:L428)+SUM($E428:K428))/2</f>
        <v>0</v>
      </c>
      <c r="Y428" s="9">
        <f>(SUM($E428:M428)+SUM($E428:L428))/2</f>
        <v>0</v>
      </c>
      <c r="Z428" s="9">
        <f>(SUM($E428:N428)+SUM($E428:M428))/2</f>
        <v>0</v>
      </c>
      <c r="AA428" s="9">
        <f t="shared" si="35"/>
        <v>0</v>
      </c>
    </row>
    <row r="429" spans="1:27" hidden="1">
      <c r="A429" s="7">
        <v>7205</v>
      </c>
      <c r="B429" t="s">
        <v>36</v>
      </c>
      <c r="C429" t="str">
        <f t="shared" si="32"/>
        <v>7205 General 389-391 / 393-395 / 397-398</v>
      </c>
      <c r="D429" s="11">
        <v>1</v>
      </c>
      <c r="E429" s="8">
        <v>0</v>
      </c>
      <c r="F429" s="9">
        <v>0</v>
      </c>
      <c r="G429" s="9">
        <v>0</v>
      </c>
      <c r="H429" s="9">
        <v>0</v>
      </c>
      <c r="I429" s="9">
        <v>0</v>
      </c>
      <c r="J429" s="9">
        <v>0</v>
      </c>
      <c r="K429" s="9">
        <v>0</v>
      </c>
      <c r="L429" s="9">
        <v>0</v>
      </c>
      <c r="M429" s="9">
        <v>0</v>
      </c>
      <c r="N429" s="9">
        <v>0</v>
      </c>
      <c r="O429" s="9">
        <f t="shared" si="33"/>
        <v>0</v>
      </c>
      <c r="Q429" s="9">
        <f t="shared" si="34"/>
        <v>0</v>
      </c>
      <c r="R429" s="9">
        <f>(SUM($E429:F429)+SUM($E429:E429))/2</f>
        <v>0</v>
      </c>
      <c r="S429" s="9">
        <f>(SUM($E429:G429)+SUM($E429:F429))/2</f>
        <v>0</v>
      </c>
      <c r="T429" s="9">
        <f>(SUM($E429:H429)+SUM($E429:G429))/2</f>
        <v>0</v>
      </c>
      <c r="U429" s="9">
        <f>(SUM($E429:I429)+SUM($E429:H429))/2</f>
        <v>0</v>
      </c>
      <c r="V429" s="9">
        <f>(SUM($E429:J429)+SUM($E429:I429))/2</f>
        <v>0</v>
      </c>
      <c r="W429" s="9">
        <f>(SUM($E429:K429)+SUM($E429:J429))/2</f>
        <v>0</v>
      </c>
      <c r="X429" s="9">
        <f>(SUM($E429:L429)+SUM($E429:K429))/2</f>
        <v>0</v>
      </c>
      <c r="Y429" s="9">
        <f>(SUM($E429:M429)+SUM($E429:L429))/2</f>
        <v>0</v>
      </c>
      <c r="Z429" s="9">
        <f>(SUM($E429:N429)+SUM($E429:M429))/2</f>
        <v>0</v>
      </c>
      <c r="AA429" s="9">
        <f t="shared" si="35"/>
        <v>0</v>
      </c>
    </row>
    <row r="430" spans="1:27" hidden="1">
      <c r="A430" s="7">
        <v>7205</v>
      </c>
      <c r="B430" t="s">
        <v>37</v>
      </c>
      <c r="C430" t="str">
        <f t="shared" si="32"/>
        <v>7205 Software 303</v>
      </c>
      <c r="D430" s="11">
        <v>1</v>
      </c>
      <c r="E430" s="8">
        <v>0</v>
      </c>
      <c r="F430" s="9">
        <v>0</v>
      </c>
      <c r="G430" s="9">
        <v>0</v>
      </c>
      <c r="H430" s="9">
        <v>0</v>
      </c>
      <c r="I430" s="9">
        <v>0</v>
      </c>
      <c r="J430" s="9">
        <v>0</v>
      </c>
      <c r="K430" s="9">
        <v>0</v>
      </c>
      <c r="L430" s="9">
        <v>0</v>
      </c>
      <c r="M430" s="9">
        <v>0</v>
      </c>
      <c r="N430" s="9">
        <v>0</v>
      </c>
      <c r="O430" s="9">
        <f t="shared" si="33"/>
        <v>0</v>
      </c>
      <c r="Q430" s="9">
        <f t="shared" si="34"/>
        <v>0</v>
      </c>
      <c r="R430" s="9">
        <f>(SUM($E430:F430)+SUM($E430:E430))/2</f>
        <v>0</v>
      </c>
      <c r="S430" s="9">
        <f>(SUM($E430:G430)+SUM($E430:F430))/2</f>
        <v>0</v>
      </c>
      <c r="T430" s="9">
        <f>(SUM($E430:H430)+SUM($E430:G430))/2</f>
        <v>0</v>
      </c>
      <c r="U430" s="9">
        <f>(SUM($E430:I430)+SUM($E430:H430))/2</f>
        <v>0</v>
      </c>
      <c r="V430" s="9">
        <f>(SUM($E430:J430)+SUM($E430:I430))/2</f>
        <v>0</v>
      </c>
      <c r="W430" s="9">
        <f>(SUM($E430:K430)+SUM($E430:J430))/2</f>
        <v>0</v>
      </c>
      <c r="X430" s="9">
        <f>(SUM($E430:L430)+SUM($E430:K430))/2</f>
        <v>0</v>
      </c>
      <c r="Y430" s="9">
        <f>(SUM($E430:M430)+SUM($E430:L430))/2</f>
        <v>0</v>
      </c>
      <c r="Z430" s="9">
        <f>(SUM($E430:N430)+SUM($E430:M430))/2</f>
        <v>0</v>
      </c>
      <c r="AA430" s="9">
        <f t="shared" si="35"/>
        <v>0</v>
      </c>
    </row>
    <row r="431" spans="1:27" hidden="1">
      <c r="A431" s="7">
        <v>7205</v>
      </c>
      <c r="B431" t="s">
        <v>33</v>
      </c>
      <c r="C431" t="str">
        <f t="shared" si="32"/>
        <v>7205 Elec Distribution 360-373</v>
      </c>
      <c r="D431" s="11">
        <v>1</v>
      </c>
      <c r="E431" s="8">
        <v>0</v>
      </c>
      <c r="F431" s="9">
        <v>0</v>
      </c>
      <c r="G431" s="9">
        <v>0</v>
      </c>
      <c r="H431" s="9">
        <v>0</v>
      </c>
      <c r="I431" s="9">
        <v>0</v>
      </c>
      <c r="J431" s="9">
        <v>0</v>
      </c>
      <c r="K431" s="9">
        <v>0</v>
      </c>
      <c r="L431" s="9">
        <v>0</v>
      </c>
      <c r="M431" s="9">
        <v>0</v>
      </c>
      <c r="N431" s="9">
        <v>0</v>
      </c>
      <c r="O431" s="9">
        <f t="shared" si="33"/>
        <v>0</v>
      </c>
      <c r="Q431" s="9">
        <f t="shared" si="34"/>
        <v>0</v>
      </c>
      <c r="R431" s="9">
        <f>(SUM($E431:F431)+SUM($E431:E431))/2</f>
        <v>0</v>
      </c>
      <c r="S431" s="9">
        <f>(SUM($E431:G431)+SUM($E431:F431))/2</f>
        <v>0</v>
      </c>
      <c r="T431" s="9">
        <f>(SUM($E431:H431)+SUM($E431:G431))/2</f>
        <v>0</v>
      </c>
      <c r="U431" s="9">
        <f>(SUM($E431:I431)+SUM($E431:H431))/2</f>
        <v>0</v>
      </c>
      <c r="V431" s="9">
        <f>(SUM($E431:J431)+SUM($E431:I431))/2</f>
        <v>0</v>
      </c>
      <c r="W431" s="9">
        <f>(SUM($E431:K431)+SUM($E431:J431))/2</f>
        <v>0</v>
      </c>
      <c r="X431" s="9">
        <f>(SUM($E431:L431)+SUM($E431:K431))/2</f>
        <v>0</v>
      </c>
      <c r="Y431" s="9">
        <f>(SUM($E431:M431)+SUM($E431:L431))/2</f>
        <v>0</v>
      </c>
      <c r="Z431" s="9">
        <f>(SUM($E431:N431)+SUM($E431:M431))/2</f>
        <v>0</v>
      </c>
      <c r="AA431" s="9">
        <f t="shared" si="35"/>
        <v>0</v>
      </c>
    </row>
    <row r="432" spans="1:27" hidden="1">
      <c r="A432" s="7">
        <v>7207</v>
      </c>
      <c r="B432" t="s">
        <v>38</v>
      </c>
      <c r="C432" t="str">
        <f t="shared" si="32"/>
        <v>7207 Transportation and Tools 392 / 396</v>
      </c>
      <c r="D432" s="11">
        <v>1</v>
      </c>
      <c r="E432" s="8">
        <v>0</v>
      </c>
      <c r="F432" s="9">
        <v>146435.35158390913</v>
      </c>
      <c r="G432" s="9">
        <v>0</v>
      </c>
      <c r="H432" s="9">
        <v>0</v>
      </c>
      <c r="I432" s="9">
        <v>0</v>
      </c>
      <c r="J432" s="9">
        <v>30750.47356079744</v>
      </c>
      <c r="K432" s="9">
        <v>0</v>
      </c>
      <c r="L432" s="9">
        <v>0</v>
      </c>
      <c r="M432" s="9">
        <v>0</v>
      </c>
      <c r="N432" s="9">
        <v>0</v>
      </c>
      <c r="O432" s="9">
        <f t="shared" si="33"/>
        <v>177185.82514470656</v>
      </c>
      <c r="Q432" s="9">
        <f t="shared" si="34"/>
        <v>0</v>
      </c>
      <c r="R432" s="9">
        <f>(SUM($E432:F432)+SUM($E432:E432))/2</f>
        <v>73217.675791954563</v>
      </c>
      <c r="S432" s="9">
        <f>(SUM($E432:G432)+SUM($E432:F432))/2</f>
        <v>146435.35158390913</v>
      </c>
      <c r="T432" s="9">
        <f>(SUM($E432:H432)+SUM($E432:G432))/2</f>
        <v>146435.35158390913</v>
      </c>
      <c r="U432" s="9">
        <f>(SUM($E432:I432)+SUM($E432:H432))/2</f>
        <v>146435.35158390913</v>
      </c>
      <c r="V432" s="9">
        <f>(SUM($E432:J432)+SUM($E432:I432))/2</f>
        <v>161810.58836430783</v>
      </c>
      <c r="W432" s="9">
        <f>(SUM($E432:K432)+SUM($E432:J432))/2</f>
        <v>177185.82514470656</v>
      </c>
      <c r="X432" s="9">
        <f>(SUM($E432:L432)+SUM($E432:K432))/2</f>
        <v>177185.82514470656</v>
      </c>
      <c r="Y432" s="9">
        <f>(SUM($E432:M432)+SUM($E432:L432))/2</f>
        <v>177185.82514470656</v>
      </c>
      <c r="Z432" s="9">
        <f>(SUM($E432:N432)+SUM($E432:M432))/2</f>
        <v>177185.82514470656</v>
      </c>
      <c r="AA432" s="9">
        <f t="shared" si="35"/>
        <v>138307.76194868161</v>
      </c>
    </row>
    <row r="433" spans="1:28" hidden="1">
      <c r="A433" s="7">
        <v>8000</v>
      </c>
      <c r="B433" t="s">
        <v>33</v>
      </c>
      <c r="C433" t="str">
        <f t="shared" si="32"/>
        <v>8000 Elec Distribution 360-373</v>
      </c>
      <c r="D433" s="11">
        <v>1</v>
      </c>
      <c r="E433" s="8">
        <v>0</v>
      </c>
      <c r="F433" s="9">
        <v>0</v>
      </c>
      <c r="G433" s="9">
        <v>0</v>
      </c>
      <c r="H433" s="9">
        <v>964515.26913350006</v>
      </c>
      <c r="I433" s="9">
        <v>0</v>
      </c>
      <c r="J433" s="9">
        <v>0</v>
      </c>
      <c r="K433" s="9">
        <v>0</v>
      </c>
      <c r="L433" s="9">
        <v>0</v>
      </c>
      <c r="M433" s="9">
        <v>0</v>
      </c>
      <c r="N433" s="9">
        <v>0</v>
      </c>
      <c r="O433" s="9">
        <f t="shared" si="33"/>
        <v>964515.26913350006</v>
      </c>
      <c r="Q433" s="9">
        <f t="shared" si="34"/>
        <v>0</v>
      </c>
      <c r="R433" s="9">
        <f>(SUM($E433:F433)+SUM($E433:E433))/2</f>
        <v>0</v>
      </c>
      <c r="S433" s="9">
        <f>(SUM($E433:G433)+SUM($E433:F433))/2</f>
        <v>0</v>
      </c>
      <c r="T433" s="9">
        <f>(SUM($E433:H433)+SUM($E433:G433))/2</f>
        <v>482257.63456675003</v>
      </c>
      <c r="U433" s="9">
        <f>(SUM($E433:I433)+SUM($E433:H433))/2</f>
        <v>964515.26913350006</v>
      </c>
      <c r="V433" s="9">
        <f>(SUM($E433:J433)+SUM($E433:I433))/2</f>
        <v>964515.26913350006</v>
      </c>
      <c r="W433" s="9">
        <f>(SUM($E433:K433)+SUM($E433:J433))/2</f>
        <v>964515.26913350006</v>
      </c>
      <c r="X433" s="9">
        <f>(SUM($E433:L433)+SUM($E433:K433))/2</f>
        <v>964515.26913350006</v>
      </c>
      <c r="Y433" s="9">
        <f>(SUM($E433:M433)+SUM($E433:L433))/2</f>
        <v>964515.26913350006</v>
      </c>
      <c r="Z433" s="9">
        <f>(SUM($E433:N433)+SUM($E433:M433))/2</f>
        <v>964515.26913350006</v>
      </c>
      <c r="AA433" s="9">
        <f t="shared" si="35"/>
        <v>626934.92493677489</v>
      </c>
    </row>
    <row r="434" spans="1:28" hidden="1">
      <c r="A434" s="7">
        <v>8000</v>
      </c>
      <c r="B434" t="s">
        <v>38</v>
      </c>
      <c r="C434" t="str">
        <f t="shared" si="32"/>
        <v>8000 Transportation and Tools 392 / 396</v>
      </c>
      <c r="D434" s="11">
        <v>1</v>
      </c>
      <c r="E434" s="8">
        <v>0</v>
      </c>
      <c r="F434" s="9">
        <v>0</v>
      </c>
      <c r="G434" s="9">
        <v>0</v>
      </c>
      <c r="H434" s="9">
        <v>0</v>
      </c>
      <c r="I434" s="9">
        <v>0</v>
      </c>
      <c r="J434" s="9">
        <v>0</v>
      </c>
      <c r="K434" s="9">
        <v>0</v>
      </c>
      <c r="L434" s="9">
        <v>0</v>
      </c>
      <c r="M434" s="9">
        <v>0</v>
      </c>
      <c r="N434" s="9">
        <v>0</v>
      </c>
      <c r="O434" s="9">
        <f t="shared" si="33"/>
        <v>0</v>
      </c>
      <c r="Q434" s="9">
        <f t="shared" si="34"/>
        <v>0</v>
      </c>
      <c r="R434" s="9">
        <f>(SUM($E434:F434)+SUM($E434:E434))/2</f>
        <v>0</v>
      </c>
      <c r="S434" s="9">
        <f>(SUM($E434:G434)+SUM($E434:F434))/2</f>
        <v>0</v>
      </c>
      <c r="T434" s="9">
        <f>(SUM($E434:H434)+SUM($E434:G434))/2</f>
        <v>0</v>
      </c>
      <c r="U434" s="9">
        <f>(SUM($E434:I434)+SUM($E434:H434))/2</f>
        <v>0</v>
      </c>
      <c r="V434" s="9">
        <f>(SUM($E434:J434)+SUM($E434:I434))/2</f>
        <v>0</v>
      </c>
      <c r="W434" s="9">
        <f>(SUM($E434:K434)+SUM($E434:J434))/2</f>
        <v>0</v>
      </c>
      <c r="X434" s="9">
        <f>(SUM($E434:L434)+SUM($E434:K434))/2</f>
        <v>0</v>
      </c>
      <c r="Y434" s="9">
        <f>(SUM($E434:M434)+SUM($E434:L434))/2</f>
        <v>0</v>
      </c>
      <c r="Z434" s="9">
        <f>(SUM($E434:N434)+SUM($E434:M434))/2</f>
        <v>0</v>
      </c>
      <c r="AA434" s="9">
        <f t="shared" si="35"/>
        <v>0</v>
      </c>
    </row>
    <row r="435" spans="1:28" hidden="1">
      <c r="A435" s="7">
        <v>8000</v>
      </c>
      <c r="B435" t="s">
        <v>36</v>
      </c>
      <c r="C435" t="str">
        <f t="shared" si="32"/>
        <v>8000 General 389-391 / 393-395 / 397-398</v>
      </c>
      <c r="D435" s="11">
        <v>1</v>
      </c>
      <c r="E435" s="8">
        <v>0</v>
      </c>
      <c r="F435" s="9">
        <v>0</v>
      </c>
      <c r="G435" s="9">
        <v>0</v>
      </c>
      <c r="H435" s="9">
        <v>9839.5892716238395</v>
      </c>
      <c r="I435" s="9">
        <v>0</v>
      </c>
      <c r="J435" s="9">
        <v>0</v>
      </c>
      <c r="K435" s="9">
        <v>0</v>
      </c>
      <c r="L435" s="9">
        <v>0</v>
      </c>
      <c r="M435" s="9">
        <v>0</v>
      </c>
      <c r="N435" s="9">
        <v>0</v>
      </c>
      <c r="O435" s="9">
        <f t="shared" si="33"/>
        <v>9839.5892716238395</v>
      </c>
      <c r="Q435" s="9">
        <f t="shared" si="34"/>
        <v>0</v>
      </c>
      <c r="R435" s="9">
        <f>(SUM($E435:F435)+SUM($E435:E435))/2</f>
        <v>0</v>
      </c>
      <c r="S435" s="9">
        <f>(SUM($E435:G435)+SUM($E435:F435))/2</f>
        <v>0</v>
      </c>
      <c r="T435" s="9">
        <f>(SUM($E435:H435)+SUM($E435:G435))/2</f>
        <v>4919.7946358119198</v>
      </c>
      <c r="U435" s="9">
        <f>(SUM($E435:I435)+SUM($E435:H435))/2</f>
        <v>9839.5892716238395</v>
      </c>
      <c r="V435" s="9">
        <f>(SUM($E435:J435)+SUM($E435:I435))/2</f>
        <v>9839.5892716238395</v>
      </c>
      <c r="W435" s="9">
        <f>(SUM($E435:K435)+SUM($E435:J435))/2</f>
        <v>9839.5892716238395</v>
      </c>
      <c r="X435" s="9">
        <f>(SUM($E435:L435)+SUM($E435:K435))/2</f>
        <v>9839.5892716238395</v>
      </c>
      <c r="Y435" s="9">
        <f>(SUM($E435:M435)+SUM($E435:L435))/2</f>
        <v>9839.5892716238395</v>
      </c>
      <c r="Z435" s="9">
        <f>(SUM($E435:N435)+SUM($E435:M435))/2</f>
        <v>9839.5892716238395</v>
      </c>
      <c r="AA435" s="9">
        <f t="shared" si="35"/>
        <v>6395.7330265554947</v>
      </c>
    </row>
    <row r="436" spans="1:28" hidden="1">
      <c r="A436" s="7">
        <v>8000</v>
      </c>
      <c r="B436" t="s">
        <v>86</v>
      </c>
      <c r="C436" t="str">
        <f t="shared" si="32"/>
        <v>8000 None</v>
      </c>
      <c r="D436" s="11">
        <v>1</v>
      </c>
      <c r="E436" s="8">
        <v>0</v>
      </c>
      <c r="F436" s="9">
        <v>0</v>
      </c>
      <c r="G436" s="9">
        <v>0</v>
      </c>
      <c r="H436" s="9">
        <v>0</v>
      </c>
      <c r="I436" s="9">
        <v>0</v>
      </c>
      <c r="J436" s="9">
        <v>0</v>
      </c>
      <c r="K436" s="9">
        <v>0</v>
      </c>
      <c r="L436" s="9">
        <v>0</v>
      </c>
      <c r="M436" s="9">
        <v>0</v>
      </c>
      <c r="N436" s="9">
        <v>0</v>
      </c>
      <c r="O436" s="9">
        <f t="shared" si="33"/>
        <v>0</v>
      </c>
      <c r="Q436" s="9">
        <f t="shared" si="34"/>
        <v>0</v>
      </c>
      <c r="R436" s="9">
        <f>(SUM($E436:F436)+SUM($E436:E436))/2</f>
        <v>0</v>
      </c>
      <c r="S436" s="9">
        <f>(SUM($E436:G436)+SUM($E436:F436))/2</f>
        <v>0</v>
      </c>
      <c r="T436" s="9">
        <f>(SUM($E436:H436)+SUM($E436:G436))/2</f>
        <v>0</v>
      </c>
      <c r="U436" s="9">
        <f>(SUM($E436:I436)+SUM($E436:H436))/2</f>
        <v>0</v>
      </c>
      <c r="V436" s="9">
        <f>(SUM($E436:J436)+SUM($E436:I436))/2</f>
        <v>0</v>
      </c>
      <c r="W436" s="9">
        <f>(SUM($E436:K436)+SUM($E436:J436))/2</f>
        <v>0</v>
      </c>
      <c r="X436" s="9">
        <f>(SUM($E436:L436)+SUM($E436:K436))/2</f>
        <v>0</v>
      </c>
      <c r="Y436" s="9">
        <f>(SUM($E436:M436)+SUM($E436:L436))/2</f>
        <v>0</v>
      </c>
      <c r="Z436" s="9">
        <f>(SUM($E436:N436)+SUM($E436:M436))/2</f>
        <v>0</v>
      </c>
      <c r="AA436" s="9">
        <f t="shared" si="35"/>
        <v>0</v>
      </c>
    </row>
    <row r="437" spans="1:28" hidden="1">
      <c r="A437" s="7">
        <v>8000</v>
      </c>
      <c r="B437" t="s">
        <v>40</v>
      </c>
      <c r="C437" t="str">
        <f t="shared" si="32"/>
        <v>8000 Other Elec Production / Turbines 340-346</v>
      </c>
      <c r="D437" s="11">
        <v>1</v>
      </c>
      <c r="E437" s="8">
        <v>0</v>
      </c>
      <c r="F437" s="9">
        <v>0</v>
      </c>
      <c r="G437" s="9">
        <v>0</v>
      </c>
      <c r="H437" s="9">
        <v>0</v>
      </c>
      <c r="I437" s="9">
        <v>0</v>
      </c>
      <c r="J437" s="9">
        <v>0</v>
      </c>
      <c r="K437" s="9">
        <v>0</v>
      </c>
      <c r="L437" s="9">
        <v>0</v>
      </c>
      <c r="M437" s="9">
        <v>0</v>
      </c>
      <c r="N437" s="9">
        <v>0</v>
      </c>
      <c r="O437" s="9">
        <f t="shared" si="33"/>
        <v>0</v>
      </c>
      <c r="Q437" s="9">
        <f t="shared" si="34"/>
        <v>0</v>
      </c>
      <c r="R437" s="9">
        <f>(SUM($E437:F437)+SUM($E437:E437))/2</f>
        <v>0</v>
      </c>
      <c r="S437" s="9">
        <f>(SUM($E437:G437)+SUM($E437:F437))/2</f>
        <v>0</v>
      </c>
      <c r="T437" s="9">
        <f>(SUM($E437:H437)+SUM($E437:G437))/2</f>
        <v>0</v>
      </c>
      <c r="U437" s="9">
        <f>(SUM($E437:I437)+SUM($E437:H437))/2</f>
        <v>0</v>
      </c>
      <c r="V437" s="9">
        <f>(SUM($E437:J437)+SUM($E437:I437))/2</f>
        <v>0</v>
      </c>
      <c r="W437" s="9">
        <f>(SUM($E437:K437)+SUM($E437:J437))/2</f>
        <v>0</v>
      </c>
      <c r="X437" s="9">
        <f>(SUM($E437:L437)+SUM($E437:K437))/2</f>
        <v>0</v>
      </c>
      <c r="Y437" s="9">
        <f>(SUM($E437:M437)+SUM($E437:L437))/2</f>
        <v>0</v>
      </c>
      <c r="Z437" s="9">
        <f>(SUM($E437:N437)+SUM($E437:M437))/2</f>
        <v>0</v>
      </c>
      <c r="AA437" s="9">
        <f t="shared" si="35"/>
        <v>0</v>
      </c>
    </row>
    <row r="438" spans="1:28" hidden="1">
      <c r="A438" s="7">
        <v>8000</v>
      </c>
      <c r="B438" t="s">
        <v>35</v>
      </c>
      <c r="C438" t="str">
        <f t="shared" si="32"/>
        <v>8000 Gas Distribution 374-387</v>
      </c>
      <c r="D438" s="11">
        <v>1</v>
      </c>
      <c r="E438" s="8">
        <v>0</v>
      </c>
      <c r="F438" s="9">
        <v>0</v>
      </c>
      <c r="G438" s="9">
        <v>0</v>
      </c>
      <c r="H438" s="9">
        <v>0</v>
      </c>
      <c r="I438" s="9">
        <v>0</v>
      </c>
      <c r="J438" s="9">
        <v>0</v>
      </c>
      <c r="K438" s="9">
        <v>0</v>
      </c>
      <c r="L438" s="9">
        <v>0</v>
      </c>
      <c r="M438" s="9">
        <v>0</v>
      </c>
      <c r="N438" s="9">
        <v>0</v>
      </c>
      <c r="O438" s="9">
        <f t="shared" si="33"/>
        <v>0</v>
      </c>
      <c r="Q438" s="9">
        <f t="shared" si="34"/>
        <v>0</v>
      </c>
      <c r="R438" s="9">
        <f>(SUM($E438:F438)+SUM($E438:E438))/2</f>
        <v>0</v>
      </c>
      <c r="S438" s="9">
        <f>(SUM($E438:G438)+SUM($E438:F438))/2</f>
        <v>0</v>
      </c>
      <c r="T438" s="9">
        <f>(SUM($E438:H438)+SUM($E438:G438))/2</f>
        <v>0</v>
      </c>
      <c r="U438" s="9">
        <f>(SUM($E438:I438)+SUM($E438:H438))/2</f>
        <v>0</v>
      </c>
      <c r="V438" s="9">
        <f>(SUM($E438:J438)+SUM($E438:I438))/2</f>
        <v>0</v>
      </c>
      <c r="W438" s="9">
        <f>(SUM($E438:K438)+SUM($E438:J438))/2</f>
        <v>0</v>
      </c>
      <c r="X438" s="9">
        <f>(SUM($E438:L438)+SUM($E438:K438))/2</f>
        <v>0</v>
      </c>
      <c r="Y438" s="9">
        <f>(SUM($E438:M438)+SUM($E438:L438))/2</f>
        <v>0</v>
      </c>
      <c r="Z438" s="9">
        <f>(SUM($E438:N438)+SUM($E438:M438))/2</f>
        <v>0</v>
      </c>
      <c r="AA438" s="9">
        <f t="shared" si="35"/>
        <v>0</v>
      </c>
    </row>
    <row r="439" spans="1:28" hidden="1">
      <c r="E439" s="9">
        <f t="shared" ref="E439:O439" si="36">SUM(E4:E438)</f>
        <v>3779829.24613665</v>
      </c>
      <c r="F439" s="9">
        <f t="shared" si="36"/>
        <v>11383712.705167651</v>
      </c>
      <c r="G439" s="9">
        <f t="shared" si="36"/>
        <v>9974838.8835917059</v>
      </c>
      <c r="H439" s="9">
        <f t="shared" si="36"/>
        <v>13769181.658439539</v>
      </c>
      <c r="I439" s="9">
        <f t="shared" si="36"/>
        <v>8153520.5859794971</v>
      </c>
      <c r="J439" s="9">
        <f t="shared" si="36"/>
        <v>24325401.697029896</v>
      </c>
      <c r="K439" s="9">
        <f t="shared" si="36"/>
        <v>9049914.6014841273</v>
      </c>
      <c r="L439" s="9">
        <f t="shared" si="36"/>
        <v>12117173.746835766</v>
      </c>
      <c r="M439" s="9">
        <f t="shared" si="36"/>
        <v>17939665.81136921</v>
      </c>
      <c r="N439" s="9">
        <f t="shared" si="36"/>
        <v>13849727.610941716</v>
      </c>
      <c r="O439" s="38">
        <f t="shared" si="36"/>
        <v>124342966.54697575</v>
      </c>
      <c r="Q439" s="9">
        <f t="shared" si="34"/>
        <v>1889914.623068325</v>
      </c>
      <c r="R439" s="9">
        <f>(SUM($E439:F439)+SUM($E439:E439))/2</f>
        <v>9471685.598720476</v>
      </c>
      <c r="S439" s="9">
        <f>(SUM($E439:G439)+SUM($E439:F439))/2</f>
        <v>20150961.393100154</v>
      </c>
      <c r="T439" s="9">
        <f>(SUM($E439:H439)+SUM($E439:G439))/2</f>
        <v>32022971.664115775</v>
      </c>
      <c r="U439" s="9">
        <f>(SUM($E439:I439)+SUM($E439:H439))/2</f>
        <v>42984322.786325291</v>
      </c>
      <c r="V439" s="9">
        <f>(SUM($E439:J439)+SUM($E439:I439))/2</f>
        <v>59223783.927829996</v>
      </c>
      <c r="W439" s="9">
        <f>(SUM($E439:K439)+SUM($E439:J439))/2</f>
        <v>75911442.077087015</v>
      </c>
      <c r="X439" s="9">
        <f>(SUM($E439:L439)+SUM($E439:K439))/2</f>
        <v>86494986.251246959</v>
      </c>
      <c r="Y439" s="9">
        <f>(SUM($E439:M439)+SUM($E439:L439))/2</f>
        <v>101523406.03034945</v>
      </c>
      <c r="Z439" s="9">
        <f>(SUM($E439:N439)+SUM($E439:M439))/2</f>
        <v>117418102.74150491</v>
      </c>
      <c r="AA439" s="38">
        <f t="shared" si="35"/>
        <v>54709157.709334828</v>
      </c>
    </row>
    <row r="440" spans="1:28" hidden="1">
      <c r="O440" s="9">
        <f>'WA E Thermal'!O16+' WA E Hydro'!O32+' WA E Other Producton'!O7+'WA E Transmission'!O102+'WA E Distribution'!O127+' WA E General Software Transp'!O134</f>
        <v>79080943.298140272</v>
      </c>
      <c r="AA440" s="9">
        <f>'WA E Thermal'!AA16+' WA E Hydro'!AA32+' WA E Other Producton'!AA7+'WA E Transmission'!AA102+'WA E Distribution'!AA127+' WA E General Software Transp'!AA134</f>
        <v>34923530.018156201</v>
      </c>
    </row>
    <row r="441" spans="1:28" hidden="1">
      <c r="O441" s="9">
        <f>O439-O440</f>
        <v>45262023.248835474</v>
      </c>
      <c r="AA441" s="9">
        <f>AA439-AA440</f>
        <v>19785627.691178627</v>
      </c>
    </row>
    <row r="442" spans="1:28" ht="15.75" thickBot="1">
      <c r="O442" s="65">
        <f>SUBTOTAL(9,O27:O419)</f>
        <v>82569006.535041779</v>
      </c>
      <c r="AA442" s="65">
        <f>SUBTOTAL(9,AA27:AA419)</f>
        <v>35776125.762889169</v>
      </c>
    </row>
    <row r="443" spans="1:28">
      <c r="D443" s="64" t="s">
        <v>173</v>
      </c>
      <c r="O443" s="9">
        <f>O290+O49+O352+O292+O291+O50+O51+O287+O286</f>
        <v>3488063.2369014998</v>
      </c>
      <c r="AA443" s="9">
        <f>AA290+AA49+AA352+AA292+AA291+AA50+AA51+AA287</f>
        <v>851742.58543682506</v>
      </c>
    </row>
    <row r="444" spans="1:28" ht="15.75" thickBot="1">
      <c r="D444" t="s">
        <v>174</v>
      </c>
      <c r="O444" s="65">
        <f>O442-O443</f>
        <v>79080943.298140272</v>
      </c>
      <c r="AA444" s="65">
        <f>AA442-AA443</f>
        <v>34924383.177452341</v>
      </c>
      <c r="AB444" s="73" t="s">
        <v>188</v>
      </c>
    </row>
    <row r="445" spans="1:28">
      <c r="O445" s="66"/>
      <c r="AA445" s="66"/>
    </row>
    <row r="446" spans="1:28">
      <c r="A446" s="1" t="s">
        <v>56</v>
      </c>
      <c r="B446" s="71" t="s">
        <v>176</v>
      </c>
      <c r="C446" s="71"/>
      <c r="D446" s="71"/>
      <c r="E446" s="72"/>
      <c r="F446" s="72"/>
      <c r="G446" s="72"/>
      <c r="H446" s="72"/>
      <c r="I446" s="72"/>
      <c r="J446" s="72"/>
      <c r="K446" s="72"/>
      <c r="L446" s="72"/>
      <c r="M446" s="72"/>
      <c r="N446" s="72"/>
      <c r="O446" s="71"/>
      <c r="P446" s="71"/>
      <c r="Q446" s="72"/>
      <c r="R446" s="72"/>
      <c r="S446" s="72"/>
      <c r="T446" s="72"/>
      <c r="U446" s="72"/>
      <c r="V446" s="72"/>
      <c r="W446" s="72"/>
      <c r="X446" s="72"/>
      <c r="Y446" s="72"/>
      <c r="Z446" s="72"/>
      <c r="AA446" s="71"/>
      <c r="AB446" s="71"/>
    </row>
    <row r="447" spans="1:28" ht="28.5" customHeight="1">
      <c r="B447" s="71"/>
      <c r="C447" s="71"/>
      <c r="D447" s="71"/>
      <c r="E447" s="72"/>
      <c r="F447" s="72"/>
      <c r="G447" s="72"/>
      <c r="H447" s="72"/>
      <c r="I447" s="72"/>
      <c r="J447" s="72"/>
      <c r="K447" s="72"/>
      <c r="L447" s="72"/>
      <c r="M447" s="72"/>
      <c r="N447" s="72"/>
      <c r="O447" s="71"/>
      <c r="P447" s="71"/>
      <c r="Q447" s="72"/>
      <c r="R447" s="72"/>
      <c r="S447" s="72"/>
      <c r="T447" s="72"/>
      <c r="U447" s="72"/>
      <c r="V447" s="72"/>
      <c r="W447" s="72"/>
      <c r="X447" s="72"/>
      <c r="Y447" s="72"/>
      <c r="Z447" s="72"/>
      <c r="AA447" s="71"/>
      <c r="AB447" s="71"/>
    </row>
  </sheetData>
  <autoFilter ref="A3:AA441">
    <filterColumn colId="0">
      <filters>
        <filter val="2051"/>
        <filter val="2055"/>
        <filter val="2057"/>
        <filter val="2060"/>
        <filter val="2204"/>
        <filter val="2215"/>
        <filter val="2423"/>
        <filter val="2457"/>
        <filter val="2470"/>
        <filter val="2550"/>
        <filter val="2564"/>
        <filter val="2577"/>
        <filter val="4116"/>
        <filter val="4140"/>
        <filter val="4148"/>
        <filter val="4149"/>
        <filter val="4152"/>
        <filter val="4171"/>
        <filter val="4172"/>
        <filter val="4182"/>
        <filter val="5005"/>
        <filter val="5006"/>
        <filter val="5014"/>
        <filter val="5121"/>
        <filter val="5143"/>
        <filter val="5147"/>
        <filter val="5151"/>
        <filter val="7000"/>
        <filter val="7001"/>
        <filter val="7006"/>
        <filter val="7126"/>
        <filter val="7131"/>
        <filter val="7139"/>
      </filters>
    </filterColumn>
    <filterColumn colId="14">
      <filters>
        <filter val="(0)"/>
        <filter val="(1)"/>
        <filter val="(1,432)"/>
        <filter val="(1,655)"/>
        <filter val="(10,552)"/>
        <filter val="(123,626)"/>
        <filter val="(13,381)"/>
        <filter val="(150,117)"/>
        <filter val="(186,700)"/>
        <filter val="(229,694)"/>
        <filter val="(24,006)"/>
        <filter val="(4,725)"/>
        <filter val="(40,550)"/>
        <filter val="(43,162)"/>
        <filter val="(43,528)"/>
        <filter val="(46,510)"/>
        <filter val="(505,514)"/>
        <filter val="(56)"/>
        <filter val="(9,334)"/>
        <filter val="0"/>
        <filter val="1,012"/>
        <filter val="1,023,152"/>
        <filter val="1,039,441"/>
        <filter val="1,082,524"/>
        <filter val="1,096,274"/>
        <filter val="1,117,513"/>
        <filter val="1,125,479"/>
        <filter val="1,203,086"/>
        <filter val="1,222,476"/>
        <filter val="1,250,700"/>
        <filter val="1,255,819"/>
        <filter val="1,446,350"/>
        <filter val="1,457,299"/>
        <filter val="1,463"/>
        <filter val="1,472,344"/>
        <filter val="1,521,044"/>
        <filter val="1,627,504"/>
        <filter val="1,706,618"/>
        <filter val="1,737"/>
        <filter val="1,789,488"/>
        <filter val="11,731,635"/>
        <filter val="114,057"/>
        <filter val="124,024"/>
        <filter val="124,342,967"/>
        <filter val="124,763"/>
        <filter val="14,887"/>
        <filter val="144,124"/>
        <filter val="153,387"/>
        <filter val="154,606"/>
        <filter val="155,856"/>
        <filter val="159,730"/>
        <filter val="16,141"/>
        <filter val="167,200"/>
        <filter val="17,074"/>
        <filter val="17,164"/>
        <filter val="177,186"/>
        <filter val="18,247"/>
        <filter val="189,717"/>
        <filter val="19,145"/>
        <filter val="190,338"/>
        <filter val="2,172,374"/>
        <filter val="2,176,959"/>
        <filter val="2,205,214"/>
        <filter val="2,284,162"/>
        <filter val="2,434,595"/>
        <filter val="2,489,387"/>
        <filter val="2,557,275"/>
        <filter val="2,652"/>
        <filter val="2,959,450"/>
        <filter val="206"/>
        <filter val="21,072"/>
        <filter val="219,339"/>
        <filter val="219,880"/>
        <filter val="220,943"/>
        <filter val="225,760"/>
        <filter val="242,344"/>
        <filter val="245,575"/>
        <filter val="25,758"/>
        <filter val="25,866"/>
        <filter val="252,877"/>
        <filter val="26,349"/>
        <filter val="27,903"/>
        <filter val="277,720"/>
        <filter val="28,370"/>
        <filter val="28,429"/>
        <filter val="28,611"/>
        <filter val="29,080"/>
        <filter val="292,113"/>
        <filter val="292,831"/>
        <filter val="298,267"/>
        <filter val="3,014,047"/>
        <filter val="3,072"/>
        <filter val="3,090,206"/>
        <filter val="3,105"/>
        <filter val="3,164"/>
        <filter val="3,673,993"/>
        <filter val="3,771"/>
        <filter val="3,871,028"/>
        <filter val="301,754"/>
        <filter val="31,010"/>
        <filter val="320,826"/>
        <filter val="34,824"/>
        <filter val="349,389"/>
        <filter val="35,683"/>
        <filter val="368,302"/>
        <filter val="378,958"/>
        <filter val="382,050"/>
        <filter val="39,098"/>
        <filter val="39,346"/>
        <filter val="398,828"/>
        <filter val="4,241,400"/>
        <filter val="4,490"/>
        <filter val="4,645"/>
        <filter val="412,109"/>
        <filter val="422,950"/>
        <filter val="444,308"/>
        <filter val="446,324"/>
        <filter val="45,558"/>
        <filter val="478,213"/>
        <filter val="485,747"/>
        <filter val="5,138,407"/>
        <filter val="5,276"/>
        <filter val="5,593,732"/>
        <filter val="5,619"/>
        <filter val="5,630,425"/>
        <filter val="50,213"/>
        <filter val="553,278"/>
        <filter val="553,854"/>
        <filter val="554,891"/>
        <filter val="6,267"/>
        <filter val="6,557"/>
        <filter val="6,685,630"/>
        <filter val="6,713"/>
        <filter val="603,827"/>
        <filter val="671,883"/>
        <filter val="69,953"/>
        <filter val="694,081"/>
        <filter val="74,640"/>
        <filter val="748,122"/>
        <filter val="79,194"/>
        <filter val="8,795"/>
        <filter val="82,642"/>
        <filter val="82,869"/>
        <filter val="82,960"/>
        <filter val="85,084"/>
        <filter val="86,126"/>
        <filter val="87,919"/>
        <filter val="897,168"/>
        <filter val="898"/>
        <filter val="898,933"/>
        <filter val="898,981"/>
        <filter val="9,573"/>
        <filter val="9,766,772"/>
        <filter val="9,840"/>
        <filter val="90,113"/>
        <filter val="94,451"/>
        <filter val="95,083"/>
        <filter val="956,282"/>
        <filter val="964,515"/>
        <filter val="977,102"/>
        <filter val="98,672"/>
      </filters>
    </filterColumn>
    <sortState ref="A27:AA419">
      <sortCondition ref="B3:B441"/>
    </sortState>
  </autoFilter>
  <mergeCells count="1">
    <mergeCell ref="B446:AB447"/>
  </mergeCells>
  <pageMargins left="0.7" right="0.7" top="0.75" bottom="0.75" header="0.3" footer="0.3"/>
  <pageSetup scale="5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B5"/>
  <sheetViews>
    <sheetView workbookViewId="0">
      <selection activeCell="N23" sqref="N23"/>
    </sheetView>
  </sheetViews>
  <sheetFormatPr defaultRowHeight="15" outlineLevelCol="1"/>
  <cols>
    <col min="2" max="2" width="37.7109375" bestFit="1" customWidth="1"/>
    <col min="3" max="3" width="37.7109375" customWidth="1"/>
    <col min="4" max="4" width="8.85546875" customWidth="1"/>
    <col min="5" max="5" width="11.28515625" hidden="1" customWidth="1" outlineLevel="1"/>
    <col min="6" max="6" width="11.5703125" hidden="1" customWidth="1" outlineLevel="1"/>
    <col min="7" max="14" width="10.5703125" hidden="1" customWidth="1" outlineLevel="1"/>
    <col min="15" max="15" width="11.5703125" bestFit="1" customWidth="1" collapsed="1"/>
    <col min="17" max="17" width="12" hidden="1" customWidth="1" outlineLevel="1"/>
    <col min="18" max="18" width="10.5703125" hidden="1" customWidth="1" outlineLevel="1"/>
    <col min="19" max="26" width="11.5703125" hidden="1" customWidth="1" outlineLevel="1"/>
    <col min="27" max="27" width="14.5703125" bestFit="1" customWidth="1" collapsed="1"/>
    <col min="28" max="28" width="23.42578125" bestFit="1" customWidth="1"/>
  </cols>
  <sheetData>
    <row r="1" spans="1:28">
      <c r="E1">
        <v>1</v>
      </c>
      <c r="F1">
        <v>2</v>
      </c>
      <c r="G1">
        <v>3</v>
      </c>
      <c r="H1">
        <v>4</v>
      </c>
      <c r="I1">
        <v>5</v>
      </c>
      <c r="J1">
        <v>6</v>
      </c>
      <c r="K1">
        <v>7</v>
      </c>
      <c r="L1">
        <v>8</v>
      </c>
      <c r="M1">
        <v>9</v>
      </c>
      <c r="N1">
        <v>10</v>
      </c>
    </row>
    <row r="2" spans="1:28">
      <c r="E2" t="str">
        <f>INDEX('[3]2017 Inputs'!$B$5:$B$16,' WA G Underground Storage'!E$1)</f>
        <v>Actual</v>
      </c>
      <c r="F2" t="str">
        <f>INDEX('[3]2017 Inputs'!$B$5:$B$16,' WA G Underground Storage'!F$1)</f>
        <v>Actual</v>
      </c>
      <c r="G2" t="str">
        <f>INDEX('[3]2017 Inputs'!$B$5:$B$16,' WA G Underground Storage'!G$1)</f>
        <v>Actual</v>
      </c>
      <c r="H2" t="str">
        <f>INDEX('[3]2017 Inputs'!$B$5:$B$16,' WA G Underground Storage'!H$1)</f>
        <v>Actual</v>
      </c>
      <c r="I2" t="str">
        <f>INDEX('[3]2017 Inputs'!$B$5:$B$16,' WA G Underground Storage'!I$1)</f>
        <v>Actual</v>
      </c>
      <c r="J2" t="str">
        <f>INDEX('[3]2017 Inputs'!$B$5:$B$16,' WA G Underground Storage'!J$1)</f>
        <v>Actual</v>
      </c>
      <c r="K2" t="str">
        <f>INDEX('[3]2017 Inputs'!$B$5:$B$16,' WA G Underground Storage'!K$1)</f>
        <v>Actual</v>
      </c>
      <c r="L2" t="str">
        <f>INDEX('[3]2017 Inputs'!$B$5:$B$16,' WA G Underground Storage'!L$1)</f>
        <v>Actual</v>
      </c>
      <c r="M2" t="str">
        <f>INDEX('[3]2017 Inputs'!$B$5:$B$16,' WA G Underground Storage'!M$1)</f>
        <v>Actual</v>
      </c>
      <c r="N2" t="str">
        <f>INDEX('[3]2017 Inputs'!$B$5:$B$16,' WA G Underground Storage'!N$1)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c r="A4" s="7">
        <v>7201</v>
      </c>
      <c r="B4" t="s">
        <v>43</v>
      </c>
      <c r="C4" t="str">
        <f t="shared" ref="C4" si="0">CONCATENATE(A4," ",B4)</f>
        <v>7201 Gas Underground Storage 350-357</v>
      </c>
      <c r="D4" s="11">
        <v>1</v>
      </c>
      <c r="E4" s="8">
        <v>301106.08354799997</v>
      </c>
      <c r="F4" s="9">
        <v>-26789.268840000004</v>
      </c>
      <c r="G4" s="9">
        <v>315640.55165907979</v>
      </c>
      <c r="H4" s="9">
        <v>36754.487805000004</v>
      </c>
      <c r="I4" s="9">
        <v>-151982.94583500002</v>
      </c>
      <c r="J4" s="9">
        <v>127834.031022</v>
      </c>
      <c r="K4" s="9">
        <v>3321.4410780000007</v>
      </c>
      <c r="L4" s="9">
        <v>2100.5244600000001</v>
      </c>
      <c r="M4" s="9">
        <v>9547.6178880000007</v>
      </c>
      <c r="N4" s="9">
        <v>128193.25441800001</v>
      </c>
      <c r="O4" s="9">
        <f>SUM(E4:N4)</f>
        <v>745725.77720307978</v>
      </c>
      <c r="Q4" s="9">
        <f>E4/2</f>
        <v>150553.04177399998</v>
      </c>
      <c r="R4" s="9">
        <f>(SUM($E4:F4)+SUM($E4:E4))/2</f>
        <v>287711.44912799995</v>
      </c>
      <c r="S4" s="9">
        <f>(SUM($E4:G4)+SUM($E4:F4))/2</f>
        <v>432137.09053753986</v>
      </c>
      <c r="T4" s="9">
        <f>(SUM($E4:H4)+SUM($E4:G4))/2</f>
        <v>608334.6102695798</v>
      </c>
      <c r="U4" s="9">
        <f>(SUM($E4:I4)+SUM($E4:H4))/2</f>
        <v>550720.38125457987</v>
      </c>
      <c r="V4" s="9">
        <f>(SUM($E4:J4)+SUM($E4:I4))/2</f>
        <v>538645.92384807975</v>
      </c>
      <c r="W4" s="9">
        <f>(SUM($E4:K4)+SUM($E4:J4))/2</f>
        <v>604223.65989807982</v>
      </c>
      <c r="X4" s="9">
        <f>(SUM($E4:L4)+SUM($E4:K4))/2</f>
        <v>606934.64266707981</v>
      </c>
      <c r="Y4" s="9">
        <f>(SUM($E4:M4)+SUM($E4:L4))/2</f>
        <v>612758.71384107973</v>
      </c>
      <c r="Z4" s="9">
        <f>(SUM($E4:N4)+SUM($E4:M4))/2</f>
        <v>681629.14999407972</v>
      </c>
      <c r="AA4" s="9">
        <f>AVERAGE(Q4:Z4)</f>
        <v>507364.86632120993</v>
      </c>
    </row>
    <row r="5" spans="1:28">
      <c r="E5" s="9">
        <f t="shared" ref="E5:R5" si="1">SUM(E4:E4)</f>
        <v>301106.08354799997</v>
      </c>
      <c r="F5" s="9">
        <f t="shared" si="1"/>
        <v>-26789.268840000004</v>
      </c>
      <c r="G5" s="9">
        <f t="shared" si="1"/>
        <v>315640.55165907979</v>
      </c>
      <c r="H5" s="9">
        <f t="shared" si="1"/>
        <v>36754.487805000004</v>
      </c>
      <c r="I5" s="9">
        <f t="shared" si="1"/>
        <v>-151982.94583500002</v>
      </c>
      <c r="J5" s="9">
        <f t="shared" si="1"/>
        <v>127834.031022</v>
      </c>
      <c r="K5" s="9">
        <f t="shared" si="1"/>
        <v>3321.4410780000007</v>
      </c>
      <c r="L5" s="9">
        <f t="shared" si="1"/>
        <v>2100.5244600000001</v>
      </c>
      <c r="M5" s="9">
        <f t="shared" si="1"/>
        <v>9547.6178880000007</v>
      </c>
      <c r="N5" s="9">
        <f t="shared" si="1"/>
        <v>128193.25441800001</v>
      </c>
      <c r="O5" s="9">
        <f t="shared" si="1"/>
        <v>745725.77720307978</v>
      </c>
      <c r="P5" s="9">
        <f t="shared" si="1"/>
        <v>0</v>
      </c>
      <c r="Q5" s="9">
        <f t="shared" si="1"/>
        <v>150553.04177399998</v>
      </c>
      <c r="R5" s="9">
        <f t="shared" si="1"/>
        <v>287711.44912799995</v>
      </c>
      <c r="AB5" s="73" t="s">
        <v>189</v>
      </c>
    </row>
  </sheetData>
  <autoFilter ref="A3:AA5"/>
  <pageMargins left="0.7" right="0.7" top="0.75" bottom="0.75" header="0.3" footer="0.3"/>
  <pageSetup scale="59" fitToHeight="0"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49"/>
  <sheetViews>
    <sheetView workbookViewId="0">
      <selection activeCell="N23" sqref="N23"/>
    </sheetView>
  </sheetViews>
  <sheetFormatPr defaultRowHeight="15" outlineLevelCol="1"/>
  <cols>
    <col min="2" max="2" width="25.7109375" customWidth="1"/>
    <col min="3" max="3" width="28.140625" customWidth="1"/>
    <col min="4" max="4" width="10.140625" customWidth="1"/>
    <col min="5" max="5" width="11.28515625" hidden="1" customWidth="1" outlineLevel="1"/>
    <col min="6" max="6" width="11.5703125" hidden="1" customWidth="1" outlineLevel="1"/>
    <col min="7" max="14" width="10.5703125" hidden="1" customWidth="1" outlineLevel="1"/>
    <col min="15" max="15" width="16.28515625" bestFit="1" customWidth="1" collapsed="1"/>
    <col min="17" max="17" width="12" hidden="1" customWidth="1" outlineLevel="1"/>
    <col min="18" max="18" width="10.5703125" hidden="1" customWidth="1" outlineLevel="1"/>
    <col min="19" max="26" width="11.5703125" hidden="1" customWidth="1" outlineLevel="1"/>
    <col min="27" max="27" width="14.5703125" bestFit="1" customWidth="1" collapsed="1"/>
    <col min="28" max="28" width="23.42578125" bestFit="1" customWidth="1"/>
  </cols>
  <sheetData>
    <row r="1" spans="1:28">
      <c r="E1">
        <v>1</v>
      </c>
      <c r="F1">
        <v>2</v>
      </c>
      <c r="G1">
        <v>3</v>
      </c>
      <c r="H1">
        <v>4</v>
      </c>
      <c r="I1">
        <v>5</v>
      </c>
      <c r="J1">
        <v>6</v>
      </c>
      <c r="K1">
        <v>7</v>
      </c>
      <c r="L1">
        <v>8</v>
      </c>
      <c r="M1">
        <v>9</v>
      </c>
      <c r="N1">
        <v>10</v>
      </c>
    </row>
    <row r="2" spans="1:28">
      <c r="E2" t="str">
        <f>INDEX('[3]2017 Inputs'!$B$5:$B$16,'WA G Natural Gas Distribution'!E$1)</f>
        <v>Actual</v>
      </c>
      <c r="F2" t="str">
        <f>INDEX('[3]2017 Inputs'!$B$5:$B$16,'WA G Natural Gas Distribution'!F$1)</f>
        <v>Actual</v>
      </c>
      <c r="G2" t="str">
        <f>INDEX('[3]2017 Inputs'!$B$5:$B$16,'WA G Natural Gas Distribution'!G$1)</f>
        <v>Actual</v>
      </c>
      <c r="H2" t="str">
        <f>INDEX('[3]2017 Inputs'!$B$5:$B$16,'WA G Natural Gas Distribution'!H$1)</f>
        <v>Actual</v>
      </c>
      <c r="I2" t="str">
        <f>INDEX('[3]2017 Inputs'!$B$5:$B$16,'WA G Natural Gas Distribution'!I$1)</f>
        <v>Actual</v>
      </c>
      <c r="J2" t="str">
        <f>INDEX('[3]2017 Inputs'!$B$5:$B$16,'WA G Natural Gas Distribution'!J$1)</f>
        <v>Actual</v>
      </c>
      <c r="K2" t="str">
        <f>INDEX('[3]2017 Inputs'!$B$5:$B$16,'WA G Natural Gas Distribution'!K$1)</f>
        <v>Actual</v>
      </c>
      <c r="L2" t="str">
        <f>INDEX('[3]2017 Inputs'!$B$5:$B$16,'WA G Natural Gas Distribution'!L$1)</f>
        <v>Actual</v>
      </c>
      <c r="M2" t="str">
        <f>INDEX('[3]2017 Inputs'!$B$5:$B$16,'WA G Natural Gas Distribution'!M$1)</f>
        <v>Actual</v>
      </c>
      <c r="N2" t="str">
        <f>INDEX('[3]2017 Inputs'!$B$5:$B$16,'WA G Natural Gas Distribution'!N$1)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1001</v>
      </c>
      <c r="B4" t="s">
        <v>35</v>
      </c>
      <c r="C4" t="str">
        <f t="shared" ref="C4:C7" si="0">CONCATENATE(A4," ",B4)</f>
        <v>1001 Gas Distribution 374-387</v>
      </c>
      <c r="D4" s="10">
        <v>1</v>
      </c>
      <c r="E4" s="8">
        <v>1174719.7800000007</v>
      </c>
      <c r="F4" s="9">
        <v>828675.69000000006</v>
      </c>
      <c r="G4" s="9">
        <v>641520.07999999996</v>
      </c>
      <c r="H4" s="9">
        <v>828269.4</v>
      </c>
      <c r="I4" s="9">
        <v>1351657.27</v>
      </c>
      <c r="J4" s="9">
        <v>1554722.41</v>
      </c>
      <c r="K4" s="9">
        <v>1395805.15</v>
      </c>
      <c r="L4" s="9">
        <v>1357826.65</v>
      </c>
      <c r="M4" s="9">
        <v>1741666.98</v>
      </c>
      <c r="N4" s="9">
        <v>1737500.79</v>
      </c>
      <c r="O4" s="9">
        <f t="shared" ref="O4:O46" si="1">SUM(E4:N4)</f>
        <v>12612364.200000003</v>
      </c>
      <c r="Q4" s="9">
        <f t="shared" ref="Q4:Q47" si="2">E4/2</f>
        <v>587359.89000000036</v>
      </c>
      <c r="R4" s="9">
        <f>(SUM($E4:F4)+SUM($E4:E4))/2</f>
        <v>1589057.6250000007</v>
      </c>
      <c r="S4" s="9">
        <f>(SUM($E4:G4)+SUM($E4:F4))/2</f>
        <v>2324155.5100000007</v>
      </c>
      <c r="T4" s="9">
        <f>(SUM($E4:H4)+SUM($E4:G4))/2</f>
        <v>3059050.2500000009</v>
      </c>
      <c r="U4" s="9">
        <f>(SUM($E4:I4)+SUM($E4:H4))/2</f>
        <v>4149013.5850000009</v>
      </c>
      <c r="V4" s="9">
        <f>(SUM($E4:J4)+SUM($E4:I4))/2</f>
        <v>5602203.4250000007</v>
      </c>
      <c r="W4" s="9">
        <f>(SUM($E4:K4)+SUM($E4:J4))/2</f>
        <v>7077467.205000001</v>
      </c>
      <c r="X4" s="9">
        <f>(SUM($E4:L4)+SUM($E4:K4))/2</f>
        <v>8454283.1050000004</v>
      </c>
      <c r="Y4" s="9">
        <f>(SUM($E4:M4)+SUM($E4:L4))/2</f>
        <v>10004029.920000002</v>
      </c>
      <c r="Z4" s="9">
        <f>(SUM($E4:N4)+SUM($E4:M4))/2</f>
        <v>11743613.805000003</v>
      </c>
      <c r="AA4" s="9">
        <f t="shared" ref="AA4:AA47" si="3">AVERAGE(Q4:Z4)</f>
        <v>5459023.432000001</v>
      </c>
    </row>
    <row r="5" spans="1:28" hidden="1">
      <c r="A5" s="7">
        <v>1050</v>
      </c>
      <c r="B5" t="s">
        <v>35</v>
      </c>
      <c r="C5" t="str">
        <f t="shared" si="0"/>
        <v>1050 Gas Distribution 374-387</v>
      </c>
      <c r="D5" s="10">
        <v>1</v>
      </c>
      <c r="E5" s="8">
        <v>-74768.329999999987</v>
      </c>
      <c r="F5" s="9">
        <v>262086.15</v>
      </c>
      <c r="G5" s="9">
        <v>1621.01</v>
      </c>
      <c r="H5" s="9">
        <v>374444.00999999995</v>
      </c>
      <c r="I5" s="9">
        <v>258438.78</v>
      </c>
      <c r="J5" s="9">
        <v>16699</v>
      </c>
      <c r="K5" s="9">
        <v>36704.14</v>
      </c>
      <c r="L5" s="9">
        <v>112023.16</v>
      </c>
      <c r="M5" s="9">
        <v>57131.85</v>
      </c>
      <c r="N5" s="9">
        <v>38678.86</v>
      </c>
      <c r="O5" s="9">
        <f t="shared" si="1"/>
        <v>1083058.6300000001</v>
      </c>
      <c r="Q5" s="9">
        <f t="shared" si="2"/>
        <v>-37384.164999999994</v>
      </c>
      <c r="R5" s="9">
        <f>(SUM($E5:F5)+SUM($E5:E5))/2</f>
        <v>56274.74500000001</v>
      </c>
      <c r="S5" s="9">
        <f>(SUM($E5:G5)+SUM($E5:F5))/2</f>
        <v>188128.32500000001</v>
      </c>
      <c r="T5" s="9">
        <f>(SUM($E5:H5)+SUM($E5:G5))/2</f>
        <v>376160.83499999996</v>
      </c>
      <c r="U5" s="9">
        <f>(SUM($E5:I5)+SUM($E5:H5))/2</f>
        <v>692602.23</v>
      </c>
      <c r="V5" s="9">
        <f>(SUM($E5:J5)+SUM($E5:I5))/2</f>
        <v>830171.12</v>
      </c>
      <c r="W5" s="9">
        <f>(SUM($E5:K5)+SUM($E5:J5))/2</f>
        <v>856872.69</v>
      </c>
      <c r="X5" s="9">
        <f>(SUM($E5:L5)+SUM($E5:K5))/2</f>
        <v>931236.34000000008</v>
      </c>
      <c r="Y5" s="9">
        <f>(SUM($E5:M5)+SUM($E5:L5))/2</f>
        <v>1015813.845</v>
      </c>
      <c r="Z5" s="9">
        <f>(SUM($E5:N5)+SUM($E5:M5))/2</f>
        <v>1063719.2000000002</v>
      </c>
      <c r="AA5" s="9">
        <f t="shared" si="3"/>
        <v>597359.51650000003</v>
      </c>
    </row>
    <row r="6" spans="1:28" hidden="1">
      <c r="A6" s="7">
        <v>1051</v>
      </c>
      <c r="B6" t="s">
        <v>35</v>
      </c>
      <c r="C6" t="str">
        <f t="shared" si="0"/>
        <v>1051 Gas Distribution 374-387</v>
      </c>
      <c r="D6" s="10">
        <v>1</v>
      </c>
      <c r="E6" s="8">
        <v>25765.300000000003</v>
      </c>
      <c r="F6" s="9">
        <v>53638.37</v>
      </c>
      <c r="G6" s="9">
        <v>17962.14</v>
      </c>
      <c r="H6" s="9">
        <v>40841.339999999997</v>
      </c>
      <c r="I6" s="9">
        <v>38201.620000000003</v>
      </c>
      <c r="J6" s="9">
        <v>66024.55</v>
      </c>
      <c r="K6" s="9">
        <v>40544.019999999997</v>
      </c>
      <c r="L6" s="9">
        <v>34426.43</v>
      </c>
      <c r="M6" s="9">
        <v>27328.12</v>
      </c>
      <c r="N6" s="9">
        <v>49124.86</v>
      </c>
      <c r="O6" s="9">
        <f t="shared" si="1"/>
        <v>393856.75</v>
      </c>
      <c r="Q6" s="9">
        <f t="shared" si="2"/>
        <v>12882.650000000001</v>
      </c>
      <c r="R6" s="9">
        <f>(SUM($E6:F6)+SUM($E6:E6))/2</f>
        <v>52584.485000000008</v>
      </c>
      <c r="S6" s="9">
        <f>(SUM($E6:G6)+SUM($E6:F6))/2</f>
        <v>88384.74000000002</v>
      </c>
      <c r="T6" s="9">
        <f>(SUM($E6:H6)+SUM($E6:G6))/2</f>
        <v>117786.48000000001</v>
      </c>
      <c r="U6" s="9">
        <f>(SUM($E6:I6)+SUM($E6:H6))/2</f>
        <v>157307.96000000002</v>
      </c>
      <c r="V6" s="9">
        <f>(SUM($E6:J6)+SUM($E6:I6))/2</f>
        <v>209421.04500000001</v>
      </c>
      <c r="W6" s="9">
        <f>(SUM($E6:K6)+SUM($E6:J6))/2</f>
        <v>262705.33</v>
      </c>
      <c r="X6" s="9">
        <f>(SUM($E6:L6)+SUM($E6:K6))/2</f>
        <v>300190.55500000005</v>
      </c>
      <c r="Y6" s="9">
        <f>(SUM($E6:M6)+SUM($E6:L6))/2</f>
        <v>331067.83</v>
      </c>
      <c r="Z6" s="9">
        <f>(SUM($E6:N6)+SUM($E6:M6))/2</f>
        <v>369294.32</v>
      </c>
      <c r="AA6" s="9">
        <f t="shared" si="3"/>
        <v>190162.53950000001</v>
      </c>
    </row>
    <row r="7" spans="1:28" hidden="1">
      <c r="A7" s="7">
        <v>1053</v>
      </c>
      <c r="B7" t="s">
        <v>35</v>
      </c>
      <c r="C7" t="str">
        <f t="shared" si="0"/>
        <v>1053 Gas Distribution 374-387</v>
      </c>
      <c r="D7" s="10">
        <v>1</v>
      </c>
      <c r="E7" s="8">
        <v>13258.799999999996</v>
      </c>
      <c r="F7" s="9">
        <v>56960.72</v>
      </c>
      <c r="G7" s="9">
        <v>27883.200000000001</v>
      </c>
      <c r="H7" s="9">
        <v>78708.98</v>
      </c>
      <c r="I7" s="9">
        <v>27865.43</v>
      </c>
      <c r="J7" s="9">
        <v>26725.9</v>
      </c>
      <c r="K7" s="9">
        <v>62448.18</v>
      </c>
      <c r="L7" s="9">
        <v>26725.9</v>
      </c>
      <c r="M7" s="9">
        <v>26725.9</v>
      </c>
      <c r="N7" s="9">
        <v>26725.9</v>
      </c>
      <c r="O7" s="9">
        <f t="shared" si="1"/>
        <v>374028.91000000003</v>
      </c>
      <c r="Q7" s="9">
        <f t="shared" si="2"/>
        <v>6629.3999999999978</v>
      </c>
      <c r="R7" s="9">
        <f>(SUM($E7:F7)+SUM($E7:E7))/2</f>
        <v>41739.159999999989</v>
      </c>
      <c r="S7" s="9">
        <f>(SUM($E7:G7)+SUM($E7:F7))/2</f>
        <v>84161.12</v>
      </c>
      <c r="T7" s="9">
        <f>(SUM($E7:H7)+SUM($E7:G7))/2</f>
        <v>137457.21</v>
      </c>
      <c r="U7" s="9">
        <f>(SUM($E7:I7)+SUM($E7:H7))/2</f>
        <v>190744.41499999998</v>
      </c>
      <c r="V7" s="9">
        <f>(SUM($E7:J7)+SUM($E7:I7))/2</f>
        <v>218040.07999999996</v>
      </c>
      <c r="W7" s="9">
        <f>(SUM($E7:K7)+SUM($E7:J7))/2</f>
        <v>262627.12</v>
      </c>
      <c r="X7" s="9">
        <f>(SUM($E7:L7)+SUM($E7:K7))/2</f>
        <v>307214.15999999997</v>
      </c>
      <c r="Y7" s="9">
        <f>(SUM($E7:M7)+SUM($E7:L7))/2</f>
        <v>333940.06</v>
      </c>
      <c r="Z7" s="9">
        <f>(SUM($E7:N7)+SUM($E7:M7))/2</f>
        <v>360665.96</v>
      </c>
      <c r="AA7" s="9">
        <f t="shared" si="3"/>
        <v>194321.86850000001</v>
      </c>
    </row>
    <row r="8" spans="1:28" hidden="1">
      <c r="A8" s="7">
        <v>3000</v>
      </c>
      <c r="B8" t="s">
        <v>35</v>
      </c>
      <c r="C8" t="str">
        <f t="shared" ref="C8:C21" si="4">CONCATENATE(A8," ",B8)</f>
        <v>3000 Gas Distribution 374-387</v>
      </c>
      <c r="D8" s="11">
        <v>1</v>
      </c>
      <c r="E8" s="8">
        <v>48130.25</v>
      </c>
      <c r="F8" s="9">
        <v>4807.32</v>
      </c>
      <c r="G8" s="9">
        <v>32486.100000000002</v>
      </c>
      <c r="H8" s="9">
        <v>34726.14</v>
      </c>
      <c r="I8" s="9">
        <v>47325.15</v>
      </c>
      <c r="J8" s="9">
        <v>46371.97</v>
      </c>
      <c r="K8" s="9">
        <v>77711.67</v>
      </c>
      <c r="L8" s="9">
        <v>56132.6</v>
      </c>
      <c r="M8" s="9">
        <v>78115.960000000006</v>
      </c>
      <c r="N8" s="9">
        <v>-72559.86</v>
      </c>
      <c r="O8" s="9">
        <f t="shared" si="1"/>
        <v>353247.3</v>
      </c>
      <c r="Q8" s="9">
        <f t="shared" si="2"/>
        <v>24065.125</v>
      </c>
      <c r="R8" s="9">
        <f>(SUM($E8:F8)+SUM($E8:E8))/2</f>
        <v>50533.91</v>
      </c>
      <c r="S8" s="9">
        <f>(SUM($E8:G8)+SUM($E8:F8))/2</f>
        <v>69180.62</v>
      </c>
      <c r="T8" s="9">
        <f>(SUM($E8:H8)+SUM($E8:G8))/2</f>
        <v>102786.73999999999</v>
      </c>
      <c r="U8" s="9">
        <f>(SUM($E8:I8)+SUM($E8:H8))/2</f>
        <v>143812.38500000001</v>
      </c>
      <c r="V8" s="9">
        <f>(SUM($E8:J8)+SUM($E8:I8))/2</f>
        <v>190660.94500000001</v>
      </c>
      <c r="W8" s="9">
        <f>(SUM($E8:K8)+SUM($E8:J8))/2</f>
        <v>252702.76499999998</v>
      </c>
      <c r="X8" s="9">
        <f>(SUM($E8:L8)+SUM($E8:K8))/2</f>
        <v>319624.89999999997</v>
      </c>
      <c r="Y8" s="9">
        <f>(SUM($E8:M8)+SUM($E8:L8))/2</f>
        <v>386749.17999999993</v>
      </c>
      <c r="Z8" s="9">
        <f>(SUM($E8:N8)+SUM($E8:M8))/2</f>
        <v>389527.23</v>
      </c>
      <c r="AA8" s="9">
        <f t="shared" si="3"/>
        <v>192964.38</v>
      </c>
    </row>
    <row r="9" spans="1:28" hidden="1">
      <c r="A9" s="7">
        <v>3001</v>
      </c>
      <c r="B9" t="s">
        <v>35</v>
      </c>
      <c r="C9" t="str">
        <f t="shared" si="4"/>
        <v>3001 Gas Distribution 374-387</v>
      </c>
      <c r="D9" s="11">
        <v>1</v>
      </c>
      <c r="E9" s="8">
        <v>0</v>
      </c>
      <c r="F9" s="9">
        <v>0</v>
      </c>
      <c r="G9" s="9">
        <v>0</v>
      </c>
      <c r="H9" s="9">
        <v>0</v>
      </c>
      <c r="I9" s="9">
        <v>0</v>
      </c>
      <c r="J9" s="9">
        <v>0</v>
      </c>
      <c r="K9" s="9">
        <v>0</v>
      </c>
      <c r="L9" s="9">
        <v>0</v>
      </c>
      <c r="M9" s="9">
        <v>0</v>
      </c>
      <c r="N9" s="9">
        <v>0</v>
      </c>
      <c r="O9" s="9">
        <f t="shared" si="1"/>
        <v>0</v>
      </c>
      <c r="Q9" s="9">
        <f t="shared" si="2"/>
        <v>0</v>
      </c>
      <c r="R9" s="9">
        <f>(SUM($E9:F9)+SUM($E9:E9))/2</f>
        <v>0</v>
      </c>
      <c r="S9" s="9">
        <f>(SUM($E9:G9)+SUM($E9:F9))/2</f>
        <v>0</v>
      </c>
      <c r="T9" s="9">
        <f>(SUM($E9:H9)+SUM($E9:G9))/2</f>
        <v>0</v>
      </c>
      <c r="U9" s="9">
        <f>(SUM($E9:I9)+SUM($E9:H9))/2</f>
        <v>0</v>
      </c>
      <c r="V9" s="9">
        <f>(SUM($E9:J9)+SUM($E9:I9))/2</f>
        <v>0</v>
      </c>
      <c r="W9" s="9">
        <f>(SUM($E9:K9)+SUM($E9:J9))/2</f>
        <v>0</v>
      </c>
      <c r="X9" s="9">
        <f>(SUM($E9:L9)+SUM($E9:K9))/2</f>
        <v>0</v>
      </c>
      <c r="Y9" s="9">
        <f>(SUM($E9:M9)+SUM($E9:L9))/2</f>
        <v>0</v>
      </c>
      <c r="Z9" s="9">
        <f>(SUM($E9:N9)+SUM($E9:M9))/2</f>
        <v>0</v>
      </c>
      <c r="AA9" s="9">
        <f t="shared" si="3"/>
        <v>0</v>
      </c>
    </row>
    <row r="10" spans="1:28" hidden="1">
      <c r="A10" s="7">
        <v>3002</v>
      </c>
      <c r="B10" t="s">
        <v>35</v>
      </c>
      <c r="C10" t="str">
        <f t="shared" si="4"/>
        <v>3002 Gas Distribution 374-387</v>
      </c>
      <c r="D10" s="11">
        <v>1</v>
      </c>
      <c r="E10" s="8">
        <v>0</v>
      </c>
      <c r="F10" s="9">
        <v>8271.73</v>
      </c>
      <c r="G10" s="9">
        <v>8862.34</v>
      </c>
      <c r="H10" s="9">
        <v>-2.9103830456733704E-11</v>
      </c>
      <c r="I10" s="9">
        <v>158610.03999999998</v>
      </c>
      <c r="J10" s="9">
        <v>26561.45</v>
      </c>
      <c r="K10" s="9">
        <v>16499.169999999998</v>
      </c>
      <c r="L10" s="9">
        <v>96960.069999999992</v>
      </c>
      <c r="M10" s="9">
        <v>71588.640000000014</v>
      </c>
      <c r="N10" s="9">
        <v>3956.3199999999997</v>
      </c>
      <c r="O10" s="9">
        <f t="shared" si="1"/>
        <v>391309.76</v>
      </c>
      <c r="Q10" s="9">
        <f t="shared" si="2"/>
        <v>0</v>
      </c>
      <c r="R10" s="9">
        <f>(SUM($E10:F10)+SUM($E10:E10))/2</f>
        <v>4135.8649999999998</v>
      </c>
      <c r="S10" s="9">
        <f>(SUM($E10:G10)+SUM($E10:F10))/2</f>
        <v>12702.9</v>
      </c>
      <c r="T10" s="9">
        <f>(SUM($E10:H10)+SUM($E10:G10))/2</f>
        <v>17134.069999999985</v>
      </c>
      <c r="U10" s="9">
        <f>(SUM($E10:I10)+SUM($E10:H10))/2</f>
        <v>96439.089999999967</v>
      </c>
      <c r="V10" s="9">
        <f>(SUM($E10:J10)+SUM($E10:I10))/2</f>
        <v>189024.83499999996</v>
      </c>
      <c r="W10" s="9">
        <f>(SUM($E10:K10)+SUM($E10:J10))/2</f>
        <v>210555.14499999996</v>
      </c>
      <c r="X10" s="9">
        <f>(SUM($E10:L10)+SUM($E10:K10))/2</f>
        <v>267284.76500000001</v>
      </c>
      <c r="Y10" s="9">
        <f>(SUM($E10:M10)+SUM($E10:L10))/2</f>
        <v>351559.12</v>
      </c>
      <c r="Z10" s="9">
        <f>(SUM($E10:N10)+SUM($E10:M10))/2</f>
        <v>389331.6</v>
      </c>
      <c r="AA10" s="9">
        <f t="shared" si="3"/>
        <v>153816.73899999997</v>
      </c>
    </row>
    <row r="11" spans="1:28" hidden="1">
      <c r="A11" s="7">
        <v>3003</v>
      </c>
      <c r="B11" t="s">
        <v>35</v>
      </c>
      <c r="C11" t="str">
        <f t="shared" si="4"/>
        <v>3003 Gas Distribution 374-387</v>
      </c>
      <c r="D11" s="11">
        <v>1</v>
      </c>
      <c r="E11" s="8">
        <v>-46328.97</v>
      </c>
      <c r="F11" s="9">
        <v>45758.22</v>
      </c>
      <c r="G11" s="9">
        <v>12929.36</v>
      </c>
      <c r="H11" s="9">
        <v>29341.989999999998</v>
      </c>
      <c r="I11" s="9">
        <v>30626.320000000003</v>
      </c>
      <c r="J11" s="9">
        <v>132780.54</v>
      </c>
      <c r="K11" s="9">
        <v>70211.86</v>
      </c>
      <c r="L11" s="9">
        <v>82459.070000000007</v>
      </c>
      <c r="M11" s="9">
        <v>26373.659999999996</v>
      </c>
      <c r="N11" s="9">
        <v>82328.03</v>
      </c>
      <c r="O11" s="9">
        <f t="shared" si="1"/>
        <v>466480.07999999996</v>
      </c>
      <c r="Q11" s="9">
        <f t="shared" si="2"/>
        <v>-23164.485000000001</v>
      </c>
      <c r="R11" s="9">
        <f>(SUM($E11:F11)+SUM($E11:E11))/2</f>
        <v>-23449.86</v>
      </c>
      <c r="S11" s="9">
        <f>(SUM($E11:G11)+SUM($E11:F11))/2</f>
        <v>5893.93</v>
      </c>
      <c r="T11" s="9">
        <f>(SUM($E11:H11)+SUM($E11:G11))/2</f>
        <v>27029.605</v>
      </c>
      <c r="U11" s="9">
        <f>(SUM($E11:I11)+SUM($E11:H11))/2</f>
        <v>57013.759999999995</v>
      </c>
      <c r="V11" s="9">
        <f>(SUM($E11:J11)+SUM($E11:I11))/2</f>
        <v>138717.19</v>
      </c>
      <c r="W11" s="9">
        <f>(SUM($E11:K11)+SUM($E11:J11))/2</f>
        <v>240213.39</v>
      </c>
      <c r="X11" s="9">
        <f>(SUM($E11:L11)+SUM($E11:K11))/2</f>
        <v>316548.85499999998</v>
      </c>
      <c r="Y11" s="9">
        <f>(SUM($E11:M11)+SUM($E11:L11))/2</f>
        <v>370965.22</v>
      </c>
      <c r="Z11" s="9">
        <f>(SUM($E11:N11)+SUM($E11:M11))/2</f>
        <v>425316.06499999994</v>
      </c>
      <c r="AA11" s="9">
        <f t="shared" si="3"/>
        <v>153508.367</v>
      </c>
    </row>
    <row r="12" spans="1:28" hidden="1">
      <c r="A12" s="7">
        <v>3004</v>
      </c>
      <c r="B12" t="s">
        <v>35</v>
      </c>
      <c r="C12" t="str">
        <f t="shared" si="4"/>
        <v>3004 Gas Distribution 374-387</v>
      </c>
      <c r="D12" s="11">
        <v>1</v>
      </c>
      <c r="E12" s="8">
        <v>7956.2400000000016</v>
      </c>
      <c r="F12" s="9">
        <v>5845.6</v>
      </c>
      <c r="G12" s="9">
        <v>4904.12</v>
      </c>
      <c r="H12" s="9">
        <v>8348.369999999999</v>
      </c>
      <c r="I12" s="9">
        <v>163987.79</v>
      </c>
      <c r="J12" s="9">
        <v>9846.02</v>
      </c>
      <c r="K12" s="9">
        <v>15236.859999999999</v>
      </c>
      <c r="L12" s="9">
        <v>57850.1</v>
      </c>
      <c r="M12" s="9">
        <v>20520.78</v>
      </c>
      <c r="N12" s="9">
        <v>18358.45</v>
      </c>
      <c r="O12" s="9">
        <f t="shared" si="1"/>
        <v>312854.33</v>
      </c>
      <c r="Q12" s="9">
        <f t="shared" si="2"/>
        <v>3978.1200000000008</v>
      </c>
      <c r="R12" s="9">
        <f>(SUM($E12:F12)+SUM($E12:E12))/2</f>
        <v>10879.04</v>
      </c>
      <c r="S12" s="9">
        <f>(SUM($E12:G12)+SUM($E12:F12))/2</f>
        <v>16253.900000000001</v>
      </c>
      <c r="T12" s="9">
        <f>(SUM($E12:H12)+SUM($E12:G12))/2</f>
        <v>22880.145000000004</v>
      </c>
      <c r="U12" s="9">
        <f>(SUM($E12:I12)+SUM($E12:H12))/2</f>
        <v>109048.22500000001</v>
      </c>
      <c r="V12" s="9">
        <f>(SUM($E12:J12)+SUM($E12:I12))/2</f>
        <v>195965.13</v>
      </c>
      <c r="W12" s="9">
        <f>(SUM($E12:K12)+SUM($E12:J12))/2</f>
        <v>208506.56999999998</v>
      </c>
      <c r="X12" s="9">
        <f>(SUM($E12:L12)+SUM($E12:K12))/2</f>
        <v>245050.05</v>
      </c>
      <c r="Y12" s="9">
        <f>(SUM($E12:M12)+SUM($E12:L12))/2</f>
        <v>284235.49</v>
      </c>
      <c r="Z12" s="9">
        <f>(SUM($E12:N12)+SUM($E12:M12))/2</f>
        <v>303675.10499999998</v>
      </c>
      <c r="AA12" s="9">
        <f t="shared" si="3"/>
        <v>140047.17749999999</v>
      </c>
    </row>
    <row r="13" spans="1:28">
      <c r="A13" s="7">
        <v>3005</v>
      </c>
      <c r="B13" t="s">
        <v>35</v>
      </c>
      <c r="C13" t="str">
        <f t="shared" si="4"/>
        <v>3005 Gas Distribution 374-387</v>
      </c>
      <c r="D13" s="11">
        <v>1</v>
      </c>
      <c r="E13" s="8">
        <v>144584.05000000005</v>
      </c>
      <c r="F13" s="9">
        <v>169519.83</v>
      </c>
      <c r="G13" s="9">
        <v>249438.58999999997</v>
      </c>
      <c r="H13" s="9">
        <v>245732.78</v>
      </c>
      <c r="I13" s="9">
        <v>138004.29999999999</v>
      </c>
      <c r="J13" s="9">
        <v>410633.64000000007</v>
      </c>
      <c r="K13" s="9">
        <v>263737.84000000003</v>
      </c>
      <c r="L13" s="9">
        <v>198241.03000000003</v>
      </c>
      <c r="M13" s="9">
        <v>360855.05000000005</v>
      </c>
      <c r="N13" s="9">
        <v>370956.25</v>
      </c>
      <c r="O13" s="9">
        <f t="shared" si="1"/>
        <v>2551703.3600000003</v>
      </c>
      <c r="Q13" s="9">
        <f t="shared" si="2"/>
        <v>72292.025000000023</v>
      </c>
      <c r="R13" s="9">
        <f>(SUM($E13:F13)+SUM($E13:E13))/2</f>
        <v>229343.96500000003</v>
      </c>
      <c r="S13" s="9">
        <f>(SUM($E13:G13)+SUM($E13:F13))/2</f>
        <v>438823.17499999999</v>
      </c>
      <c r="T13" s="9">
        <f>(SUM($E13:H13)+SUM($E13:G13))/2</f>
        <v>686408.86</v>
      </c>
      <c r="U13" s="9">
        <f>(SUM($E13:I13)+SUM($E13:H13))/2</f>
        <v>878277.4</v>
      </c>
      <c r="V13" s="9">
        <f>(SUM($E13:J13)+SUM($E13:I13))/2</f>
        <v>1152596.3700000001</v>
      </c>
      <c r="W13" s="9">
        <f>(SUM($E13:K13)+SUM($E13:J13))/2</f>
        <v>1489782.1100000003</v>
      </c>
      <c r="X13" s="9">
        <f>(SUM($E13:L13)+SUM($E13:K13))/2</f>
        <v>1720771.5450000004</v>
      </c>
      <c r="Y13" s="9">
        <f>(SUM($E13:M13)+SUM($E13:L13))/2</f>
        <v>2000319.5850000004</v>
      </c>
      <c r="Z13" s="9">
        <f>(SUM($E13:N13)+SUM($E13:M13))/2</f>
        <v>2366225.2350000003</v>
      </c>
      <c r="AA13" s="9">
        <f t="shared" si="3"/>
        <v>1103484.0270000002</v>
      </c>
    </row>
    <row r="14" spans="1:28" hidden="1">
      <c r="A14" s="7">
        <v>3006</v>
      </c>
      <c r="B14" t="s">
        <v>35</v>
      </c>
      <c r="C14" t="str">
        <f t="shared" si="4"/>
        <v>3006 Gas Distribution 374-387</v>
      </c>
      <c r="D14" s="11">
        <v>1</v>
      </c>
      <c r="E14" s="8">
        <v>0</v>
      </c>
      <c r="F14" s="9">
        <v>14.5</v>
      </c>
      <c r="G14" s="9">
        <v>4280.34</v>
      </c>
      <c r="H14" s="9">
        <v>1258</v>
      </c>
      <c r="I14" s="9">
        <v>0</v>
      </c>
      <c r="J14" s="9">
        <v>435.78</v>
      </c>
      <c r="K14" s="9">
        <v>279.31</v>
      </c>
      <c r="L14" s="9">
        <v>0</v>
      </c>
      <c r="M14" s="9">
        <v>0</v>
      </c>
      <c r="N14" s="9">
        <v>0</v>
      </c>
      <c r="O14" s="9">
        <f t="shared" si="1"/>
        <v>6267.93</v>
      </c>
      <c r="Q14" s="9">
        <f t="shared" si="2"/>
        <v>0</v>
      </c>
      <c r="R14" s="9">
        <f>(SUM($E14:F14)+SUM($E14:E14))/2</f>
        <v>7.25</v>
      </c>
      <c r="S14" s="9">
        <f>(SUM($E14:G14)+SUM($E14:F14))/2</f>
        <v>2154.67</v>
      </c>
      <c r="T14" s="9">
        <f>(SUM($E14:H14)+SUM($E14:G14))/2</f>
        <v>4923.84</v>
      </c>
      <c r="U14" s="9">
        <f>(SUM($E14:I14)+SUM($E14:H14))/2</f>
        <v>5552.84</v>
      </c>
      <c r="V14" s="9">
        <f>(SUM($E14:J14)+SUM($E14:I14))/2</f>
        <v>5770.73</v>
      </c>
      <c r="W14" s="9">
        <f>(SUM($E14:K14)+SUM($E14:J14))/2</f>
        <v>6128.2749999999996</v>
      </c>
      <c r="X14" s="9">
        <f>(SUM($E14:L14)+SUM($E14:K14))/2</f>
        <v>6267.93</v>
      </c>
      <c r="Y14" s="9">
        <f>(SUM($E14:M14)+SUM($E14:L14))/2</f>
        <v>6267.93</v>
      </c>
      <c r="Z14" s="9">
        <f>(SUM($E14:N14)+SUM($E14:M14))/2</f>
        <v>6267.93</v>
      </c>
      <c r="AA14" s="9">
        <f t="shared" si="3"/>
        <v>4334.1395000000002</v>
      </c>
    </row>
    <row r="15" spans="1:28" hidden="1">
      <c r="A15" s="7">
        <v>3007</v>
      </c>
      <c r="B15" t="s">
        <v>35</v>
      </c>
      <c r="C15" t="str">
        <f t="shared" si="4"/>
        <v>3007 Gas Distribution 374-387</v>
      </c>
      <c r="D15" s="11">
        <v>1</v>
      </c>
      <c r="E15" s="8">
        <v>53299.89</v>
      </c>
      <c r="F15" s="9">
        <v>37405.19</v>
      </c>
      <c r="G15" s="9">
        <v>19543.150000000001</v>
      </c>
      <c r="H15" s="9">
        <v>18793.760000000002</v>
      </c>
      <c r="I15" s="9">
        <v>38694.44</v>
      </c>
      <c r="J15" s="9">
        <v>27344.639999999999</v>
      </c>
      <c r="K15" s="9">
        <v>56976.84</v>
      </c>
      <c r="L15" s="9">
        <v>18283.190000000002</v>
      </c>
      <c r="M15" s="9">
        <v>26684.97</v>
      </c>
      <c r="N15" s="9">
        <v>37340.729999999996</v>
      </c>
      <c r="O15" s="9">
        <f t="shared" si="1"/>
        <v>334366.79999999993</v>
      </c>
      <c r="Q15" s="9">
        <f t="shared" si="2"/>
        <v>26649.945</v>
      </c>
      <c r="R15" s="9">
        <f>(SUM($E15:F15)+SUM($E15:E15))/2</f>
        <v>72002.485000000001</v>
      </c>
      <c r="S15" s="9">
        <f>(SUM($E15:G15)+SUM($E15:F15))/2</f>
        <v>100476.655</v>
      </c>
      <c r="T15" s="9">
        <f>(SUM($E15:H15)+SUM($E15:G15))/2</f>
        <v>119645.11000000002</v>
      </c>
      <c r="U15" s="9">
        <f>(SUM($E15:I15)+SUM($E15:H15))/2</f>
        <v>148389.21000000002</v>
      </c>
      <c r="V15" s="9">
        <f>(SUM($E15:J15)+SUM($E15:I15))/2</f>
        <v>181408.75</v>
      </c>
      <c r="W15" s="9">
        <f>(SUM($E15:K15)+SUM($E15:J15))/2</f>
        <v>223569.49</v>
      </c>
      <c r="X15" s="9">
        <f>(SUM($E15:L15)+SUM($E15:K15))/2</f>
        <v>261199.505</v>
      </c>
      <c r="Y15" s="9">
        <f>(SUM($E15:M15)+SUM($E15:L15))/2</f>
        <v>283683.58499999996</v>
      </c>
      <c r="Z15" s="9">
        <f>(SUM($E15:N15)+SUM($E15:M15))/2</f>
        <v>315696.43499999994</v>
      </c>
      <c r="AA15" s="9">
        <f t="shared" si="3"/>
        <v>173272.117</v>
      </c>
    </row>
    <row r="16" spans="1:28">
      <c r="A16" s="7">
        <v>3008</v>
      </c>
      <c r="B16" t="s">
        <v>35</v>
      </c>
      <c r="C16" t="str">
        <f t="shared" si="4"/>
        <v>3008 Gas Distribution 374-387</v>
      </c>
      <c r="D16" s="11">
        <v>1</v>
      </c>
      <c r="E16" s="8">
        <v>123539.57999999996</v>
      </c>
      <c r="F16" s="9">
        <v>129459.33000000002</v>
      </c>
      <c r="G16" s="9">
        <v>132280.18</v>
      </c>
      <c r="H16" s="9">
        <v>739934.92999999993</v>
      </c>
      <c r="I16" s="9">
        <v>947048.52</v>
      </c>
      <c r="J16" s="9">
        <v>916554.46</v>
      </c>
      <c r="K16" s="9">
        <v>1881671.99</v>
      </c>
      <c r="L16" s="9">
        <v>1647305.3599999999</v>
      </c>
      <c r="M16" s="9">
        <v>1065249.1599999999</v>
      </c>
      <c r="N16" s="9">
        <v>740859.83</v>
      </c>
      <c r="O16" s="9">
        <f t="shared" si="1"/>
        <v>8323903.3399999999</v>
      </c>
      <c r="Q16" s="9">
        <f t="shared" si="2"/>
        <v>61769.789999999979</v>
      </c>
      <c r="R16" s="9">
        <f>(SUM($E16:F16)+SUM($E16:E16))/2</f>
        <v>188269.24499999997</v>
      </c>
      <c r="S16" s="9">
        <f>(SUM($E16:G16)+SUM($E16:F16))/2</f>
        <v>319139</v>
      </c>
      <c r="T16" s="9">
        <f>(SUM($E16:H16)+SUM($E16:G16))/2</f>
        <v>755246.55499999993</v>
      </c>
      <c r="U16" s="9">
        <f>(SUM($E16:I16)+SUM($E16:H16))/2</f>
        <v>1598738.28</v>
      </c>
      <c r="V16" s="9">
        <f>(SUM($E16:J16)+SUM($E16:I16))/2</f>
        <v>2530539.77</v>
      </c>
      <c r="W16" s="9">
        <f>(SUM($E16:K16)+SUM($E16:J16))/2</f>
        <v>3929652.9950000001</v>
      </c>
      <c r="X16" s="9">
        <f>(SUM($E16:L16)+SUM($E16:K16))/2</f>
        <v>5694141.6699999999</v>
      </c>
      <c r="Y16" s="9">
        <f>(SUM($E16:M16)+SUM($E16:L16))/2</f>
        <v>7050418.9299999997</v>
      </c>
      <c r="Z16" s="9">
        <f>(SUM($E16:N16)+SUM($E16:M16))/2</f>
        <v>7953473.4249999998</v>
      </c>
      <c r="AA16" s="9">
        <f t="shared" si="3"/>
        <v>3008138.966</v>
      </c>
    </row>
    <row r="17" spans="1:27" hidden="1">
      <c r="A17" s="7">
        <v>3054</v>
      </c>
      <c r="B17" t="s">
        <v>35</v>
      </c>
      <c r="C17" t="str">
        <f t="shared" si="4"/>
        <v>3054 Gas Distribution 374-387</v>
      </c>
      <c r="D17" s="11">
        <v>1</v>
      </c>
      <c r="E17" s="8">
        <v>0</v>
      </c>
      <c r="F17" s="9">
        <v>0</v>
      </c>
      <c r="G17" s="9">
        <v>0</v>
      </c>
      <c r="H17" s="9">
        <v>0</v>
      </c>
      <c r="I17" s="9">
        <v>0</v>
      </c>
      <c r="J17" s="9">
        <v>0</v>
      </c>
      <c r="K17" s="9">
        <v>0</v>
      </c>
      <c r="L17" s="9">
        <v>0</v>
      </c>
      <c r="M17" s="9">
        <v>0</v>
      </c>
      <c r="N17" s="9">
        <v>0</v>
      </c>
      <c r="O17" s="9">
        <f t="shared" si="1"/>
        <v>0</v>
      </c>
      <c r="Q17" s="9">
        <f t="shared" si="2"/>
        <v>0</v>
      </c>
      <c r="R17" s="9">
        <f>(SUM($E17:F17)+SUM($E17:E17))/2</f>
        <v>0</v>
      </c>
      <c r="S17" s="9">
        <f>(SUM($E17:G17)+SUM($E17:F17))/2</f>
        <v>0</v>
      </c>
      <c r="T17" s="9">
        <f>(SUM($E17:H17)+SUM($E17:G17))/2</f>
        <v>0</v>
      </c>
      <c r="U17" s="9">
        <f>(SUM($E17:I17)+SUM($E17:H17))/2</f>
        <v>0</v>
      </c>
      <c r="V17" s="9">
        <f>(SUM($E17:J17)+SUM($E17:I17))/2</f>
        <v>0</v>
      </c>
      <c r="W17" s="9">
        <f>(SUM($E17:K17)+SUM($E17:J17))/2</f>
        <v>0</v>
      </c>
      <c r="X17" s="9">
        <f>(SUM($E17:L17)+SUM($E17:K17))/2</f>
        <v>0</v>
      </c>
      <c r="Y17" s="9">
        <f>(SUM($E17:M17)+SUM($E17:L17))/2</f>
        <v>0</v>
      </c>
      <c r="Z17" s="9">
        <f>(SUM($E17:N17)+SUM($E17:M17))/2</f>
        <v>0</v>
      </c>
      <c r="AA17" s="9">
        <f t="shared" si="3"/>
        <v>0</v>
      </c>
    </row>
    <row r="18" spans="1:27" hidden="1">
      <c r="A18" s="7">
        <v>3055</v>
      </c>
      <c r="B18" t="s">
        <v>35</v>
      </c>
      <c r="C18" t="str">
        <f t="shared" si="4"/>
        <v>3055 Gas Distribution 374-387</v>
      </c>
      <c r="D18" s="11">
        <v>1</v>
      </c>
      <c r="E18" s="8">
        <v>51347.829999999987</v>
      </c>
      <c r="F18" s="9">
        <v>94821.760000000009</v>
      </c>
      <c r="G18" s="9">
        <v>130277.5</v>
      </c>
      <c r="H18" s="9">
        <v>76427.56</v>
      </c>
      <c r="I18" s="9">
        <v>82978.44</v>
      </c>
      <c r="J18" s="9">
        <v>72760.75</v>
      </c>
      <c r="K18" s="9">
        <v>82311.320000000007</v>
      </c>
      <c r="L18" s="9">
        <v>62660.929999999993</v>
      </c>
      <c r="M18" s="9">
        <v>55984.229999999996</v>
      </c>
      <c r="N18" s="9">
        <v>92017.53</v>
      </c>
      <c r="O18" s="9">
        <f t="shared" si="1"/>
        <v>801587.84999999986</v>
      </c>
      <c r="Q18" s="9">
        <f t="shared" si="2"/>
        <v>25673.914999999994</v>
      </c>
      <c r="R18" s="9">
        <f>(SUM($E18:F18)+SUM($E18:E18))/2</f>
        <v>98758.709999999992</v>
      </c>
      <c r="S18" s="9">
        <f>(SUM($E18:G18)+SUM($E18:F18))/2</f>
        <v>211308.33999999997</v>
      </c>
      <c r="T18" s="9">
        <f>(SUM($E18:H18)+SUM($E18:G18))/2</f>
        <v>314660.87</v>
      </c>
      <c r="U18" s="9">
        <f>(SUM($E18:I18)+SUM($E18:H18))/2</f>
        <v>394363.87</v>
      </c>
      <c r="V18" s="9">
        <f>(SUM($E18:J18)+SUM($E18:I18))/2</f>
        <v>472233.46499999997</v>
      </c>
      <c r="W18" s="9">
        <f>(SUM($E18:K18)+SUM($E18:J18))/2</f>
        <v>549769.5</v>
      </c>
      <c r="X18" s="9">
        <f>(SUM($E18:L18)+SUM($E18:K18))/2</f>
        <v>622255.62499999988</v>
      </c>
      <c r="Y18" s="9">
        <f>(SUM($E18:M18)+SUM($E18:L18))/2</f>
        <v>681578.20499999984</v>
      </c>
      <c r="Z18" s="9">
        <f>(SUM($E18:N18)+SUM($E18:M18))/2</f>
        <v>755579.08499999985</v>
      </c>
      <c r="AA18" s="9">
        <f t="shared" si="3"/>
        <v>412618.15850000002</v>
      </c>
    </row>
    <row r="19" spans="1:27" hidden="1">
      <c r="A19" s="7">
        <v>3057</v>
      </c>
      <c r="B19" t="s">
        <v>35</v>
      </c>
      <c r="C19" t="str">
        <f t="shared" si="4"/>
        <v>3057 Gas Distribution 374-387</v>
      </c>
      <c r="D19" s="11">
        <v>1</v>
      </c>
      <c r="E19" s="8">
        <v>0</v>
      </c>
      <c r="F19" s="9">
        <v>0</v>
      </c>
      <c r="G19" s="9">
        <v>0</v>
      </c>
      <c r="H19" s="9">
        <v>0</v>
      </c>
      <c r="I19" s="9">
        <v>0</v>
      </c>
      <c r="J19" s="9">
        <v>0</v>
      </c>
      <c r="K19" s="9">
        <v>0</v>
      </c>
      <c r="L19" s="9">
        <v>0</v>
      </c>
      <c r="M19" s="9">
        <v>0</v>
      </c>
      <c r="N19" s="9">
        <v>0</v>
      </c>
      <c r="O19" s="9">
        <f t="shared" si="1"/>
        <v>0</v>
      </c>
      <c r="Q19" s="9">
        <f t="shared" si="2"/>
        <v>0</v>
      </c>
      <c r="R19" s="9">
        <f>(SUM($E19:F19)+SUM($E19:E19))/2</f>
        <v>0</v>
      </c>
      <c r="S19" s="9">
        <f>(SUM($E19:G19)+SUM($E19:F19))/2</f>
        <v>0</v>
      </c>
      <c r="T19" s="9">
        <f>(SUM($E19:H19)+SUM($E19:G19))/2</f>
        <v>0</v>
      </c>
      <c r="U19" s="9">
        <f>(SUM($E19:I19)+SUM($E19:H19))/2</f>
        <v>0</v>
      </c>
      <c r="V19" s="9">
        <f>(SUM($E19:J19)+SUM($E19:I19))/2</f>
        <v>0</v>
      </c>
      <c r="W19" s="9">
        <f>(SUM($E19:K19)+SUM($E19:J19))/2</f>
        <v>0</v>
      </c>
      <c r="X19" s="9">
        <f>(SUM($E19:L19)+SUM($E19:K19))/2</f>
        <v>0</v>
      </c>
      <c r="Y19" s="9">
        <f>(SUM($E19:M19)+SUM($E19:L19))/2</f>
        <v>0</v>
      </c>
      <c r="Z19" s="9">
        <f>(SUM($E19:N19)+SUM($E19:M19))/2</f>
        <v>0</v>
      </c>
      <c r="AA19" s="9">
        <f t="shared" si="3"/>
        <v>0</v>
      </c>
    </row>
    <row r="20" spans="1:27" hidden="1">
      <c r="A20" s="7">
        <v>3102</v>
      </c>
      <c r="B20" t="s">
        <v>35</v>
      </c>
      <c r="C20" t="str">
        <f t="shared" si="4"/>
        <v>3102 Gas Distribution 374-387</v>
      </c>
      <c r="D20" s="11">
        <v>1</v>
      </c>
      <c r="E20" s="8">
        <v>0</v>
      </c>
      <c r="F20" s="9">
        <v>0</v>
      </c>
      <c r="G20" s="9">
        <v>0</v>
      </c>
      <c r="H20" s="9">
        <v>0</v>
      </c>
      <c r="I20" s="9">
        <v>0</v>
      </c>
      <c r="J20" s="9">
        <v>0</v>
      </c>
      <c r="K20" s="9">
        <v>0</v>
      </c>
      <c r="L20" s="9">
        <v>0</v>
      </c>
      <c r="M20" s="9">
        <v>0</v>
      </c>
      <c r="N20" s="9">
        <v>0</v>
      </c>
      <c r="O20" s="9">
        <f t="shared" si="1"/>
        <v>0</v>
      </c>
      <c r="Q20" s="9">
        <f t="shared" si="2"/>
        <v>0</v>
      </c>
      <c r="R20" s="9">
        <f>(SUM($E20:F20)+SUM($E20:E20))/2</f>
        <v>0</v>
      </c>
      <c r="S20" s="9">
        <f>(SUM($E20:G20)+SUM($E20:F20))/2</f>
        <v>0</v>
      </c>
      <c r="T20" s="9">
        <f>(SUM($E20:H20)+SUM($E20:G20))/2</f>
        <v>0</v>
      </c>
      <c r="U20" s="9">
        <f>(SUM($E20:I20)+SUM($E20:H20))/2</f>
        <v>0</v>
      </c>
      <c r="V20" s="9">
        <f>(SUM($E20:J20)+SUM($E20:I20))/2</f>
        <v>0</v>
      </c>
      <c r="W20" s="9">
        <f>(SUM($E20:K20)+SUM($E20:J20))/2</f>
        <v>0</v>
      </c>
      <c r="X20" s="9">
        <f>(SUM($E20:L20)+SUM($E20:K20))/2</f>
        <v>0</v>
      </c>
      <c r="Y20" s="9">
        <f>(SUM($E20:M20)+SUM($E20:L20))/2</f>
        <v>0</v>
      </c>
      <c r="Z20" s="9">
        <f>(SUM($E20:N20)+SUM($E20:M20))/2</f>
        <v>0</v>
      </c>
      <c r="AA20" s="9">
        <f t="shared" si="3"/>
        <v>0</v>
      </c>
    </row>
    <row r="21" spans="1:27" hidden="1">
      <c r="A21" s="7">
        <v>3117</v>
      </c>
      <c r="B21" t="s">
        <v>35</v>
      </c>
      <c r="C21" t="str">
        <f t="shared" si="4"/>
        <v>3117 Gas Distribution 374-387</v>
      </c>
      <c r="D21" s="11">
        <v>1</v>
      </c>
      <c r="E21" s="8">
        <v>-3643.41</v>
      </c>
      <c r="F21" s="9">
        <v>5371.5599999999995</v>
      </c>
      <c r="G21" s="9">
        <v>0</v>
      </c>
      <c r="H21" s="9">
        <v>0</v>
      </c>
      <c r="I21" s="9">
        <v>0</v>
      </c>
      <c r="J21" s="9">
        <v>6370.51</v>
      </c>
      <c r="K21" s="9">
        <v>3698.14</v>
      </c>
      <c r="L21" s="9">
        <v>56902.259999999995</v>
      </c>
      <c r="M21" s="9">
        <v>3610.56</v>
      </c>
      <c r="N21" s="9">
        <v>398.09</v>
      </c>
      <c r="O21" s="9">
        <f t="shared" si="1"/>
        <v>72707.709999999992</v>
      </c>
      <c r="Q21" s="9">
        <f t="shared" si="2"/>
        <v>-1821.7049999999999</v>
      </c>
      <c r="R21" s="9">
        <f>(SUM($E21:F21)+SUM($E21:E21))/2</f>
        <v>-957.63000000000011</v>
      </c>
      <c r="S21" s="9">
        <f>(SUM($E21:G21)+SUM($E21:F21))/2</f>
        <v>1728.1499999999996</v>
      </c>
      <c r="T21" s="9">
        <f>(SUM($E21:H21)+SUM($E21:G21))/2</f>
        <v>1728.1499999999996</v>
      </c>
      <c r="U21" s="9">
        <f>(SUM($E21:I21)+SUM($E21:H21))/2</f>
        <v>1728.1499999999996</v>
      </c>
      <c r="V21" s="9">
        <f>(SUM($E21:J21)+SUM($E21:I21))/2</f>
        <v>4913.4049999999997</v>
      </c>
      <c r="W21" s="9">
        <f>(SUM($E21:K21)+SUM($E21:J21))/2</f>
        <v>9947.73</v>
      </c>
      <c r="X21" s="9">
        <f>(SUM($E21:L21)+SUM($E21:K21))/2</f>
        <v>40247.93</v>
      </c>
      <c r="Y21" s="9">
        <f>(SUM($E21:M21)+SUM($E21:L21))/2</f>
        <v>70504.34</v>
      </c>
      <c r="Z21" s="9">
        <f>(SUM($E21:N21)+SUM($E21:M21))/2</f>
        <v>72508.664999999994</v>
      </c>
      <c r="AA21" s="9">
        <f t="shared" si="3"/>
        <v>20052.718499999999</v>
      </c>
    </row>
    <row r="22" spans="1:27" hidden="1">
      <c r="A22" s="7">
        <v>3203</v>
      </c>
      <c r="B22" t="s">
        <v>35</v>
      </c>
      <c r="C22" t="str">
        <f t="shared" ref="C22:C44" si="5">CONCATENATE(A22," ",B22)</f>
        <v>3203 Gas Distribution 374-387</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7" hidden="1">
      <c r="A23" s="7">
        <v>3209</v>
      </c>
      <c r="B23" t="s">
        <v>35</v>
      </c>
      <c r="C23" t="str">
        <f t="shared" si="5"/>
        <v>3209 Gas Distribution 374-387</v>
      </c>
      <c r="D23" s="11">
        <v>1</v>
      </c>
      <c r="E23" s="8">
        <v>0</v>
      </c>
      <c r="F23" s="9">
        <v>0</v>
      </c>
      <c r="G23" s="9">
        <v>0</v>
      </c>
      <c r="H23" s="9">
        <v>0</v>
      </c>
      <c r="I23" s="9">
        <v>0</v>
      </c>
      <c r="J23" s="9">
        <v>0</v>
      </c>
      <c r="K23" s="9">
        <v>0</v>
      </c>
      <c r="L23" s="9">
        <v>0</v>
      </c>
      <c r="M23" s="9">
        <v>0</v>
      </c>
      <c r="N23" s="9">
        <v>0</v>
      </c>
      <c r="O23" s="9">
        <f t="shared" si="1"/>
        <v>0</v>
      </c>
      <c r="Q23" s="9">
        <f t="shared" si="2"/>
        <v>0</v>
      </c>
      <c r="R23" s="9">
        <f>(SUM($E23:F23)+SUM($E23:E23))/2</f>
        <v>0</v>
      </c>
      <c r="S23" s="9">
        <f>(SUM($E23:G23)+SUM($E23:F23))/2</f>
        <v>0</v>
      </c>
      <c r="T23" s="9">
        <f>(SUM($E23:H23)+SUM($E23:G23))/2</f>
        <v>0</v>
      </c>
      <c r="U23" s="9">
        <f>(SUM($E23:I23)+SUM($E23:H23))/2</f>
        <v>0</v>
      </c>
      <c r="V23" s="9">
        <f>(SUM($E23:J23)+SUM($E23:I23))/2</f>
        <v>0</v>
      </c>
      <c r="W23" s="9">
        <f>(SUM($E23:K23)+SUM($E23:J23))/2</f>
        <v>0</v>
      </c>
      <c r="X23" s="9">
        <f>(SUM($E23:L23)+SUM($E23:K23))/2</f>
        <v>0</v>
      </c>
      <c r="Y23" s="9">
        <f>(SUM($E23:M23)+SUM($E23:L23))/2</f>
        <v>0</v>
      </c>
      <c r="Z23" s="9">
        <f>(SUM($E23:N23)+SUM($E23:M23))/2</f>
        <v>0</v>
      </c>
      <c r="AA23" s="9">
        <f t="shared" si="3"/>
        <v>0</v>
      </c>
    </row>
    <row r="24" spans="1:27" hidden="1">
      <c r="A24" s="7">
        <v>3225</v>
      </c>
      <c r="B24" t="s">
        <v>35</v>
      </c>
      <c r="C24" t="str">
        <f t="shared" si="5"/>
        <v>3225 Gas Distribution 374-387</v>
      </c>
      <c r="D24" s="11">
        <v>1</v>
      </c>
      <c r="E24" s="8">
        <v>0</v>
      </c>
      <c r="F24" s="9">
        <v>0</v>
      </c>
      <c r="G24" s="9">
        <v>0</v>
      </c>
      <c r="H24" s="9">
        <v>0</v>
      </c>
      <c r="I24" s="9">
        <v>0</v>
      </c>
      <c r="J24" s="9">
        <v>0</v>
      </c>
      <c r="K24" s="9">
        <v>0</v>
      </c>
      <c r="L24" s="9">
        <v>0</v>
      </c>
      <c r="M24" s="9">
        <v>0</v>
      </c>
      <c r="N24" s="9">
        <v>0</v>
      </c>
      <c r="O24" s="9">
        <f t="shared" si="1"/>
        <v>0</v>
      </c>
      <c r="Q24" s="9">
        <f t="shared" si="2"/>
        <v>0</v>
      </c>
      <c r="R24" s="9">
        <f>(SUM($E24:F24)+SUM($E24:E24))/2</f>
        <v>0</v>
      </c>
      <c r="S24" s="9">
        <f>(SUM($E24:G24)+SUM($E24:F24))/2</f>
        <v>0</v>
      </c>
      <c r="T24" s="9">
        <f>(SUM($E24:H24)+SUM($E24:G24))/2</f>
        <v>0</v>
      </c>
      <c r="U24" s="9">
        <f>(SUM($E24:I24)+SUM($E24:H24))/2</f>
        <v>0</v>
      </c>
      <c r="V24" s="9">
        <f>(SUM($E24:J24)+SUM($E24:I24))/2</f>
        <v>0</v>
      </c>
      <c r="W24" s="9">
        <f>(SUM($E24:K24)+SUM($E24:J24))/2</f>
        <v>0</v>
      </c>
      <c r="X24" s="9">
        <f>(SUM($E24:L24)+SUM($E24:K24))/2</f>
        <v>0</v>
      </c>
      <c r="Y24" s="9">
        <f>(SUM($E24:M24)+SUM($E24:L24))/2</f>
        <v>0</v>
      </c>
      <c r="Z24" s="9">
        <f>(SUM($E24:N24)+SUM($E24:M24))/2</f>
        <v>0</v>
      </c>
      <c r="AA24" s="9">
        <f t="shared" si="3"/>
        <v>0</v>
      </c>
    </row>
    <row r="25" spans="1:27" hidden="1">
      <c r="A25" s="7">
        <v>3237</v>
      </c>
      <c r="B25" t="s">
        <v>35</v>
      </c>
      <c r="C25" t="str">
        <f t="shared" si="5"/>
        <v>3237 Gas Distribution 374-387</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7" hidden="1">
      <c r="A26" s="7">
        <v>3246</v>
      </c>
      <c r="B26" t="s">
        <v>35</v>
      </c>
      <c r="C26" t="str">
        <f t="shared" si="5"/>
        <v>3246 Gas Distribution 374-387</v>
      </c>
      <c r="D26" s="11">
        <v>1</v>
      </c>
      <c r="E26" s="8">
        <v>0</v>
      </c>
      <c r="F26" s="9">
        <v>0</v>
      </c>
      <c r="G26" s="9">
        <v>0</v>
      </c>
      <c r="H26" s="9">
        <v>0</v>
      </c>
      <c r="I26" s="9">
        <v>0</v>
      </c>
      <c r="J26" s="9">
        <v>0</v>
      </c>
      <c r="K26" s="9">
        <v>0</v>
      </c>
      <c r="L26" s="9">
        <v>0</v>
      </c>
      <c r="M26" s="9">
        <v>0</v>
      </c>
      <c r="N26" s="9">
        <v>0</v>
      </c>
      <c r="O26" s="9">
        <f t="shared" si="1"/>
        <v>0</v>
      </c>
      <c r="Q26" s="9">
        <f t="shared" si="2"/>
        <v>0</v>
      </c>
      <c r="R26" s="9">
        <f>(SUM($E26:F26)+SUM($E26:E26))/2</f>
        <v>0</v>
      </c>
      <c r="S26" s="9">
        <f>(SUM($E26:G26)+SUM($E26:F26))/2</f>
        <v>0</v>
      </c>
      <c r="T26" s="9">
        <f>(SUM($E26:H26)+SUM($E26:G26))/2</f>
        <v>0</v>
      </c>
      <c r="U26" s="9">
        <f>(SUM($E26:I26)+SUM($E26:H26))/2</f>
        <v>0</v>
      </c>
      <c r="V26" s="9">
        <f>(SUM($E26:J26)+SUM($E26:I26))/2</f>
        <v>0</v>
      </c>
      <c r="W26" s="9">
        <f>(SUM($E26:K26)+SUM($E26:J26))/2</f>
        <v>0</v>
      </c>
      <c r="X26" s="9">
        <f>(SUM($E26:L26)+SUM($E26:K26))/2</f>
        <v>0</v>
      </c>
      <c r="Y26" s="9">
        <f>(SUM($E26:M26)+SUM($E26:L26))/2</f>
        <v>0</v>
      </c>
      <c r="Z26" s="9">
        <f>(SUM($E26:N26)+SUM($E26:M26))/2</f>
        <v>0</v>
      </c>
      <c r="AA26" s="9">
        <f t="shared" si="3"/>
        <v>0</v>
      </c>
    </row>
    <row r="27" spans="1:27" hidden="1">
      <c r="A27" s="7">
        <v>3252</v>
      </c>
      <c r="B27" t="s">
        <v>35</v>
      </c>
      <c r="C27" t="str">
        <f t="shared" si="5"/>
        <v>3252 Gas Distribution 374-387</v>
      </c>
      <c r="D27" s="11">
        <v>1</v>
      </c>
      <c r="E27" s="8">
        <v>0</v>
      </c>
      <c r="F27" s="9">
        <v>0</v>
      </c>
      <c r="G27" s="9">
        <v>0</v>
      </c>
      <c r="H27" s="9">
        <v>0</v>
      </c>
      <c r="I27" s="9">
        <v>0</v>
      </c>
      <c r="J27" s="9">
        <v>0</v>
      </c>
      <c r="K27" s="9">
        <v>0</v>
      </c>
      <c r="L27" s="9">
        <v>0</v>
      </c>
      <c r="M27" s="9">
        <v>0</v>
      </c>
      <c r="N27" s="9">
        <v>0</v>
      </c>
      <c r="O27" s="9">
        <f t="shared" si="1"/>
        <v>0</v>
      </c>
      <c r="Q27" s="9">
        <f t="shared" si="2"/>
        <v>0</v>
      </c>
      <c r="R27" s="9">
        <f>(SUM($E27:F27)+SUM($E27:E27))/2</f>
        <v>0</v>
      </c>
      <c r="S27" s="9">
        <f>(SUM($E27:G27)+SUM($E27:F27))/2</f>
        <v>0</v>
      </c>
      <c r="T27" s="9">
        <f>(SUM($E27:H27)+SUM($E27:G27))/2</f>
        <v>0</v>
      </c>
      <c r="U27" s="9">
        <f>(SUM($E27:I27)+SUM($E27:H27))/2</f>
        <v>0</v>
      </c>
      <c r="V27" s="9">
        <f>(SUM($E27:J27)+SUM($E27:I27))/2</f>
        <v>0</v>
      </c>
      <c r="W27" s="9">
        <f>(SUM($E27:K27)+SUM($E27:J27))/2</f>
        <v>0</v>
      </c>
      <c r="X27" s="9">
        <f>(SUM($E27:L27)+SUM($E27:K27))/2</f>
        <v>0</v>
      </c>
      <c r="Y27" s="9">
        <f>(SUM($E27:M27)+SUM($E27:L27))/2</f>
        <v>0</v>
      </c>
      <c r="Z27" s="9">
        <f>(SUM($E27:N27)+SUM($E27:M27))/2</f>
        <v>0</v>
      </c>
      <c r="AA27" s="9">
        <f t="shared" si="3"/>
        <v>0</v>
      </c>
    </row>
    <row r="28" spans="1:27" hidden="1">
      <c r="A28" s="7">
        <v>3257</v>
      </c>
      <c r="B28" t="s">
        <v>35</v>
      </c>
      <c r="C28" t="str">
        <f t="shared" si="5"/>
        <v>3257 Gas Distribution 374-387</v>
      </c>
      <c r="D28" s="11">
        <v>1</v>
      </c>
      <c r="E28" s="8">
        <v>0</v>
      </c>
      <c r="F28" s="9">
        <v>0</v>
      </c>
      <c r="G28" s="9">
        <v>0</v>
      </c>
      <c r="H28" s="9">
        <v>0</v>
      </c>
      <c r="I28" s="9">
        <v>0</v>
      </c>
      <c r="J28" s="9">
        <v>0</v>
      </c>
      <c r="K28" s="9">
        <v>0</v>
      </c>
      <c r="L28" s="9">
        <v>0</v>
      </c>
      <c r="M28" s="9">
        <v>0</v>
      </c>
      <c r="N28" s="9">
        <v>0</v>
      </c>
      <c r="O28" s="9">
        <f t="shared" si="1"/>
        <v>0</v>
      </c>
      <c r="Q28" s="9">
        <f t="shared" si="2"/>
        <v>0</v>
      </c>
      <c r="R28" s="9">
        <f>(SUM($E28:F28)+SUM($E28:E28))/2</f>
        <v>0</v>
      </c>
      <c r="S28" s="9">
        <f>(SUM($E28:G28)+SUM($E28:F28))/2</f>
        <v>0</v>
      </c>
      <c r="T28" s="9">
        <f>(SUM($E28:H28)+SUM($E28:G28))/2</f>
        <v>0</v>
      </c>
      <c r="U28" s="9">
        <f>(SUM($E28:I28)+SUM($E28:H28))/2</f>
        <v>0</v>
      </c>
      <c r="V28" s="9">
        <f>(SUM($E28:J28)+SUM($E28:I28))/2</f>
        <v>0</v>
      </c>
      <c r="W28" s="9">
        <f>(SUM($E28:K28)+SUM($E28:J28))/2</f>
        <v>0</v>
      </c>
      <c r="X28" s="9">
        <f>(SUM($E28:L28)+SUM($E28:K28))/2</f>
        <v>0</v>
      </c>
      <c r="Y28" s="9">
        <f>(SUM($E28:M28)+SUM($E28:L28))/2</f>
        <v>0</v>
      </c>
      <c r="Z28" s="9">
        <f>(SUM($E28:N28)+SUM($E28:M28))/2</f>
        <v>0</v>
      </c>
      <c r="AA28" s="9">
        <f t="shared" si="3"/>
        <v>0</v>
      </c>
    </row>
    <row r="29" spans="1:27" hidden="1">
      <c r="A29" s="7">
        <v>3263</v>
      </c>
      <c r="B29" t="s">
        <v>35</v>
      </c>
      <c r="C29" t="str">
        <f t="shared" si="5"/>
        <v>3263 Gas Distribution 374-387</v>
      </c>
      <c r="D29" s="11">
        <v>1</v>
      </c>
      <c r="E29" s="8">
        <v>0</v>
      </c>
      <c r="F29" s="9">
        <v>0</v>
      </c>
      <c r="G29" s="9">
        <v>0</v>
      </c>
      <c r="H29" s="9">
        <v>0</v>
      </c>
      <c r="I29" s="9">
        <v>0</v>
      </c>
      <c r="J29" s="9">
        <v>0</v>
      </c>
      <c r="K29" s="9">
        <v>0</v>
      </c>
      <c r="L29" s="9">
        <v>0</v>
      </c>
      <c r="M29" s="9">
        <v>0</v>
      </c>
      <c r="N29" s="9">
        <v>0</v>
      </c>
      <c r="O29" s="9">
        <f t="shared" si="1"/>
        <v>0</v>
      </c>
      <c r="Q29" s="9">
        <f t="shared" si="2"/>
        <v>0</v>
      </c>
      <c r="R29" s="9">
        <f>(SUM($E29:F29)+SUM($E29:E29))/2</f>
        <v>0</v>
      </c>
      <c r="S29" s="9">
        <f>(SUM($E29:G29)+SUM($E29:F29))/2</f>
        <v>0</v>
      </c>
      <c r="T29" s="9">
        <f>(SUM($E29:H29)+SUM($E29:G29))/2</f>
        <v>0</v>
      </c>
      <c r="U29" s="9">
        <f>(SUM($E29:I29)+SUM($E29:H29))/2</f>
        <v>0</v>
      </c>
      <c r="V29" s="9">
        <f>(SUM($E29:J29)+SUM($E29:I29))/2</f>
        <v>0</v>
      </c>
      <c r="W29" s="9">
        <f>(SUM($E29:K29)+SUM($E29:J29))/2</f>
        <v>0</v>
      </c>
      <c r="X29" s="9">
        <f>(SUM($E29:L29)+SUM($E29:K29))/2</f>
        <v>0</v>
      </c>
      <c r="Y29" s="9">
        <f>(SUM($E29:M29)+SUM($E29:L29))/2</f>
        <v>0</v>
      </c>
      <c r="Z29" s="9">
        <f>(SUM($E29:N29)+SUM($E29:M29))/2</f>
        <v>0</v>
      </c>
      <c r="AA29" s="9">
        <f t="shared" si="3"/>
        <v>0</v>
      </c>
    </row>
    <row r="30" spans="1:27" hidden="1">
      <c r="A30" s="7">
        <v>3265</v>
      </c>
      <c r="B30" t="s">
        <v>35</v>
      </c>
      <c r="C30" t="str">
        <f t="shared" si="5"/>
        <v>3265 Gas Distribution 374-387</v>
      </c>
      <c r="D30" s="11">
        <v>1</v>
      </c>
      <c r="E30" s="8">
        <v>0</v>
      </c>
      <c r="F30" s="9">
        <v>0</v>
      </c>
      <c r="G30" s="9">
        <v>0</v>
      </c>
      <c r="H30" s="9">
        <v>0</v>
      </c>
      <c r="I30" s="9">
        <v>0</v>
      </c>
      <c r="J30" s="9">
        <v>0</v>
      </c>
      <c r="K30" s="9">
        <v>0</v>
      </c>
      <c r="L30" s="9">
        <v>0</v>
      </c>
      <c r="M30" s="9">
        <v>0</v>
      </c>
      <c r="N30" s="9">
        <v>0</v>
      </c>
      <c r="O30" s="9">
        <f t="shared" si="1"/>
        <v>0</v>
      </c>
      <c r="Q30" s="9">
        <f t="shared" si="2"/>
        <v>0</v>
      </c>
      <c r="R30" s="9">
        <f>(SUM($E30:F30)+SUM($E30:E30))/2</f>
        <v>0</v>
      </c>
      <c r="S30" s="9">
        <f>(SUM($E30:G30)+SUM($E30:F30))/2</f>
        <v>0</v>
      </c>
      <c r="T30" s="9">
        <f>(SUM($E30:H30)+SUM($E30:G30))/2</f>
        <v>0</v>
      </c>
      <c r="U30" s="9">
        <f>(SUM($E30:I30)+SUM($E30:H30))/2</f>
        <v>0</v>
      </c>
      <c r="V30" s="9">
        <f>(SUM($E30:J30)+SUM($E30:I30))/2</f>
        <v>0</v>
      </c>
      <c r="W30" s="9">
        <f>(SUM($E30:K30)+SUM($E30:J30))/2</f>
        <v>0</v>
      </c>
      <c r="X30" s="9">
        <f>(SUM($E30:L30)+SUM($E30:K30))/2</f>
        <v>0</v>
      </c>
      <c r="Y30" s="9">
        <f>(SUM($E30:M30)+SUM($E30:L30))/2</f>
        <v>0</v>
      </c>
      <c r="Z30" s="9">
        <f>(SUM($E30:N30)+SUM($E30:M30))/2</f>
        <v>0</v>
      </c>
      <c r="AA30" s="9">
        <f t="shared" si="3"/>
        <v>0</v>
      </c>
    </row>
    <row r="31" spans="1:27" hidden="1">
      <c r="A31" s="7">
        <v>3268</v>
      </c>
      <c r="B31" t="s">
        <v>35</v>
      </c>
      <c r="C31" t="str">
        <f t="shared" si="5"/>
        <v>3268 Gas Distribution 374-387</v>
      </c>
      <c r="D31" s="11">
        <v>1</v>
      </c>
      <c r="E31" s="8">
        <v>0</v>
      </c>
      <c r="F31" s="9">
        <v>0</v>
      </c>
      <c r="G31" s="9">
        <v>0</v>
      </c>
      <c r="H31" s="9">
        <v>0</v>
      </c>
      <c r="I31" s="9">
        <v>0</v>
      </c>
      <c r="J31" s="9">
        <v>0</v>
      </c>
      <c r="K31" s="9">
        <v>0</v>
      </c>
      <c r="L31" s="9">
        <v>0</v>
      </c>
      <c r="M31" s="9">
        <v>0</v>
      </c>
      <c r="N31" s="9">
        <v>0</v>
      </c>
      <c r="O31" s="9">
        <f t="shared" si="1"/>
        <v>0</v>
      </c>
      <c r="Q31" s="9">
        <f t="shared" si="2"/>
        <v>0</v>
      </c>
      <c r="R31" s="9">
        <f>(SUM($E31:F31)+SUM($E31:E31))/2</f>
        <v>0</v>
      </c>
      <c r="S31" s="9">
        <f>(SUM($E31:G31)+SUM($E31:F31))/2</f>
        <v>0</v>
      </c>
      <c r="T31" s="9">
        <f>(SUM($E31:H31)+SUM($E31:G31))/2</f>
        <v>0</v>
      </c>
      <c r="U31" s="9">
        <f>(SUM($E31:I31)+SUM($E31:H31))/2</f>
        <v>0</v>
      </c>
      <c r="V31" s="9">
        <f>(SUM($E31:J31)+SUM($E31:I31))/2</f>
        <v>0</v>
      </c>
      <c r="W31" s="9">
        <f>(SUM($E31:K31)+SUM($E31:J31))/2</f>
        <v>0</v>
      </c>
      <c r="X31" s="9">
        <f>(SUM($E31:L31)+SUM($E31:K31))/2</f>
        <v>0</v>
      </c>
      <c r="Y31" s="9">
        <f>(SUM($E31:M31)+SUM($E31:L31))/2</f>
        <v>0</v>
      </c>
      <c r="Z31" s="9">
        <f>(SUM($E31:N31)+SUM($E31:M31))/2</f>
        <v>0</v>
      </c>
      <c r="AA31" s="9">
        <f t="shared" si="3"/>
        <v>0</v>
      </c>
    </row>
    <row r="32" spans="1:27" hidden="1">
      <c r="A32" s="7">
        <v>3271</v>
      </c>
      <c r="B32" t="s">
        <v>35</v>
      </c>
      <c r="C32" t="str">
        <f t="shared" si="5"/>
        <v>3271 Gas Distribution 374-387</v>
      </c>
      <c r="D32" s="11">
        <v>1</v>
      </c>
      <c r="E32" s="8">
        <v>0</v>
      </c>
      <c r="F32" s="9">
        <v>0</v>
      </c>
      <c r="G32" s="9">
        <v>0</v>
      </c>
      <c r="H32" s="9">
        <v>0</v>
      </c>
      <c r="I32" s="9">
        <v>0</v>
      </c>
      <c r="J32" s="9">
        <v>0</v>
      </c>
      <c r="K32" s="9">
        <v>0</v>
      </c>
      <c r="L32" s="9">
        <v>0</v>
      </c>
      <c r="M32" s="9">
        <v>0</v>
      </c>
      <c r="N32" s="9">
        <v>0</v>
      </c>
      <c r="O32" s="9">
        <f t="shared" si="1"/>
        <v>0</v>
      </c>
      <c r="Q32" s="9">
        <f t="shared" si="2"/>
        <v>0</v>
      </c>
      <c r="R32" s="9">
        <f>(SUM($E32:F32)+SUM($E32:E32))/2</f>
        <v>0</v>
      </c>
      <c r="S32" s="9">
        <f>(SUM($E32:G32)+SUM($E32:F32))/2</f>
        <v>0</v>
      </c>
      <c r="T32" s="9">
        <f>(SUM($E32:H32)+SUM($E32:G32))/2</f>
        <v>0</v>
      </c>
      <c r="U32" s="9">
        <f>(SUM($E32:I32)+SUM($E32:H32))/2</f>
        <v>0</v>
      </c>
      <c r="V32" s="9">
        <f>(SUM($E32:J32)+SUM($E32:I32))/2</f>
        <v>0</v>
      </c>
      <c r="W32" s="9">
        <f>(SUM($E32:K32)+SUM($E32:J32))/2</f>
        <v>0</v>
      </c>
      <c r="X32" s="9">
        <f>(SUM($E32:L32)+SUM($E32:K32))/2</f>
        <v>0</v>
      </c>
      <c r="Y32" s="9">
        <f>(SUM($E32:M32)+SUM($E32:L32))/2</f>
        <v>0</v>
      </c>
      <c r="Z32" s="9">
        <f>(SUM($E32:N32)+SUM($E32:M32))/2</f>
        <v>0</v>
      </c>
      <c r="AA32" s="9">
        <f t="shared" si="3"/>
        <v>0</v>
      </c>
    </row>
    <row r="33" spans="1:27" hidden="1">
      <c r="A33" s="7">
        <v>3291</v>
      </c>
      <c r="B33" t="s">
        <v>35</v>
      </c>
      <c r="C33" t="str">
        <f t="shared" si="5"/>
        <v>3291 Gas Distribution 374-387</v>
      </c>
      <c r="D33" s="11">
        <v>1</v>
      </c>
      <c r="E33" s="8">
        <v>0</v>
      </c>
      <c r="F33" s="9">
        <v>0</v>
      </c>
      <c r="G33" s="9">
        <v>0</v>
      </c>
      <c r="H33" s="9">
        <v>0</v>
      </c>
      <c r="I33" s="9">
        <v>0</v>
      </c>
      <c r="J33" s="9">
        <v>0</v>
      </c>
      <c r="K33" s="9">
        <v>0</v>
      </c>
      <c r="L33" s="9">
        <v>0</v>
      </c>
      <c r="M33" s="9">
        <v>0</v>
      </c>
      <c r="N33" s="9">
        <v>0</v>
      </c>
      <c r="O33" s="9">
        <f t="shared" si="1"/>
        <v>0</v>
      </c>
      <c r="Q33" s="9">
        <f t="shared" si="2"/>
        <v>0</v>
      </c>
      <c r="R33" s="9">
        <f>(SUM($E33:F33)+SUM($E33:E33))/2</f>
        <v>0</v>
      </c>
      <c r="S33" s="9">
        <f>(SUM($E33:G33)+SUM($E33:F33))/2</f>
        <v>0</v>
      </c>
      <c r="T33" s="9">
        <f>(SUM($E33:H33)+SUM($E33:G33))/2</f>
        <v>0</v>
      </c>
      <c r="U33" s="9">
        <f>(SUM($E33:I33)+SUM($E33:H33))/2</f>
        <v>0</v>
      </c>
      <c r="V33" s="9">
        <f>(SUM($E33:J33)+SUM($E33:I33))/2</f>
        <v>0</v>
      </c>
      <c r="W33" s="9">
        <f>(SUM($E33:K33)+SUM($E33:J33))/2</f>
        <v>0</v>
      </c>
      <c r="X33" s="9">
        <f>(SUM($E33:L33)+SUM($E33:K33))/2</f>
        <v>0</v>
      </c>
      <c r="Y33" s="9">
        <f>(SUM($E33:M33)+SUM($E33:L33))/2</f>
        <v>0</v>
      </c>
      <c r="Z33" s="9">
        <f>(SUM($E33:N33)+SUM($E33:M33))/2</f>
        <v>0</v>
      </c>
      <c r="AA33" s="9">
        <f t="shared" si="3"/>
        <v>0</v>
      </c>
    </row>
    <row r="34" spans="1:27" hidden="1">
      <c r="A34" s="7">
        <v>3293</v>
      </c>
      <c r="B34" t="s">
        <v>35</v>
      </c>
      <c r="C34" t="str">
        <f t="shared" si="5"/>
        <v>3293 Gas Distribution 374-387</v>
      </c>
      <c r="D34" s="11">
        <v>1</v>
      </c>
      <c r="E34" s="8">
        <v>0</v>
      </c>
      <c r="F34" s="9">
        <v>0</v>
      </c>
      <c r="G34" s="9">
        <v>0</v>
      </c>
      <c r="H34" s="9">
        <v>0</v>
      </c>
      <c r="I34" s="9">
        <v>0</v>
      </c>
      <c r="J34" s="9">
        <v>0</v>
      </c>
      <c r="K34" s="9">
        <v>0</v>
      </c>
      <c r="L34" s="9">
        <v>0</v>
      </c>
      <c r="M34" s="9">
        <v>0</v>
      </c>
      <c r="N34" s="9">
        <v>0</v>
      </c>
      <c r="O34" s="9">
        <f t="shared" si="1"/>
        <v>0</v>
      </c>
      <c r="Q34" s="9">
        <f t="shared" si="2"/>
        <v>0</v>
      </c>
      <c r="R34" s="9">
        <f>(SUM($E34:F34)+SUM($E34:E34))/2</f>
        <v>0</v>
      </c>
      <c r="S34" s="9">
        <f>(SUM($E34:G34)+SUM($E34:F34))/2</f>
        <v>0</v>
      </c>
      <c r="T34" s="9">
        <f>(SUM($E34:H34)+SUM($E34:G34))/2</f>
        <v>0</v>
      </c>
      <c r="U34" s="9">
        <f>(SUM($E34:I34)+SUM($E34:H34))/2</f>
        <v>0</v>
      </c>
      <c r="V34" s="9">
        <f>(SUM($E34:J34)+SUM($E34:I34))/2</f>
        <v>0</v>
      </c>
      <c r="W34" s="9">
        <f>(SUM($E34:K34)+SUM($E34:J34))/2</f>
        <v>0</v>
      </c>
      <c r="X34" s="9">
        <f>(SUM($E34:L34)+SUM($E34:K34))/2</f>
        <v>0</v>
      </c>
      <c r="Y34" s="9">
        <f>(SUM($E34:M34)+SUM($E34:L34))/2</f>
        <v>0</v>
      </c>
      <c r="Z34" s="9">
        <f>(SUM($E34:N34)+SUM($E34:M34))/2</f>
        <v>0</v>
      </c>
      <c r="AA34" s="9">
        <f t="shared" si="3"/>
        <v>0</v>
      </c>
    </row>
    <row r="35" spans="1:27" hidden="1">
      <c r="A35" s="7">
        <v>3297</v>
      </c>
      <c r="B35" t="s">
        <v>35</v>
      </c>
      <c r="C35" t="str">
        <f t="shared" si="5"/>
        <v>3297 Gas Distribution 374-387</v>
      </c>
      <c r="D35" s="11">
        <v>1</v>
      </c>
      <c r="E35" s="8">
        <v>0</v>
      </c>
      <c r="F35" s="9">
        <v>0</v>
      </c>
      <c r="G35" s="9">
        <v>0</v>
      </c>
      <c r="H35" s="9">
        <v>0</v>
      </c>
      <c r="I35" s="9">
        <v>0</v>
      </c>
      <c r="J35" s="9">
        <v>0</v>
      </c>
      <c r="K35" s="9">
        <v>0</v>
      </c>
      <c r="L35" s="9">
        <v>0</v>
      </c>
      <c r="M35" s="9">
        <v>0</v>
      </c>
      <c r="N35" s="9">
        <v>0</v>
      </c>
      <c r="O35" s="9">
        <f t="shared" si="1"/>
        <v>0</v>
      </c>
      <c r="Q35" s="9">
        <f t="shared" si="2"/>
        <v>0</v>
      </c>
      <c r="R35" s="9">
        <f>(SUM($E35:F35)+SUM($E35:E35))/2</f>
        <v>0</v>
      </c>
      <c r="S35" s="9">
        <f>(SUM($E35:G35)+SUM($E35:F35))/2</f>
        <v>0</v>
      </c>
      <c r="T35" s="9">
        <f>(SUM($E35:H35)+SUM($E35:G35))/2</f>
        <v>0</v>
      </c>
      <c r="U35" s="9">
        <f>(SUM($E35:I35)+SUM($E35:H35))/2</f>
        <v>0</v>
      </c>
      <c r="V35" s="9">
        <f>(SUM($E35:J35)+SUM($E35:I35))/2</f>
        <v>0</v>
      </c>
      <c r="W35" s="9">
        <f>(SUM($E35:K35)+SUM($E35:J35))/2</f>
        <v>0</v>
      </c>
      <c r="X35" s="9">
        <f>(SUM($E35:L35)+SUM($E35:K35))/2</f>
        <v>0</v>
      </c>
      <c r="Y35" s="9">
        <f>(SUM($E35:M35)+SUM($E35:L35))/2</f>
        <v>0</v>
      </c>
      <c r="Z35" s="9">
        <f>(SUM($E35:N35)+SUM($E35:M35))/2</f>
        <v>0</v>
      </c>
      <c r="AA35" s="9">
        <f t="shared" si="3"/>
        <v>0</v>
      </c>
    </row>
    <row r="36" spans="1:27" hidden="1">
      <c r="A36" s="7">
        <v>3298</v>
      </c>
      <c r="B36" t="s">
        <v>35</v>
      </c>
      <c r="C36" t="str">
        <f t="shared" si="5"/>
        <v>3298 Gas Distribution 374-387</v>
      </c>
      <c r="D36" s="11">
        <v>1</v>
      </c>
      <c r="E36" s="8">
        <v>0</v>
      </c>
      <c r="F36" s="9">
        <v>0</v>
      </c>
      <c r="G36" s="9">
        <v>0</v>
      </c>
      <c r="H36" s="9">
        <v>0</v>
      </c>
      <c r="I36" s="9">
        <v>0</v>
      </c>
      <c r="J36" s="9">
        <v>0</v>
      </c>
      <c r="K36" s="9">
        <v>0</v>
      </c>
      <c r="L36" s="9">
        <v>0</v>
      </c>
      <c r="M36" s="9">
        <v>0</v>
      </c>
      <c r="N36" s="9">
        <v>0</v>
      </c>
      <c r="O36" s="9">
        <f t="shared" si="1"/>
        <v>0</v>
      </c>
      <c r="Q36" s="9">
        <f t="shared" si="2"/>
        <v>0</v>
      </c>
      <c r="R36" s="9">
        <f>(SUM($E36:F36)+SUM($E36:E36))/2</f>
        <v>0</v>
      </c>
      <c r="S36" s="9">
        <f>(SUM($E36:G36)+SUM($E36:F36))/2</f>
        <v>0</v>
      </c>
      <c r="T36" s="9">
        <f>(SUM($E36:H36)+SUM($E36:G36))/2</f>
        <v>0</v>
      </c>
      <c r="U36" s="9">
        <f>(SUM($E36:I36)+SUM($E36:H36))/2</f>
        <v>0</v>
      </c>
      <c r="V36" s="9">
        <f>(SUM($E36:J36)+SUM($E36:I36))/2</f>
        <v>0</v>
      </c>
      <c r="W36" s="9">
        <f>(SUM($E36:K36)+SUM($E36:J36))/2</f>
        <v>0</v>
      </c>
      <c r="X36" s="9">
        <f>(SUM($E36:L36)+SUM($E36:K36))/2</f>
        <v>0</v>
      </c>
      <c r="Y36" s="9">
        <f>(SUM($E36:M36)+SUM($E36:L36))/2</f>
        <v>0</v>
      </c>
      <c r="Z36" s="9">
        <f>(SUM($E36:N36)+SUM($E36:M36))/2</f>
        <v>0</v>
      </c>
      <c r="AA36" s="9">
        <f t="shared" si="3"/>
        <v>0</v>
      </c>
    </row>
    <row r="37" spans="1:27" hidden="1">
      <c r="A37" s="7">
        <v>3300</v>
      </c>
      <c r="B37" t="s">
        <v>35</v>
      </c>
      <c r="C37" t="str">
        <f t="shared" si="5"/>
        <v>3300 Gas Distribution 374-387</v>
      </c>
      <c r="D37" s="11">
        <v>1</v>
      </c>
      <c r="E37" s="8">
        <v>0</v>
      </c>
      <c r="F37" s="9">
        <v>0</v>
      </c>
      <c r="G37" s="9">
        <v>0</v>
      </c>
      <c r="H37" s="9">
        <v>0</v>
      </c>
      <c r="I37" s="9">
        <v>0</v>
      </c>
      <c r="J37" s="9">
        <v>0</v>
      </c>
      <c r="K37" s="9">
        <v>0</v>
      </c>
      <c r="L37" s="9">
        <v>0</v>
      </c>
      <c r="M37" s="9">
        <v>0</v>
      </c>
      <c r="N37" s="9">
        <v>0</v>
      </c>
      <c r="O37" s="9">
        <f t="shared" si="1"/>
        <v>0</v>
      </c>
      <c r="Q37" s="9">
        <f t="shared" si="2"/>
        <v>0</v>
      </c>
      <c r="R37" s="9">
        <f>(SUM($E37:F37)+SUM($E37:E37))/2</f>
        <v>0</v>
      </c>
      <c r="S37" s="9">
        <f>(SUM($E37:G37)+SUM($E37:F37))/2</f>
        <v>0</v>
      </c>
      <c r="T37" s="9">
        <f>(SUM($E37:H37)+SUM($E37:G37))/2</f>
        <v>0</v>
      </c>
      <c r="U37" s="9">
        <f>(SUM($E37:I37)+SUM($E37:H37))/2</f>
        <v>0</v>
      </c>
      <c r="V37" s="9">
        <f>(SUM($E37:J37)+SUM($E37:I37))/2</f>
        <v>0</v>
      </c>
      <c r="W37" s="9">
        <f>(SUM($E37:K37)+SUM($E37:J37))/2</f>
        <v>0</v>
      </c>
      <c r="X37" s="9">
        <f>(SUM($E37:L37)+SUM($E37:K37))/2</f>
        <v>0</v>
      </c>
      <c r="Y37" s="9">
        <f>(SUM($E37:M37)+SUM($E37:L37))/2</f>
        <v>0</v>
      </c>
      <c r="Z37" s="9">
        <f>(SUM($E37:N37)+SUM($E37:M37))/2</f>
        <v>0</v>
      </c>
      <c r="AA37" s="9">
        <f t="shared" si="3"/>
        <v>0</v>
      </c>
    </row>
    <row r="38" spans="1:27" hidden="1">
      <c r="A38" s="7">
        <v>3301</v>
      </c>
      <c r="B38" t="s">
        <v>35</v>
      </c>
      <c r="C38" t="str">
        <f t="shared" si="5"/>
        <v>3301 Gas Distribution 374-387</v>
      </c>
      <c r="D38" s="11">
        <v>1</v>
      </c>
      <c r="E38" s="8">
        <v>0</v>
      </c>
      <c r="F38" s="9">
        <v>0</v>
      </c>
      <c r="G38" s="9">
        <v>0</v>
      </c>
      <c r="H38" s="9">
        <v>0</v>
      </c>
      <c r="I38" s="9">
        <v>0</v>
      </c>
      <c r="J38" s="9">
        <v>0</v>
      </c>
      <c r="K38" s="9">
        <v>0</v>
      </c>
      <c r="L38" s="9">
        <v>0</v>
      </c>
      <c r="M38" s="9">
        <v>0</v>
      </c>
      <c r="N38" s="9">
        <v>0</v>
      </c>
      <c r="O38" s="9">
        <f t="shared" si="1"/>
        <v>0</v>
      </c>
      <c r="Q38" s="9">
        <f t="shared" si="2"/>
        <v>0</v>
      </c>
      <c r="R38" s="9">
        <f>(SUM($E38:F38)+SUM($E38:E38))/2</f>
        <v>0</v>
      </c>
      <c r="S38" s="9">
        <f>(SUM($E38:G38)+SUM($E38:F38))/2</f>
        <v>0</v>
      </c>
      <c r="T38" s="9">
        <f>(SUM($E38:H38)+SUM($E38:G38))/2</f>
        <v>0</v>
      </c>
      <c r="U38" s="9">
        <f>(SUM($E38:I38)+SUM($E38:H38))/2</f>
        <v>0</v>
      </c>
      <c r="V38" s="9">
        <f>(SUM($E38:J38)+SUM($E38:I38))/2</f>
        <v>0</v>
      </c>
      <c r="W38" s="9">
        <f>(SUM($E38:K38)+SUM($E38:J38))/2</f>
        <v>0</v>
      </c>
      <c r="X38" s="9">
        <f>(SUM($E38:L38)+SUM($E38:K38))/2</f>
        <v>0</v>
      </c>
      <c r="Y38" s="9">
        <f>(SUM($E38:M38)+SUM($E38:L38))/2</f>
        <v>0</v>
      </c>
      <c r="Z38" s="9">
        <f>(SUM($E38:N38)+SUM($E38:M38))/2</f>
        <v>0</v>
      </c>
      <c r="AA38" s="9">
        <f t="shared" si="3"/>
        <v>0</v>
      </c>
    </row>
    <row r="39" spans="1:27" hidden="1">
      <c r="A39" s="7">
        <v>3302</v>
      </c>
      <c r="B39" t="s">
        <v>35</v>
      </c>
      <c r="C39" t="str">
        <f t="shared" si="5"/>
        <v>3302 Gas Distribution 374-387</v>
      </c>
      <c r="D39" s="11">
        <v>1</v>
      </c>
      <c r="E39" s="8">
        <v>0</v>
      </c>
      <c r="F39" s="9">
        <v>0</v>
      </c>
      <c r="G39" s="9">
        <v>0</v>
      </c>
      <c r="H39" s="9">
        <v>0</v>
      </c>
      <c r="I39" s="9">
        <v>0</v>
      </c>
      <c r="J39" s="9">
        <v>0</v>
      </c>
      <c r="K39" s="9">
        <v>0</v>
      </c>
      <c r="L39" s="9">
        <v>0</v>
      </c>
      <c r="M39" s="9">
        <v>0</v>
      </c>
      <c r="N39" s="9">
        <v>0</v>
      </c>
      <c r="O39" s="9">
        <f t="shared" si="1"/>
        <v>0</v>
      </c>
      <c r="Q39" s="9">
        <f t="shared" si="2"/>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3"/>
        <v>0</v>
      </c>
    </row>
    <row r="40" spans="1:27" hidden="1">
      <c r="A40" s="7">
        <v>3303</v>
      </c>
      <c r="B40" t="s">
        <v>35</v>
      </c>
      <c r="C40" t="str">
        <f t="shared" si="5"/>
        <v>3303 Gas Distribution 374-387</v>
      </c>
      <c r="D40" s="11">
        <v>1</v>
      </c>
      <c r="E40" s="8">
        <v>0</v>
      </c>
      <c r="F40" s="9">
        <v>0</v>
      </c>
      <c r="G40" s="9">
        <v>0</v>
      </c>
      <c r="H40" s="9">
        <v>0</v>
      </c>
      <c r="I40" s="9">
        <v>0</v>
      </c>
      <c r="J40" s="9">
        <v>0</v>
      </c>
      <c r="K40" s="9">
        <v>0</v>
      </c>
      <c r="L40" s="9">
        <v>0</v>
      </c>
      <c r="M40" s="9">
        <v>0</v>
      </c>
      <c r="N40" s="9">
        <v>0</v>
      </c>
      <c r="O40" s="9">
        <f t="shared" si="1"/>
        <v>0</v>
      </c>
      <c r="Q40" s="9">
        <f t="shared" si="2"/>
        <v>0</v>
      </c>
      <c r="R40" s="9">
        <f>(SUM($E40:F40)+SUM($E40:E40))/2</f>
        <v>0</v>
      </c>
      <c r="S40" s="9">
        <f>(SUM($E40:G40)+SUM($E40:F40))/2</f>
        <v>0</v>
      </c>
      <c r="T40" s="9">
        <f>(SUM($E40:H40)+SUM($E40:G40))/2</f>
        <v>0</v>
      </c>
      <c r="U40" s="9">
        <f>(SUM($E40:I40)+SUM($E40:H40))/2</f>
        <v>0</v>
      </c>
      <c r="V40" s="9">
        <f>(SUM($E40:J40)+SUM($E40:I40))/2</f>
        <v>0</v>
      </c>
      <c r="W40" s="9">
        <f>(SUM($E40:K40)+SUM($E40:J40))/2</f>
        <v>0</v>
      </c>
      <c r="X40" s="9">
        <f>(SUM($E40:L40)+SUM($E40:K40))/2</f>
        <v>0</v>
      </c>
      <c r="Y40" s="9">
        <f>(SUM($E40:M40)+SUM($E40:L40))/2</f>
        <v>0</v>
      </c>
      <c r="Z40" s="9">
        <f>(SUM($E40:N40)+SUM($E40:M40))/2</f>
        <v>0</v>
      </c>
      <c r="AA40" s="9">
        <f t="shared" si="3"/>
        <v>0</v>
      </c>
    </row>
    <row r="41" spans="1:27" hidden="1">
      <c r="A41" s="7">
        <v>3304</v>
      </c>
      <c r="B41" t="s">
        <v>35</v>
      </c>
      <c r="C41" t="str">
        <f t="shared" si="5"/>
        <v>3304 Gas Distribution 374-387</v>
      </c>
      <c r="D41" s="11">
        <v>1</v>
      </c>
      <c r="E41" s="8">
        <v>0</v>
      </c>
      <c r="F41" s="9">
        <v>0</v>
      </c>
      <c r="G41" s="9">
        <v>0</v>
      </c>
      <c r="H41" s="9">
        <v>0</v>
      </c>
      <c r="I41" s="9">
        <v>0</v>
      </c>
      <c r="J41" s="9">
        <v>0</v>
      </c>
      <c r="K41" s="9">
        <v>0</v>
      </c>
      <c r="L41" s="9">
        <v>0</v>
      </c>
      <c r="M41" s="9">
        <v>0</v>
      </c>
      <c r="N41" s="9">
        <v>0</v>
      </c>
      <c r="O41" s="9">
        <f t="shared" si="1"/>
        <v>0</v>
      </c>
      <c r="Q41" s="9">
        <f t="shared" si="2"/>
        <v>0</v>
      </c>
      <c r="R41" s="9">
        <f>(SUM($E41:F41)+SUM($E41:E41))/2</f>
        <v>0</v>
      </c>
      <c r="S41" s="9">
        <f>(SUM($E41:G41)+SUM($E41:F41))/2</f>
        <v>0</v>
      </c>
      <c r="T41" s="9">
        <f>(SUM($E41:H41)+SUM($E41:G41))/2</f>
        <v>0</v>
      </c>
      <c r="U41" s="9">
        <f>(SUM($E41:I41)+SUM($E41:H41))/2</f>
        <v>0</v>
      </c>
      <c r="V41" s="9">
        <f>(SUM($E41:J41)+SUM($E41:I41))/2</f>
        <v>0</v>
      </c>
      <c r="W41" s="9">
        <f>(SUM($E41:K41)+SUM($E41:J41))/2</f>
        <v>0</v>
      </c>
      <c r="X41" s="9">
        <f>(SUM($E41:L41)+SUM($E41:K41))/2</f>
        <v>0</v>
      </c>
      <c r="Y41" s="9">
        <f>(SUM($E41:M41)+SUM($E41:L41))/2</f>
        <v>0</v>
      </c>
      <c r="Z41" s="9">
        <f>(SUM($E41:N41)+SUM($E41:M41))/2</f>
        <v>0</v>
      </c>
      <c r="AA41" s="9">
        <f t="shared" si="3"/>
        <v>0</v>
      </c>
    </row>
    <row r="42" spans="1:27" hidden="1">
      <c r="A42" s="7">
        <v>3305</v>
      </c>
      <c r="B42" t="s">
        <v>35</v>
      </c>
      <c r="C42" t="str">
        <f t="shared" si="5"/>
        <v>3305 Gas Distribution 374-387</v>
      </c>
      <c r="D42" s="11">
        <v>1</v>
      </c>
      <c r="E42" s="8">
        <v>0</v>
      </c>
      <c r="F42" s="9">
        <v>0</v>
      </c>
      <c r="G42" s="9">
        <v>0</v>
      </c>
      <c r="H42" s="9">
        <v>0</v>
      </c>
      <c r="I42" s="9">
        <v>0</v>
      </c>
      <c r="J42" s="9">
        <v>0</v>
      </c>
      <c r="K42" s="9">
        <v>0</v>
      </c>
      <c r="L42" s="9">
        <v>0</v>
      </c>
      <c r="M42" s="9">
        <v>0</v>
      </c>
      <c r="N42" s="9">
        <v>0</v>
      </c>
      <c r="O42" s="9">
        <f t="shared" si="1"/>
        <v>0</v>
      </c>
      <c r="Q42" s="9">
        <f t="shared" si="2"/>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3"/>
        <v>0</v>
      </c>
    </row>
    <row r="43" spans="1:27" hidden="1">
      <c r="A43" s="7">
        <v>3306</v>
      </c>
      <c r="B43" t="s">
        <v>35</v>
      </c>
      <c r="C43" t="str">
        <f t="shared" si="5"/>
        <v>3306 Gas Distribution 374-387</v>
      </c>
      <c r="D43" s="11">
        <v>1</v>
      </c>
      <c r="E43" s="8">
        <v>1374.9699999999998</v>
      </c>
      <c r="F43" s="9">
        <v>0</v>
      </c>
      <c r="G43" s="9">
        <v>0</v>
      </c>
      <c r="H43" s="9">
        <v>0</v>
      </c>
      <c r="I43" s="9">
        <v>0</v>
      </c>
      <c r="J43" s="9">
        <v>0</v>
      </c>
      <c r="K43" s="9">
        <v>0</v>
      </c>
      <c r="L43" s="9">
        <v>0</v>
      </c>
      <c r="M43" s="9">
        <v>0</v>
      </c>
      <c r="N43" s="9">
        <v>0</v>
      </c>
      <c r="O43" s="9">
        <f t="shared" si="1"/>
        <v>1374.9699999999998</v>
      </c>
      <c r="Q43" s="9">
        <f t="shared" si="2"/>
        <v>687.4849999999999</v>
      </c>
      <c r="R43" s="9">
        <f>(SUM($E43:F43)+SUM($E43:E43))/2</f>
        <v>1374.9699999999998</v>
      </c>
      <c r="S43" s="9">
        <f>(SUM($E43:G43)+SUM($E43:F43))/2</f>
        <v>1374.9699999999998</v>
      </c>
      <c r="T43" s="9">
        <f>(SUM($E43:H43)+SUM($E43:G43))/2</f>
        <v>1374.9699999999998</v>
      </c>
      <c r="U43" s="9">
        <f>(SUM($E43:I43)+SUM($E43:H43))/2</f>
        <v>1374.9699999999998</v>
      </c>
      <c r="V43" s="9">
        <f>(SUM($E43:J43)+SUM($E43:I43))/2</f>
        <v>1374.9699999999998</v>
      </c>
      <c r="W43" s="9">
        <f>(SUM($E43:K43)+SUM($E43:J43))/2</f>
        <v>1374.9699999999998</v>
      </c>
      <c r="X43" s="9">
        <f>(SUM($E43:L43)+SUM($E43:K43))/2</f>
        <v>1374.9699999999998</v>
      </c>
      <c r="Y43" s="9">
        <f>(SUM($E43:M43)+SUM($E43:L43))/2</f>
        <v>1374.9699999999998</v>
      </c>
      <c r="Z43" s="9">
        <f>(SUM($E43:N43)+SUM($E43:M43))/2</f>
        <v>1374.9699999999998</v>
      </c>
      <c r="AA43" s="9">
        <f t="shared" si="3"/>
        <v>1306.2214999999997</v>
      </c>
    </row>
    <row r="44" spans="1:27" hidden="1">
      <c r="A44" s="7">
        <v>3307</v>
      </c>
      <c r="B44" t="s">
        <v>35</v>
      </c>
      <c r="C44" t="str">
        <f t="shared" si="5"/>
        <v>3307 Gas Distribution 374-387</v>
      </c>
      <c r="D44" s="11">
        <v>1</v>
      </c>
      <c r="E44" s="8">
        <v>0</v>
      </c>
      <c r="F44" s="9">
        <v>0</v>
      </c>
      <c r="G44" s="9">
        <v>0</v>
      </c>
      <c r="H44" s="9">
        <v>0</v>
      </c>
      <c r="I44" s="9">
        <v>0</v>
      </c>
      <c r="J44" s="9">
        <v>0</v>
      </c>
      <c r="K44" s="9">
        <v>0</v>
      </c>
      <c r="L44" s="9">
        <v>0</v>
      </c>
      <c r="M44" s="9">
        <v>0</v>
      </c>
      <c r="N44" s="9">
        <v>0</v>
      </c>
      <c r="O44" s="9">
        <f t="shared" si="1"/>
        <v>0</v>
      </c>
      <c r="Q44" s="9">
        <f t="shared" si="2"/>
        <v>0</v>
      </c>
      <c r="R44" s="9">
        <f>(SUM($E44:F44)+SUM($E44:E44))/2</f>
        <v>0</v>
      </c>
      <c r="S44" s="9">
        <f>(SUM($E44:G44)+SUM($E44:F44))/2</f>
        <v>0</v>
      </c>
      <c r="T44" s="9">
        <f>(SUM($E44:H44)+SUM($E44:G44))/2</f>
        <v>0</v>
      </c>
      <c r="U44" s="9">
        <f>(SUM($E44:I44)+SUM($E44:H44))/2</f>
        <v>0</v>
      </c>
      <c r="V44" s="9">
        <f>(SUM($E44:J44)+SUM($E44:I44))/2</f>
        <v>0</v>
      </c>
      <c r="W44" s="9">
        <f>(SUM($E44:K44)+SUM($E44:J44))/2</f>
        <v>0</v>
      </c>
      <c r="X44" s="9">
        <f>(SUM($E44:L44)+SUM($E44:K44))/2</f>
        <v>0</v>
      </c>
      <c r="Y44" s="9">
        <f>(SUM($E44:M44)+SUM($E44:L44))/2</f>
        <v>0</v>
      </c>
      <c r="Z44" s="9">
        <f>(SUM($E44:N44)+SUM($E44:M44))/2</f>
        <v>0</v>
      </c>
      <c r="AA44" s="9">
        <f t="shared" si="3"/>
        <v>0</v>
      </c>
    </row>
    <row r="45" spans="1:27" hidden="1">
      <c r="A45" s="7">
        <v>6109</v>
      </c>
      <c r="B45" t="s">
        <v>35</v>
      </c>
      <c r="C45" t="str">
        <f t="shared" ref="C45" si="6">CONCATENATE(A45," ",B45)</f>
        <v>6109 Gas Distribution 374-387</v>
      </c>
      <c r="D45" s="11">
        <v>1</v>
      </c>
      <c r="E45" s="8">
        <v>0</v>
      </c>
      <c r="F45" s="9">
        <v>0</v>
      </c>
      <c r="G45" s="9">
        <v>0</v>
      </c>
      <c r="H45" s="9">
        <v>0</v>
      </c>
      <c r="I45" s="9">
        <v>0</v>
      </c>
      <c r="J45" s="9">
        <v>0</v>
      </c>
      <c r="K45" s="9">
        <v>0</v>
      </c>
      <c r="L45" s="9">
        <v>0</v>
      </c>
      <c r="M45" s="9">
        <v>0</v>
      </c>
      <c r="N45" s="9">
        <v>0</v>
      </c>
      <c r="O45" s="9">
        <f t="shared" si="1"/>
        <v>0</v>
      </c>
      <c r="Q45" s="9">
        <f t="shared" si="2"/>
        <v>0</v>
      </c>
      <c r="R45" s="9">
        <f>(SUM($E45:F45)+SUM($E45:E45))/2</f>
        <v>0</v>
      </c>
      <c r="S45" s="9">
        <f>(SUM($E45:G45)+SUM($E45:F45))/2</f>
        <v>0</v>
      </c>
      <c r="T45" s="9">
        <f>(SUM($E45:H45)+SUM($E45:G45))/2</f>
        <v>0</v>
      </c>
      <c r="U45" s="9">
        <f>(SUM($E45:I45)+SUM($E45:H45))/2</f>
        <v>0</v>
      </c>
      <c r="V45" s="9">
        <f>(SUM($E45:J45)+SUM($E45:I45))/2</f>
        <v>0</v>
      </c>
      <c r="W45" s="9">
        <f>(SUM($E45:K45)+SUM($E45:J45))/2</f>
        <v>0</v>
      </c>
      <c r="X45" s="9">
        <f>(SUM($E45:L45)+SUM($E45:K45))/2</f>
        <v>0</v>
      </c>
      <c r="Y45" s="9">
        <f>(SUM($E45:M45)+SUM($E45:L45))/2</f>
        <v>0</v>
      </c>
      <c r="Z45" s="9">
        <f>(SUM($E45:N45)+SUM($E45:M45))/2</f>
        <v>0</v>
      </c>
      <c r="AA45" s="9">
        <f t="shared" si="3"/>
        <v>0</v>
      </c>
    </row>
    <row r="46" spans="1:27" hidden="1">
      <c r="A46" s="7">
        <v>8000</v>
      </c>
      <c r="B46" t="s">
        <v>35</v>
      </c>
      <c r="C46" t="str">
        <f t="shared" ref="C46" si="7">CONCATENATE(A46," ",B46)</f>
        <v>8000 Gas Distribution 374-387</v>
      </c>
      <c r="D46" s="11">
        <v>1</v>
      </c>
      <c r="E46" s="8">
        <v>0</v>
      </c>
      <c r="F46" s="9">
        <v>0</v>
      </c>
      <c r="G46" s="9">
        <v>0</v>
      </c>
      <c r="H46" s="9">
        <v>0</v>
      </c>
      <c r="I46" s="9">
        <v>0</v>
      </c>
      <c r="J46" s="9">
        <v>0</v>
      </c>
      <c r="K46" s="9">
        <v>0</v>
      </c>
      <c r="L46" s="9">
        <v>0</v>
      </c>
      <c r="M46" s="9">
        <v>0</v>
      </c>
      <c r="N46" s="9">
        <v>0</v>
      </c>
      <c r="O46" s="9">
        <f t="shared" si="1"/>
        <v>0</v>
      </c>
      <c r="Q46" s="9">
        <f t="shared" si="2"/>
        <v>0</v>
      </c>
      <c r="R46" s="9">
        <f>(SUM($E46:F46)+SUM($E46:E46))/2</f>
        <v>0</v>
      </c>
      <c r="S46" s="9">
        <f>(SUM($E46:G46)+SUM($E46:F46))/2</f>
        <v>0</v>
      </c>
      <c r="T46" s="9">
        <f>(SUM($E46:H46)+SUM($E46:G46))/2</f>
        <v>0</v>
      </c>
      <c r="U46" s="9">
        <f>(SUM($E46:I46)+SUM($E46:H46))/2</f>
        <v>0</v>
      </c>
      <c r="V46" s="9">
        <f>(SUM($E46:J46)+SUM($E46:I46))/2</f>
        <v>0</v>
      </c>
      <c r="W46" s="9">
        <f>(SUM($E46:K46)+SUM($E46:J46))/2</f>
        <v>0</v>
      </c>
      <c r="X46" s="9">
        <f>(SUM($E46:L46)+SUM($E46:K46))/2</f>
        <v>0</v>
      </c>
      <c r="Y46" s="9">
        <f>(SUM($E46:M46)+SUM($E46:L46))/2</f>
        <v>0</v>
      </c>
      <c r="Z46" s="9">
        <f>(SUM($E46:N46)+SUM($E46:M46))/2</f>
        <v>0</v>
      </c>
      <c r="AA46" s="9">
        <f t="shared" si="3"/>
        <v>0</v>
      </c>
    </row>
    <row r="47" spans="1:27" hidden="1">
      <c r="E47" s="9">
        <f t="shared" ref="E47:P47" si="8">SUM(E4:E46)</f>
        <v>1519235.9800000009</v>
      </c>
      <c r="F47" s="9">
        <f t="shared" si="8"/>
        <v>1702635.9700000004</v>
      </c>
      <c r="G47" s="9">
        <f t="shared" si="8"/>
        <v>1283988.1099999999</v>
      </c>
      <c r="H47" s="9">
        <f t="shared" si="8"/>
        <v>2476827.2600000002</v>
      </c>
      <c r="I47" s="9">
        <f t="shared" si="8"/>
        <v>3283438.1</v>
      </c>
      <c r="J47" s="9">
        <f t="shared" si="8"/>
        <v>3313831.6199999996</v>
      </c>
      <c r="K47" s="9">
        <f t="shared" si="8"/>
        <v>4003836.49</v>
      </c>
      <c r="L47" s="9">
        <f t="shared" si="8"/>
        <v>3807796.7499999995</v>
      </c>
      <c r="M47" s="9">
        <f t="shared" si="8"/>
        <v>3561835.8600000003</v>
      </c>
      <c r="N47" s="9">
        <f t="shared" si="8"/>
        <v>3125685.78</v>
      </c>
      <c r="O47" s="9">
        <f t="shared" si="8"/>
        <v>28079111.920000006</v>
      </c>
      <c r="P47" s="9">
        <f t="shared" si="8"/>
        <v>0</v>
      </c>
      <c r="Q47" s="9">
        <f t="shared" si="2"/>
        <v>759617.99000000046</v>
      </c>
      <c r="R47" s="9">
        <f>(SUM($E47:F47)+SUM($E47:E47))/2</f>
        <v>2370553.9650000008</v>
      </c>
      <c r="S47" s="9">
        <f>(SUM($E47:G47)+SUM($E47:F47))/2</f>
        <v>3863866.0050000008</v>
      </c>
      <c r="T47" s="9">
        <f>(SUM($E47:H47)+SUM($E47:G47))/2</f>
        <v>5744273.6900000004</v>
      </c>
      <c r="U47" s="9">
        <f>(SUM($E47:I47)+SUM($E47:H47))/2</f>
        <v>8624406.370000001</v>
      </c>
      <c r="V47" s="9">
        <f>(SUM($E47:J47)+SUM($E47:I47))/2</f>
        <v>11923041.23</v>
      </c>
      <c r="W47" s="9">
        <f>(SUM($E47:K47)+SUM($E47:J47))/2</f>
        <v>15581875.285</v>
      </c>
      <c r="X47" s="9">
        <f>(SUM($E47:L47)+SUM($E47:K47))/2</f>
        <v>19487691.905000001</v>
      </c>
      <c r="Y47" s="9">
        <f>(SUM($E47:M47)+SUM($E47:L47))/2</f>
        <v>23172508.210000001</v>
      </c>
      <c r="Z47" s="9">
        <f>(SUM($E47:N47)+SUM($E47:M47))/2</f>
        <v>26516269.030000001</v>
      </c>
      <c r="AA47" s="9">
        <f t="shared" si="3"/>
        <v>11804410.368000001</v>
      </c>
    </row>
    <row r="49" spans="15:28">
      <c r="O49" s="3">
        <f>SUBTOTAL(9,O13:O16)</f>
        <v>10875606.699999999</v>
      </c>
      <c r="AA49" s="3">
        <f>SUBTOTAL(9,AA13:AA16)</f>
        <v>4111622.9930000002</v>
      </c>
      <c r="AB49" s="73" t="s">
        <v>189</v>
      </c>
    </row>
  </sheetData>
  <autoFilter ref="A3:AA47">
    <filterColumn colId="0">
      <filters>
        <filter val="3005"/>
        <filter val="3008"/>
      </filters>
    </filterColumn>
    <filterColumn colId="26">
      <filters>
        <filter val="1,103,484"/>
        <filter val="1,306"/>
        <filter val="11,804,410"/>
        <filter val="140,047"/>
        <filter val="153,508"/>
        <filter val="153,817"/>
        <filter val="173,272"/>
        <filter val="190,163"/>
        <filter val="192,964"/>
        <filter val="194,322"/>
        <filter val="20,053"/>
        <filter val="3,008,139"/>
        <filter val="4,334"/>
        <filter val="412,618"/>
        <filter val="5,459,023"/>
        <filter val="597,360"/>
      </filters>
    </filterColumn>
  </autoFilter>
  <pageMargins left="0.7" right="0.7" top="0.75" bottom="0.75" header="0.3" footer="0.3"/>
  <pageSetup scale="66" fitToHeight="0"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134"/>
  <sheetViews>
    <sheetView tabSelected="1" workbookViewId="0">
      <selection activeCell="AA135" sqref="AA135"/>
    </sheetView>
  </sheetViews>
  <sheetFormatPr defaultRowHeight="15" outlineLevelCol="1"/>
  <cols>
    <col min="2" max="2" width="37.7109375" bestFit="1" customWidth="1"/>
    <col min="3" max="3" width="37.7109375" customWidth="1"/>
    <col min="4" max="4" width="7.7109375" customWidth="1"/>
    <col min="5" max="5" width="11.28515625" hidden="1" customWidth="1" outlineLevel="1"/>
    <col min="6" max="6" width="11.5703125" hidden="1" customWidth="1" outlineLevel="1"/>
    <col min="7" max="14" width="10.5703125" hidden="1" customWidth="1" outlineLevel="1"/>
    <col min="15" max="15" width="11.5703125" bestFit="1" customWidth="1" collapsed="1"/>
    <col min="17" max="17" width="12" hidden="1" customWidth="1" outlineLevel="1"/>
    <col min="18" max="18" width="10.5703125" hidden="1" customWidth="1" outlineLevel="1"/>
    <col min="19" max="26" width="11.5703125" hidden="1" customWidth="1" outlineLevel="1"/>
    <col min="27" max="27" width="14.5703125" bestFit="1" customWidth="1" collapsed="1"/>
    <col min="28" max="28" width="23.42578125" bestFit="1" customWidth="1"/>
  </cols>
  <sheetData>
    <row r="1" spans="1:28">
      <c r="E1">
        <v>1</v>
      </c>
      <c r="F1">
        <v>2</v>
      </c>
      <c r="G1">
        <v>3</v>
      </c>
      <c r="H1">
        <v>4</v>
      </c>
      <c r="I1">
        <v>5</v>
      </c>
      <c r="J1">
        <v>6</v>
      </c>
      <c r="K1">
        <v>7</v>
      </c>
      <c r="L1">
        <v>8</v>
      </c>
      <c r="M1">
        <v>9</v>
      </c>
      <c r="N1">
        <v>10</v>
      </c>
    </row>
    <row r="2" spans="1:28">
      <c r="E2" t="str">
        <f>INDEX('[3]2017 Inputs'!$B$5:$B$16,'WA G General Software Transp'!E$1)</f>
        <v>Actual</v>
      </c>
      <c r="F2" t="str">
        <f>INDEX('[3]2017 Inputs'!$B$5:$B$16,'WA G General Software Transp'!F$1)</f>
        <v>Actual</v>
      </c>
      <c r="G2" t="str">
        <f>INDEX('[3]2017 Inputs'!$B$5:$B$16,'WA G General Software Transp'!G$1)</f>
        <v>Actual</v>
      </c>
      <c r="H2" t="str">
        <f>INDEX('[3]2017 Inputs'!$B$5:$B$16,'WA G General Software Transp'!H$1)</f>
        <v>Actual</v>
      </c>
      <c r="I2" t="str">
        <f>INDEX('[3]2017 Inputs'!$B$5:$B$16,'WA G General Software Transp'!I$1)</f>
        <v>Actual</v>
      </c>
      <c r="J2" t="str">
        <f>INDEX('[3]2017 Inputs'!$B$5:$B$16,'WA G General Software Transp'!J$1)</f>
        <v>Actual</v>
      </c>
      <c r="K2" t="str">
        <f>INDEX('[3]2017 Inputs'!$B$5:$B$16,'WA G General Software Transp'!K$1)</f>
        <v>Actual</v>
      </c>
      <c r="L2" t="str">
        <f>INDEX('[3]2017 Inputs'!$B$5:$B$16,'WA G General Software Transp'!L$1)</f>
        <v>Actual</v>
      </c>
      <c r="M2" t="str">
        <f>INDEX('[3]2017 Inputs'!$B$5:$B$16,'WA G General Software Transp'!M$1)</f>
        <v>Actual</v>
      </c>
      <c r="N2" t="str">
        <f>INDEX('[3]2017 Inputs'!$B$5:$B$16,'WA G General Software Transp'!N$1)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1106</v>
      </c>
      <c r="B4" t="s">
        <v>36</v>
      </c>
      <c r="C4" t="str">
        <f t="shared" ref="C4:C17" si="0">CONCATENATE(A4," ",B4)</f>
        <v>1106 General 389-391 / 393-395 / 397-398</v>
      </c>
      <c r="D4" s="11">
        <v>1</v>
      </c>
      <c r="E4" s="8">
        <v>0</v>
      </c>
      <c r="F4" s="9">
        <v>0</v>
      </c>
      <c r="G4" s="9">
        <v>0</v>
      </c>
      <c r="H4" s="9">
        <v>0</v>
      </c>
      <c r="I4" s="9">
        <v>0</v>
      </c>
      <c r="J4" s="9">
        <v>0</v>
      </c>
      <c r="K4" s="9">
        <v>0</v>
      </c>
      <c r="L4" s="9">
        <v>0</v>
      </c>
      <c r="M4" s="9">
        <v>0</v>
      </c>
      <c r="N4" s="9">
        <v>0</v>
      </c>
      <c r="O4" s="9">
        <f t="shared" ref="O4:O35" si="1">SUM(E4:N4)</f>
        <v>0</v>
      </c>
      <c r="Q4" s="9">
        <f t="shared" ref="Q4:Q35" si="2">E4/2</f>
        <v>0</v>
      </c>
      <c r="R4" s="9">
        <f>(SUM($E4:F4)+SUM($E4:E4))/2</f>
        <v>0</v>
      </c>
      <c r="S4" s="9">
        <f>(SUM($E4:G4)+SUM($E4:F4))/2</f>
        <v>0</v>
      </c>
      <c r="T4" s="9">
        <f>(SUM($E4:H4)+SUM($E4:G4))/2</f>
        <v>0</v>
      </c>
      <c r="U4" s="9">
        <f>(SUM($E4:I4)+SUM($E4:H4))/2</f>
        <v>0</v>
      </c>
      <c r="V4" s="9">
        <f>(SUM($E4:J4)+SUM($E4:I4))/2</f>
        <v>0</v>
      </c>
      <c r="W4" s="9">
        <f>(SUM($E4:K4)+SUM($E4:J4))/2</f>
        <v>0</v>
      </c>
      <c r="X4" s="9">
        <f>(SUM($E4:L4)+SUM($E4:K4))/2</f>
        <v>0</v>
      </c>
      <c r="Y4" s="9">
        <f>(SUM($E4:M4)+SUM($E4:L4))/2</f>
        <v>0</v>
      </c>
      <c r="Z4" s="9">
        <f>(SUM($E4:N4)+SUM($E4:M4))/2</f>
        <v>0</v>
      </c>
      <c r="AA4" s="9">
        <f t="shared" ref="AA4:AA35" si="3">AVERAGE(Q4:Z4)</f>
        <v>0</v>
      </c>
    </row>
    <row r="5" spans="1:28" hidden="1">
      <c r="A5" s="7">
        <v>1107</v>
      </c>
      <c r="B5" t="s">
        <v>36</v>
      </c>
      <c r="C5" t="str">
        <f t="shared" si="0"/>
        <v>1107 General 389-391 / 393-395 / 397-398</v>
      </c>
      <c r="D5" s="11">
        <v>1</v>
      </c>
      <c r="E5" s="8">
        <v>0</v>
      </c>
      <c r="F5" s="9">
        <v>0</v>
      </c>
      <c r="G5" s="9">
        <v>0</v>
      </c>
      <c r="H5" s="9">
        <v>0</v>
      </c>
      <c r="I5" s="9">
        <v>0</v>
      </c>
      <c r="J5" s="9">
        <v>0</v>
      </c>
      <c r="K5" s="9">
        <v>0</v>
      </c>
      <c r="L5" s="9">
        <v>0</v>
      </c>
      <c r="M5" s="9">
        <v>0</v>
      </c>
      <c r="N5" s="9">
        <v>0</v>
      </c>
      <c r="O5" s="9">
        <f t="shared" si="1"/>
        <v>0</v>
      </c>
      <c r="Q5" s="9">
        <f t="shared" si="2"/>
        <v>0</v>
      </c>
      <c r="R5" s="9">
        <f>(SUM($E5:F5)+SUM($E5:E5))/2</f>
        <v>0</v>
      </c>
      <c r="S5" s="9">
        <f>(SUM($E5:G5)+SUM($E5:F5))/2</f>
        <v>0</v>
      </c>
      <c r="T5" s="9">
        <f>(SUM($E5:H5)+SUM($E5:G5))/2</f>
        <v>0</v>
      </c>
      <c r="U5" s="9">
        <f>(SUM($E5:I5)+SUM($E5:H5))/2</f>
        <v>0</v>
      </c>
      <c r="V5" s="9">
        <f>(SUM($E5:J5)+SUM($E5:I5))/2</f>
        <v>0</v>
      </c>
      <c r="W5" s="9">
        <f>(SUM($E5:K5)+SUM($E5:J5))/2</f>
        <v>0</v>
      </c>
      <c r="X5" s="9">
        <f>(SUM($E5:L5)+SUM($E5:K5))/2</f>
        <v>0</v>
      </c>
      <c r="Y5" s="9">
        <f>(SUM($E5:M5)+SUM($E5:L5))/2</f>
        <v>0</v>
      </c>
      <c r="Z5" s="9">
        <f>(SUM($E5:N5)+SUM($E5:M5))/2</f>
        <v>0</v>
      </c>
      <c r="AA5" s="9">
        <f t="shared" si="3"/>
        <v>0</v>
      </c>
    </row>
    <row r="6" spans="1:28" hidden="1">
      <c r="A6" s="7">
        <v>2058</v>
      </c>
      <c r="B6" t="s">
        <v>36</v>
      </c>
      <c r="C6" t="str">
        <f t="shared" si="0"/>
        <v>2058 General 389-391 / 393-395 / 397-398</v>
      </c>
      <c r="D6" s="11">
        <v>1</v>
      </c>
      <c r="E6" s="8">
        <v>0</v>
      </c>
      <c r="F6" s="9">
        <v>0</v>
      </c>
      <c r="G6" s="9">
        <v>0</v>
      </c>
      <c r="H6" s="9">
        <v>0</v>
      </c>
      <c r="I6" s="9">
        <v>0</v>
      </c>
      <c r="J6" s="9">
        <v>0</v>
      </c>
      <c r="K6" s="9">
        <v>0</v>
      </c>
      <c r="L6" s="9">
        <v>0</v>
      </c>
      <c r="M6" s="9">
        <v>0</v>
      </c>
      <c r="N6" s="9">
        <v>0</v>
      </c>
      <c r="O6" s="9">
        <f t="shared" si="1"/>
        <v>0</v>
      </c>
      <c r="Q6" s="9">
        <f t="shared" si="2"/>
        <v>0</v>
      </c>
      <c r="R6" s="9">
        <f>(SUM($E6:F6)+SUM($E6:E6))/2</f>
        <v>0</v>
      </c>
      <c r="S6" s="9">
        <f>(SUM($E6:G6)+SUM($E6:F6))/2</f>
        <v>0</v>
      </c>
      <c r="T6" s="9">
        <f>(SUM($E6:H6)+SUM($E6:G6))/2</f>
        <v>0</v>
      </c>
      <c r="U6" s="9">
        <f>(SUM($E6:I6)+SUM($E6:H6))/2</f>
        <v>0</v>
      </c>
      <c r="V6" s="9">
        <f>(SUM($E6:J6)+SUM($E6:I6))/2</f>
        <v>0</v>
      </c>
      <c r="W6" s="9">
        <f>(SUM($E6:K6)+SUM($E6:J6))/2</f>
        <v>0</v>
      </c>
      <c r="X6" s="9">
        <f>(SUM($E6:L6)+SUM($E6:K6))/2</f>
        <v>0</v>
      </c>
      <c r="Y6" s="9">
        <f>(SUM($E6:M6)+SUM($E6:L6))/2</f>
        <v>0</v>
      </c>
      <c r="Z6" s="9">
        <f>(SUM($E6:N6)+SUM($E6:M6))/2</f>
        <v>0</v>
      </c>
      <c r="AA6" s="9">
        <f t="shared" si="3"/>
        <v>0</v>
      </c>
    </row>
    <row r="7" spans="1:28" hidden="1">
      <c r="A7" s="7">
        <v>2073</v>
      </c>
      <c r="B7" t="s">
        <v>36</v>
      </c>
      <c r="C7" t="str">
        <f t="shared" si="0"/>
        <v>2073 General 389-391 / 393-395 / 397-398</v>
      </c>
      <c r="D7" s="11">
        <v>1</v>
      </c>
      <c r="E7" s="8">
        <v>0</v>
      </c>
      <c r="F7" s="9">
        <v>0</v>
      </c>
      <c r="G7" s="9">
        <v>0</v>
      </c>
      <c r="H7" s="9">
        <v>0</v>
      </c>
      <c r="I7" s="9">
        <v>0</v>
      </c>
      <c r="J7" s="9">
        <v>0</v>
      </c>
      <c r="K7" s="9">
        <v>0</v>
      </c>
      <c r="L7" s="9">
        <v>0</v>
      </c>
      <c r="M7" s="9">
        <v>0</v>
      </c>
      <c r="N7" s="9">
        <v>0</v>
      </c>
      <c r="O7" s="9">
        <f t="shared" si="1"/>
        <v>0</v>
      </c>
      <c r="Q7" s="9">
        <f t="shared" si="2"/>
        <v>0</v>
      </c>
      <c r="R7" s="9">
        <f>(SUM($E7:F7)+SUM($E7:E7))/2</f>
        <v>0</v>
      </c>
      <c r="S7" s="9">
        <f>(SUM($E7:G7)+SUM($E7:F7))/2</f>
        <v>0</v>
      </c>
      <c r="T7" s="9">
        <f>(SUM($E7:H7)+SUM($E7:G7))/2</f>
        <v>0</v>
      </c>
      <c r="U7" s="9">
        <f>(SUM($E7:I7)+SUM($E7:H7))/2</f>
        <v>0</v>
      </c>
      <c r="V7" s="9">
        <f>(SUM($E7:J7)+SUM($E7:I7))/2</f>
        <v>0</v>
      </c>
      <c r="W7" s="9">
        <f>(SUM($E7:K7)+SUM($E7:J7))/2</f>
        <v>0</v>
      </c>
      <c r="X7" s="9">
        <f>(SUM($E7:L7)+SUM($E7:K7))/2</f>
        <v>0</v>
      </c>
      <c r="Y7" s="9">
        <f>(SUM($E7:M7)+SUM($E7:L7))/2</f>
        <v>0</v>
      </c>
      <c r="Z7" s="9">
        <f>(SUM($E7:N7)+SUM($E7:M7))/2</f>
        <v>0</v>
      </c>
      <c r="AA7" s="9">
        <f t="shared" si="3"/>
        <v>0</v>
      </c>
    </row>
    <row r="8" spans="1:28" hidden="1">
      <c r="A8" s="7">
        <v>2102</v>
      </c>
      <c r="B8" t="s">
        <v>36</v>
      </c>
      <c r="C8" t="str">
        <f t="shared" si="0"/>
        <v>2102 General 389-391 / 393-395 / 397-398</v>
      </c>
      <c r="D8" s="11">
        <v>1</v>
      </c>
      <c r="E8" s="8">
        <v>0</v>
      </c>
      <c r="F8" s="9">
        <v>0</v>
      </c>
      <c r="G8" s="9">
        <v>0</v>
      </c>
      <c r="H8" s="9">
        <v>0</v>
      </c>
      <c r="I8" s="9">
        <v>0</v>
      </c>
      <c r="J8" s="9">
        <v>0</v>
      </c>
      <c r="K8" s="9">
        <v>0</v>
      </c>
      <c r="L8" s="9">
        <v>0</v>
      </c>
      <c r="M8" s="9">
        <v>0</v>
      </c>
      <c r="N8" s="9">
        <v>0</v>
      </c>
      <c r="O8" s="9">
        <f t="shared" si="1"/>
        <v>0</v>
      </c>
      <c r="Q8" s="9">
        <f t="shared" si="2"/>
        <v>0</v>
      </c>
      <c r="R8" s="9">
        <f>(SUM($E8:F8)+SUM($E8:E8))/2</f>
        <v>0</v>
      </c>
      <c r="S8" s="9">
        <f>(SUM($E8:G8)+SUM($E8:F8))/2</f>
        <v>0</v>
      </c>
      <c r="T8" s="9">
        <f>(SUM($E8:H8)+SUM($E8:G8))/2</f>
        <v>0</v>
      </c>
      <c r="U8" s="9">
        <f>(SUM($E8:I8)+SUM($E8:H8))/2</f>
        <v>0</v>
      </c>
      <c r="V8" s="9">
        <f>(SUM($E8:J8)+SUM($E8:I8))/2</f>
        <v>0</v>
      </c>
      <c r="W8" s="9">
        <f>(SUM($E8:K8)+SUM($E8:J8))/2</f>
        <v>0</v>
      </c>
      <c r="X8" s="9">
        <f>(SUM($E8:L8)+SUM($E8:K8))/2</f>
        <v>0</v>
      </c>
      <c r="Y8" s="9">
        <f>(SUM($E8:M8)+SUM($E8:L8))/2</f>
        <v>0</v>
      </c>
      <c r="Z8" s="9">
        <f>(SUM($E8:N8)+SUM($E8:M8))/2</f>
        <v>0</v>
      </c>
      <c r="AA8" s="9">
        <f t="shared" si="3"/>
        <v>0</v>
      </c>
    </row>
    <row r="9" spans="1:28" hidden="1">
      <c r="A9" s="7">
        <v>2106</v>
      </c>
      <c r="B9" t="s">
        <v>36</v>
      </c>
      <c r="C9" t="str">
        <f t="shared" si="0"/>
        <v>2106 General 389-391 / 393-395 / 397-398</v>
      </c>
      <c r="D9" s="11">
        <v>1</v>
      </c>
      <c r="E9" s="8">
        <v>0</v>
      </c>
      <c r="F9" s="9">
        <v>0</v>
      </c>
      <c r="G9" s="9">
        <v>0</v>
      </c>
      <c r="H9" s="9">
        <v>0</v>
      </c>
      <c r="I9" s="9">
        <v>0</v>
      </c>
      <c r="J9" s="9">
        <v>0</v>
      </c>
      <c r="K9" s="9">
        <v>0</v>
      </c>
      <c r="L9" s="9">
        <v>0</v>
      </c>
      <c r="M9" s="9">
        <v>0</v>
      </c>
      <c r="N9" s="9">
        <v>0</v>
      </c>
      <c r="O9" s="9">
        <f t="shared" si="1"/>
        <v>0</v>
      </c>
      <c r="Q9" s="9">
        <f t="shared" si="2"/>
        <v>0</v>
      </c>
      <c r="R9" s="9">
        <f>(SUM($E9:F9)+SUM($E9:E9))/2</f>
        <v>0</v>
      </c>
      <c r="S9" s="9">
        <f>(SUM($E9:G9)+SUM($E9:F9))/2</f>
        <v>0</v>
      </c>
      <c r="T9" s="9">
        <f>(SUM($E9:H9)+SUM($E9:G9))/2</f>
        <v>0</v>
      </c>
      <c r="U9" s="9">
        <f>(SUM($E9:I9)+SUM($E9:H9))/2</f>
        <v>0</v>
      </c>
      <c r="V9" s="9">
        <f>(SUM($E9:J9)+SUM($E9:I9))/2</f>
        <v>0</v>
      </c>
      <c r="W9" s="9">
        <f>(SUM($E9:K9)+SUM($E9:J9))/2</f>
        <v>0</v>
      </c>
      <c r="X9" s="9">
        <f>(SUM($E9:L9)+SUM($E9:K9))/2</f>
        <v>0</v>
      </c>
      <c r="Y9" s="9">
        <f>(SUM($E9:M9)+SUM($E9:L9))/2</f>
        <v>0</v>
      </c>
      <c r="Z9" s="9">
        <f>(SUM($E9:N9)+SUM($E9:M9))/2</f>
        <v>0</v>
      </c>
      <c r="AA9" s="9">
        <f t="shared" si="3"/>
        <v>0</v>
      </c>
    </row>
    <row r="10" spans="1:28" hidden="1">
      <c r="A10" s="7">
        <v>2204</v>
      </c>
      <c r="B10" t="s">
        <v>36</v>
      </c>
      <c r="C10" t="str">
        <f t="shared" si="0"/>
        <v>2204 General 389-391 / 393-395 / 397-398</v>
      </c>
      <c r="D10" s="11">
        <v>1</v>
      </c>
      <c r="E10" s="8">
        <v>0</v>
      </c>
      <c r="F10" s="9">
        <v>0</v>
      </c>
      <c r="G10" s="9">
        <v>0</v>
      </c>
      <c r="H10" s="9">
        <v>0</v>
      </c>
      <c r="I10" s="9">
        <v>0</v>
      </c>
      <c r="J10" s="9">
        <v>0</v>
      </c>
      <c r="K10" s="9">
        <v>0</v>
      </c>
      <c r="L10" s="9">
        <v>0</v>
      </c>
      <c r="M10" s="9">
        <v>0</v>
      </c>
      <c r="N10" s="9">
        <v>0</v>
      </c>
      <c r="O10" s="9">
        <f t="shared" si="1"/>
        <v>0</v>
      </c>
      <c r="Q10" s="9">
        <f t="shared" si="2"/>
        <v>0</v>
      </c>
      <c r="R10" s="9">
        <f>(SUM($E10:F10)+SUM($E10:E10))/2</f>
        <v>0</v>
      </c>
      <c r="S10" s="9">
        <f>(SUM($E10:G10)+SUM($E10:F10))/2</f>
        <v>0</v>
      </c>
      <c r="T10" s="9">
        <f>(SUM($E10:H10)+SUM($E10:G10))/2</f>
        <v>0</v>
      </c>
      <c r="U10" s="9">
        <f>(SUM($E10:I10)+SUM($E10:H10))/2</f>
        <v>0</v>
      </c>
      <c r="V10" s="9">
        <f>(SUM($E10:J10)+SUM($E10:I10))/2</f>
        <v>0</v>
      </c>
      <c r="W10" s="9">
        <f>(SUM($E10:K10)+SUM($E10:J10))/2</f>
        <v>0</v>
      </c>
      <c r="X10" s="9">
        <f>(SUM($E10:L10)+SUM($E10:K10))/2</f>
        <v>0</v>
      </c>
      <c r="Y10" s="9">
        <f>(SUM($E10:M10)+SUM($E10:L10))/2</f>
        <v>0</v>
      </c>
      <c r="Z10" s="9">
        <f>(SUM($E10:N10)+SUM($E10:M10))/2</f>
        <v>0</v>
      </c>
      <c r="AA10" s="9">
        <f t="shared" si="3"/>
        <v>0</v>
      </c>
    </row>
    <row r="11" spans="1:28" hidden="1">
      <c r="A11" s="7">
        <v>2214</v>
      </c>
      <c r="B11" t="s">
        <v>36</v>
      </c>
      <c r="C11" t="str">
        <f t="shared" si="0"/>
        <v>2214 General 389-391 / 393-395 / 397-398</v>
      </c>
      <c r="D11" s="11">
        <v>1</v>
      </c>
      <c r="E11" s="8">
        <v>0</v>
      </c>
      <c r="F11" s="9">
        <v>0</v>
      </c>
      <c r="G11" s="9">
        <v>0</v>
      </c>
      <c r="H11" s="9">
        <v>0</v>
      </c>
      <c r="I11" s="9">
        <v>0</v>
      </c>
      <c r="J11" s="9">
        <v>0</v>
      </c>
      <c r="K11" s="9">
        <v>0</v>
      </c>
      <c r="L11" s="9">
        <v>0</v>
      </c>
      <c r="M11" s="9">
        <v>0</v>
      </c>
      <c r="N11" s="9">
        <v>0</v>
      </c>
      <c r="O11" s="9">
        <f t="shared" si="1"/>
        <v>0</v>
      </c>
      <c r="Q11" s="9">
        <f t="shared" si="2"/>
        <v>0</v>
      </c>
      <c r="R11" s="9">
        <f>(SUM($E11:F11)+SUM($E11:E11))/2</f>
        <v>0</v>
      </c>
      <c r="S11" s="9">
        <f>(SUM($E11:G11)+SUM($E11:F11))/2</f>
        <v>0</v>
      </c>
      <c r="T11" s="9">
        <f>(SUM($E11:H11)+SUM($E11:G11))/2</f>
        <v>0</v>
      </c>
      <c r="U11" s="9">
        <f>(SUM($E11:I11)+SUM($E11:H11))/2</f>
        <v>0</v>
      </c>
      <c r="V11" s="9">
        <f>(SUM($E11:J11)+SUM($E11:I11))/2</f>
        <v>0</v>
      </c>
      <c r="W11" s="9">
        <f>(SUM($E11:K11)+SUM($E11:J11))/2</f>
        <v>0</v>
      </c>
      <c r="X11" s="9">
        <f>(SUM($E11:L11)+SUM($E11:K11))/2</f>
        <v>0</v>
      </c>
      <c r="Y11" s="9">
        <f>(SUM($E11:M11)+SUM($E11:L11))/2</f>
        <v>0</v>
      </c>
      <c r="Z11" s="9">
        <f>(SUM($E11:N11)+SUM($E11:M11))/2</f>
        <v>0</v>
      </c>
      <c r="AA11" s="9">
        <f t="shared" si="3"/>
        <v>0</v>
      </c>
    </row>
    <row r="12" spans="1:28" hidden="1">
      <c r="A12" s="7">
        <v>2215</v>
      </c>
      <c r="B12" t="s">
        <v>36</v>
      </c>
      <c r="C12" t="str">
        <f t="shared" si="0"/>
        <v>2215 General 389-391 / 393-395 / 397-398</v>
      </c>
      <c r="D12" s="11">
        <v>1</v>
      </c>
      <c r="E12" s="8">
        <v>0</v>
      </c>
      <c r="F12" s="9">
        <v>0</v>
      </c>
      <c r="G12" s="9">
        <v>0</v>
      </c>
      <c r="H12" s="9">
        <v>0</v>
      </c>
      <c r="I12" s="9">
        <v>0</v>
      </c>
      <c r="J12" s="9">
        <v>0</v>
      </c>
      <c r="K12" s="9">
        <v>0</v>
      </c>
      <c r="L12" s="9">
        <v>0</v>
      </c>
      <c r="M12" s="9">
        <v>0</v>
      </c>
      <c r="N12" s="9">
        <v>0</v>
      </c>
      <c r="O12" s="9">
        <f t="shared" si="1"/>
        <v>0</v>
      </c>
      <c r="Q12" s="9">
        <f t="shared" si="2"/>
        <v>0</v>
      </c>
      <c r="R12" s="9">
        <f>(SUM($E12:F12)+SUM($E12:E12))/2</f>
        <v>0</v>
      </c>
      <c r="S12" s="9">
        <f>(SUM($E12:G12)+SUM($E12:F12))/2</f>
        <v>0</v>
      </c>
      <c r="T12" s="9">
        <f>(SUM($E12:H12)+SUM($E12:G12))/2</f>
        <v>0</v>
      </c>
      <c r="U12" s="9">
        <f>(SUM($E12:I12)+SUM($E12:H12))/2</f>
        <v>0</v>
      </c>
      <c r="V12" s="9">
        <f>(SUM($E12:J12)+SUM($E12:I12))/2</f>
        <v>0</v>
      </c>
      <c r="W12" s="9">
        <f>(SUM($E12:K12)+SUM($E12:J12))/2</f>
        <v>0</v>
      </c>
      <c r="X12" s="9">
        <f>(SUM($E12:L12)+SUM($E12:K12))/2</f>
        <v>0</v>
      </c>
      <c r="Y12" s="9">
        <f>(SUM($E12:M12)+SUM($E12:L12))/2</f>
        <v>0</v>
      </c>
      <c r="Z12" s="9">
        <f>(SUM($E12:N12)+SUM($E12:M12))/2</f>
        <v>0</v>
      </c>
      <c r="AA12" s="9">
        <f t="shared" si="3"/>
        <v>0</v>
      </c>
    </row>
    <row r="13" spans="1:28" hidden="1">
      <c r="A13" s="7">
        <v>2215</v>
      </c>
      <c r="B13" t="s">
        <v>37</v>
      </c>
      <c r="C13" t="str">
        <f t="shared" si="0"/>
        <v>2215 Software 303</v>
      </c>
      <c r="D13" s="11">
        <v>1</v>
      </c>
      <c r="E13" s="8">
        <v>0</v>
      </c>
      <c r="F13" s="9">
        <v>0</v>
      </c>
      <c r="G13" s="9">
        <v>0</v>
      </c>
      <c r="H13" s="9">
        <v>0</v>
      </c>
      <c r="I13" s="9">
        <v>0</v>
      </c>
      <c r="J13" s="9">
        <v>0</v>
      </c>
      <c r="K13" s="9">
        <v>0</v>
      </c>
      <c r="L13" s="9">
        <v>0</v>
      </c>
      <c r="M13" s="9">
        <v>0</v>
      </c>
      <c r="N13" s="9">
        <v>0</v>
      </c>
      <c r="O13" s="9">
        <f t="shared" si="1"/>
        <v>0</v>
      </c>
      <c r="Q13" s="9">
        <f t="shared" si="2"/>
        <v>0</v>
      </c>
      <c r="R13" s="9">
        <f>(SUM($E13:F13)+SUM($E13:E13))/2</f>
        <v>0</v>
      </c>
      <c r="S13" s="9">
        <f>(SUM($E13:G13)+SUM($E13:F13))/2</f>
        <v>0</v>
      </c>
      <c r="T13" s="9">
        <f>(SUM($E13:H13)+SUM($E13:G13))/2</f>
        <v>0</v>
      </c>
      <c r="U13" s="9">
        <f>(SUM($E13:I13)+SUM($E13:H13))/2</f>
        <v>0</v>
      </c>
      <c r="V13" s="9">
        <f>(SUM($E13:J13)+SUM($E13:I13))/2</f>
        <v>0</v>
      </c>
      <c r="W13" s="9">
        <f>(SUM($E13:K13)+SUM($E13:J13))/2</f>
        <v>0</v>
      </c>
      <c r="X13" s="9">
        <f>(SUM($E13:L13)+SUM($E13:K13))/2</f>
        <v>0</v>
      </c>
      <c r="Y13" s="9">
        <f>(SUM($E13:M13)+SUM($E13:L13))/2</f>
        <v>0</v>
      </c>
      <c r="Z13" s="9">
        <f>(SUM($E13:N13)+SUM($E13:M13))/2</f>
        <v>0</v>
      </c>
      <c r="AA13" s="9">
        <f t="shared" si="3"/>
        <v>0</v>
      </c>
    </row>
    <row r="14" spans="1:28" hidden="1">
      <c r="A14" s="7">
        <v>2217</v>
      </c>
      <c r="B14" t="s">
        <v>36</v>
      </c>
      <c r="C14" t="str">
        <f t="shared" si="0"/>
        <v>2217 General 389-391 / 393-395 / 397-398</v>
      </c>
      <c r="D14" s="11">
        <v>1</v>
      </c>
      <c r="E14" s="8">
        <v>0</v>
      </c>
      <c r="F14" s="9">
        <v>0</v>
      </c>
      <c r="G14" s="9">
        <v>0</v>
      </c>
      <c r="H14" s="9">
        <v>0</v>
      </c>
      <c r="I14" s="9">
        <v>0</v>
      </c>
      <c r="J14" s="9">
        <v>0</v>
      </c>
      <c r="K14" s="9">
        <v>0</v>
      </c>
      <c r="L14" s="9">
        <v>0</v>
      </c>
      <c r="M14" s="9">
        <v>0</v>
      </c>
      <c r="N14" s="9">
        <v>0</v>
      </c>
      <c r="O14" s="9">
        <f t="shared" si="1"/>
        <v>0</v>
      </c>
      <c r="Q14" s="9">
        <f t="shared" si="2"/>
        <v>0</v>
      </c>
      <c r="R14" s="9">
        <f>(SUM($E14:F14)+SUM($E14:E14))/2</f>
        <v>0</v>
      </c>
      <c r="S14" s="9">
        <f>(SUM($E14:G14)+SUM($E14:F14))/2</f>
        <v>0</v>
      </c>
      <c r="T14" s="9">
        <f>(SUM($E14:H14)+SUM($E14:G14))/2</f>
        <v>0</v>
      </c>
      <c r="U14" s="9">
        <f>(SUM($E14:I14)+SUM($E14:H14))/2</f>
        <v>0</v>
      </c>
      <c r="V14" s="9">
        <f>(SUM($E14:J14)+SUM($E14:I14))/2</f>
        <v>0</v>
      </c>
      <c r="W14" s="9">
        <f>(SUM($E14:K14)+SUM($E14:J14))/2</f>
        <v>0</v>
      </c>
      <c r="X14" s="9">
        <f>(SUM($E14:L14)+SUM($E14:K14))/2</f>
        <v>0</v>
      </c>
      <c r="Y14" s="9">
        <f>(SUM($E14:M14)+SUM($E14:L14))/2</f>
        <v>0</v>
      </c>
      <c r="Z14" s="9">
        <f>(SUM($E14:N14)+SUM($E14:M14))/2</f>
        <v>0</v>
      </c>
      <c r="AA14" s="9">
        <f t="shared" si="3"/>
        <v>0</v>
      </c>
    </row>
    <row r="15" spans="1:28" hidden="1">
      <c r="A15" s="7">
        <v>2221</v>
      </c>
      <c r="B15" t="s">
        <v>37</v>
      </c>
      <c r="C15" t="str">
        <f t="shared" si="0"/>
        <v>2221 Software 303</v>
      </c>
      <c r="D15" s="11">
        <v>1</v>
      </c>
      <c r="E15" s="8">
        <v>0</v>
      </c>
      <c r="F15" s="9">
        <v>0</v>
      </c>
      <c r="G15" s="9">
        <v>0</v>
      </c>
      <c r="H15" s="9">
        <v>0</v>
      </c>
      <c r="I15" s="9">
        <v>0</v>
      </c>
      <c r="J15" s="9">
        <v>0</v>
      </c>
      <c r="K15" s="9">
        <v>0</v>
      </c>
      <c r="L15" s="9">
        <v>0</v>
      </c>
      <c r="M15" s="9">
        <v>0</v>
      </c>
      <c r="N15" s="9">
        <v>0</v>
      </c>
      <c r="O15" s="9">
        <f t="shared" si="1"/>
        <v>0</v>
      </c>
      <c r="Q15" s="9">
        <f t="shared" si="2"/>
        <v>0</v>
      </c>
      <c r="R15" s="9">
        <f>(SUM($E15:F15)+SUM($E15:E15))/2</f>
        <v>0</v>
      </c>
      <c r="S15" s="9">
        <f>(SUM($E15:G15)+SUM($E15:F15))/2</f>
        <v>0</v>
      </c>
      <c r="T15" s="9">
        <f>(SUM($E15:H15)+SUM($E15:G15))/2</f>
        <v>0</v>
      </c>
      <c r="U15" s="9">
        <f>(SUM($E15:I15)+SUM($E15:H15))/2</f>
        <v>0</v>
      </c>
      <c r="V15" s="9">
        <f>(SUM($E15:J15)+SUM($E15:I15))/2</f>
        <v>0</v>
      </c>
      <c r="W15" s="9">
        <f>(SUM($E15:K15)+SUM($E15:J15))/2</f>
        <v>0</v>
      </c>
      <c r="X15" s="9">
        <f>(SUM($E15:L15)+SUM($E15:K15))/2</f>
        <v>0</v>
      </c>
      <c r="Y15" s="9">
        <f>(SUM($E15:M15)+SUM($E15:L15))/2</f>
        <v>0</v>
      </c>
      <c r="Z15" s="9">
        <f>(SUM($E15:N15)+SUM($E15:M15))/2</f>
        <v>0</v>
      </c>
      <c r="AA15" s="9">
        <f t="shared" si="3"/>
        <v>0</v>
      </c>
    </row>
    <row r="16" spans="1:28" hidden="1">
      <c r="A16" s="7">
        <v>2221</v>
      </c>
      <c r="B16" t="s">
        <v>36</v>
      </c>
      <c r="C16" t="str">
        <f t="shared" si="0"/>
        <v>2221 General 389-391 / 393-395 / 397-398</v>
      </c>
      <c r="D16" s="11">
        <v>1</v>
      </c>
      <c r="E16" s="8">
        <v>0</v>
      </c>
      <c r="F16" s="9">
        <v>0</v>
      </c>
      <c r="G16" s="9">
        <v>0</v>
      </c>
      <c r="H16" s="9">
        <v>0</v>
      </c>
      <c r="I16" s="9">
        <v>0</v>
      </c>
      <c r="J16" s="9">
        <v>0</v>
      </c>
      <c r="K16" s="9">
        <v>0</v>
      </c>
      <c r="L16" s="9">
        <v>0</v>
      </c>
      <c r="M16" s="9">
        <v>0</v>
      </c>
      <c r="N16" s="9">
        <v>0</v>
      </c>
      <c r="O16" s="9">
        <f t="shared" si="1"/>
        <v>0</v>
      </c>
      <c r="Q16" s="9">
        <f t="shared" si="2"/>
        <v>0</v>
      </c>
      <c r="R16" s="9">
        <f>(SUM($E16:F16)+SUM($E16:E16))/2</f>
        <v>0</v>
      </c>
      <c r="S16" s="9">
        <f>(SUM($E16:G16)+SUM($E16:F16))/2</f>
        <v>0</v>
      </c>
      <c r="T16" s="9">
        <f>(SUM($E16:H16)+SUM($E16:G16))/2</f>
        <v>0</v>
      </c>
      <c r="U16" s="9">
        <f>(SUM($E16:I16)+SUM($E16:H16))/2</f>
        <v>0</v>
      </c>
      <c r="V16" s="9">
        <f>(SUM($E16:J16)+SUM($E16:I16))/2</f>
        <v>0</v>
      </c>
      <c r="W16" s="9">
        <f>(SUM($E16:K16)+SUM($E16:J16))/2</f>
        <v>0</v>
      </c>
      <c r="X16" s="9">
        <f>(SUM($E16:L16)+SUM($E16:K16))/2</f>
        <v>0</v>
      </c>
      <c r="Y16" s="9">
        <f>(SUM($E16:M16)+SUM($E16:L16))/2</f>
        <v>0</v>
      </c>
      <c r="Z16" s="9">
        <f>(SUM($E16:N16)+SUM($E16:M16))/2</f>
        <v>0</v>
      </c>
      <c r="AA16" s="9">
        <f t="shared" si="3"/>
        <v>0</v>
      </c>
    </row>
    <row r="17" spans="1:27" hidden="1">
      <c r="A17" s="7">
        <v>2252</v>
      </c>
      <c r="B17" t="s">
        <v>36</v>
      </c>
      <c r="C17" t="str">
        <f t="shared" si="0"/>
        <v>2252 General 389-391 / 393-395 / 397-398</v>
      </c>
      <c r="D17" s="11">
        <v>1</v>
      </c>
      <c r="E17" s="8">
        <v>0</v>
      </c>
      <c r="F17" s="9">
        <v>0</v>
      </c>
      <c r="G17" s="9">
        <v>0</v>
      </c>
      <c r="H17" s="9">
        <v>0</v>
      </c>
      <c r="I17" s="9">
        <v>0</v>
      </c>
      <c r="J17" s="9">
        <v>0</v>
      </c>
      <c r="K17" s="9">
        <v>0</v>
      </c>
      <c r="L17" s="9">
        <v>0</v>
      </c>
      <c r="M17" s="9">
        <v>0</v>
      </c>
      <c r="N17" s="9">
        <v>0</v>
      </c>
      <c r="O17" s="9">
        <f t="shared" si="1"/>
        <v>0</v>
      </c>
      <c r="Q17" s="9">
        <f t="shared" si="2"/>
        <v>0</v>
      </c>
      <c r="R17" s="9">
        <f>(SUM($E17:F17)+SUM($E17:E17))/2</f>
        <v>0</v>
      </c>
      <c r="S17" s="9">
        <f>(SUM($E17:G17)+SUM($E17:F17))/2</f>
        <v>0</v>
      </c>
      <c r="T17" s="9">
        <f>(SUM($E17:H17)+SUM($E17:G17))/2</f>
        <v>0</v>
      </c>
      <c r="U17" s="9">
        <f>(SUM($E17:I17)+SUM($E17:H17))/2</f>
        <v>0</v>
      </c>
      <c r="V17" s="9">
        <f>(SUM($E17:J17)+SUM($E17:I17))/2</f>
        <v>0</v>
      </c>
      <c r="W17" s="9">
        <f>(SUM($E17:K17)+SUM($E17:J17))/2</f>
        <v>0</v>
      </c>
      <c r="X17" s="9">
        <f>(SUM($E17:L17)+SUM($E17:K17))/2</f>
        <v>0</v>
      </c>
      <c r="Y17" s="9">
        <f>(SUM($E17:M17)+SUM($E17:L17))/2</f>
        <v>0</v>
      </c>
      <c r="Z17" s="9">
        <f>(SUM($E17:N17)+SUM($E17:M17))/2</f>
        <v>0</v>
      </c>
      <c r="AA17" s="9">
        <f t="shared" si="3"/>
        <v>0</v>
      </c>
    </row>
    <row r="18" spans="1:27" hidden="1">
      <c r="A18" s="7">
        <v>2253</v>
      </c>
      <c r="B18" t="s">
        <v>36</v>
      </c>
      <c r="C18" t="str">
        <f t="shared" ref="C18:C30" si="4">CONCATENATE(A18," ",B18)</f>
        <v>2253 General 389-391 / 393-395 / 397-398</v>
      </c>
      <c r="D18" s="11">
        <v>1</v>
      </c>
      <c r="E18" s="8">
        <v>0</v>
      </c>
      <c r="F18" s="9">
        <v>0</v>
      </c>
      <c r="G18" s="9">
        <v>0</v>
      </c>
      <c r="H18" s="9">
        <v>0</v>
      </c>
      <c r="I18" s="9">
        <v>0</v>
      </c>
      <c r="J18" s="9">
        <v>0</v>
      </c>
      <c r="K18" s="9">
        <v>0</v>
      </c>
      <c r="L18" s="9">
        <v>0</v>
      </c>
      <c r="M18" s="9">
        <v>0</v>
      </c>
      <c r="N18" s="9">
        <v>0</v>
      </c>
      <c r="O18" s="9">
        <f t="shared" si="1"/>
        <v>0</v>
      </c>
      <c r="Q18" s="9">
        <f t="shared" si="2"/>
        <v>0</v>
      </c>
      <c r="R18" s="9">
        <f>(SUM($E18:F18)+SUM($E18:E18))/2</f>
        <v>0</v>
      </c>
      <c r="S18" s="9">
        <f>(SUM($E18:G18)+SUM($E18:F18))/2</f>
        <v>0</v>
      </c>
      <c r="T18" s="9">
        <f>(SUM($E18:H18)+SUM($E18:G18))/2</f>
        <v>0</v>
      </c>
      <c r="U18" s="9">
        <f>(SUM($E18:I18)+SUM($E18:H18))/2</f>
        <v>0</v>
      </c>
      <c r="V18" s="9">
        <f>(SUM($E18:J18)+SUM($E18:I18))/2</f>
        <v>0</v>
      </c>
      <c r="W18" s="9">
        <f>(SUM($E18:K18)+SUM($E18:J18))/2</f>
        <v>0</v>
      </c>
      <c r="X18" s="9">
        <f>(SUM($E18:L18)+SUM($E18:K18))/2</f>
        <v>0</v>
      </c>
      <c r="Y18" s="9">
        <f>(SUM($E18:M18)+SUM($E18:L18))/2</f>
        <v>0</v>
      </c>
      <c r="Z18" s="9">
        <f>(SUM($E18:N18)+SUM($E18:M18))/2</f>
        <v>0</v>
      </c>
      <c r="AA18" s="9">
        <f t="shared" si="3"/>
        <v>0</v>
      </c>
    </row>
    <row r="19" spans="1:27" hidden="1">
      <c r="A19" s="7">
        <v>2273</v>
      </c>
      <c r="B19" t="s">
        <v>36</v>
      </c>
      <c r="C19" t="str">
        <f t="shared" si="4"/>
        <v>2273 General 389-391 / 393-395 / 397-398</v>
      </c>
      <c r="D19" s="11">
        <v>1</v>
      </c>
      <c r="E19" s="8">
        <v>0</v>
      </c>
      <c r="F19" s="9">
        <v>0</v>
      </c>
      <c r="G19" s="9">
        <v>0</v>
      </c>
      <c r="H19" s="9">
        <v>0</v>
      </c>
      <c r="I19" s="9">
        <v>0</v>
      </c>
      <c r="J19" s="9">
        <v>0</v>
      </c>
      <c r="K19" s="9">
        <v>0</v>
      </c>
      <c r="L19" s="9">
        <v>0</v>
      </c>
      <c r="M19" s="9">
        <v>0</v>
      </c>
      <c r="N19" s="9">
        <v>0</v>
      </c>
      <c r="O19" s="9">
        <f t="shared" si="1"/>
        <v>0</v>
      </c>
      <c r="Q19" s="9">
        <f t="shared" si="2"/>
        <v>0</v>
      </c>
      <c r="R19" s="9">
        <f>(SUM($E19:F19)+SUM($E19:E19))/2</f>
        <v>0</v>
      </c>
      <c r="S19" s="9">
        <f>(SUM($E19:G19)+SUM($E19:F19))/2</f>
        <v>0</v>
      </c>
      <c r="T19" s="9">
        <f>(SUM($E19:H19)+SUM($E19:G19))/2</f>
        <v>0</v>
      </c>
      <c r="U19" s="9">
        <f>(SUM($E19:I19)+SUM($E19:H19))/2</f>
        <v>0</v>
      </c>
      <c r="V19" s="9">
        <f>(SUM($E19:J19)+SUM($E19:I19))/2</f>
        <v>0</v>
      </c>
      <c r="W19" s="9">
        <f>(SUM($E19:K19)+SUM($E19:J19))/2</f>
        <v>0</v>
      </c>
      <c r="X19" s="9">
        <f>(SUM($E19:L19)+SUM($E19:K19))/2</f>
        <v>0</v>
      </c>
      <c r="Y19" s="9">
        <f>(SUM($E19:M19)+SUM($E19:L19))/2</f>
        <v>0</v>
      </c>
      <c r="Z19" s="9">
        <f>(SUM($E19:N19)+SUM($E19:M19))/2</f>
        <v>0</v>
      </c>
      <c r="AA19" s="9">
        <f t="shared" si="3"/>
        <v>0</v>
      </c>
    </row>
    <row r="20" spans="1:27" hidden="1">
      <c r="A20" s="7">
        <v>2277</v>
      </c>
      <c r="B20" t="s">
        <v>36</v>
      </c>
      <c r="C20" t="str">
        <f t="shared" si="4"/>
        <v>2277 General 389-391 / 393-395 / 397-398</v>
      </c>
      <c r="D20" s="11">
        <v>1</v>
      </c>
      <c r="E20" s="8">
        <v>10505.420033765264</v>
      </c>
      <c r="F20" s="9">
        <v>1908.7216539841797</v>
      </c>
      <c r="G20" s="9">
        <v>3229.8007797379801</v>
      </c>
      <c r="H20" s="9">
        <v>2462.8816694550596</v>
      </c>
      <c r="I20" s="9">
        <v>910.59788949947983</v>
      </c>
      <c r="J20" s="9">
        <v>1834.578724978755</v>
      </c>
      <c r="K20" s="9">
        <v>-719.12533809973502</v>
      </c>
      <c r="L20" s="9">
        <v>2471.8443489435149</v>
      </c>
      <c r="M20" s="9">
        <v>1338.8004282151801</v>
      </c>
      <c r="N20" s="9">
        <v>1247.30551030113</v>
      </c>
      <c r="O20" s="9">
        <f t="shared" si="1"/>
        <v>25190.825700780806</v>
      </c>
      <c r="Q20" s="9">
        <f t="shared" si="2"/>
        <v>5252.7100168826319</v>
      </c>
      <c r="R20" s="9">
        <f>(SUM($E20:F20)+SUM($E20:E20))/2</f>
        <v>11459.780860757353</v>
      </c>
      <c r="S20" s="9">
        <f>(SUM($E20:G20)+SUM($E20:F20))/2</f>
        <v>14029.042077618433</v>
      </c>
      <c r="T20" s="9">
        <f>(SUM($E20:H20)+SUM($E20:G20))/2</f>
        <v>16875.383302214952</v>
      </c>
      <c r="U20" s="9">
        <f>(SUM($E20:I20)+SUM($E20:H20))/2</f>
        <v>18562.123081692225</v>
      </c>
      <c r="V20" s="9">
        <f>(SUM($E20:J20)+SUM($E20:I20))/2</f>
        <v>19934.71138893134</v>
      </c>
      <c r="W20" s="9">
        <f>(SUM($E20:K20)+SUM($E20:J20))/2</f>
        <v>20492.438082370849</v>
      </c>
      <c r="X20" s="9">
        <f>(SUM($E20:L20)+SUM($E20:K20))/2</f>
        <v>21368.797587792738</v>
      </c>
      <c r="Y20" s="9">
        <f>(SUM($E20:M20)+SUM($E20:L20))/2</f>
        <v>23274.119976372087</v>
      </c>
      <c r="Z20" s="9">
        <f>(SUM($E20:N20)+SUM($E20:M20))/2</f>
        <v>24567.172945630242</v>
      </c>
      <c r="AA20" s="9">
        <f t="shared" si="3"/>
        <v>17581.627932026284</v>
      </c>
    </row>
    <row r="21" spans="1:27" hidden="1">
      <c r="A21" s="7">
        <v>2277</v>
      </c>
      <c r="B21" t="s">
        <v>37</v>
      </c>
      <c r="C21" t="str">
        <f t="shared" si="4"/>
        <v>2277 Software 303</v>
      </c>
      <c r="D21" s="11">
        <v>1</v>
      </c>
      <c r="E21" s="8">
        <v>43.120590574005085</v>
      </c>
      <c r="F21" s="9">
        <v>79.254401017679996</v>
      </c>
      <c r="G21" s="9">
        <v>39977.864445689724</v>
      </c>
      <c r="H21" s="9">
        <v>3541.5560249363698</v>
      </c>
      <c r="I21" s="9">
        <v>610.87623064649995</v>
      </c>
      <c r="J21" s="9">
        <v>190.029785613885</v>
      </c>
      <c r="K21" s="9">
        <v>122.110580332125</v>
      </c>
      <c r="L21" s="9">
        <v>713.56407954268502</v>
      </c>
      <c r="M21" s="9">
        <v>0</v>
      </c>
      <c r="N21" s="9">
        <v>0</v>
      </c>
      <c r="O21" s="9">
        <f t="shared" si="1"/>
        <v>45278.376138352978</v>
      </c>
      <c r="Q21" s="9">
        <f t="shared" si="2"/>
        <v>21.560295287002543</v>
      </c>
      <c r="R21" s="9">
        <f>(SUM($E21:F21)+SUM($E21:E21))/2</f>
        <v>82.747791082845083</v>
      </c>
      <c r="S21" s="9">
        <f>(SUM($E21:G21)+SUM($E21:F21))/2</f>
        <v>20111.307214436547</v>
      </c>
      <c r="T21" s="9">
        <f>(SUM($E21:H21)+SUM($E21:G21))/2</f>
        <v>41871.01744974959</v>
      </c>
      <c r="U21" s="9">
        <f>(SUM($E21:I21)+SUM($E21:H21))/2</f>
        <v>43947.233577541032</v>
      </c>
      <c r="V21" s="9">
        <f>(SUM($E21:J21)+SUM($E21:I21))/2</f>
        <v>44347.686585671225</v>
      </c>
      <c r="W21" s="9">
        <f>(SUM($E21:K21)+SUM($E21:J21))/2</f>
        <v>44503.756768644227</v>
      </c>
      <c r="X21" s="9">
        <f>(SUM($E21:L21)+SUM($E21:K21))/2</f>
        <v>44921.594098581634</v>
      </c>
      <c r="Y21" s="9">
        <f>(SUM($E21:M21)+SUM($E21:L21))/2</f>
        <v>45278.376138352978</v>
      </c>
      <c r="Z21" s="9">
        <f>(SUM($E21:N21)+SUM($E21:M21))/2</f>
        <v>45278.376138352978</v>
      </c>
      <c r="AA21" s="9">
        <f t="shared" si="3"/>
        <v>33036.365605770006</v>
      </c>
    </row>
    <row r="22" spans="1:27" hidden="1">
      <c r="A22" s="7">
        <v>2278</v>
      </c>
      <c r="B22" t="s">
        <v>36</v>
      </c>
      <c r="C22" t="str">
        <f t="shared" si="4"/>
        <v>2278 General 389-391 / 393-395 / 397-398</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7" hidden="1">
      <c r="A23" s="7">
        <v>2293</v>
      </c>
      <c r="B23" t="s">
        <v>36</v>
      </c>
      <c r="C23" t="str">
        <f t="shared" si="4"/>
        <v>2293 General 389-391 / 393-395 / 397-398</v>
      </c>
      <c r="D23" s="11">
        <v>1</v>
      </c>
      <c r="E23" s="8">
        <v>0</v>
      </c>
      <c r="F23" s="9">
        <v>0</v>
      </c>
      <c r="G23" s="9">
        <v>0</v>
      </c>
      <c r="H23" s="9">
        <v>0</v>
      </c>
      <c r="I23" s="9">
        <v>0</v>
      </c>
      <c r="J23" s="9">
        <v>0</v>
      </c>
      <c r="K23" s="9">
        <v>0</v>
      </c>
      <c r="L23" s="9">
        <v>0</v>
      </c>
      <c r="M23" s="9">
        <v>0</v>
      </c>
      <c r="N23" s="9">
        <v>0</v>
      </c>
      <c r="O23" s="9">
        <f t="shared" si="1"/>
        <v>0</v>
      </c>
      <c r="Q23" s="9">
        <f t="shared" si="2"/>
        <v>0</v>
      </c>
      <c r="R23" s="9">
        <f>(SUM($E23:F23)+SUM($E23:E23))/2</f>
        <v>0</v>
      </c>
      <c r="S23" s="9">
        <f>(SUM($E23:G23)+SUM($E23:F23))/2</f>
        <v>0</v>
      </c>
      <c r="T23" s="9">
        <f>(SUM($E23:H23)+SUM($E23:G23))/2</f>
        <v>0</v>
      </c>
      <c r="U23" s="9">
        <f>(SUM($E23:I23)+SUM($E23:H23))/2</f>
        <v>0</v>
      </c>
      <c r="V23" s="9">
        <f>(SUM($E23:J23)+SUM($E23:I23))/2</f>
        <v>0</v>
      </c>
      <c r="W23" s="9">
        <f>(SUM($E23:K23)+SUM($E23:J23))/2</f>
        <v>0</v>
      </c>
      <c r="X23" s="9">
        <f>(SUM($E23:L23)+SUM($E23:K23))/2</f>
        <v>0</v>
      </c>
      <c r="Y23" s="9">
        <f>(SUM($E23:M23)+SUM($E23:L23))/2</f>
        <v>0</v>
      </c>
      <c r="Z23" s="9">
        <f>(SUM($E23:N23)+SUM($E23:M23))/2</f>
        <v>0</v>
      </c>
      <c r="AA23" s="9">
        <f t="shared" si="3"/>
        <v>0</v>
      </c>
    </row>
    <row r="24" spans="1:27" hidden="1">
      <c r="A24" s="7">
        <v>2336</v>
      </c>
      <c r="B24" t="s">
        <v>37</v>
      </c>
      <c r="C24" t="str">
        <f t="shared" si="4"/>
        <v>2336 Software 303</v>
      </c>
      <c r="D24" s="11">
        <v>1</v>
      </c>
      <c r="E24" s="8">
        <v>0</v>
      </c>
      <c r="F24" s="9">
        <v>0</v>
      </c>
      <c r="G24" s="9">
        <v>0</v>
      </c>
      <c r="H24" s="9">
        <v>0</v>
      </c>
      <c r="I24" s="9">
        <v>0</v>
      </c>
      <c r="J24" s="9">
        <v>0</v>
      </c>
      <c r="K24" s="9">
        <v>0</v>
      </c>
      <c r="L24" s="9">
        <v>0</v>
      </c>
      <c r="M24" s="9">
        <v>0</v>
      </c>
      <c r="N24" s="9">
        <v>0</v>
      </c>
      <c r="O24" s="9">
        <f t="shared" si="1"/>
        <v>0</v>
      </c>
      <c r="Q24" s="9">
        <f t="shared" si="2"/>
        <v>0</v>
      </c>
      <c r="R24" s="9">
        <f>(SUM($E24:F24)+SUM($E24:E24))/2</f>
        <v>0</v>
      </c>
      <c r="S24" s="9">
        <f>(SUM($E24:G24)+SUM($E24:F24))/2</f>
        <v>0</v>
      </c>
      <c r="T24" s="9">
        <f>(SUM($E24:H24)+SUM($E24:G24))/2</f>
        <v>0</v>
      </c>
      <c r="U24" s="9">
        <f>(SUM($E24:I24)+SUM($E24:H24))/2</f>
        <v>0</v>
      </c>
      <c r="V24" s="9">
        <f>(SUM($E24:J24)+SUM($E24:I24))/2</f>
        <v>0</v>
      </c>
      <c r="W24" s="9">
        <f>(SUM($E24:K24)+SUM($E24:J24))/2</f>
        <v>0</v>
      </c>
      <c r="X24" s="9">
        <f>(SUM($E24:L24)+SUM($E24:K24))/2</f>
        <v>0</v>
      </c>
      <c r="Y24" s="9">
        <f>(SUM($E24:M24)+SUM($E24:L24))/2</f>
        <v>0</v>
      </c>
      <c r="Z24" s="9">
        <f>(SUM($E24:N24)+SUM($E24:M24))/2</f>
        <v>0</v>
      </c>
      <c r="AA24" s="9">
        <f t="shared" si="3"/>
        <v>0</v>
      </c>
    </row>
    <row r="25" spans="1:27" hidden="1">
      <c r="A25" s="7">
        <v>2346</v>
      </c>
      <c r="B25" t="s">
        <v>36</v>
      </c>
      <c r="C25" t="str">
        <f t="shared" si="4"/>
        <v>2346 General 389-391 / 393-395 / 397-398</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7" hidden="1">
      <c r="A26" s="7">
        <v>2390</v>
      </c>
      <c r="B26" t="s">
        <v>36</v>
      </c>
      <c r="C26" t="str">
        <f t="shared" si="4"/>
        <v>2390 General 389-391 / 393-395 / 397-398</v>
      </c>
      <c r="D26" s="11">
        <v>1</v>
      </c>
      <c r="E26" s="8">
        <v>0</v>
      </c>
      <c r="F26" s="9">
        <v>0</v>
      </c>
      <c r="G26" s="9">
        <v>0</v>
      </c>
      <c r="H26" s="9">
        <v>0</v>
      </c>
      <c r="I26" s="9">
        <v>0</v>
      </c>
      <c r="J26" s="9">
        <v>0</v>
      </c>
      <c r="K26" s="9">
        <v>0</v>
      </c>
      <c r="L26" s="9">
        <v>0</v>
      </c>
      <c r="M26" s="9">
        <v>0</v>
      </c>
      <c r="N26" s="9">
        <v>0</v>
      </c>
      <c r="O26" s="9">
        <f t="shared" si="1"/>
        <v>0</v>
      </c>
      <c r="Q26" s="9">
        <f t="shared" si="2"/>
        <v>0</v>
      </c>
      <c r="R26" s="9">
        <f>(SUM($E26:F26)+SUM($E26:E26))/2</f>
        <v>0</v>
      </c>
      <c r="S26" s="9">
        <f>(SUM($E26:G26)+SUM($E26:F26))/2</f>
        <v>0</v>
      </c>
      <c r="T26" s="9">
        <f>(SUM($E26:H26)+SUM($E26:G26))/2</f>
        <v>0</v>
      </c>
      <c r="U26" s="9">
        <f>(SUM($E26:I26)+SUM($E26:H26))/2</f>
        <v>0</v>
      </c>
      <c r="V26" s="9">
        <f>(SUM($E26:J26)+SUM($E26:I26))/2</f>
        <v>0</v>
      </c>
      <c r="W26" s="9">
        <f>(SUM($E26:K26)+SUM($E26:J26))/2</f>
        <v>0</v>
      </c>
      <c r="X26" s="9">
        <f>(SUM($E26:L26)+SUM($E26:K26))/2</f>
        <v>0</v>
      </c>
      <c r="Y26" s="9">
        <f>(SUM($E26:M26)+SUM($E26:L26))/2</f>
        <v>0</v>
      </c>
      <c r="Z26" s="9">
        <f>(SUM($E26:N26)+SUM($E26:M26))/2</f>
        <v>0</v>
      </c>
      <c r="AA26" s="9">
        <f t="shared" si="3"/>
        <v>0</v>
      </c>
    </row>
    <row r="27" spans="1:27" hidden="1">
      <c r="A27" s="7">
        <v>2396</v>
      </c>
      <c r="B27" t="s">
        <v>36</v>
      </c>
      <c r="C27" t="str">
        <f t="shared" si="4"/>
        <v>2396 General 389-391 / 393-395 / 397-398</v>
      </c>
      <c r="D27" s="11">
        <v>1</v>
      </c>
      <c r="E27" s="8">
        <v>0</v>
      </c>
      <c r="F27" s="9">
        <v>0</v>
      </c>
      <c r="G27" s="9">
        <v>0</v>
      </c>
      <c r="H27" s="9">
        <v>0</v>
      </c>
      <c r="I27" s="9">
        <v>0</v>
      </c>
      <c r="J27" s="9">
        <v>0</v>
      </c>
      <c r="K27" s="9">
        <v>0</v>
      </c>
      <c r="L27" s="9">
        <v>0</v>
      </c>
      <c r="M27" s="9">
        <v>0</v>
      </c>
      <c r="N27" s="9">
        <v>0</v>
      </c>
      <c r="O27" s="9">
        <f t="shared" si="1"/>
        <v>0</v>
      </c>
      <c r="Q27" s="9">
        <f t="shared" si="2"/>
        <v>0</v>
      </c>
      <c r="R27" s="9">
        <f>(SUM($E27:F27)+SUM($E27:E27))/2</f>
        <v>0</v>
      </c>
      <c r="S27" s="9">
        <f>(SUM($E27:G27)+SUM($E27:F27))/2</f>
        <v>0</v>
      </c>
      <c r="T27" s="9">
        <f>(SUM($E27:H27)+SUM($E27:G27))/2</f>
        <v>0</v>
      </c>
      <c r="U27" s="9">
        <f>(SUM($E27:I27)+SUM($E27:H27))/2</f>
        <v>0</v>
      </c>
      <c r="V27" s="9">
        <f>(SUM($E27:J27)+SUM($E27:I27))/2</f>
        <v>0</v>
      </c>
      <c r="W27" s="9">
        <f>(SUM($E27:K27)+SUM($E27:J27))/2</f>
        <v>0</v>
      </c>
      <c r="X27" s="9">
        <f>(SUM($E27:L27)+SUM($E27:K27))/2</f>
        <v>0</v>
      </c>
      <c r="Y27" s="9">
        <f>(SUM($E27:M27)+SUM($E27:L27))/2</f>
        <v>0</v>
      </c>
      <c r="Z27" s="9">
        <f>(SUM($E27:N27)+SUM($E27:M27))/2</f>
        <v>0</v>
      </c>
      <c r="AA27" s="9">
        <f t="shared" si="3"/>
        <v>0</v>
      </c>
    </row>
    <row r="28" spans="1:27" hidden="1">
      <c r="A28" s="7">
        <v>2397</v>
      </c>
      <c r="B28" t="s">
        <v>37</v>
      </c>
      <c r="C28" t="str">
        <f t="shared" si="4"/>
        <v>2397 Software 303</v>
      </c>
      <c r="D28" s="11">
        <v>1</v>
      </c>
      <c r="E28" s="8">
        <v>0</v>
      </c>
      <c r="F28" s="9">
        <v>0</v>
      </c>
      <c r="G28" s="9">
        <v>0</v>
      </c>
      <c r="H28" s="9">
        <v>0</v>
      </c>
      <c r="I28" s="9">
        <v>0</v>
      </c>
      <c r="J28" s="9">
        <v>0</v>
      </c>
      <c r="K28" s="9">
        <v>0</v>
      </c>
      <c r="L28" s="9">
        <v>0</v>
      </c>
      <c r="M28" s="9">
        <v>0</v>
      </c>
      <c r="N28" s="9">
        <v>0</v>
      </c>
      <c r="O28" s="9">
        <f t="shared" si="1"/>
        <v>0</v>
      </c>
      <c r="Q28" s="9">
        <f t="shared" si="2"/>
        <v>0</v>
      </c>
      <c r="R28" s="9">
        <f>(SUM($E28:F28)+SUM($E28:E28))/2</f>
        <v>0</v>
      </c>
      <c r="S28" s="9">
        <f>(SUM($E28:G28)+SUM($E28:F28))/2</f>
        <v>0</v>
      </c>
      <c r="T28" s="9">
        <f>(SUM($E28:H28)+SUM($E28:G28))/2</f>
        <v>0</v>
      </c>
      <c r="U28" s="9">
        <f>(SUM($E28:I28)+SUM($E28:H28))/2</f>
        <v>0</v>
      </c>
      <c r="V28" s="9">
        <f>(SUM($E28:J28)+SUM($E28:I28))/2</f>
        <v>0</v>
      </c>
      <c r="W28" s="9">
        <f>(SUM($E28:K28)+SUM($E28:J28))/2</f>
        <v>0</v>
      </c>
      <c r="X28" s="9">
        <f>(SUM($E28:L28)+SUM($E28:K28))/2</f>
        <v>0</v>
      </c>
      <c r="Y28" s="9">
        <f>(SUM($E28:M28)+SUM($E28:L28))/2</f>
        <v>0</v>
      </c>
      <c r="Z28" s="9">
        <f>(SUM($E28:N28)+SUM($E28:M28))/2</f>
        <v>0</v>
      </c>
      <c r="AA28" s="9">
        <f t="shared" si="3"/>
        <v>0</v>
      </c>
    </row>
    <row r="29" spans="1:27" hidden="1">
      <c r="A29" s="7">
        <v>2397</v>
      </c>
      <c r="B29" t="s">
        <v>36</v>
      </c>
      <c r="C29" t="str">
        <f t="shared" si="4"/>
        <v>2397 General 389-391 / 393-395 / 397-398</v>
      </c>
      <c r="D29" s="11">
        <v>1</v>
      </c>
      <c r="E29" s="8">
        <v>0</v>
      </c>
      <c r="F29" s="9">
        <v>0</v>
      </c>
      <c r="G29" s="9">
        <v>0</v>
      </c>
      <c r="H29" s="9">
        <v>0</v>
      </c>
      <c r="I29" s="9">
        <v>0</v>
      </c>
      <c r="J29" s="9">
        <v>0</v>
      </c>
      <c r="K29" s="9">
        <v>0</v>
      </c>
      <c r="L29" s="9">
        <v>0</v>
      </c>
      <c r="M29" s="9">
        <v>0</v>
      </c>
      <c r="N29" s="9">
        <v>0</v>
      </c>
      <c r="O29" s="9">
        <f t="shared" si="1"/>
        <v>0</v>
      </c>
      <c r="Q29" s="9">
        <f t="shared" si="2"/>
        <v>0</v>
      </c>
      <c r="R29" s="9">
        <f>(SUM($E29:F29)+SUM($E29:E29))/2</f>
        <v>0</v>
      </c>
      <c r="S29" s="9">
        <f>(SUM($E29:G29)+SUM($E29:F29))/2</f>
        <v>0</v>
      </c>
      <c r="T29" s="9">
        <f>(SUM($E29:H29)+SUM($E29:G29))/2</f>
        <v>0</v>
      </c>
      <c r="U29" s="9">
        <f>(SUM($E29:I29)+SUM($E29:H29))/2</f>
        <v>0</v>
      </c>
      <c r="V29" s="9">
        <f>(SUM($E29:J29)+SUM($E29:I29))/2</f>
        <v>0</v>
      </c>
      <c r="W29" s="9">
        <f>(SUM($E29:K29)+SUM($E29:J29))/2</f>
        <v>0</v>
      </c>
      <c r="X29" s="9">
        <f>(SUM($E29:L29)+SUM($E29:K29))/2</f>
        <v>0</v>
      </c>
      <c r="Y29" s="9">
        <f>(SUM($E29:M29)+SUM($E29:L29))/2</f>
        <v>0</v>
      </c>
      <c r="Z29" s="9">
        <f>(SUM($E29:N29)+SUM($E29:M29))/2</f>
        <v>0</v>
      </c>
      <c r="AA29" s="9">
        <f t="shared" si="3"/>
        <v>0</v>
      </c>
    </row>
    <row r="30" spans="1:27" hidden="1">
      <c r="A30" s="7">
        <v>2443</v>
      </c>
      <c r="B30" t="s">
        <v>36</v>
      </c>
      <c r="C30" t="str">
        <f t="shared" si="4"/>
        <v>2443 General 389-391 / 393-395 / 397-398</v>
      </c>
      <c r="D30" s="11">
        <v>1</v>
      </c>
      <c r="E30" s="8">
        <v>0</v>
      </c>
      <c r="F30" s="9">
        <v>0</v>
      </c>
      <c r="G30" s="9">
        <v>0</v>
      </c>
      <c r="H30" s="9">
        <v>0</v>
      </c>
      <c r="I30" s="9">
        <v>0</v>
      </c>
      <c r="J30" s="9">
        <v>0</v>
      </c>
      <c r="K30" s="9">
        <v>0</v>
      </c>
      <c r="L30" s="9">
        <v>0</v>
      </c>
      <c r="M30" s="9">
        <v>0</v>
      </c>
      <c r="N30" s="9">
        <v>0</v>
      </c>
      <c r="O30" s="9">
        <f t="shared" si="1"/>
        <v>0</v>
      </c>
      <c r="Q30" s="9">
        <f t="shared" si="2"/>
        <v>0</v>
      </c>
      <c r="R30" s="9">
        <f>(SUM($E30:F30)+SUM($E30:E30))/2</f>
        <v>0</v>
      </c>
      <c r="S30" s="9">
        <f>(SUM($E30:G30)+SUM($E30:F30))/2</f>
        <v>0</v>
      </c>
      <c r="T30" s="9">
        <f>(SUM($E30:H30)+SUM($E30:G30))/2</f>
        <v>0</v>
      </c>
      <c r="U30" s="9">
        <f>(SUM($E30:I30)+SUM($E30:H30))/2</f>
        <v>0</v>
      </c>
      <c r="V30" s="9">
        <f>(SUM($E30:J30)+SUM($E30:I30))/2</f>
        <v>0</v>
      </c>
      <c r="W30" s="9">
        <f>(SUM($E30:K30)+SUM($E30:J30))/2</f>
        <v>0</v>
      </c>
      <c r="X30" s="9">
        <f>(SUM($E30:L30)+SUM($E30:K30))/2</f>
        <v>0</v>
      </c>
      <c r="Y30" s="9">
        <f>(SUM($E30:M30)+SUM($E30:L30))/2</f>
        <v>0</v>
      </c>
      <c r="Z30" s="9">
        <f>(SUM($E30:N30)+SUM($E30:M30))/2</f>
        <v>0</v>
      </c>
      <c r="AA30" s="9">
        <f t="shared" si="3"/>
        <v>0</v>
      </c>
    </row>
    <row r="31" spans="1:27" hidden="1">
      <c r="A31" s="7">
        <v>2470</v>
      </c>
      <c r="B31" t="s">
        <v>36</v>
      </c>
      <c r="C31" t="str">
        <f t="shared" ref="C31:C40" si="5">CONCATENATE(A31," ",B31)</f>
        <v>2470 General 389-391 / 393-395 / 397-398</v>
      </c>
      <c r="D31" s="11">
        <v>1</v>
      </c>
      <c r="E31" s="8">
        <v>0</v>
      </c>
      <c r="F31" s="9">
        <v>0</v>
      </c>
      <c r="G31" s="9">
        <v>0</v>
      </c>
      <c r="H31" s="9">
        <v>0</v>
      </c>
      <c r="I31" s="9">
        <v>0</v>
      </c>
      <c r="J31" s="9">
        <v>0</v>
      </c>
      <c r="K31" s="9">
        <v>0</v>
      </c>
      <c r="L31" s="9">
        <v>0</v>
      </c>
      <c r="M31" s="9">
        <v>0</v>
      </c>
      <c r="N31" s="9">
        <v>0</v>
      </c>
      <c r="O31" s="9">
        <f t="shared" si="1"/>
        <v>0</v>
      </c>
      <c r="Q31" s="9">
        <f t="shared" si="2"/>
        <v>0</v>
      </c>
      <c r="R31" s="9">
        <f>(SUM($E31:F31)+SUM($E31:E31))/2</f>
        <v>0</v>
      </c>
      <c r="S31" s="9">
        <f>(SUM($E31:G31)+SUM($E31:F31))/2</f>
        <v>0</v>
      </c>
      <c r="T31" s="9">
        <f>(SUM($E31:H31)+SUM($E31:G31))/2</f>
        <v>0</v>
      </c>
      <c r="U31" s="9">
        <f>(SUM($E31:I31)+SUM($E31:H31))/2</f>
        <v>0</v>
      </c>
      <c r="V31" s="9">
        <f>(SUM($E31:J31)+SUM($E31:I31))/2</f>
        <v>0</v>
      </c>
      <c r="W31" s="9">
        <f>(SUM($E31:K31)+SUM($E31:J31))/2</f>
        <v>0</v>
      </c>
      <c r="X31" s="9">
        <f>(SUM($E31:L31)+SUM($E31:K31))/2</f>
        <v>0</v>
      </c>
      <c r="Y31" s="9">
        <f>(SUM($E31:M31)+SUM($E31:L31))/2</f>
        <v>0</v>
      </c>
      <c r="Z31" s="9">
        <f>(SUM($E31:N31)+SUM($E31:M31))/2</f>
        <v>0</v>
      </c>
      <c r="AA31" s="9">
        <f t="shared" si="3"/>
        <v>0</v>
      </c>
    </row>
    <row r="32" spans="1:27" hidden="1">
      <c r="A32" s="7">
        <v>2481</v>
      </c>
      <c r="B32" t="s">
        <v>36</v>
      </c>
      <c r="C32" t="str">
        <f t="shared" si="5"/>
        <v>2481 General 389-391 / 393-395 / 397-398</v>
      </c>
      <c r="D32" s="11">
        <v>1</v>
      </c>
      <c r="E32" s="8">
        <v>0</v>
      </c>
      <c r="F32" s="9">
        <v>0</v>
      </c>
      <c r="G32" s="9">
        <v>0</v>
      </c>
      <c r="H32" s="9">
        <v>0</v>
      </c>
      <c r="I32" s="9">
        <v>0</v>
      </c>
      <c r="J32" s="9">
        <v>0</v>
      </c>
      <c r="K32" s="9">
        <v>0</v>
      </c>
      <c r="L32" s="9">
        <v>0</v>
      </c>
      <c r="M32" s="9">
        <v>0</v>
      </c>
      <c r="N32" s="9">
        <v>0</v>
      </c>
      <c r="O32" s="9">
        <f t="shared" si="1"/>
        <v>0</v>
      </c>
      <c r="Q32" s="9">
        <f t="shared" si="2"/>
        <v>0</v>
      </c>
      <c r="R32" s="9">
        <f>(SUM($E32:F32)+SUM($E32:E32))/2</f>
        <v>0</v>
      </c>
      <c r="S32" s="9">
        <f>(SUM($E32:G32)+SUM($E32:F32))/2</f>
        <v>0</v>
      </c>
      <c r="T32" s="9">
        <f>(SUM($E32:H32)+SUM($E32:G32))/2</f>
        <v>0</v>
      </c>
      <c r="U32" s="9">
        <f>(SUM($E32:I32)+SUM($E32:H32))/2</f>
        <v>0</v>
      </c>
      <c r="V32" s="9">
        <f>(SUM($E32:J32)+SUM($E32:I32))/2</f>
        <v>0</v>
      </c>
      <c r="W32" s="9">
        <f>(SUM($E32:K32)+SUM($E32:J32))/2</f>
        <v>0</v>
      </c>
      <c r="X32" s="9">
        <f>(SUM($E32:L32)+SUM($E32:K32))/2</f>
        <v>0</v>
      </c>
      <c r="Y32" s="9">
        <f>(SUM($E32:M32)+SUM($E32:L32))/2</f>
        <v>0</v>
      </c>
      <c r="Z32" s="9">
        <f>(SUM($E32:N32)+SUM($E32:M32))/2</f>
        <v>0</v>
      </c>
      <c r="AA32" s="9">
        <f t="shared" si="3"/>
        <v>0</v>
      </c>
    </row>
    <row r="33" spans="1:27" hidden="1">
      <c r="A33" s="7">
        <v>2484</v>
      </c>
      <c r="B33" t="s">
        <v>36</v>
      </c>
      <c r="C33" t="str">
        <f t="shared" si="5"/>
        <v>2484 General 389-391 / 393-395 / 397-398</v>
      </c>
      <c r="D33" s="11">
        <v>1</v>
      </c>
      <c r="E33" s="8">
        <v>0</v>
      </c>
      <c r="F33" s="9">
        <v>0</v>
      </c>
      <c r="G33" s="9">
        <v>0</v>
      </c>
      <c r="H33" s="9">
        <v>0</v>
      </c>
      <c r="I33" s="9">
        <v>0</v>
      </c>
      <c r="J33" s="9">
        <v>0</v>
      </c>
      <c r="K33" s="9">
        <v>0</v>
      </c>
      <c r="L33" s="9">
        <v>0</v>
      </c>
      <c r="M33" s="9">
        <v>0</v>
      </c>
      <c r="N33" s="9">
        <v>0</v>
      </c>
      <c r="O33" s="9">
        <f t="shared" si="1"/>
        <v>0</v>
      </c>
      <c r="Q33" s="9">
        <f t="shared" si="2"/>
        <v>0</v>
      </c>
      <c r="R33" s="9">
        <f>(SUM($E33:F33)+SUM($E33:E33))/2</f>
        <v>0</v>
      </c>
      <c r="S33" s="9">
        <f>(SUM($E33:G33)+SUM($E33:F33))/2</f>
        <v>0</v>
      </c>
      <c r="T33" s="9">
        <f>(SUM($E33:H33)+SUM($E33:G33))/2</f>
        <v>0</v>
      </c>
      <c r="U33" s="9">
        <f>(SUM($E33:I33)+SUM($E33:H33))/2</f>
        <v>0</v>
      </c>
      <c r="V33" s="9">
        <f>(SUM($E33:J33)+SUM($E33:I33))/2</f>
        <v>0</v>
      </c>
      <c r="W33" s="9">
        <f>(SUM($E33:K33)+SUM($E33:J33))/2</f>
        <v>0</v>
      </c>
      <c r="X33" s="9">
        <f>(SUM($E33:L33)+SUM($E33:K33))/2</f>
        <v>0</v>
      </c>
      <c r="Y33" s="9">
        <f>(SUM($E33:M33)+SUM($E33:L33))/2</f>
        <v>0</v>
      </c>
      <c r="Z33" s="9">
        <f>(SUM($E33:N33)+SUM($E33:M33))/2</f>
        <v>0</v>
      </c>
      <c r="AA33" s="9">
        <f t="shared" si="3"/>
        <v>0</v>
      </c>
    </row>
    <row r="34" spans="1:27" hidden="1">
      <c r="A34" s="7">
        <v>2493</v>
      </c>
      <c r="B34" t="s">
        <v>36</v>
      </c>
      <c r="C34" t="str">
        <f t="shared" si="5"/>
        <v>2493 General 389-391 / 393-395 / 397-398</v>
      </c>
      <c r="D34" s="11">
        <v>1</v>
      </c>
      <c r="E34" s="8">
        <v>0</v>
      </c>
      <c r="F34" s="9">
        <v>0</v>
      </c>
      <c r="G34" s="9">
        <v>0</v>
      </c>
      <c r="H34" s="9">
        <v>0</v>
      </c>
      <c r="I34" s="9">
        <v>0</v>
      </c>
      <c r="J34" s="9">
        <v>0</v>
      </c>
      <c r="K34" s="9">
        <v>0</v>
      </c>
      <c r="L34" s="9">
        <v>0</v>
      </c>
      <c r="M34" s="9">
        <v>0</v>
      </c>
      <c r="N34" s="9">
        <v>0</v>
      </c>
      <c r="O34" s="9">
        <f t="shared" si="1"/>
        <v>0</v>
      </c>
      <c r="Q34" s="9">
        <f t="shared" si="2"/>
        <v>0</v>
      </c>
      <c r="R34" s="9">
        <f>(SUM($E34:F34)+SUM($E34:E34))/2</f>
        <v>0</v>
      </c>
      <c r="S34" s="9">
        <f>(SUM($E34:G34)+SUM($E34:F34))/2</f>
        <v>0</v>
      </c>
      <c r="T34" s="9">
        <f>(SUM($E34:H34)+SUM($E34:G34))/2</f>
        <v>0</v>
      </c>
      <c r="U34" s="9">
        <f>(SUM($E34:I34)+SUM($E34:H34))/2</f>
        <v>0</v>
      </c>
      <c r="V34" s="9">
        <f>(SUM($E34:J34)+SUM($E34:I34))/2</f>
        <v>0</v>
      </c>
      <c r="W34" s="9">
        <f>(SUM($E34:K34)+SUM($E34:J34))/2</f>
        <v>0</v>
      </c>
      <c r="X34" s="9">
        <f>(SUM($E34:L34)+SUM($E34:K34))/2</f>
        <v>0</v>
      </c>
      <c r="Y34" s="9">
        <f>(SUM($E34:M34)+SUM($E34:L34))/2</f>
        <v>0</v>
      </c>
      <c r="Z34" s="9">
        <f>(SUM($E34:N34)+SUM($E34:M34))/2</f>
        <v>0</v>
      </c>
      <c r="AA34" s="9">
        <f t="shared" si="3"/>
        <v>0</v>
      </c>
    </row>
    <row r="35" spans="1:27" hidden="1">
      <c r="A35" s="7">
        <v>2529</v>
      </c>
      <c r="B35" t="s">
        <v>37</v>
      </c>
      <c r="C35" t="str">
        <f t="shared" si="5"/>
        <v>2529 Software 303</v>
      </c>
      <c r="D35" s="11">
        <v>1</v>
      </c>
      <c r="E35" s="8">
        <v>0</v>
      </c>
      <c r="F35" s="9">
        <v>0</v>
      </c>
      <c r="G35" s="9">
        <v>0</v>
      </c>
      <c r="H35" s="9">
        <v>0</v>
      </c>
      <c r="I35" s="9">
        <v>0</v>
      </c>
      <c r="J35" s="9">
        <v>0</v>
      </c>
      <c r="K35" s="9">
        <v>0</v>
      </c>
      <c r="L35" s="9">
        <v>0</v>
      </c>
      <c r="M35" s="9">
        <v>0</v>
      </c>
      <c r="N35" s="9">
        <v>0</v>
      </c>
      <c r="O35" s="9">
        <f t="shared" si="1"/>
        <v>0</v>
      </c>
      <c r="Q35" s="9">
        <f t="shared" si="2"/>
        <v>0</v>
      </c>
      <c r="R35" s="9">
        <f>(SUM($E35:F35)+SUM($E35:E35))/2</f>
        <v>0</v>
      </c>
      <c r="S35" s="9">
        <f>(SUM($E35:G35)+SUM($E35:F35))/2</f>
        <v>0</v>
      </c>
      <c r="T35" s="9">
        <f>(SUM($E35:H35)+SUM($E35:G35))/2</f>
        <v>0</v>
      </c>
      <c r="U35" s="9">
        <f>(SUM($E35:I35)+SUM($E35:H35))/2</f>
        <v>0</v>
      </c>
      <c r="V35" s="9">
        <f>(SUM($E35:J35)+SUM($E35:I35))/2</f>
        <v>0</v>
      </c>
      <c r="W35" s="9">
        <f>(SUM($E35:K35)+SUM($E35:J35))/2</f>
        <v>0</v>
      </c>
      <c r="X35" s="9">
        <f>(SUM($E35:L35)+SUM($E35:K35))/2</f>
        <v>0</v>
      </c>
      <c r="Y35" s="9">
        <f>(SUM($E35:M35)+SUM($E35:L35))/2</f>
        <v>0</v>
      </c>
      <c r="Z35" s="9">
        <f>(SUM($E35:N35)+SUM($E35:M35))/2</f>
        <v>0</v>
      </c>
      <c r="AA35" s="9">
        <f t="shared" si="3"/>
        <v>0</v>
      </c>
    </row>
    <row r="36" spans="1:27" hidden="1">
      <c r="A36" s="7">
        <v>2529</v>
      </c>
      <c r="B36" t="s">
        <v>36</v>
      </c>
      <c r="C36" t="str">
        <f t="shared" si="5"/>
        <v>2529 General 389-391 / 393-395 / 397-398</v>
      </c>
      <c r="D36" s="11">
        <v>1</v>
      </c>
      <c r="E36" s="8">
        <v>0</v>
      </c>
      <c r="F36" s="9">
        <v>0</v>
      </c>
      <c r="G36" s="9">
        <v>0</v>
      </c>
      <c r="H36" s="9">
        <v>0</v>
      </c>
      <c r="I36" s="9">
        <v>0</v>
      </c>
      <c r="J36" s="9">
        <v>0</v>
      </c>
      <c r="K36" s="9">
        <v>0</v>
      </c>
      <c r="L36" s="9">
        <v>0</v>
      </c>
      <c r="M36" s="9">
        <v>0</v>
      </c>
      <c r="N36" s="9">
        <v>0</v>
      </c>
      <c r="O36" s="9">
        <f t="shared" ref="O36:O67" si="6">SUM(E36:N36)</f>
        <v>0</v>
      </c>
      <c r="Q36" s="9">
        <f t="shared" ref="Q36:Q67" si="7">E36/2</f>
        <v>0</v>
      </c>
      <c r="R36" s="9">
        <f>(SUM($E36:F36)+SUM($E36:E36))/2</f>
        <v>0</v>
      </c>
      <c r="S36" s="9">
        <f>(SUM($E36:G36)+SUM($E36:F36))/2</f>
        <v>0</v>
      </c>
      <c r="T36" s="9">
        <f>(SUM($E36:H36)+SUM($E36:G36))/2</f>
        <v>0</v>
      </c>
      <c r="U36" s="9">
        <f>(SUM($E36:I36)+SUM($E36:H36))/2</f>
        <v>0</v>
      </c>
      <c r="V36" s="9">
        <f>(SUM($E36:J36)+SUM($E36:I36))/2</f>
        <v>0</v>
      </c>
      <c r="W36" s="9">
        <f>(SUM($E36:K36)+SUM($E36:J36))/2</f>
        <v>0</v>
      </c>
      <c r="X36" s="9">
        <f>(SUM($E36:L36)+SUM($E36:K36))/2</f>
        <v>0</v>
      </c>
      <c r="Y36" s="9">
        <f>(SUM($E36:M36)+SUM($E36:L36))/2</f>
        <v>0</v>
      </c>
      <c r="Z36" s="9">
        <f>(SUM($E36:N36)+SUM($E36:M36))/2</f>
        <v>0</v>
      </c>
      <c r="AA36" s="9">
        <f t="shared" ref="AA36:AA67" si="8">AVERAGE(Q36:Z36)</f>
        <v>0</v>
      </c>
    </row>
    <row r="37" spans="1:27" hidden="1">
      <c r="A37" s="7">
        <v>2530</v>
      </c>
      <c r="B37" t="s">
        <v>37</v>
      </c>
      <c r="C37" t="str">
        <f t="shared" si="5"/>
        <v>2530 Software 303</v>
      </c>
      <c r="D37" s="11">
        <v>1</v>
      </c>
      <c r="E37" s="8">
        <v>0</v>
      </c>
      <c r="F37" s="9">
        <v>0</v>
      </c>
      <c r="G37" s="9">
        <v>0</v>
      </c>
      <c r="H37" s="9">
        <v>0</v>
      </c>
      <c r="I37" s="9">
        <v>0</v>
      </c>
      <c r="J37" s="9">
        <v>0</v>
      </c>
      <c r="K37" s="9">
        <v>0</v>
      </c>
      <c r="L37" s="9">
        <v>0</v>
      </c>
      <c r="M37" s="9">
        <v>0</v>
      </c>
      <c r="N37" s="9">
        <v>0</v>
      </c>
      <c r="O37" s="9">
        <f t="shared" si="6"/>
        <v>0</v>
      </c>
      <c r="Q37" s="9">
        <f t="shared" si="7"/>
        <v>0</v>
      </c>
      <c r="R37" s="9">
        <f>(SUM($E37:F37)+SUM($E37:E37))/2</f>
        <v>0</v>
      </c>
      <c r="S37" s="9">
        <f>(SUM($E37:G37)+SUM($E37:F37))/2</f>
        <v>0</v>
      </c>
      <c r="T37" s="9">
        <f>(SUM($E37:H37)+SUM($E37:G37))/2</f>
        <v>0</v>
      </c>
      <c r="U37" s="9">
        <f>(SUM($E37:I37)+SUM($E37:H37))/2</f>
        <v>0</v>
      </c>
      <c r="V37" s="9">
        <f>(SUM($E37:J37)+SUM($E37:I37))/2</f>
        <v>0</v>
      </c>
      <c r="W37" s="9">
        <f>(SUM($E37:K37)+SUM($E37:J37))/2</f>
        <v>0</v>
      </c>
      <c r="X37" s="9">
        <f>(SUM($E37:L37)+SUM($E37:K37))/2</f>
        <v>0</v>
      </c>
      <c r="Y37" s="9">
        <f>(SUM($E37:M37)+SUM($E37:L37))/2</f>
        <v>0</v>
      </c>
      <c r="Z37" s="9">
        <f>(SUM($E37:N37)+SUM($E37:M37))/2</f>
        <v>0</v>
      </c>
      <c r="AA37" s="9">
        <f t="shared" si="8"/>
        <v>0</v>
      </c>
    </row>
    <row r="38" spans="1:27" hidden="1">
      <c r="A38" s="7">
        <v>2530</v>
      </c>
      <c r="B38" t="s">
        <v>36</v>
      </c>
      <c r="C38" t="str">
        <f t="shared" si="5"/>
        <v>2530 General 389-391 / 393-395 / 397-398</v>
      </c>
      <c r="D38" s="11">
        <v>1</v>
      </c>
      <c r="E38" s="8">
        <v>0</v>
      </c>
      <c r="F38" s="9">
        <v>0</v>
      </c>
      <c r="G38" s="9">
        <v>0</v>
      </c>
      <c r="H38" s="9">
        <v>0</v>
      </c>
      <c r="I38" s="9">
        <v>0</v>
      </c>
      <c r="J38" s="9">
        <v>0</v>
      </c>
      <c r="K38" s="9">
        <v>0</v>
      </c>
      <c r="L38" s="9">
        <v>0</v>
      </c>
      <c r="M38" s="9">
        <v>0</v>
      </c>
      <c r="N38" s="9">
        <v>0</v>
      </c>
      <c r="O38" s="9">
        <f t="shared" si="6"/>
        <v>0</v>
      </c>
      <c r="Q38" s="9">
        <f t="shared" si="7"/>
        <v>0</v>
      </c>
      <c r="R38" s="9">
        <f>(SUM($E38:F38)+SUM($E38:E38))/2</f>
        <v>0</v>
      </c>
      <c r="S38" s="9">
        <f>(SUM($E38:G38)+SUM($E38:F38))/2</f>
        <v>0</v>
      </c>
      <c r="T38" s="9">
        <f>(SUM($E38:H38)+SUM($E38:G38))/2</f>
        <v>0</v>
      </c>
      <c r="U38" s="9">
        <f>(SUM($E38:I38)+SUM($E38:H38))/2</f>
        <v>0</v>
      </c>
      <c r="V38" s="9">
        <f>(SUM($E38:J38)+SUM($E38:I38))/2</f>
        <v>0</v>
      </c>
      <c r="W38" s="9">
        <f>(SUM($E38:K38)+SUM($E38:J38))/2</f>
        <v>0</v>
      </c>
      <c r="X38" s="9">
        <f>(SUM($E38:L38)+SUM($E38:K38))/2</f>
        <v>0</v>
      </c>
      <c r="Y38" s="9">
        <f>(SUM($E38:M38)+SUM($E38:L38))/2</f>
        <v>0</v>
      </c>
      <c r="Z38" s="9">
        <f>(SUM($E38:N38)+SUM($E38:M38))/2</f>
        <v>0</v>
      </c>
      <c r="AA38" s="9">
        <f t="shared" si="8"/>
        <v>0</v>
      </c>
    </row>
    <row r="39" spans="1:27" hidden="1">
      <c r="A39" s="7">
        <v>2545</v>
      </c>
      <c r="B39" t="s">
        <v>36</v>
      </c>
      <c r="C39" t="str">
        <f t="shared" si="5"/>
        <v>2545 General 389-391 / 393-395 / 397-398</v>
      </c>
      <c r="D39" s="11">
        <v>1</v>
      </c>
      <c r="E39" s="8">
        <v>0</v>
      </c>
      <c r="F39" s="9">
        <v>0</v>
      </c>
      <c r="G39" s="9">
        <v>0</v>
      </c>
      <c r="H39" s="9">
        <v>0</v>
      </c>
      <c r="I39" s="9">
        <v>0</v>
      </c>
      <c r="J39" s="9">
        <v>0</v>
      </c>
      <c r="K39" s="9">
        <v>0</v>
      </c>
      <c r="L39" s="9">
        <v>0</v>
      </c>
      <c r="M39" s="9">
        <v>0</v>
      </c>
      <c r="N39" s="9">
        <v>0</v>
      </c>
      <c r="O39" s="9">
        <f t="shared" si="6"/>
        <v>0</v>
      </c>
      <c r="Q39" s="9">
        <f t="shared" si="7"/>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8"/>
        <v>0</v>
      </c>
    </row>
    <row r="40" spans="1:27" hidden="1">
      <c r="A40" s="7">
        <v>2546</v>
      </c>
      <c r="B40" t="s">
        <v>36</v>
      </c>
      <c r="C40" t="str">
        <f t="shared" si="5"/>
        <v>2546 General 389-391 / 393-395 / 397-398</v>
      </c>
      <c r="D40" s="11">
        <v>1</v>
      </c>
      <c r="E40" s="8">
        <v>0</v>
      </c>
      <c r="F40" s="9">
        <v>0</v>
      </c>
      <c r="G40" s="9">
        <v>0</v>
      </c>
      <c r="H40" s="9">
        <v>0</v>
      </c>
      <c r="I40" s="9">
        <v>0</v>
      </c>
      <c r="J40" s="9">
        <v>0</v>
      </c>
      <c r="K40" s="9">
        <v>0</v>
      </c>
      <c r="L40" s="9">
        <v>0</v>
      </c>
      <c r="M40" s="9">
        <v>0</v>
      </c>
      <c r="N40" s="9">
        <v>0</v>
      </c>
      <c r="O40" s="9">
        <f t="shared" si="6"/>
        <v>0</v>
      </c>
      <c r="Q40" s="9">
        <f t="shared" si="7"/>
        <v>0</v>
      </c>
      <c r="R40" s="9">
        <f>(SUM($E40:F40)+SUM($E40:E40))/2</f>
        <v>0</v>
      </c>
      <c r="S40" s="9">
        <f>(SUM($E40:G40)+SUM($E40:F40))/2</f>
        <v>0</v>
      </c>
      <c r="T40" s="9">
        <f>(SUM($E40:H40)+SUM($E40:G40))/2</f>
        <v>0</v>
      </c>
      <c r="U40" s="9">
        <f>(SUM($E40:I40)+SUM($E40:H40))/2</f>
        <v>0</v>
      </c>
      <c r="V40" s="9">
        <f>(SUM($E40:J40)+SUM($E40:I40))/2</f>
        <v>0</v>
      </c>
      <c r="W40" s="9">
        <f>(SUM($E40:K40)+SUM($E40:J40))/2</f>
        <v>0</v>
      </c>
      <c r="X40" s="9">
        <f>(SUM($E40:L40)+SUM($E40:K40))/2</f>
        <v>0</v>
      </c>
      <c r="Y40" s="9">
        <f>(SUM($E40:M40)+SUM($E40:L40))/2</f>
        <v>0</v>
      </c>
      <c r="Z40" s="9">
        <f>(SUM($E40:N40)+SUM($E40:M40))/2</f>
        <v>0</v>
      </c>
      <c r="AA40" s="9">
        <f t="shared" si="8"/>
        <v>0</v>
      </c>
    </row>
    <row r="41" spans="1:27" hidden="1">
      <c r="A41" s="7">
        <v>2563</v>
      </c>
      <c r="B41" t="s">
        <v>36</v>
      </c>
      <c r="C41" t="str">
        <f t="shared" ref="C41:C48" si="9">CONCATENATE(A41," ",B41)</f>
        <v>2563 General 389-391 / 393-395 / 397-398</v>
      </c>
      <c r="D41" s="11">
        <v>1</v>
      </c>
      <c r="E41" s="8">
        <v>0</v>
      </c>
      <c r="F41" s="9">
        <v>0</v>
      </c>
      <c r="G41" s="9">
        <v>0</v>
      </c>
      <c r="H41" s="9">
        <v>0</v>
      </c>
      <c r="I41" s="9">
        <v>0</v>
      </c>
      <c r="J41" s="9">
        <v>0</v>
      </c>
      <c r="K41" s="9">
        <v>0</v>
      </c>
      <c r="L41" s="9">
        <v>0</v>
      </c>
      <c r="M41" s="9">
        <v>0</v>
      </c>
      <c r="N41" s="9">
        <v>0</v>
      </c>
      <c r="O41" s="9">
        <f t="shared" si="6"/>
        <v>0</v>
      </c>
      <c r="Q41" s="9">
        <f t="shared" si="7"/>
        <v>0</v>
      </c>
      <c r="R41" s="9">
        <f>(SUM($E41:F41)+SUM($E41:E41))/2</f>
        <v>0</v>
      </c>
      <c r="S41" s="9">
        <f>(SUM($E41:G41)+SUM($E41:F41))/2</f>
        <v>0</v>
      </c>
      <c r="T41" s="9">
        <f>(SUM($E41:H41)+SUM($E41:G41))/2</f>
        <v>0</v>
      </c>
      <c r="U41" s="9">
        <f>(SUM($E41:I41)+SUM($E41:H41))/2</f>
        <v>0</v>
      </c>
      <c r="V41" s="9">
        <f>(SUM($E41:J41)+SUM($E41:I41))/2</f>
        <v>0</v>
      </c>
      <c r="W41" s="9">
        <f>(SUM($E41:K41)+SUM($E41:J41))/2</f>
        <v>0</v>
      </c>
      <c r="X41" s="9">
        <f>(SUM($E41:L41)+SUM($E41:K41))/2</f>
        <v>0</v>
      </c>
      <c r="Y41" s="9">
        <f>(SUM($E41:M41)+SUM($E41:L41))/2</f>
        <v>0</v>
      </c>
      <c r="Z41" s="9">
        <f>(SUM($E41:N41)+SUM($E41:M41))/2</f>
        <v>0</v>
      </c>
      <c r="AA41" s="9">
        <f t="shared" si="8"/>
        <v>0</v>
      </c>
    </row>
    <row r="42" spans="1:27" hidden="1">
      <c r="A42" s="7">
        <v>2570</v>
      </c>
      <c r="B42" t="s">
        <v>36</v>
      </c>
      <c r="C42" t="str">
        <f t="shared" si="9"/>
        <v>2570 General 389-391 / 393-395 / 397-398</v>
      </c>
      <c r="D42" s="11">
        <v>1</v>
      </c>
      <c r="E42" s="8">
        <v>0</v>
      </c>
      <c r="F42" s="9">
        <v>0</v>
      </c>
      <c r="G42" s="9">
        <v>0</v>
      </c>
      <c r="H42" s="9">
        <v>0</v>
      </c>
      <c r="I42" s="9">
        <v>0</v>
      </c>
      <c r="J42" s="9">
        <v>0</v>
      </c>
      <c r="K42" s="9">
        <v>0</v>
      </c>
      <c r="L42" s="9">
        <v>0</v>
      </c>
      <c r="M42" s="9">
        <v>0</v>
      </c>
      <c r="N42" s="9">
        <v>0</v>
      </c>
      <c r="O42" s="9">
        <f t="shared" si="6"/>
        <v>0</v>
      </c>
      <c r="Q42" s="9">
        <f t="shared" si="7"/>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8"/>
        <v>0</v>
      </c>
    </row>
    <row r="43" spans="1:27" hidden="1">
      <c r="A43" s="7">
        <v>2572</v>
      </c>
      <c r="B43" t="s">
        <v>36</v>
      </c>
      <c r="C43" t="str">
        <f t="shared" si="9"/>
        <v>2572 General 389-391 / 393-395 / 397-398</v>
      </c>
      <c r="D43" s="11">
        <v>1</v>
      </c>
      <c r="E43" s="8">
        <v>0</v>
      </c>
      <c r="F43" s="9">
        <v>0</v>
      </c>
      <c r="G43" s="9">
        <v>0</v>
      </c>
      <c r="H43" s="9">
        <v>0</v>
      </c>
      <c r="I43" s="9">
        <v>0</v>
      </c>
      <c r="J43" s="9">
        <v>0</v>
      </c>
      <c r="K43" s="9">
        <v>0</v>
      </c>
      <c r="L43" s="9">
        <v>0</v>
      </c>
      <c r="M43" s="9">
        <v>0</v>
      </c>
      <c r="N43" s="9">
        <v>0</v>
      </c>
      <c r="O43" s="9">
        <f t="shared" si="6"/>
        <v>0</v>
      </c>
      <c r="Q43" s="9">
        <f t="shared" si="7"/>
        <v>0</v>
      </c>
      <c r="R43" s="9">
        <f>(SUM($E43:F43)+SUM($E43:E43))/2</f>
        <v>0</v>
      </c>
      <c r="S43" s="9">
        <f>(SUM($E43:G43)+SUM($E43:F43))/2</f>
        <v>0</v>
      </c>
      <c r="T43" s="9">
        <f>(SUM($E43:H43)+SUM($E43:G43))/2</f>
        <v>0</v>
      </c>
      <c r="U43" s="9">
        <f>(SUM($E43:I43)+SUM($E43:H43))/2</f>
        <v>0</v>
      </c>
      <c r="V43" s="9">
        <f>(SUM($E43:J43)+SUM($E43:I43))/2</f>
        <v>0</v>
      </c>
      <c r="W43" s="9">
        <f>(SUM($E43:K43)+SUM($E43:J43))/2</f>
        <v>0</v>
      </c>
      <c r="X43" s="9">
        <f>(SUM($E43:L43)+SUM($E43:K43))/2</f>
        <v>0</v>
      </c>
      <c r="Y43" s="9">
        <f>(SUM($E43:M43)+SUM($E43:L43))/2</f>
        <v>0</v>
      </c>
      <c r="Z43" s="9">
        <f>(SUM($E43:N43)+SUM($E43:M43))/2</f>
        <v>0</v>
      </c>
      <c r="AA43" s="9">
        <f t="shared" si="8"/>
        <v>0</v>
      </c>
    </row>
    <row r="44" spans="1:27" hidden="1">
      <c r="A44" s="7">
        <v>2589</v>
      </c>
      <c r="B44" t="s">
        <v>38</v>
      </c>
      <c r="C44" t="str">
        <f t="shared" si="9"/>
        <v>2589 Transportation and Tools 392 / 396</v>
      </c>
      <c r="D44" s="11">
        <v>1</v>
      </c>
      <c r="E44" s="8">
        <v>0</v>
      </c>
      <c r="F44" s="9">
        <v>0</v>
      </c>
      <c r="G44" s="9">
        <v>0</v>
      </c>
      <c r="H44" s="9">
        <v>0</v>
      </c>
      <c r="I44" s="9">
        <v>0</v>
      </c>
      <c r="J44" s="9">
        <v>0</v>
      </c>
      <c r="K44" s="9">
        <v>0</v>
      </c>
      <c r="L44" s="9">
        <v>0</v>
      </c>
      <c r="M44" s="9">
        <v>0</v>
      </c>
      <c r="N44" s="9">
        <v>0</v>
      </c>
      <c r="O44" s="9">
        <f t="shared" si="6"/>
        <v>0</v>
      </c>
      <c r="Q44" s="9">
        <f t="shared" si="7"/>
        <v>0</v>
      </c>
      <c r="R44" s="9">
        <f>(SUM($E44:F44)+SUM($E44:E44))/2</f>
        <v>0</v>
      </c>
      <c r="S44" s="9">
        <f>(SUM($E44:G44)+SUM($E44:F44))/2</f>
        <v>0</v>
      </c>
      <c r="T44" s="9">
        <f>(SUM($E44:H44)+SUM($E44:G44))/2</f>
        <v>0</v>
      </c>
      <c r="U44" s="9">
        <f>(SUM($E44:I44)+SUM($E44:H44))/2</f>
        <v>0</v>
      </c>
      <c r="V44" s="9">
        <f>(SUM($E44:J44)+SUM($E44:I44))/2</f>
        <v>0</v>
      </c>
      <c r="W44" s="9">
        <f>(SUM($E44:K44)+SUM($E44:J44))/2</f>
        <v>0</v>
      </c>
      <c r="X44" s="9">
        <f>(SUM($E44:L44)+SUM($E44:K44))/2</f>
        <v>0</v>
      </c>
      <c r="Y44" s="9">
        <f>(SUM($E44:M44)+SUM($E44:L44))/2</f>
        <v>0</v>
      </c>
      <c r="Z44" s="9">
        <f>(SUM($E44:N44)+SUM($E44:M44))/2</f>
        <v>0</v>
      </c>
      <c r="AA44" s="9">
        <f t="shared" si="8"/>
        <v>0</v>
      </c>
    </row>
    <row r="45" spans="1:27" hidden="1">
      <c r="A45" s="7">
        <v>2589</v>
      </c>
      <c r="B45" t="s">
        <v>36</v>
      </c>
      <c r="C45" t="str">
        <f t="shared" si="9"/>
        <v>2589 General 389-391 / 393-395 / 397-398</v>
      </c>
      <c r="D45" s="11">
        <v>1</v>
      </c>
      <c r="E45" s="8">
        <v>0</v>
      </c>
      <c r="F45" s="9">
        <v>0</v>
      </c>
      <c r="G45" s="9">
        <v>0</v>
      </c>
      <c r="H45" s="9">
        <v>0</v>
      </c>
      <c r="I45" s="9">
        <v>0</v>
      </c>
      <c r="J45" s="9">
        <v>0</v>
      </c>
      <c r="K45" s="9">
        <v>0</v>
      </c>
      <c r="L45" s="9">
        <v>0</v>
      </c>
      <c r="M45" s="9">
        <v>0</v>
      </c>
      <c r="N45" s="9">
        <v>0</v>
      </c>
      <c r="O45" s="9">
        <f t="shared" si="6"/>
        <v>0</v>
      </c>
      <c r="Q45" s="9">
        <f t="shared" si="7"/>
        <v>0</v>
      </c>
      <c r="R45" s="9">
        <f>(SUM($E45:F45)+SUM($E45:E45))/2</f>
        <v>0</v>
      </c>
      <c r="S45" s="9">
        <f>(SUM($E45:G45)+SUM($E45:F45))/2</f>
        <v>0</v>
      </c>
      <c r="T45" s="9">
        <f>(SUM($E45:H45)+SUM($E45:G45))/2</f>
        <v>0</v>
      </c>
      <c r="U45" s="9">
        <f>(SUM($E45:I45)+SUM($E45:H45))/2</f>
        <v>0</v>
      </c>
      <c r="V45" s="9">
        <f>(SUM($E45:J45)+SUM($E45:I45))/2</f>
        <v>0</v>
      </c>
      <c r="W45" s="9">
        <f>(SUM($E45:K45)+SUM($E45:J45))/2</f>
        <v>0</v>
      </c>
      <c r="X45" s="9">
        <f>(SUM($E45:L45)+SUM($E45:K45))/2</f>
        <v>0</v>
      </c>
      <c r="Y45" s="9">
        <f>(SUM($E45:M45)+SUM($E45:L45))/2</f>
        <v>0</v>
      </c>
      <c r="Z45" s="9">
        <f>(SUM($E45:N45)+SUM($E45:M45))/2</f>
        <v>0</v>
      </c>
      <c r="AA45" s="9">
        <f t="shared" si="8"/>
        <v>0</v>
      </c>
    </row>
    <row r="46" spans="1:27" hidden="1">
      <c r="A46" s="7">
        <v>2599</v>
      </c>
      <c r="B46" t="s">
        <v>36</v>
      </c>
      <c r="C46" t="str">
        <f t="shared" si="9"/>
        <v>2599 General 389-391 / 393-395 / 397-398</v>
      </c>
      <c r="D46" s="11">
        <v>1</v>
      </c>
      <c r="E46" s="8">
        <v>0</v>
      </c>
      <c r="F46" s="9">
        <v>0</v>
      </c>
      <c r="G46" s="9">
        <v>0</v>
      </c>
      <c r="H46" s="9">
        <v>0</v>
      </c>
      <c r="I46" s="9">
        <v>0</v>
      </c>
      <c r="J46" s="9">
        <v>0</v>
      </c>
      <c r="K46" s="9">
        <v>0</v>
      </c>
      <c r="L46" s="9">
        <v>0</v>
      </c>
      <c r="M46" s="9">
        <v>0</v>
      </c>
      <c r="N46" s="9">
        <v>0</v>
      </c>
      <c r="O46" s="9">
        <f t="shared" si="6"/>
        <v>0</v>
      </c>
      <c r="Q46" s="9">
        <f t="shared" si="7"/>
        <v>0</v>
      </c>
      <c r="R46" s="9">
        <f>(SUM($E46:F46)+SUM($E46:E46))/2</f>
        <v>0</v>
      </c>
      <c r="S46" s="9">
        <f>(SUM($E46:G46)+SUM($E46:F46))/2</f>
        <v>0</v>
      </c>
      <c r="T46" s="9">
        <f>(SUM($E46:H46)+SUM($E46:G46))/2</f>
        <v>0</v>
      </c>
      <c r="U46" s="9">
        <f>(SUM($E46:I46)+SUM($E46:H46))/2</f>
        <v>0</v>
      </c>
      <c r="V46" s="9">
        <f>(SUM($E46:J46)+SUM($E46:I46))/2</f>
        <v>0</v>
      </c>
      <c r="W46" s="9">
        <f>(SUM($E46:K46)+SUM($E46:J46))/2</f>
        <v>0</v>
      </c>
      <c r="X46" s="9">
        <f>(SUM($E46:L46)+SUM($E46:K46))/2</f>
        <v>0</v>
      </c>
      <c r="Y46" s="9">
        <f>(SUM($E46:M46)+SUM($E46:L46))/2</f>
        <v>0</v>
      </c>
      <c r="Z46" s="9">
        <f>(SUM($E46:N46)+SUM($E46:M46))/2</f>
        <v>0</v>
      </c>
      <c r="AA46" s="9">
        <f t="shared" si="8"/>
        <v>0</v>
      </c>
    </row>
    <row r="47" spans="1:27" hidden="1">
      <c r="A47" s="7">
        <v>3002</v>
      </c>
      <c r="B47" t="s">
        <v>36</v>
      </c>
      <c r="C47" t="str">
        <f t="shared" si="9"/>
        <v>3002 General 389-391 / 393-395 / 397-398</v>
      </c>
      <c r="D47" s="11">
        <v>1</v>
      </c>
      <c r="E47" s="8">
        <v>0</v>
      </c>
      <c r="F47" s="9">
        <v>0</v>
      </c>
      <c r="G47" s="9">
        <v>0</v>
      </c>
      <c r="H47" s="9">
        <v>0</v>
      </c>
      <c r="I47" s="9">
        <v>0</v>
      </c>
      <c r="J47" s="9">
        <v>0</v>
      </c>
      <c r="K47" s="9">
        <v>0</v>
      </c>
      <c r="L47" s="9">
        <v>0</v>
      </c>
      <c r="M47" s="9">
        <v>0</v>
      </c>
      <c r="N47" s="9">
        <v>0</v>
      </c>
      <c r="O47" s="9">
        <f t="shared" si="6"/>
        <v>0</v>
      </c>
      <c r="Q47" s="9">
        <f t="shared" si="7"/>
        <v>0</v>
      </c>
      <c r="R47" s="9">
        <f>(SUM($E47:F47)+SUM($E47:E47))/2</f>
        <v>0</v>
      </c>
      <c r="S47" s="9">
        <f>(SUM($E47:G47)+SUM($E47:F47))/2</f>
        <v>0</v>
      </c>
      <c r="T47" s="9">
        <f>(SUM($E47:H47)+SUM($E47:G47))/2</f>
        <v>0</v>
      </c>
      <c r="U47" s="9">
        <f>(SUM($E47:I47)+SUM($E47:H47))/2</f>
        <v>0</v>
      </c>
      <c r="V47" s="9">
        <f>(SUM($E47:J47)+SUM($E47:I47))/2</f>
        <v>0</v>
      </c>
      <c r="W47" s="9">
        <f>(SUM($E47:K47)+SUM($E47:J47))/2</f>
        <v>0</v>
      </c>
      <c r="X47" s="9">
        <f>(SUM($E47:L47)+SUM($E47:K47))/2</f>
        <v>0</v>
      </c>
      <c r="Y47" s="9">
        <f>(SUM($E47:M47)+SUM($E47:L47))/2</f>
        <v>0</v>
      </c>
      <c r="Z47" s="9">
        <f>(SUM($E47:N47)+SUM($E47:M47))/2</f>
        <v>0</v>
      </c>
      <c r="AA47" s="9">
        <f t="shared" si="8"/>
        <v>0</v>
      </c>
    </row>
    <row r="48" spans="1:27" hidden="1">
      <c r="A48" s="7">
        <v>3117</v>
      </c>
      <c r="B48" t="s">
        <v>36</v>
      </c>
      <c r="C48" t="str">
        <f t="shared" si="9"/>
        <v>3117 General 389-391 / 393-395 / 397-398</v>
      </c>
      <c r="D48" s="11">
        <v>1</v>
      </c>
      <c r="E48" s="8">
        <v>0</v>
      </c>
      <c r="F48" s="9">
        <v>-4568.96</v>
      </c>
      <c r="G48" s="9">
        <v>0</v>
      </c>
      <c r="H48" s="9">
        <v>0</v>
      </c>
      <c r="I48" s="9">
        <v>0</v>
      </c>
      <c r="J48" s="9">
        <v>0</v>
      </c>
      <c r="K48" s="9">
        <v>0</v>
      </c>
      <c r="L48" s="9">
        <v>0</v>
      </c>
      <c r="M48" s="9">
        <v>0</v>
      </c>
      <c r="N48" s="9">
        <v>0</v>
      </c>
      <c r="O48" s="9">
        <f t="shared" si="6"/>
        <v>-4568.96</v>
      </c>
      <c r="Q48" s="9">
        <f t="shared" si="7"/>
        <v>0</v>
      </c>
      <c r="R48" s="9">
        <f>(SUM($E48:F48)+SUM($E48:E48))/2</f>
        <v>-2284.48</v>
      </c>
      <c r="S48" s="9">
        <f>(SUM($E48:G48)+SUM($E48:F48))/2</f>
        <v>-4568.96</v>
      </c>
      <c r="T48" s="9">
        <f>(SUM($E48:H48)+SUM($E48:G48))/2</f>
        <v>-4568.96</v>
      </c>
      <c r="U48" s="9">
        <f>(SUM($E48:I48)+SUM($E48:H48))/2</f>
        <v>-4568.96</v>
      </c>
      <c r="V48" s="9">
        <f>(SUM($E48:J48)+SUM($E48:I48))/2</f>
        <v>-4568.96</v>
      </c>
      <c r="W48" s="9">
        <f>(SUM($E48:K48)+SUM($E48:J48))/2</f>
        <v>-4568.96</v>
      </c>
      <c r="X48" s="9">
        <f>(SUM($E48:L48)+SUM($E48:K48))/2</f>
        <v>-4568.96</v>
      </c>
      <c r="Y48" s="9">
        <f>(SUM($E48:M48)+SUM($E48:L48))/2</f>
        <v>-4568.96</v>
      </c>
      <c r="Z48" s="9">
        <f>(SUM($E48:N48)+SUM($E48:M48))/2</f>
        <v>-4568.96</v>
      </c>
      <c r="AA48" s="9">
        <f t="shared" si="8"/>
        <v>-3883.6159999999995</v>
      </c>
    </row>
    <row r="49" spans="1:27" hidden="1">
      <c r="A49" s="7">
        <v>4116</v>
      </c>
      <c r="B49" t="s">
        <v>38</v>
      </c>
      <c r="C49" t="str">
        <f t="shared" ref="C49:C60" si="10">CONCATENATE(A49," ",B49)</f>
        <v>4116 Transportation and Tools 392 / 396</v>
      </c>
      <c r="D49" s="11">
        <v>1</v>
      </c>
      <c r="E49" s="8">
        <v>0</v>
      </c>
      <c r="F49" s="9">
        <v>0</v>
      </c>
      <c r="G49" s="9">
        <v>0</v>
      </c>
      <c r="H49" s="9">
        <v>0</v>
      </c>
      <c r="I49" s="9">
        <v>0</v>
      </c>
      <c r="J49" s="9">
        <v>0</v>
      </c>
      <c r="K49" s="9">
        <v>0</v>
      </c>
      <c r="L49" s="9">
        <v>0</v>
      </c>
      <c r="M49" s="9">
        <v>0</v>
      </c>
      <c r="N49" s="9">
        <v>0</v>
      </c>
      <c r="O49" s="9">
        <f t="shared" si="6"/>
        <v>0</v>
      </c>
      <c r="Q49" s="9">
        <f t="shared" si="7"/>
        <v>0</v>
      </c>
      <c r="R49" s="9">
        <f>(SUM($E49:F49)+SUM($E49:E49))/2</f>
        <v>0</v>
      </c>
      <c r="S49" s="9">
        <f>(SUM($E49:G49)+SUM($E49:F49))/2</f>
        <v>0</v>
      </c>
      <c r="T49" s="9">
        <f>(SUM($E49:H49)+SUM($E49:G49))/2</f>
        <v>0</v>
      </c>
      <c r="U49" s="9">
        <f>(SUM($E49:I49)+SUM($E49:H49))/2</f>
        <v>0</v>
      </c>
      <c r="V49" s="9">
        <f>(SUM($E49:J49)+SUM($E49:I49))/2</f>
        <v>0</v>
      </c>
      <c r="W49" s="9">
        <f>(SUM($E49:K49)+SUM($E49:J49))/2</f>
        <v>0</v>
      </c>
      <c r="X49" s="9">
        <f>(SUM($E49:L49)+SUM($E49:K49))/2</f>
        <v>0</v>
      </c>
      <c r="Y49" s="9">
        <f>(SUM($E49:M49)+SUM($E49:L49))/2</f>
        <v>0</v>
      </c>
      <c r="Z49" s="9">
        <f>(SUM($E49:N49)+SUM($E49:M49))/2</f>
        <v>0</v>
      </c>
      <c r="AA49" s="9">
        <f t="shared" si="8"/>
        <v>0</v>
      </c>
    </row>
    <row r="50" spans="1:27" hidden="1">
      <c r="A50" s="7">
        <v>4132</v>
      </c>
      <c r="B50" t="s">
        <v>36</v>
      </c>
      <c r="C50" t="str">
        <f t="shared" si="10"/>
        <v>4132 General 389-391 / 393-395 / 397-398</v>
      </c>
      <c r="D50" s="11">
        <v>1</v>
      </c>
      <c r="E50" s="8">
        <v>0</v>
      </c>
      <c r="F50" s="9">
        <v>0</v>
      </c>
      <c r="G50" s="9">
        <v>0</v>
      </c>
      <c r="H50" s="9">
        <v>0</v>
      </c>
      <c r="I50" s="9">
        <v>0</v>
      </c>
      <c r="J50" s="9">
        <v>0</v>
      </c>
      <c r="K50" s="9">
        <v>0</v>
      </c>
      <c r="L50" s="9">
        <v>0</v>
      </c>
      <c r="M50" s="9">
        <v>0</v>
      </c>
      <c r="N50" s="9">
        <v>0</v>
      </c>
      <c r="O50" s="9">
        <f t="shared" si="6"/>
        <v>0</v>
      </c>
      <c r="Q50" s="9">
        <f t="shared" si="7"/>
        <v>0</v>
      </c>
      <c r="R50" s="9">
        <f>(SUM($E50:F50)+SUM($E50:E50))/2</f>
        <v>0</v>
      </c>
      <c r="S50" s="9">
        <f>(SUM($E50:G50)+SUM($E50:F50))/2</f>
        <v>0</v>
      </c>
      <c r="T50" s="9">
        <f>(SUM($E50:H50)+SUM($E50:G50))/2</f>
        <v>0</v>
      </c>
      <c r="U50" s="9">
        <f>(SUM($E50:I50)+SUM($E50:H50))/2</f>
        <v>0</v>
      </c>
      <c r="V50" s="9">
        <f>(SUM($E50:J50)+SUM($E50:I50))/2</f>
        <v>0</v>
      </c>
      <c r="W50" s="9">
        <f>(SUM($E50:K50)+SUM($E50:J50))/2</f>
        <v>0</v>
      </c>
      <c r="X50" s="9">
        <f>(SUM($E50:L50)+SUM($E50:K50))/2</f>
        <v>0</v>
      </c>
      <c r="Y50" s="9">
        <f>(SUM($E50:M50)+SUM($E50:L50))/2</f>
        <v>0</v>
      </c>
      <c r="Z50" s="9">
        <f>(SUM($E50:N50)+SUM($E50:M50))/2</f>
        <v>0</v>
      </c>
      <c r="AA50" s="9">
        <f t="shared" si="8"/>
        <v>0</v>
      </c>
    </row>
    <row r="51" spans="1:27" hidden="1">
      <c r="A51" s="7">
        <v>4140</v>
      </c>
      <c r="B51" t="s">
        <v>36</v>
      </c>
      <c r="C51" t="str">
        <f t="shared" si="10"/>
        <v>4140 General 389-391 / 393-395 / 397-398</v>
      </c>
      <c r="D51" s="11">
        <v>1</v>
      </c>
      <c r="E51" s="8">
        <v>0</v>
      </c>
      <c r="F51" s="9">
        <v>0</v>
      </c>
      <c r="G51" s="9">
        <v>0</v>
      </c>
      <c r="H51" s="9">
        <v>0</v>
      </c>
      <c r="I51" s="9">
        <v>0</v>
      </c>
      <c r="J51" s="9">
        <v>0</v>
      </c>
      <c r="K51" s="9">
        <v>0</v>
      </c>
      <c r="L51" s="9">
        <v>0</v>
      </c>
      <c r="M51" s="9">
        <v>0</v>
      </c>
      <c r="N51" s="9">
        <v>0</v>
      </c>
      <c r="O51" s="9">
        <f t="shared" si="6"/>
        <v>0</v>
      </c>
      <c r="Q51" s="9">
        <f t="shared" si="7"/>
        <v>0</v>
      </c>
      <c r="R51" s="9">
        <f>(SUM($E51:F51)+SUM($E51:E51))/2</f>
        <v>0</v>
      </c>
      <c r="S51" s="9">
        <f>(SUM($E51:G51)+SUM($E51:F51))/2</f>
        <v>0</v>
      </c>
      <c r="T51" s="9">
        <f>(SUM($E51:H51)+SUM($E51:G51))/2</f>
        <v>0</v>
      </c>
      <c r="U51" s="9">
        <f>(SUM($E51:I51)+SUM($E51:H51))/2</f>
        <v>0</v>
      </c>
      <c r="V51" s="9">
        <f>(SUM($E51:J51)+SUM($E51:I51))/2</f>
        <v>0</v>
      </c>
      <c r="W51" s="9">
        <f>(SUM($E51:K51)+SUM($E51:J51))/2</f>
        <v>0</v>
      </c>
      <c r="X51" s="9">
        <f>(SUM($E51:L51)+SUM($E51:K51))/2</f>
        <v>0</v>
      </c>
      <c r="Y51" s="9">
        <f>(SUM($E51:M51)+SUM($E51:L51))/2</f>
        <v>0</v>
      </c>
      <c r="Z51" s="9">
        <f>(SUM($E51:N51)+SUM($E51:M51))/2</f>
        <v>0</v>
      </c>
      <c r="AA51" s="9">
        <f t="shared" si="8"/>
        <v>0</v>
      </c>
    </row>
    <row r="52" spans="1:27" hidden="1">
      <c r="A52" s="7">
        <v>4147</v>
      </c>
      <c r="B52" t="s">
        <v>36</v>
      </c>
      <c r="C52" t="str">
        <f t="shared" si="10"/>
        <v>4147 General 389-391 / 393-395 / 397-398</v>
      </c>
      <c r="D52" s="11">
        <v>1</v>
      </c>
      <c r="E52" s="8">
        <v>0</v>
      </c>
      <c r="F52" s="9">
        <v>0</v>
      </c>
      <c r="G52" s="9">
        <v>0</v>
      </c>
      <c r="H52" s="9">
        <v>0</v>
      </c>
      <c r="I52" s="9">
        <v>0</v>
      </c>
      <c r="J52" s="9">
        <v>0</v>
      </c>
      <c r="K52" s="9">
        <v>0</v>
      </c>
      <c r="L52" s="9">
        <v>0</v>
      </c>
      <c r="M52" s="9">
        <v>0</v>
      </c>
      <c r="N52" s="9">
        <v>0</v>
      </c>
      <c r="O52" s="9">
        <f t="shared" si="6"/>
        <v>0</v>
      </c>
      <c r="Q52" s="9">
        <f t="shared" si="7"/>
        <v>0</v>
      </c>
      <c r="R52" s="9">
        <f>(SUM($E52:F52)+SUM($E52:E52))/2</f>
        <v>0</v>
      </c>
      <c r="S52" s="9">
        <f>(SUM($E52:G52)+SUM($E52:F52))/2</f>
        <v>0</v>
      </c>
      <c r="T52" s="9">
        <f>(SUM($E52:H52)+SUM($E52:G52))/2</f>
        <v>0</v>
      </c>
      <c r="U52" s="9">
        <f>(SUM($E52:I52)+SUM($E52:H52))/2</f>
        <v>0</v>
      </c>
      <c r="V52" s="9">
        <f>(SUM($E52:J52)+SUM($E52:I52))/2</f>
        <v>0</v>
      </c>
      <c r="W52" s="9">
        <f>(SUM($E52:K52)+SUM($E52:J52))/2</f>
        <v>0</v>
      </c>
      <c r="X52" s="9">
        <f>(SUM($E52:L52)+SUM($E52:K52))/2</f>
        <v>0</v>
      </c>
      <c r="Y52" s="9">
        <f>(SUM($E52:M52)+SUM($E52:L52))/2</f>
        <v>0</v>
      </c>
      <c r="Z52" s="9">
        <f>(SUM($E52:N52)+SUM($E52:M52))/2</f>
        <v>0</v>
      </c>
      <c r="AA52" s="9">
        <f t="shared" si="8"/>
        <v>0</v>
      </c>
    </row>
    <row r="53" spans="1:27" hidden="1">
      <c r="A53" s="7">
        <v>4147</v>
      </c>
      <c r="B53" t="s">
        <v>37</v>
      </c>
      <c r="C53" t="str">
        <f t="shared" si="10"/>
        <v>4147 Software 303</v>
      </c>
      <c r="D53" s="11">
        <v>1</v>
      </c>
      <c r="E53" s="8">
        <v>0</v>
      </c>
      <c r="F53" s="9">
        <v>0</v>
      </c>
      <c r="G53" s="9">
        <v>0</v>
      </c>
      <c r="H53" s="9">
        <v>0</v>
      </c>
      <c r="I53" s="9">
        <v>0</v>
      </c>
      <c r="J53" s="9">
        <v>0</v>
      </c>
      <c r="K53" s="9">
        <v>0</v>
      </c>
      <c r="L53" s="9">
        <v>0</v>
      </c>
      <c r="M53" s="9">
        <v>0</v>
      </c>
      <c r="N53" s="9">
        <v>0</v>
      </c>
      <c r="O53" s="9">
        <f t="shared" si="6"/>
        <v>0</v>
      </c>
      <c r="Q53" s="9">
        <f t="shared" si="7"/>
        <v>0</v>
      </c>
      <c r="R53" s="9">
        <f>(SUM($E53:F53)+SUM($E53:E53))/2</f>
        <v>0</v>
      </c>
      <c r="S53" s="9">
        <f>(SUM($E53:G53)+SUM($E53:F53))/2</f>
        <v>0</v>
      </c>
      <c r="T53" s="9">
        <f>(SUM($E53:H53)+SUM($E53:G53))/2</f>
        <v>0</v>
      </c>
      <c r="U53" s="9">
        <f>(SUM($E53:I53)+SUM($E53:H53))/2</f>
        <v>0</v>
      </c>
      <c r="V53" s="9">
        <f>(SUM($E53:J53)+SUM($E53:I53))/2</f>
        <v>0</v>
      </c>
      <c r="W53" s="9">
        <f>(SUM($E53:K53)+SUM($E53:J53))/2</f>
        <v>0</v>
      </c>
      <c r="X53" s="9">
        <f>(SUM($E53:L53)+SUM($E53:K53))/2</f>
        <v>0</v>
      </c>
      <c r="Y53" s="9">
        <f>(SUM($E53:M53)+SUM($E53:L53))/2</f>
        <v>0</v>
      </c>
      <c r="Z53" s="9">
        <f>(SUM($E53:N53)+SUM($E53:M53))/2</f>
        <v>0</v>
      </c>
      <c r="AA53" s="9">
        <f t="shared" si="8"/>
        <v>0</v>
      </c>
    </row>
    <row r="54" spans="1:27" hidden="1">
      <c r="A54" s="7">
        <v>4148</v>
      </c>
      <c r="B54" t="s">
        <v>36</v>
      </c>
      <c r="C54" t="str">
        <f t="shared" si="10"/>
        <v>4148 General 389-391 / 393-395 / 397-398</v>
      </c>
      <c r="D54" s="11">
        <v>1</v>
      </c>
      <c r="E54" s="8">
        <v>0</v>
      </c>
      <c r="F54" s="9">
        <v>0</v>
      </c>
      <c r="G54" s="9">
        <v>0</v>
      </c>
      <c r="H54" s="9">
        <v>0</v>
      </c>
      <c r="I54" s="9">
        <v>0</v>
      </c>
      <c r="J54" s="9">
        <v>0</v>
      </c>
      <c r="K54" s="9">
        <v>0</v>
      </c>
      <c r="L54" s="9">
        <v>0</v>
      </c>
      <c r="M54" s="9">
        <v>0</v>
      </c>
      <c r="N54" s="9">
        <v>0</v>
      </c>
      <c r="O54" s="9">
        <f t="shared" si="6"/>
        <v>0</v>
      </c>
      <c r="Q54" s="9">
        <f t="shared" si="7"/>
        <v>0</v>
      </c>
      <c r="R54" s="9">
        <f>(SUM($E54:F54)+SUM($E54:E54))/2</f>
        <v>0</v>
      </c>
      <c r="S54" s="9">
        <f>(SUM($E54:G54)+SUM($E54:F54))/2</f>
        <v>0</v>
      </c>
      <c r="T54" s="9">
        <f>(SUM($E54:H54)+SUM($E54:G54))/2</f>
        <v>0</v>
      </c>
      <c r="U54" s="9">
        <f>(SUM($E54:I54)+SUM($E54:H54))/2</f>
        <v>0</v>
      </c>
      <c r="V54" s="9">
        <f>(SUM($E54:J54)+SUM($E54:I54))/2</f>
        <v>0</v>
      </c>
      <c r="W54" s="9">
        <f>(SUM($E54:K54)+SUM($E54:J54))/2</f>
        <v>0</v>
      </c>
      <c r="X54" s="9">
        <f>(SUM($E54:L54)+SUM($E54:K54))/2</f>
        <v>0</v>
      </c>
      <c r="Y54" s="9">
        <f>(SUM($E54:M54)+SUM($E54:L54))/2</f>
        <v>0</v>
      </c>
      <c r="Z54" s="9">
        <f>(SUM($E54:N54)+SUM($E54:M54))/2</f>
        <v>0</v>
      </c>
      <c r="AA54" s="9">
        <f t="shared" si="8"/>
        <v>0</v>
      </c>
    </row>
    <row r="55" spans="1:27" hidden="1">
      <c r="A55" s="7">
        <v>4149</v>
      </c>
      <c r="B55" t="s">
        <v>36</v>
      </c>
      <c r="C55" t="str">
        <f t="shared" si="10"/>
        <v>4149 General 389-391 / 393-395 / 397-398</v>
      </c>
      <c r="D55" s="11">
        <v>1</v>
      </c>
      <c r="E55" s="8">
        <v>0</v>
      </c>
      <c r="F55" s="9">
        <v>0</v>
      </c>
      <c r="G55" s="9">
        <v>0</v>
      </c>
      <c r="H55" s="9">
        <v>0</v>
      </c>
      <c r="I55" s="9">
        <v>0</v>
      </c>
      <c r="J55" s="9">
        <v>0</v>
      </c>
      <c r="K55" s="9">
        <v>0</v>
      </c>
      <c r="L55" s="9">
        <v>0</v>
      </c>
      <c r="M55" s="9">
        <v>0</v>
      </c>
      <c r="N55" s="9">
        <v>0</v>
      </c>
      <c r="O55" s="9">
        <f t="shared" si="6"/>
        <v>0</v>
      </c>
      <c r="Q55" s="9">
        <f t="shared" si="7"/>
        <v>0</v>
      </c>
      <c r="R55" s="9">
        <f>(SUM($E55:F55)+SUM($E55:E55))/2</f>
        <v>0</v>
      </c>
      <c r="S55" s="9">
        <f>(SUM($E55:G55)+SUM($E55:F55))/2</f>
        <v>0</v>
      </c>
      <c r="T55" s="9">
        <f>(SUM($E55:H55)+SUM($E55:G55))/2</f>
        <v>0</v>
      </c>
      <c r="U55" s="9">
        <f>(SUM($E55:I55)+SUM($E55:H55))/2</f>
        <v>0</v>
      </c>
      <c r="V55" s="9">
        <f>(SUM($E55:J55)+SUM($E55:I55))/2</f>
        <v>0</v>
      </c>
      <c r="W55" s="9">
        <f>(SUM($E55:K55)+SUM($E55:J55))/2</f>
        <v>0</v>
      </c>
      <c r="X55" s="9">
        <f>(SUM($E55:L55)+SUM($E55:K55))/2</f>
        <v>0</v>
      </c>
      <c r="Y55" s="9">
        <f>(SUM($E55:M55)+SUM($E55:L55))/2</f>
        <v>0</v>
      </c>
      <c r="Z55" s="9">
        <f>(SUM($E55:N55)+SUM($E55:M55))/2</f>
        <v>0</v>
      </c>
      <c r="AA55" s="9">
        <f t="shared" si="8"/>
        <v>0</v>
      </c>
    </row>
    <row r="56" spans="1:27" hidden="1">
      <c r="A56" s="7">
        <v>4149</v>
      </c>
      <c r="B56" t="s">
        <v>37</v>
      </c>
      <c r="C56" t="str">
        <f t="shared" si="10"/>
        <v>4149 Software 303</v>
      </c>
      <c r="D56" s="11">
        <v>1</v>
      </c>
      <c r="E56" s="8">
        <v>0</v>
      </c>
      <c r="F56" s="9">
        <v>0</v>
      </c>
      <c r="G56" s="9">
        <v>0</v>
      </c>
      <c r="H56" s="9">
        <v>0</v>
      </c>
      <c r="I56" s="9">
        <v>0</v>
      </c>
      <c r="J56" s="9">
        <v>0</v>
      </c>
      <c r="K56" s="9">
        <v>0</v>
      </c>
      <c r="L56" s="9">
        <v>0</v>
      </c>
      <c r="M56" s="9">
        <v>0</v>
      </c>
      <c r="N56" s="9">
        <v>0</v>
      </c>
      <c r="O56" s="9">
        <f t="shared" si="6"/>
        <v>0</v>
      </c>
      <c r="Q56" s="9">
        <f t="shared" si="7"/>
        <v>0</v>
      </c>
      <c r="R56" s="9">
        <f>(SUM($E56:F56)+SUM($E56:E56))/2</f>
        <v>0</v>
      </c>
      <c r="S56" s="9">
        <f>(SUM($E56:G56)+SUM($E56:F56))/2</f>
        <v>0</v>
      </c>
      <c r="T56" s="9">
        <f>(SUM($E56:H56)+SUM($E56:G56))/2</f>
        <v>0</v>
      </c>
      <c r="U56" s="9">
        <f>(SUM($E56:I56)+SUM($E56:H56))/2</f>
        <v>0</v>
      </c>
      <c r="V56" s="9">
        <f>(SUM($E56:J56)+SUM($E56:I56))/2</f>
        <v>0</v>
      </c>
      <c r="W56" s="9">
        <f>(SUM($E56:K56)+SUM($E56:J56))/2</f>
        <v>0</v>
      </c>
      <c r="X56" s="9">
        <f>(SUM($E56:L56)+SUM($E56:K56))/2</f>
        <v>0</v>
      </c>
      <c r="Y56" s="9">
        <f>(SUM($E56:M56)+SUM($E56:L56))/2</f>
        <v>0</v>
      </c>
      <c r="Z56" s="9">
        <f>(SUM($E56:N56)+SUM($E56:M56))/2</f>
        <v>0</v>
      </c>
      <c r="AA56" s="9">
        <f t="shared" si="8"/>
        <v>0</v>
      </c>
    </row>
    <row r="57" spans="1:27" hidden="1">
      <c r="A57" s="7">
        <v>4150</v>
      </c>
      <c r="B57" t="s">
        <v>37</v>
      </c>
      <c r="C57" t="str">
        <f t="shared" si="10"/>
        <v>4150 Software 303</v>
      </c>
      <c r="D57" s="11">
        <v>1</v>
      </c>
      <c r="E57" s="8">
        <v>0</v>
      </c>
      <c r="F57" s="9">
        <v>0</v>
      </c>
      <c r="G57" s="9">
        <v>0</v>
      </c>
      <c r="H57" s="9">
        <v>0</v>
      </c>
      <c r="I57" s="9">
        <v>0</v>
      </c>
      <c r="J57" s="9">
        <v>0</v>
      </c>
      <c r="K57" s="9">
        <v>0</v>
      </c>
      <c r="L57" s="9">
        <v>0</v>
      </c>
      <c r="M57" s="9">
        <v>0</v>
      </c>
      <c r="N57" s="9">
        <v>0</v>
      </c>
      <c r="O57" s="9">
        <f t="shared" si="6"/>
        <v>0</v>
      </c>
      <c r="Q57" s="9">
        <f t="shared" si="7"/>
        <v>0</v>
      </c>
      <c r="R57" s="9">
        <f>(SUM($E57:F57)+SUM($E57:E57))/2</f>
        <v>0</v>
      </c>
      <c r="S57" s="9">
        <f>(SUM($E57:G57)+SUM($E57:F57))/2</f>
        <v>0</v>
      </c>
      <c r="T57" s="9">
        <f>(SUM($E57:H57)+SUM($E57:G57))/2</f>
        <v>0</v>
      </c>
      <c r="U57" s="9">
        <f>(SUM($E57:I57)+SUM($E57:H57))/2</f>
        <v>0</v>
      </c>
      <c r="V57" s="9">
        <f>(SUM($E57:J57)+SUM($E57:I57))/2</f>
        <v>0</v>
      </c>
      <c r="W57" s="9">
        <f>(SUM($E57:K57)+SUM($E57:J57))/2</f>
        <v>0</v>
      </c>
      <c r="X57" s="9">
        <f>(SUM($E57:L57)+SUM($E57:K57))/2</f>
        <v>0</v>
      </c>
      <c r="Y57" s="9">
        <f>(SUM($E57:M57)+SUM($E57:L57))/2</f>
        <v>0</v>
      </c>
      <c r="Z57" s="9">
        <f>(SUM($E57:N57)+SUM($E57:M57))/2</f>
        <v>0</v>
      </c>
      <c r="AA57" s="9">
        <f t="shared" si="8"/>
        <v>0</v>
      </c>
    </row>
    <row r="58" spans="1:27" hidden="1">
      <c r="A58" s="7">
        <v>4152</v>
      </c>
      <c r="B58" t="s">
        <v>36</v>
      </c>
      <c r="C58" t="str">
        <f t="shared" si="10"/>
        <v>4152 General 389-391 / 393-395 / 397-398</v>
      </c>
      <c r="D58" s="11">
        <v>1</v>
      </c>
      <c r="E58" s="8">
        <v>0</v>
      </c>
      <c r="F58" s="9">
        <v>0</v>
      </c>
      <c r="G58" s="9">
        <v>0</v>
      </c>
      <c r="H58" s="9">
        <v>0</v>
      </c>
      <c r="I58" s="9">
        <v>0</v>
      </c>
      <c r="J58" s="9">
        <v>0</v>
      </c>
      <c r="K58" s="9">
        <v>0</v>
      </c>
      <c r="L58" s="9">
        <v>0</v>
      </c>
      <c r="M58" s="9">
        <v>0</v>
      </c>
      <c r="N58" s="9">
        <v>0</v>
      </c>
      <c r="O58" s="9">
        <f t="shared" si="6"/>
        <v>0</v>
      </c>
      <c r="Q58" s="9">
        <f t="shared" si="7"/>
        <v>0</v>
      </c>
      <c r="R58" s="9">
        <f>(SUM($E58:F58)+SUM($E58:E58))/2</f>
        <v>0</v>
      </c>
      <c r="S58" s="9">
        <f>(SUM($E58:G58)+SUM($E58:F58))/2</f>
        <v>0</v>
      </c>
      <c r="T58" s="9">
        <f>(SUM($E58:H58)+SUM($E58:G58))/2</f>
        <v>0</v>
      </c>
      <c r="U58" s="9">
        <f>(SUM($E58:I58)+SUM($E58:H58))/2</f>
        <v>0</v>
      </c>
      <c r="V58" s="9">
        <f>(SUM($E58:J58)+SUM($E58:I58))/2</f>
        <v>0</v>
      </c>
      <c r="W58" s="9">
        <f>(SUM($E58:K58)+SUM($E58:J58))/2</f>
        <v>0</v>
      </c>
      <c r="X58" s="9">
        <f>(SUM($E58:L58)+SUM($E58:K58))/2</f>
        <v>0</v>
      </c>
      <c r="Y58" s="9">
        <f>(SUM($E58:M58)+SUM($E58:L58))/2</f>
        <v>0</v>
      </c>
      <c r="Z58" s="9">
        <f>(SUM($E58:N58)+SUM($E58:M58))/2</f>
        <v>0</v>
      </c>
      <c r="AA58" s="9">
        <f t="shared" si="8"/>
        <v>0</v>
      </c>
    </row>
    <row r="59" spans="1:27" hidden="1">
      <c r="A59" s="7">
        <v>4162</v>
      </c>
      <c r="B59" t="s">
        <v>36</v>
      </c>
      <c r="C59" t="str">
        <f t="shared" si="10"/>
        <v>4162 General 389-391 / 393-395 / 397-398</v>
      </c>
      <c r="D59" s="11">
        <v>1</v>
      </c>
      <c r="E59" s="8">
        <v>0</v>
      </c>
      <c r="F59" s="9">
        <v>0</v>
      </c>
      <c r="G59" s="9">
        <v>0</v>
      </c>
      <c r="H59" s="9">
        <v>0</v>
      </c>
      <c r="I59" s="9">
        <v>0</v>
      </c>
      <c r="J59" s="9">
        <v>0</v>
      </c>
      <c r="K59" s="9">
        <v>0</v>
      </c>
      <c r="L59" s="9">
        <v>0</v>
      </c>
      <c r="M59" s="9">
        <v>0</v>
      </c>
      <c r="N59" s="9">
        <v>0</v>
      </c>
      <c r="O59" s="9">
        <f t="shared" si="6"/>
        <v>0</v>
      </c>
      <c r="Q59" s="9">
        <f t="shared" si="7"/>
        <v>0</v>
      </c>
      <c r="R59" s="9">
        <f>(SUM($E59:F59)+SUM($E59:E59))/2</f>
        <v>0</v>
      </c>
      <c r="S59" s="9">
        <f>(SUM($E59:G59)+SUM($E59:F59))/2</f>
        <v>0</v>
      </c>
      <c r="T59" s="9">
        <f>(SUM($E59:H59)+SUM($E59:G59))/2</f>
        <v>0</v>
      </c>
      <c r="U59" s="9">
        <f>(SUM($E59:I59)+SUM($E59:H59))/2</f>
        <v>0</v>
      </c>
      <c r="V59" s="9">
        <f>(SUM($E59:J59)+SUM($E59:I59))/2</f>
        <v>0</v>
      </c>
      <c r="W59" s="9">
        <f>(SUM($E59:K59)+SUM($E59:J59))/2</f>
        <v>0</v>
      </c>
      <c r="X59" s="9">
        <f>(SUM($E59:L59)+SUM($E59:K59))/2</f>
        <v>0</v>
      </c>
      <c r="Y59" s="9">
        <f>(SUM($E59:M59)+SUM($E59:L59))/2</f>
        <v>0</v>
      </c>
      <c r="Z59" s="9">
        <f>(SUM($E59:N59)+SUM($E59:M59))/2</f>
        <v>0</v>
      </c>
      <c r="AA59" s="9">
        <f t="shared" si="8"/>
        <v>0</v>
      </c>
    </row>
    <row r="60" spans="1:27" hidden="1">
      <c r="A60" s="7">
        <v>4171</v>
      </c>
      <c r="B60" t="s">
        <v>36</v>
      </c>
      <c r="C60" t="str">
        <f t="shared" si="10"/>
        <v>4171 General 389-391 / 393-395 / 397-398</v>
      </c>
      <c r="D60" s="11">
        <v>1</v>
      </c>
      <c r="E60" s="8">
        <v>0</v>
      </c>
      <c r="F60" s="9">
        <v>0</v>
      </c>
      <c r="G60" s="9">
        <v>0</v>
      </c>
      <c r="H60" s="9">
        <v>0</v>
      </c>
      <c r="I60" s="9">
        <v>0</v>
      </c>
      <c r="J60" s="9">
        <v>0</v>
      </c>
      <c r="K60" s="9">
        <v>0</v>
      </c>
      <c r="L60" s="9">
        <v>0</v>
      </c>
      <c r="M60" s="9">
        <v>0</v>
      </c>
      <c r="N60" s="9">
        <v>0</v>
      </c>
      <c r="O60" s="9">
        <f t="shared" si="6"/>
        <v>0</v>
      </c>
      <c r="Q60" s="9">
        <f t="shared" si="7"/>
        <v>0</v>
      </c>
      <c r="R60" s="9">
        <f>(SUM($E60:F60)+SUM($E60:E60))/2</f>
        <v>0</v>
      </c>
      <c r="S60" s="9">
        <f>(SUM($E60:G60)+SUM($E60:F60))/2</f>
        <v>0</v>
      </c>
      <c r="T60" s="9">
        <f>(SUM($E60:H60)+SUM($E60:G60))/2</f>
        <v>0</v>
      </c>
      <c r="U60" s="9">
        <f>(SUM($E60:I60)+SUM($E60:H60))/2</f>
        <v>0</v>
      </c>
      <c r="V60" s="9">
        <f>(SUM($E60:J60)+SUM($E60:I60))/2</f>
        <v>0</v>
      </c>
      <c r="W60" s="9">
        <f>(SUM($E60:K60)+SUM($E60:J60))/2</f>
        <v>0</v>
      </c>
      <c r="X60" s="9">
        <f>(SUM($E60:L60)+SUM($E60:K60))/2</f>
        <v>0</v>
      </c>
      <c r="Y60" s="9">
        <f>(SUM($E60:M60)+SUM($E60:L60))/2</f>
        <v>0</v>
      </c>
      <c r="Z60" s="9">
        <f>(SUM($E60:N60)+SUM($E60:M60))/2</f>
        <v>0</v>
      </c>
      <c r="AA60" s="9">
        <f t="shared" si="8"/>
        <v>0</v>
      </c>
    </row>
    <row r="61" spans="1:27" hidden="1">
      <c r="A61" s="7">
        <v>4178</v>
      </c>
      <c r="B61" t="s">
        <v>36</v>
      </c>
      <c r="C61" t="str">
        <f t="shared" ref="C61:C97" si="11">CONCATENATE(A61," ",B61)</f>
        <v>4178 General 389-391 / 393-395 / 397-398</v>
      </c>
      <c r="D61" s="11">
        <v>1</v>
      </c>
      <c r="E61" s="8">
        <v>0</v>
      </c>
      <c r="F61" s="9">
        <v>0</v>
      </c>
      <c r="G61" s="9">
        <v>0</v>
      </c>
      <c r="H61" s="9">
        <v>0</v>
      </c>
      <c r="I61" s="9">
        <v>0</v>
      </c>
      <c r="J61" s="9">
        <v>0</v>
      </c>
      <c r="K61" s="9">
        <v>0</v>
      </c>
      <c r="L61" s="9">
        <v>0</v>
      </c>
      <c r="M61" s="9">
        <v>0</v>
      </c>
      <c r="N61" s="9">
        <v>0</v>
      </c>
      <c r="O61" s="9">
        <f t="shared" si="6"/>
        <v>0</v>
      </c>
      <c r="Q61" s="9">
        <f t="shared" si="7"/>
        <v>0</v>
      </c>
      <c r="R61" s="9">
        <f>(SUM($E61:F61)+SUM($E61:E61))/2</f>
        <v>0</v>
      </c>
      <c r="S61" s="9">
        <f>(SUM($E61:G61)+SUM($E61:F61))/2</f>
        <v>0</v>
      </c>
      <c r="T61" s="9">
        <f>(SUM($E61:H61)+SUM($E61:G61))/2</f>
        <v>0</v>
      </c>
      <c r="U61" s="9">
        <f>(SUM($E61:I61)+SUM($E61:H61))/2</f>
        <v>0</v>
      </c>
      <c r="V61" s="9">
        <f>(SUM($E61:J61)+SUM($E61:I61))/2</f>
        <v>0</v>
      </c>
      <c r="W61" s="9">
        <f>(SUM($E61:K61)+SUM($E61:J61))/2</f>
        <v>0</v>
      </c>
      <c r="X61" s="9">
        <f>(SUM($E61:L61)+SUM($E61:K61))/2</f>
        <v>0</v>
      </c>
      <c r="Y61" s="9">
        <f>(SUM($E61:M61)+SUM($E61:L61))/2</f>
        <v>0</v>
      </c>
      <c r="Z61" s="9">
        <f>(SUM($E61:N61)+SUM($E61:M61))/2</f>
        <v>0</v>
      </c>
      <c r="AA61" s="9">
        <f t="shared" si="8"/>
        <v>0</v>
      </c>
    </row>
    <row r="62" spans="1:27">
      <c r="A62" s="7">
        <v>5005</v>
      </c>
      <c r="B62" t="s">
        <v>37</v>
      </c>
      <c r="C62" t="str">
        <f t="shared" si="11"/>
        <v>5005 Software 303</v>
      </c>
      <c r="D62" s="11">
        <v>1</v>
      </c>
      <c r="E62" s="8">
        <v>11114.125829193414</v>
      </c>
      <c r="F62" s="9">
        <v>588033.81933308567</v>
      </c>
      <c r="G62" s="9">
        <v>73582.03403113535</v>
      </c>
      <c r="H62" s="9">
        <v>66077.728436321282</v>
      </c>
      <c r="I62" s="9">
        <v>73561.544689343427</v>
      </c>
      <c r="J62" s="9">
        <v>11204.955946374123</v>
      </c>
      <c r="K62" s="9">
        <v>19642.817884080832</v>
      </c>
      <c r="L62" s="9">
        <v>97889.814876872639</v>
      </c>
      <c r="M62" s="9">
        <v>195579.05875648791</v>
      </c>
      <c r="N62" s="9">
        <v>25232.428775274177</v>
      </c>
      <c r="O62" s="9">
        <f t="shared" si="6"/>
        <v>1161918.3285581688</v>
      </c>
      <c r="Q62" s="9">
        <f t="shared" si="7"/>
        <v>5557.0629145967068</v>
      </c>
      <c r="R62" s="9">
        <f>(SUM($E62:F62)+SUM($E62:E62))/2</f>
        <v>305131.03549573623</v>
      </c>
      <c r="S62" s="9">
        <f>(SUM($E62:G62)+SUM($E62:F62))/2</f>
        <v>635938.96217784681</v>
      </c>
      <c r="T62" s="9">
        <f>(SUM($E62:H62)+SUM($E62:G62))/2</f>
        <v>705768.84341157507</v>
      </c>
      <c r="U62" s="9">
        <f>(SUM($E62:I62)+SUM($E62:H62))/2</f>
        <v>775588.47997440747</v>
      </c>
      <c r="V62" s="9">
        <f>(SUM($E62:J62)+SUM($E62:I62))/2</f>
        <v>817971.73029226623</v>
      </c>
      <c r="W62" s="9">
        <f>(SUM($E62:K62)+SUM($E62:J62))/2</f>
        <v>833395.61720749363</v>
      </c>
      <c r="X62" s="9">
        <f>(SUM($E62:L62)+SUM($E62:K62))/2</f>
        <v>892161.93358797044</v>
      </c>
      <c r="Y62" s="9">
        <f>(SUM($E62:M62)+SUM($E62:L62))/2</f>
        <v>1038896.3704046507</v>
      </c>
      <c r="Z62" s="9">
        <f>(SUM($E62:N62)+SUM($E62:M62))/2</f>
        <v>1149302.1141705317</v>
      </c>
      <c r="AA62" s="9">
        <f t="shared" si="8"/>
        <v>715971.21496370737</v>
      </c>
    </row>
    <row r="63" spans="1:27">
      <c r="A63" s="7">
        <v>5005</v>
      </c>
      <c r="B63" t="s">
        <v>36</v>
      </c>
      <c r="C63" t="str">
        <f t="shared" si="11"/>
        <v>5005 General 389-391 / 393-395 / 397-398</v>
      </c>
      <c r="D63" s="11">
        <v>1</v>
      </c>
      <c r="E63" s="8">
        <v>1438.1829237872721</v>
      </c>
      <c r="F63" s="9">
        <v>20425.15807976637</v>
      </c>
      <c r="G63" s="9">
        <v>29122.627353741278</v>
      </c>
      <c r="H63" s="9">
        <v>-4103.2513341544873</v>
      </c>
      <c r="I63" s="9">
        <v>13672.167006167891</v>
      </c>
      <c r="J63" s="9">
        <v>50004.115989519021</v>
      </c>
      <c r="K63" s="9">
        <v>44257.471035663912</v>
      </c>
      <c r="L63" s="9">
        <v>119991.78707486083</v>
      </c>
      <c r="M63" s="9">
        <v>104770.28274412602</v>
      </c>
      <c r="N63" s="9">
        <v>85945.878547238084</v>
      </c>
      <c r="O63" s="9">
        <f t="shared" si="6"/>
        <v>465524.41942071612</v>
      </c>
      <c r="Q63" s="9">
        <f t="shared" si="7"/>
        <v>719.09146189363605</v>
      </c>
      <c r="R63" s="9">
        <f>(SUM($E63:F63)+SUM($E63:E63))/2</f>
        <v>11650.761963670458</v>
      </c>
      <c r="S63" s="9">
        <f>(SUM($E63:G63)+SUM($E63:F63))/2</f>
        <v>36424.654680424283</v>
      </c>
      <c r="T63" s="9">
        <f>(SUM($E63:H63)+SUM($E63:G63))/2</f>
        <v>48934.342690217672</v>
      </c>
      <c r="U63" s="9">
        <f>(SUM($E63:I63)+SUM($E63:H63))/2</f>
        <v>53718.800526224375</v>
      </c>
      <c r="V63" s="9">
        <f>(SUM($E63:J63)+SUM($E63:I63))/2</f>
        <v>85556.94202406783</v>
      </c>
      <c r="W63" s="9">
        <f>(SUM($E63:K63)+SUM($E63:J63))/2</f>
        <v>132687.73553665928</v>
      </c>
      <c r="X63" s="9">
        <f>(SUM($E63:L63)+SUM($E63:K63))/2</f>
        <v>214812.36459192165</v>
      </c>
      <c r="Y63" s="9">
        <f>(SUM($E63:M63)+SUM($E63:L63))/2</f>
        <v>327193.39950141509</v>
      </c>
      <c r="Z63" s="9">
        <f>(SUM($E63:N63)+SUM($E63:M63))/2</f>
        <v>422551.48014709709</v>
      </c>
      <c r="AA63" s="9">
        <f t="shared" si="8"/>
        <v>133424.95731235915</v>
      </c>
    </row>
    <row r="64" spans="1:27">
      <c r="A64" s="7">
        <v>5006</v>
      </c>
      <c r="B64" t="s">
        <v>36</v>
      </c>
      <c r="C64" t="str">
        <f t="shared" si="11"/>
        <v>5006 General 389-391 / 393-395 / 397-398</v>
      </c>
      <c r="D64" s="11">
        <v>1</v>
      </c>
      <c r="E64" s="8">
        <v>137467.01899220559</v>
      </c>
      <c r="F64" s="9">
        <v>20574.508870752095</v>
      </c>
      <c r="G64" s="9">
        <v>5958.84054631457</v>
      </c>
      <c r="H64" s="9">
        <v>2780.4535603450049</v>
      </c>
      <c r="I64" s="9">
        <v>5394.9657821903547</v>
      </c>
      <c r="J64" s="9">
        <v>12792.727233965761</v>
      </c>
      <c r="K64" s="9">
        <v>13041.98766059238</v>
      </c>
      <c r="L64" s="9">
        <v>28097.481432911307</v>
      </c>
      <c r="M64" s="9">
        <v>12254.97616861833</v>
      </c>
      <c r="N64" s="9">
        <v>263375.21289801644</v>
      </c>
      <c r="O64" s="9">
        <f t="shared" si="6"/>
        <v>501738.17314591183</v>
      </c>
      <c r="Q64" s="9">
        <f t="shared" si="7"/>
        <v>68733.509496102793</v>
      </c>
      <c r="R64" s="9">
        <f>(SUM($E64:F64)+SUM($E64:E64))/2</f>
        <v>147754.27342758165</v>
      </c>
      <c r="S64" s="9">
        <f>(SUM($E64:G64)+SUM($E64:F64))/2</f>
        <v>161020.94813611498</v>
      </c>
      <c r="T64" s="9">
        <f>(SUM($E64:H64)+SUM($E64:G64))/2</f>
        <v>165390.59518944475</v>
      </c>
      <c r="U64" s="9">
        <f>(SUM($E64:I64)+SUM($E64:H64))/2</f>
        <v>169478.30486071244</v>
      </c>
      <c r="V64" s="9">
        <f>(SUM($E64:J64)+SUM($E64:I64))/2</f>
        <v>178572.15136879048</v>
      </c>
      <c r="W64" s="9">
        <f>(SUM($E64:K64)+SUM($E64:J64))/2</f>
        <v>191489.50881606957</v>
      </c>
      <c r="X64" s="9">
        <f>(SUM($E64:L64)+SUM($E64:K64))/2</f>
        <v>212059.24336282141</v>
      </c>
      <c r="Y64" s="9">
        <f>(SUM($E64:M64)+SUM($E64:L64))/2</f>
        <v>232235.47216358624</v>
      </c>
      <c r="Z64" s="9">
        <f>(SUM($E64:N64)+SUM($E64:M64))/2</f>
        <v>370050.56669690361</v>
      </c>
      <c r="AA64" s="9">
        <f t="shared" si="8"/>
        <v>189678.4573518128</v>
      </c>
    </row>
    <row r="65" spans="1:27">
      <c r="A65" s="7">
        <v>5006</v>
      </c>
      <c r="B65" t="s">
        <v>37</v>
      </c>
      <c r="C65" t="str">
        <f t="shared" si="11"/>
        <v>5006 Software 303</v>
      </c>
      <c r="D65" s="11">
        <v>1</v>
      </c>
      <c r="E65" s="8">
        <v>22968.510855940745</v>
      </c>
      <c r="F65" s="9">
        <v>33099.382281415274</v>
      </c>
      <c r="G65" s="9">
        <v>26199.527352665616</v>
      </c>
      <c r="H65" s="9">
        <v>91570.428883920104</v>
      </c>
      <c r="I65" s="9">
        <v>44637.102671981076</v>
      </c>
      <c r="J65" s="9">
        <v>17766.469365180161</v>
      </c>
      <c r="K65" s="9">
        <v>159759.26323656327</v>
      </c>
      <c r="L65" s="9">
        <v>27952.111283844191</v>
      </c>
      <c r="M65" s="9">
        <v>111623.8961353279</v>
      </c>
      <c r="N65" s="9">
        <v>75269.502035382699</v>
      </c>
      <c r="O65" s="9">
        <f t="shared" si="6"/>
        <v>610846.19410222094</v>
      </c>
      <c r="Q65" s="9">
        <f t="shared" si="7"/>
        <v>11484.255427970373</v>
      </c>
      <c r="R65" s="9">
        <f>(SUM($E65:F65)+SUM($E65:E65))/2</f>
        <v>39518.201996648379</v>
      </c>
      <c r="S65" s="9">
        <f>(SUM($E65:G65)+SUM($E65:F65))/2</f>
        <v>69167.656813688838</v>
      </c>
      <c r="T65" s="9">
        <f>(SUM($E65:H65)+SUM($E65:G65))/2</f>
        <v>128052.63493198169</v>
      </c>
      <c r="U65" s="9">
        <f>(SUM($E65:I65)+SUM($E65:H65))/2</f>
        <v>196156.40070993226</v>
      </c>
      <c r="V65" s="9">
        <f>(SUM($E65:J65)+SUM($E65:I65))/2</f>
        <v>227358.18672851287</v>
      </c>
      <c r="W65" s="9">
        <f>(SUM($E65:K65)+SUM($E65:J65))/2</f>
        <v>316121.05302938458</v>
      </c>
      <c r="X65" s="9">
        <f>(SUM($E65:L65)+SUM($E65:K65))/2</f>
        <v>409976.74028958834</v>
      </c>
      <c r="Y65" s="9">
        <f>(SUM($E65:M65)+SUM($E65:L65))/2</f>
        <v>479764.74399917433</v>
      </c>
      <c r="Z65" s="9">
        <f>(SUM($E65:N65)+SUM($E65:M65))/2</f>
        <v>573211.4430845296</v>
      </c>
      <c r="AA65" s="9">
        <f t="shared" si="8"/>
        <v>245081.13170114113</v>
      </c>
    </row>
    <row r="66" spans="1:27" hidden="1">
      <c r="A66" s="7">
        <v>5010</v>
      </c>
      <c r="B66" t="s">
        <v>37</v>
      </c>
      <c r="C66" t="str">
        <f t="shared" si="11"/>
        <v>5010 Software 303</v>
      </c>
      <c r="D66" s="11">
        <v>1</v>
      </c>
      <c r="E66" s="8">
        <v>0</v>
      </c>
      <c r="F66" s="9">
        <v>0</v>
      </c>
      <c r="G66" s="9">
        <v>0</v>
      </c>
      <c r="H66" s="9">
        <v>0</v>
      </c>
      <c r="I66" s="9">
        <v>0</v>
      </c>
      <c r="J66" s="9">
        <v>0</v>
      </c>
      <c r="K66" s="9">
        <v>0</v>
      </c>
      <c r="L66" s="9">
        <v>0</v>
      </c>
      <c r="M66" s="9">
        <v>0</v>
      </c>
      <c r="N66" s="9">
        <v>7601.1755901594652</v>
      </c>
      <c r="O66" s="9">
        <f t="shared" si="6"/>
        <v>7601.1755901594652</v>
      </c>
      <c r="Q66" s="9">
        <f t="shared" si="7"/>
        <v>0</v>
      </c>
      <c r="R66" s="9">
        <f>(SUM($E66:F66)+SUM($E66:E66))/2</f>
        <v>0</v>
      </c>
      <c r="S66" s="9">
        <f>(SUM($E66:G66)+SUM($E66:F66))/2</f>
        <v>0</v>
      </c>
      <c r="T66" s="9">
        <f>(SUM($E66:H66)+SUM($E66:G66))/2</f>
        <v>0</v>
      </c>
      <c r="U66" s="9">
        <f>(SUM($E66:I66)+SUM($E66:H66))/2</f>
        <v>0</v>
      </c>
      <c r="V66" s="9">
        <f>(SUM($E66:J66)+SUM($E66:I66))/2</f>
        <v>0</v>
      </c>
      <c r="W66" s="9">
        <f>(SUM($E66:K66)+SUM($E66:J66))/2</f>
        <v>0</v>
      </c>
      <c r="X66" s="9">
        <f>(SUM($E66:L66)+SUM($E66:K66))/2</f>
        <v>0</v>
      </c>
      <c r="Y66" s="9">
        <f>(SUM($E66:M66)+SUM($E66:L66))/2</f>
        <v>0</v>
      </c>
      <c r="Z66" s="9">
        <f>(SUM($E66:N66)+SUM($E66:M66))/2</f>
        <v>3800.5877950797326</v>
      </c>
      <c r="AA66" s="9">
        <f t="shared" si="8"/>
        <v>380.05877950797327</v>
      </c>
    </row>
    <row r="67" spans="1:27" hidden="1">
      <c r="A67" s="7">
        <v>5010</v>
      </c>
      <c r="B67" t="s">
        <v>36</v>
      </c>
      <c r="C67" t="str">
        <f t="shared" si="11"/>
        <v>5010 General 389-391 / 393-395 / 397-398</v>
      </c>
      <c r="D67" s="11">
        <v>1</v>
      </c>
      <c r="E67" s="8">
        <v>0</v>
      </c>
      <c r="F67" s="9">
        <v>0</v>
      </c>
      <c r="G67" s="9">
        <v>0</v>
      </c>
      <c r="H67" s="9">
        <v>0</v>
      </c>
      <c r="I67" s="9">
        <v>0</v>
      </c>
      <c r="J67" s="9">
        <v>0</v>
      </c>
      <c r="K67" s="9">
        <v>0</v>
      </c>
      <c r="L67" s="9">
        <v>0</v>
      </c>
      <c r="M67" s="9">
        <v>0</v>
      </c>
      <c r="N67" s="9">
        <v>153302.74650660407</v>
      </c>
      <c r="O67" s="9">
        <f t="shared" si="6"/>
        <v>153302.74650660407</v>
      </c>
      <c r="Q67" s="9">
        <f t="shared" si="7"/>
        <v>0</v>
      </c>
      <c r="R67" s="9">
        <f>(SUM($E67:F67)+SUM($E67:E67))/2</f>
        <v>0</v>
      </c>
      <c r="S67" s="9">
        <f>(SUM($E67:G67)+SUM($E67:F67))/2</f>
        <v>0</v>
      </c>
      <c r="T67" s="9">
        <f>(SUM($E67:H67)+SUM($E67:G67))/2</f>
        <v>0</v>
      </c>
      <c r="U67" s="9">
        <f>(SUM($E67:I67)+SUM($E67:H67))/2</f>
        <v>0</v>
      </c>
      <c r="V67" s="9">
        <f>(SUM($E67:J67)+SUM($E67:I67))/2</f>
        <v>0</v>
      </c>
      <c r="W67" s="9">
        <f>(SUM($E67:K67)+SUM($E67:J67))/2</f>
        <v>0</v>
      </c>
      <c r="X67" s="9">
        <f>(SUM($E67:L67)+SUM($E67:K67))/2</f>
        <v>0</v>
      </c>
      <c r="Y67" s="9">
        <f>(SUM($E67:M67)+SUM($E67:L67))/2</f>
        <v>0</v>
      </c>
      <c r="Z67" s="9">
        <f>(SUM($E67:N67)+SUM($E67:M67))/2</f>
        <v>76651.373253302037</v>
      </c>
      <c r="AA67" s="9">
        <f t="shared" si="8"/>
        <v>7665.1373253302036</v>
      </c>
    </row>
    <row r="68" spans="1:27">
      <c r="A68" s="7">
        <v>5014</v>
      </c>
      <c r="B68" t="s">
        <v>36</v>
      </c>
      <c r="C68" t="str">
        <f t="shared" si="11"/>
        <v>5014 General 389-391 / 393-395 / 397-398</v>
      </c>
      <c r="D68" s="11">
        <v>1</v>
      </c>
      <c r="E68" s="8">
        <v>1561.145868203984</v>
      </c>
      <c r="F68" s="9">
        <v>3867.4170360251996</v>
      </c>
      <c r="G68" s="9">
        <v>4793.6166268564348</v>
      </c>
      <c r="H68" s="9">
        <v>3899.2053048987154</v>
      </c>
      <c r="I68" s="9">
        <v>9237.3280622166621</v>
      </c>
      <c r="J68" s="9">
        <v>46791.736856480071</v>
      </c>
      <c r="K68" s="9">
        <v>3609.5715104050346</v>
      </c>
      <c r="L68" s="9">
        <v>7034.065198242075</v>
      </c>
      <c r="M68" s="9">
        <v>2151.4353830653949</v>
      </c>
      <c r="N68" s="9">
        <v>49478.837837024301</v>
      </c>
      <c r="O68" s="9">
        <f t="shared" ref="O68:O99" si="12">SUM(E68:N68)</f>
        <v>132424.35968341786</v>
      </c>
      <c r="Q68" s="9">
        <f t="shared" ref="Q68:Q99" si="13">E68/2</f>
        <v>780.57293410199202</v>
      </c>
      <c r="R68" s="9">
        <f>(SUM($E68:F68)+SUM($E68:E68))/2</f>
        <v>3494.8543862165839</v>
      </c>
      <c r="S68" s="9">
        <f>(SUM($E68:G68)+SUM($E68:F68))/2</f>
        <v>7825.3712176574008</v>
      </c>
      <c r="T68" s="9">
        <f>(SUM($E68:H68)+SUM($E68:G68))/2</f>
        <v>12171.782183534975</v>
      </c>
      <c r="U68" s="9">
        <f>(SUM($E68:I68)+SUM($E68:H68))/2</f>
        <v>18740.048867092664</v>
      </c>
      <c r="V68" s="9">
        <f>(SUM($E68:J68)+SUM($E68:I68))/2</f>
        <v>46754.581326441024</v>
      </c>
      <c r="W68" s="9">
        <f>(SUM($E68:K68)+SUM($E68:J68))/2</f>
        <v>71955.235509883583</v>
      </c>
      <c r="X68" s="9">
        <f>(SUM($E68:L68)+SUM($E68:K68))/2</f>
        <v>77277.053864207119</v>
      </c>
      <c r="Y68" s="9">
        <f>(SUM($E68:M68)+SUM($E68:L68))/2</f>
        <v>81869.80415486086</v>
      </c>
      <c r="Z68" s="9">
        <f>(SUM($E68:N68)+SUM($E68:M68))/2</f>
        <v>107684.94076490571</v>
      </c>
      <c r="AA68" s="9">
        <f t="shared" ref="AA68:AA99" si="14">AVERAGE(Q68:Z68)</f>
        <v>42855.424520890192</v>
      </c>
    </row>
    <row r="69" spans="1:27">
      <c r="A69" s="7">
        <v>5014</v>
      </c>
      <c r="B69" t="s">
        <v>37</v>
      </c>
      <c r="C69" t="str">
        <f t="shared" si="11"/>
        <v>5014 Software 303</v>
      </c>
      <c r="D69" s="11">
        <v>1</v>
      </c>
      <c r="E69" s="8">
        <v>-233.6360881755601</v>
      </c>
      <c r="F69" s="9">
        <v>6906.6146600810107</v>
      </c>
      <c r="G69" s="9">
        <v>491.55059064604501</v>
      </c>
      <c r="H69" s="9">
        <v>164.02407602553001</v>
      </c>
      <c r="I69" s="9">
        <v>-5624.0634162840752</v>
      </c>
      <c r="J69" s="9">
        <v>215.7696469249635</v>
      </c>
      <c r="K69" s="9">
        <v>44.481446350109998</v>
      </c>
      <c r="L69" s="9">
        <v>169.313738234445</v>
      </c>
      <c r="M69" s="9">
        <v>195.783604544745</v>
      </c>
      <c r="N69" s="9">
        <v>112.77858729091498</v>
      </c>
      <c r="O69" s="9">
        <f t="shared" si="12"/>
        <v>2442.6168456381288</v>
      </c>
      <c r="Q69" s="9">
        <f t="shared" si="13"/>
        <v>-116.81804408778005</v>
      </c>
      <c r="R69" s="9">
        <f>(SUM($E69:F69)+SUM($E69:E69))/2</f>
        <v>3219.6712418649454</v>
      </c>
      <c r="S69" s="9">
        <f>(SUM($E69:G69)+SUM($E69:F69))/2</f>
        <v>6918.7538672284736</v>
      </c>
      <c r="T69" s="9">
        <f>(SUM($E69:H69)+SUM($E69:G69))/2</f>
        <v>7246.5412005642611</v>
      </c>
      <c r="U69" s="9">
        <f>(SUM($E69:I69)+SUM($E69:H69))/2</f>
        <v>4516.5215304349877</v>
      </c>
      <c r="V69" s="9">
        <f>(SUM($E69:J69)+SUM($E69:I69))/2</f>
        <v>1812.3746457554323</v>
      </c>
      <c r="W69" s="9">
        <f>(SUM($E69:K69)+SUM($E69:J69))/2</f>
        <v>1942.500192392969</v>
      </c>
      <c r="X69" s="9">
        <f>(SUM($E69:L69)+SUM($E69:K69))/2</f>
        <v>2049.3977846852467</v>
      </c>
      <c r="Y69" s="9">
        <f>(SUM($E69:M69)+SUM($E69:L69))/2</f>
        <v>2231.9464560748415</v>
      </c>
      <c r="Z69" s="9">
        <f>(SUM($E69:N69)+SUM($E69:M69))/2</f>
        <v>2386.2275519926716</v>
      </c>
      <c r="AA69" s="9">
        <f t="shared" si="14"/>
        <v>3220.7116426906055</v>
      </c>
    </row>
    <row r="70" spans="1:27" hidden="1">
      <c r="A70" s="7">
        <v>5015</v>
      </c>
      <c r="B70" t="s">
        <v>36</v>
      </c>
      <c r="C70" t="str">
        <f t="shared" si="11"/>
        <v>5015 General 389-391 / 393-395 / 397-398</v>
      </c>
      <c r="D70" s="11">
        <v>1</v>
      </c>
      <c r="E70" s="8">
        <v>0</v>
      </c>
      <c r="F70" s="9">
        <v>0</v>
      </c>
      <c r="G70" s="9">
        <v>0</v>
      </c>
      <c r="H70" s="9">
        <v>0</v>
      </c>
      <c r="I70" s="9">
        <v>0</v>
      </c>
      <c r="J70" s="9">
        <v>0</v>
      </c>
      <c r="K70" s="9">
        <v>0</v>
      </c>
      <c r="L70" s="9">
        <v>0</v>
      </c>
      <c r="M70" s="9">
        <v>0</v>
      </c>
      <c r="N70" s="9">
        <v>0</v>
      </c>
      <c r="O70" s="9">
        <f t="shared" si="12"/>
        <v>0</v>
      </c>
      <c r="Q70" s="9">
        <f t="shared" si="13"/>
        <v>0</v>
      </c>
      <c r="R70" s="9">
        <f>(SUM($E70:F70)+SUM($E70:E70))/2</f>
        <v>0</v>
      </c>
      <c r="S70" s="9">
        <f>(SUM($E70:G70)+SUM($E70:F70))/2</f>
        <v>0</v>
      </c>
      <c r="T70" s="9">
        <f>(SUM($E70:H70)+SUM($E70:G70))/2</f>
        <v>0</v>
      </c>
      <c r="U70" s="9">
        <f>(SUM($E70:I70)+SUM($E70:H70))/2</f>
        <v>0</v>
      </c>
      <c r="V70" s="9">
        <f>(SUM($E70:J70)+SUM($E70:I70))/2</f>
        <v>0</v>
      </c>
      <c r="W70" s="9">
        <f>(SUM($E70:K70)+SUM($E70:J70))/2</f>
        <v>0</v>
      </c>
      <c r="X70" s="9">
        <f>(SUM($E70:L70)+SUM($E70:K70))/2</f>
        <v>0</v>
      </c>
      <c r="Y70" s="9">
        <f>(SUM($E70:M70)+SUM($E70:L70))/2</f>
        <v>0</v>
      </c>
      <c r="Z70" s="9">
        <f>(SUM($E70:N70)+SUM($E70:M70))/2</f>
        <v>0</v>
      </c>
      <c r="AA70" s="9">
        <f t="shared" si="14"/>
        <v>0</v>
      </c>
    </row>
    <row r="71" spans="1:27" hidden="1">
      <c r="A71" s="7">
        <v>5102</v>
      </c>
      <c r="B71" t="s">
        <v>36</v>
      </c>
      <c r="C71" t="str">
        <f t="shared" si="11"/>
        <v>5102 General 389-391 / 393-395 / 397-398</v>
      </c>
      <c r="D71" s="11">
        <v>1</v>
      </c>
      <c r="E71" s="8">
        <v>0</v>
      </c>
      <c r="F71" s="9">
        <v>0</v>
      </c>
      <c r="G71" s="9">
        <v>0</v>
      </c>
      <c r="H71" s="9">
        <v>0</v>
      </c>
      <c r="I71" s="9">
        <v>0</v>
      </c>
      <c r="J71" s="9">
        <v>0</v>
      </c>
      <c r="K71" s="9">
        <v>0</v>
      </c>
      <c r="L71" s="9">
        <v>0</v>
      </c>
      <c r="M71" s="9">
        <v>0</v>
      </c>
      <c r="N71" s="9">
        <v>0</v>
      </c>
      <c r="O71" s="9">
        <f t="shared" si="12"/>
        <v>0</v>
      </c>
      <c r="Q71" s="9">
        <f t="shared" si="13"/>
        <v>0</v>
      </c>
      <c r="R71" s="9">
        <f>(SUM($E71:F71)+SUM($E71:E71))/2</f>
        <v>0</v>
      </c>
      <c r="S71" s="9">
        <f>(SUM($E71:G71)+SUM($E71:F71))/2</f>
        <v>0</v>
      </c>
      <c r="T71" s="9">
        <f>(SUM($E71:H71)+SUM($E71:G71))/2</f>
        <v>0</v>
      </c>
      <c r="U71" s="9">
        <f>(SUM($E71:I71)+SUM($E71:H71))/2</f>
        <v>0</v>
      </c>
      <c r="V71" s="9">
        <f>(SUM($E71:J71)+SUM($E71:I71))/2</f>
        <v>0</v>
      </c>
      <c r="W71" s="9">
        <f>(SUM($E71:K71)+SUM($E71:J71))/2</f>
        <v>0</v>
      </c>
      <c r="X71" s="9">
        <f>(SUM($E71:L71)+SUM($E71:K71))/2</f>
        <v>0</v>
      </c>
      <c r="Y71" s="9">
        <f>(SUM($E71:M71)+SUM($E71:L71))/2</f>
        <v>0</v>
      </c>
      <c r="Z71" s="9">
        <f>(SUM($E71:N71)+SUM($E71:M71))/2</f>
        <v>0</v>
      </c>
      <c r="AA71" s="9">
        <f t="shared" si="14"/>
        <v>0</v>
      </c>
    </row>
    <row r="72" spans="1:27" hidden="1">
      <c r="A72" s="7">
        <v>5106</v>
      </c>
      <c r="B72" t="s">
        <v>36</v>
      </c>
      <c r="C72" t="str">
        <f t="shared" si="11"/>
        <v>5106 General 389-391 / 393-395 / 397-398</v>
      </c>
      <c r="D72" s="11">
        <v>1</v>
      </c>
      <c r="E72" s="8">
        <v>3931.162649713026</v>
      </c>
      <c r="F72" s="9">
        <v>13704.436430445159</v>
      </c>
      <c r="G72" s="9">
        <v>4249.3463565127886</v>
      </c>
      <c r="H72" s="9">
        <v>5212.2761173982299</v>
      </c>
      <c r="I72" s="9">
        <v>6742.8202295373785</v>
      </c>
      <c r="J72" s="9">
        <v>9477.9796253308723</v>
      </c>
      <c r="K72" s="9">
        <v>1139.257585327995</v>
      </c>
      <c r="L72" s="9">
        <v>414.58823288378994</v>
      </c>
      <c r="M72" s="9">
        <v>1595.9648074384349</v>
      </c>
      <c r="N72" s="9">
        <v>35.064669263714997</v>
      </c>
      <c r="O72" s="9">
        <f t="shared" si="12"/>
        <v>46502.896703851387</v>
      </c>
      <c r="Q72" s="9">
        <f t="shared" si="13"/>
        <v>1965.581324856513</v>
      </c>
      <c r="R72" s="9">
        <f>(SUM($E72:F72)+SUM($E72:E72))/2</f>
        <v>10783.380864935607</v>
      </c>
      <c r="S72" s="9">
        <f>(SUM($E72:G72)+SUM($E72:F72))/2</f>
        <v>19760.272258414581</v>
      </c>
      <c r="T72" s="9">
        <f>(SUM($E72:H72)+SUM($E72:G72))/2</f>
        <v>24491.083495370091</v>
      </c>
      <c r="U72" s="9">
        <f>(SUM($E72:I72)+SUM($E72:H72))/2</f>
        <v>30468.631668837894</v>
      </c>
      <c r="V72" s="9">
        <f>(SUM($E72:J72)+SUM($E72:I72))/2</f>
        <v>38579.03159627202</v>
      </c>
      <c r="W72" s="9">
        <f>(SUM($E72:K72)+SUM($E72:J72))/2</f>
        <v>43887.650201601457</v>
      </c>
      <c r="X72" s="9">
        <f>(SUM($E72:L72)+SUM($E72:K72))/2</f>
        <v>44664.573110707344</v>
      </c>
      <c r="Y72" s="9">
        <f>(SUM($E72:M72)+SUM($E72:L72))/2</f>
        <v>45669.849630868455</v>
      </c>
      <c r="Z72" s="9">
        <f>(SUM($E72:N72)+SUM($E72:M72))/2</f>
        <v>46485.364369219533</v>
      </c>
      <c r="AA72" s="9">
        <f t="shared" si="14"/>
        <v>30675.541852108348</v>
      </c>
    </row>
    <row r="73" spans="1:27" hidden="1">
      <c r="A73" s="7">
        <v>5119</v>
      </c>
      <c r="B73" t="s">
        <v>36</v>
      </c>
      <c r="C73" t="str">
        <f t="shared" si="11"/>
        <v>5119 General 389-391 / 393-395 / 397-398</v>
      </c>
      <c r="D73" s="11">
        <v>1</v>
      </c>
      <c r="E73" s="8">
        <v>0</v>
      </c>
      <c r="F73" s="9">
        <v>0</v>
      </c>
      <c r="G73" s="9">
        <v>0</v>
      </c>
      <c r="H73" s="9">
        <v>0</v>
      </c>
      <c r="I73" s="9">
        <v>0</v>
      </c>
      <c r="J73" s="9">
        <v>0</v>
      </c>
      <c r="K73" s="9">
        <v>0</v>
      </c>
      <c r="L73" s="9">
        <v>0</v>
      </c>
      <c r="M73" s="9">
        <v>0</v>
      </c>
      <c r="N73" s="9">
        <v>0</v>
      </c>
      <c r="O73" s="9">
        <f t="shared" si="12"/>
        <v>0</v>
      </c>
      <c r="Q73" s="9">
        <f t="shared" si="13"/>
        <v>0</v>
      </c>
      <c r="R73" s="9">
        <f>(SUM($E73:F73)+SUM($E73:E73))/2</f>
        <v>0</v>
      </c>
      <c r="S73" s="9">
        <f>(SUM($E73:G73)+SUM($E73:F73))/2</f>
        <v>0</v>
      </c>
      <c r="T73" s="9">
        <f>(SUM($E73:H73)+SUM($E73:G73))/2</f>
        <v>0</v>
      </c>
      <c r="U73" s="9">
        <f>(SUM($E73:I73)+SUM($E73:H73))/2</f>
        <v>0</v>
      </c>
      <c r="V73" s="9">
        <f>(SUM($E73:J73)+SUM($E73:I73))/2</f>
        <v>0</v>
      </c>
      <c r="W73" s="9">
        <f>(SUM($E73:K73)+SUM($E73:J73))/2</f>
        <v>0</v>
      </c>
      <c r="X73" s="9">
        <f>(SUM($E73:L73)+SUM($E73:K73))/2</f>
        <v>0</v>
      </c>
      <c r="Y73" s="9">
        <f>(SUM($E73:M73)+SUM($E73:L73))/2</f>
        <v>0</v>
      </c>
      <c r="Z73" s="9">
        <f>(SUM($E73:N73)+SUM($E73:M73))/2</f>
        <v>0</v>
      </c>
      <c r="AA73" s="9">
        <f t="shared" si="14"/>
        <v>0</v>
      </c>
    </row>
    <row r="74" spans="1:27">
      <c r="A74" s="7">
        <v>5121</v>
      </c>
      <c r="B74" t="s">
        <v>36</v>
      </c>
      <c r="C74" t="str">
        <f t="shared" si="11"/>
        <v>5121 General 389-391 / 393-395 / 397-398</v>
      </c>
      <c r="D74" s="11">
        <v>1</v>
      </c>
      <c r="E74" s="8">
        <v>0</v>
      </c>
      <c r="F74" s="9">
        <v>0</v>
      </c>
      <c r="G74" s="9">
        <v>0</v>
      </c>
      <c r="H74" s="9">
        <v>0</v>
      </c>
      <c r="I74" s="9">
        <v>15031.488823162894</v>
      </c>
      <c r="J74" s="9">
        <v>6207.2197743312963</v>
      </c>
      <c r="K74" s="9">
        <v>334.71943562736004</v>
      </c>
      <c r="L74" s="9">
        <v>148.008726069456</v>
      </c>
      <c r="M74" s="9">
        <v>74111.005496983344</v>
      </c>
      <c r="N74" s="9">
        <v>553935.29130380333</v>
      </c>
      <c r="O74" s="9">
        <f t="shared" si="12"/>
        <v>649767.73355997773</v>
      </c>
      <c r="Q74" s="9">
        <f t="shared" si="13"/>
        <v>0</v>
      </c>
      <c r="R74" s="9">
        <f>(SUM($E74:F74)+SUM($E74:E74))/2</f>
        <v>0</v>
      </c>
      <c r="S74" s="9">
        <f>(SUM($E74:G74)+SUM($E74:F74))/2</f>
        <v>0</v>
      </c>
      <c r="T74" s="9">
        <f>(SUM($E74:H74)+SUM($E74:G74))/2</f>
        <v>0</v>
      </c>
      <c r="U74" s="9">
        <f>(SUM($E74:I74)+SUM($E74:H74))/2</f>
        <v>7515.7444115814469</v>
      </c>
      <c r="V74" s="9">
        <f>(SUM($E74:J74)+SUM($E74:I74))/2</f>
        <v>18135.098710328544</v>
      </c>
      <c r="W74" s="9">
        <f>(SUM($E74:K74)+SUM($E74:J74))/2</f>
        <v>21406.068315307872</v>
      </c>
      <c r="X74" s="9">
        <f>(SUM($E74:L74)+SUM($E74:K74))/2</f>
        <v>21647.43239615628</v>
      </c>
      <c r="Y74" s="9">
        <f>(SUM($E74:M74)+SUM($E74:L74))/2</f>
        <v>58776.939507682684</v>
      </c>
      <c r="Z74" s="9">
        <f>(SUM($E74:N74)+SUM($E74:M74))/2</f>
        <v>372800.08790807606</v>
      </c>
      <c r="AA74" s="9">
        <f t="shared" si="14"/>
        <v>50028.137124913294</v>
      </c>
    </row>
    <row r="75" spans="1:27" hidden="1">
      <c r="A75" s="7">
        <v>5127</v>
      </c>
      <c r="B75" t="s">
        <v>36</v>
      </c>
      <c r="C75" t="str">
        <f t="shared" si="11"/>
        <v>5127 General 389-391 / 393-395 / 397-398</v>
      </c>
      <c r="D75" s="11">
        <v>1</v>
      </c>
      <c r="E75" s="8">
        <v>0</v>
      </c>
      <c r="F75" s="9">
        <v>0</v>
      </c>
      <c r="G75" s="9">
        <v>0</v>
      </c>
      <c r="H75" s="9">
        <v>0</v>
      </c>
      <c r="I75" s="9">
        <v>0</v>
      </c>
      <c r="J75" s="9">
        <v>0</v>
      </c>
      <c r="K75" s="9">
        <v>0</v>
      </c>
      <c r="L75" s="9">
        <v>0</v>
      </c>
      <c r="M75" s="9">
        <v>0</v>
      </c>
      <c r="N75" s="9">
        <v>0</v>
      </c>
      <c r="O75" s="9">
        <f t="shared" si="12"/>
        <v>0</v>
      </c>
      <c r="Q75" s="9">
        <f t="shared" si="13"/>
        <v>0</v>
      </c>
      <c r="R75" s="9">
        <f>(SUM($E75:F75)+SUM($E75:E75))/2</f>
        <v>0</v>
      </c>
      <c r="S75" s="9">
        <f>(SUM($E75:G75)+SUM($E75:F75))/2</f>
        <v>0</v>
      </c>
      <c r="T75" s="9">
        <f>(SUM($E75:H75)+SUM($E75:G75))/2</f>
        <v>0</v>
      </c>
      <c r="U75" s="9">
        <f>(SUM($E75:I75)+SUM($E75:H75))/2</f>
        <v>0</v>
      </c>
      <c r="V75" s="9">
        <f>(SUM($E75:J75)+SUM($E75:I75))/2</f>
        <v>0</v>
      </c>
      <c r="W75" s="9">
        <f>(SUM($E75:K75)+SUM($E75:J75))/2</f>
        <v>0</v>
      </c>
      <c r="X75" s="9">
        <f>(SUM($E75:L75)+SUM($E75:K75))/2</f>
        <v>0</v>
      </c>
      <c r="Y75" s="9">
        <f>(SUM($E75:M75)+SUM($E75:L75))/2</f>
        <v>0</v>
      </c>
      <c r="Z75" s="9">
        <f>(SUM($E75:N75)+SUM($E75:M75))/2</f>
        <v>0</v>
      </c>
      <c r="AA75" s="9">
        <f t="shared" si="14"/>
        <v>0</v>
      </c>
    </row>
    <row r="76" spans="1:27" hidden="1">
      <c r="A76" s="7">
        <v>5138</v>
      </c>
      <c r="B76" t="s">
        <v>37</v>
      </c>
      <c r="C76" t="str">
        <f t="shared" si="11"/>
        <v>5138 Software 303</v>
      </c>
      <c r="D76" s="11">
        <v>1</v>
      </c>
      <c r="E76" s="8">
        <v>0</v>
      </c>
      <c r="F76" s="9">
        <v>0</v>
      </c>
      <c r="G76" s="9">
        <v>0</v>
      </c>
      <c r="H76" s="9">
        <v>0</v>
      </c>
      <c r="I76" s="9">
        <v>0</v>
      </c>
      <c r="J76" s="9">
        <v>0</v>
      </c>
      <c r="K76" s="9">
        <v>0</v>
      </c>
      <c r="L76" s="9">
        <v>0</v>
      </c>
      <c r="M76" s="9">
        <v>0</v>
      </c>
      <c r="N76" s="9">
        <v>0</v>
      </c>
      <c r="O76" s="9">
        <f t="shared" si="12"/>
        <v>0</v>
      </c>
      <c r="Q76" s="9">
        <f t="shared" si="13"/>
        <v>0</v>
      </c>
      <c r="R76" s="9">
        <f>(SUM($E76:F76)+SUM($E76:E76))/2</f>
        <v>0</v>
      </c>
      <c r="S76" s="9">
        <f>(SUM($E76:G76)+SUM($E76:F76))/2</f>
        <v>0</v>
      </c>
      <c r="T76" s="9">
        <f>(SUM($E76:H76)+SUM($E76:G76))/2</f>
        <v>0</v>
      </c>
      <c r="U76" s="9">
        <f>(SUM($E76:I76)+SUM($E76:H76))/2</f>
        <v>0</v>
      </c>
      <c r="V76" s="9">
        <f>(SUM($E76:J76)+SUM($E76:I76))/2</f>
        <v>0</v>
      </c>
      <c r="W76" s="9">
        <f>(SUM($E76:K76)+SUM($E76:J76))/2</f>
        <v>0</v>
      </c>
      <c r="X76" s="9">
        <f>(SUM($E76:L76)+SUM($E76:K76))/2</f>
        <v>0</v>
      </c>
      <c r="Y76" s="9">
        <f>(SUM($E76:M76)+SUM($E76:L76))/2</f>
        <v>0</v>
      </c>
      <c r="Z76" s="9">
        <f>(SUM($E76:N76)+SUM($E76:M76))/2</f>
        <v>0</v>
      </c>
      <c r="AA76" s="9">
        <f t="shared" si="14"/>
        <v>0</v>
      </c>
    </row>
    <row r="77" spans="1:27" hidden="1">
      <c r="A77" s="7">
        <v>5138</v>
      </c>
      <c r="B77" t="s">
        <v>36</v>
      </c>
      <c r="C77" t="str">
        <f t="shared" si="11"/>
        <v>5138 General 389-391 / 393-395 / 397-398</v>
      </c>
      <c r="D77" s="11">
        <v>1</v>
      </c>
      <c r="E77" s="8">
        <v>0</v>
      </c>
      <c r="F77" s="9">
        <v>0</v>
      </c>
      <c r="G77" s="9">
        <v>0</v>
      </c>
      <c r="H77" s="9">
        <v>0</v>
      </c>
      <c r="I77" s="9">
        <v>0</v>
      </c>
      <c r="J77" s="9">
        <v>0</v>
      </c>
      <c r="K77" s="9">
        <v>0</v>
      </c>
      <c r="L77" s="9">
        <v>0</v>
      </c>
      <c r="M77" s="9">
        <v>0</v>
      </c>
      <c r="N77" s="9">
        <v>0</v>
      </c>
      <c r="O77" s="9">
        <f t="shared" si="12"/>
        <v>0</v>
      </c>
      <c r="Q77" s="9">
        <f t="shared" si="13"/>
        <v>0</v>
      </c>
      <c r="R77" s="9">
        <f>(SUM($E77:F77)+SUM($E77:E77))/2</f>
        <v>0</v>
      </c>
      <c r="S77" s="9">
        <f>(SUM($E77:G77)+SUM($E77:F77))/2</f>
        <v>0</v>
      </c>
      <c r="T77" s="9">
        <f>(SUM($E77:H77)+SUM($E77:G77))/2</f>
        <v>0</v>
      </c>
      <c r="U77" s="9">
        <f>(SUM($E77:I77)+SUM($E77:H77))/2</f>
        <v>0</v>
      </c>
      <c r="V77" s="9">
        <f>(SUM($E77:J77)+SUM($E77:I77))/2</f>
        <v>0</v>
      </c>
      <c r="W77" s="9">
        <f>(SUM($E77:K77)+SUM($E77:J77))/2</f>
        <v>0</v>
      </c>
      <c r="X77" s="9">
        <f>(SUM($E77:L77)+SUM($E77:K77))/2</f>
        <v>0</v>
      </c>
      <c r="Y77" s="9">
        <f>(SUM($E77:M77)+SUM($E77:L77))/2</f>
        <v>0</v>
      </c>
      <c r="Z77" s="9">
        <f>(SUM($E77:N77)+SUM($E77:M77))/2</f>
        <v>0</v>
      </c>
      <c r="AA77" s="9">
        <f t="shared" si="14"/>
        <v>0</v>
      </c>
    </row>
    <row r="78" spans="1:27" hidden="1">
      <c r="A78" s="7">
        <v>5142</v>
      </c>
      <c r="B78" t="s">
        <v>36</v>
      </c>
      <c r="C78" t="str">
        <f t="shared" si="11"/>
        <v>5142 General 389-391 / 393-395 / 397-398</v>
      </c>
      <c r="D78" s="11">
        <v>1</v>
      </c>
      <c r="E78" s="8">
        <v>0</v>
      </c>
      <c r="F78" s="9">
        <v>0</v>
      </c>
      <c r="G78" s="9">
        <v>0</v>
      </c>
      <c r="H78" s="9">
        <v>0</v>
      </c>
      <c r="I78" s="9">
        <v>0</v>
      </c>
      <c r="J78" s="9">
        <v>0</v>
      </c>
      <c r="K78" s="9">
        <v>0</v>
      </c>
      <c r="L78" s="9">
        <v>0</v>
      </c>
      <c r="M78" s="9">
        <v>0</v>
      </c>
      <c r="N78" s="9">
        <v>0</v>
      </c>
      <c r="O78" s="9">
        <f t="shared" si="12"/>
        <v>0</v>
      </c>
      <c r="Q78" s="9">
        <f t="shared" si="13"/>
        <v>0</v>
      </c>
      <c r="R78" s="9">
        <f>(SUM($E78:F78)+SUM($E78:E78))/2</f>
        <v>0</v>
      </c>
      <c r="S78" s="9">
        <f>(SUM($E78:G78)+SUM($E78:F78))/2</f>
        <v>0</v>
      </c>
      <c r="T78" s="9">
        <f>(SUM($E78:H78)+SUM($E78:G78))/2</f>
        <v>0</v>
      </c>
      <c r="U78" s="9">
        <f>(SUM($E78:I78)+SUM($E78:H78))/2</f>
        <v>0</v>
      </c>
      <c r="V78" s="9">
        <f>(SUM($E78:J78)+SUM($E78:I78))/2</f>
        <v>0</v>
      </c>
      <c r="W78" s="9">
        <f>(SUM($E78:K78)+SUM($E78:J78))/2</f>
        <v>0</v>
      </c>
      <c r="X78" s="9">
        <f>(SUM($E78:L78)+SUM($E78:K78))/2</f>
        <v>0</v>
      </c>
      <c r="Y78" s="9">
        <f>(SUM($E78:M78)+SUM($E78:L78))/2</f>
        <v>0</v>
      </c>
      <c r="Z78" s="9">
        <f>(SUM($E78:N78)+SUM($E78:M78))/2</f>
        <v>0</v>
      </c>
      <c r="AA78" s="9">
        <f t="shared" si="14"/>
        <v>0</v>
      </c>
    </row>
    <row r="79" spans="1:27">
      <c r="A79" s="7">
        <v>5143</v>
      </c>
      <c r="B79" t="s">
        <v>37</v>
      </c>
      <c r="C79" t="str">
        <f t="shared" si="11"/>
        <v>5143 Software 303</v>
      </c>
      <c r="D79" s="11">
        <v>1</v>
      </c>
      <c r="E79" s="8">
        <v>5255.3088634202104</v>
      </c>
      <c r="F79" s="9">
        <v>58.045456561994996</v>
      </c>
      <c r="G79" s="9">
        <v>0</v>
      </c>
      <c r="H79" s="9">
        <v>0</v>
      </c>
      <c r="I79" s="9">
        <v>0</v>
      </c>
      <c r="J79" s="9">
        <v>1446926.5556923652</v>
      </c>
      <c r="K79" s="9">
        <v>40963.559443957398</v>
      </c>
      <c r="L79" s="9">
        <v>37084.294196872019</v>
      </c>
      <c r="M79" s="9">
        <v>-60.747049866194999</v>
      </c>
      <c r="N79" s="9">
        <v>7688.4773175822147</v>
      </c>
      <c r="O79" s="9">
        <f t="shared" si="12"/>
        <v>1537915.4939208927</v>
      </c>
      <c r="Q79" s="9">
        <f t="shared" si="13"/>
        <v>2627.6544317101052</v>
      </c>
      <c r="R79" s="9">
        <f>(SUM($E79:F79)+SUM($E79:E79))/2</f>
        <v>5284.3315917012078</v>
      </c>
      <c r="S79" s="9">
        <f>(SUM($E79:G79)+SUM($E79:F79))/2</f>
        <v>5313.3543199822052</v>
      </c>
      <c r="T79" s="9">
        <f>(SUM($E79:H79)+SUM($E79:G79))/2</f>
        <v>5313.3543199822052</v>
      </c>
      <c r="U79" s="9">
        <f>(SUM($E79:I79)+SUM($E79:H79))/2</f>
        <v>5313.3543199822052</v>
      </c>
      <c r="V79" s="9">
        <f>(SUM($E79:J79)+SUM($E79:I79))/2</f>
        <v>728776.63216616481</v>
      </c>
      <c r="W79" s="9">
        <f>(SUM($E79:K79)+SUM($E79:J79))/2</f>
        <v>1472721.6897343262</v>
      </c>
      <c r="X79" s="9">
        <f>(SUM($E79:L79)+SUM($E79:K79))/2</f>
        <v>1511745.6165547408</v>
      </c>
      <c r="Y79" s="9">
        <f>(SUM($E79:M79)+SUM($E79:L79))/2</f>
        <v>1530257.3901282437</v>
      </c>
      <c r="Z79" s="9">
        <f>(SUM($E79:N79)+SUM($E79:M79))/2</f>
        <v>1534071.2552621015</v>
      </c>
      <c r="AA79" s="9">
        <f t="shared" si="14"/>
        <v>680142.46328289341</v>
      </c>
    </row>
    <row r="80" spans="1:27">
      <c r="A80" s="7">
        <v>5143</v>
      </c>
      <c r="B80" t="s">
        <v>36</v>
      </c>
      <c r="C80" t="str">
        <f t="shared" si="11"/>
        <v>5143 General 389-391 / 393-395 / 397-398</v>
      </c>
      <c r="D80" s="11">
        <v>1</v>
      </c>
      <c r="E80" s="8">
        <v>0</v>
      </c>
      <c r="F80" s="9">
        <v>0</v>
      </c>
      <c r="G80" s="9">
        <v>0</v>
      </c>
      <c r="H80" s="9">
        <v>0</v>
      </c>
      <c r="I80" s="9">
        <v>0</v>
      </c>
      <c r="J80" s="9">
        <v>156793.63660846229</v>
      </c>
      <c r="K80" s="9">
        <v>4438.9448475995696</v>
      </c>
      <c r="L80" s="9">
        <v>4018.5754924483344</v>
      </c>
      <c r="M80" s="9">
        <v>-6.5829781524149995</v>
      </c>
      <c r="N80" s="9">
        <v>833.14694571412497</v>
      </c>
      <c r="O80" s="9">
        <f t="shared" si="12"/>
        <v>166077.72091607194</v>
      </c>
      <c r="Q80" s="9">
        <f t="shared" si="13"/>
        <v>0</v>
      </c>
      <c r="R80" s="9">
        <f>(SUM($E80:F80)+SUM($E80:E80))/2</f>
        <v>0</v>
      </c>
      <c r="S80" s="9">
        <f>(SUM($E80:G80)+SUM($E80:F80))/2</f>
        <v>0</v>
      </c>
      <c r="T80" s="9">
        <f>(SUM($E80:H80)+SUM($E80:G80))/2</f>
        <v>0</v>
      </c>
      <c r="U80" s="9">
        <f>(SUM($E80:I80)+SUM($E80:H80))/2</f>
        <v>0</v>
      </c>
      <c r="V80" s="9">
        <f>(SUM($E80:J80)+SUM($E80:I80))/2</f>
        <v>78396.818304231143</v>
      </c>
      <c r="W80" s="9">
        <f>(SUM($E80:K80)+SUM($E80:J80))/2</f>
        <v>159013.10903226206</v>
      </c>
      <c r="X80" s="9">
        <f>(SUM($E80:L80)+SUM($E80:K80))/2</f>
        <v>163241.86920228603</v>
      </c>
      <c r="Y80" s="9">
        <f>(SUM($E80:M80)+SUM($E80:L80))/2</f>
        <v>165247.86545943399</v>
      </c>
      <c r="Z80" s="9">
        <f>(SUM($E80:N80)+SUM($E80:M80))/2</f>
        <v>165661.14744321487</v>
      </c>
      <c r="AA80" s="9">
        <f t="shared" si="14"/>
        <v>73156.080944142814</v>
      </c>
    </row>
    <row r="81" spans="1:27" hidden="1">
      <c r="A81" s="7">
        <v>5144</v>
      </c>
      <c r="B81" t="s">
        <v>37</v>
      </c>
      <c r="C81" t="str">
        <f t="shared" si="11"/>
        <v>5144 Software 303</v>
      </c>
      <c r="D81" s="11">
        <v>1</v>
      </c>
      <c r="E81" s="8">
        <v>26440.565519091149</v>
      </c>
      <c r="F81" s="9">
        <v>5957.54780635098</v>
      </c>
      <c r="G81" s="9">
        <v>2898.7262683791296</v>
      </c>
      <c r="H81" s="9">
        <v>2940.266139466637</v>
      </c>
      <c r="I81" s="9">
        <v>0</v>
      </c>
      <c r="J81" s="9">
        <v>-1117.031232330083</v>
      </c>
      <c r="K81" s="9">
        <v>0</v>
      </c>
      <c r="L81" s="9">
        <v>0</v>
      </c>
      <c r="M81" s="9">
        <v>0</v>
      </c>
      <c r="N81" s="9">
        <v>0</v>
      </c>
      <c r="O81" s="9">
        <f t="shared" si="12"/>
        <v>37120.07450095781</v>
      </c>
      <c r="Q81" s="9">
        <f t="shared" si="13"/>
        <v>13220.282759545575</v>
      </c>
      <c r="R81" s="9">
        <f>(SUM($E81:F81)+SUM($E81:E81))/2</f>
        <v>29419.339422266639</v>
      </c>
      <c r="S81" s="9">
        <f>(SUM($E81:G81)+SUM($E81:F81))/2</f>
        <v>33847.476459631696</v>
      </c>
      <c r="T81" s="9">
        <f>(SUM($E81:H81)+SUM($E81:G81))/2</f>
        <v>36766.972663554574</v>
      </c>
      <c r="U81" s="9">
        <f>(SUM($E81:I81)+SUM($E81:H81))/2</f>
        <v>38237.105733287892</v>
      </c>
      <c r="V81" s="9">
        <f>(SUM($E81:J81)+SUM($E81:I81))/2</f>
        <v>37678.590117122847</v>
      </c>
      <c r="W81" s="9">
        <f>(SUM($E81:K81)+SUM($E81:J81))/2</f>
        <v>37120.07450095781</v>
      </c>
      <c r="X81" s="9">
        <f>(SUM($E81:L81)+SUM($E81:K81))/2</f>
        <v>37120.07450095781</v>
      </c>
      <c r="Y81" s="9">
        <f>(SUM($E81:M81)+SUM($E81:L81))/2</f>
        <v>37120.07450095781</v>
      </c>
      <c r="Z81" s="9">
        <f>(SUM($E81:N81)+SUM($E81:M81))/2</f>
        <v>37120.07450095781</v>
      </c>
      <c r="AA81" s="9">
        <f t="shared" si="14"/>
        <v>33765.00651592404</v>
      </c>
    </row>
    <row r="82" spans="1:27" hidden="1">
      <c r="A82" s="7">
        <v>5144</v>
      </c>
      <c r="B82" t="s">
        <v>36</v>
      </c>
      <c r="C82" t="str">
        <f t="shared" si="11"/>
        <v>5144 General 389-391 / 393-395 / 397-398</v>
      </c>
      <c r="D82" s="11">
        <v>1</v>
      </c>
      <c r="E82" s="8">
        <v>2.1555265724999999</v>
      </c>
      <c r="F82" s="9">
        <v>2.0276319958649998</v>
      </c>
      <c r="G82" s="9">
        <v>3.1140173884050002</v>
      </c>
      <c r="H82" s="9">
        <v>4.4288885976299994</v>
      </c>
      <c r="I82" s="9">
        <v>0</v>
      </c>
      <c r="J82" s="9">
        <v>1117.03123233009</v>
      </c>
      <c r="K82" s="9">
        <v>0</v>
      </c>
      <c r="L82" s="9">
        <v>0</v>
      </c>
      <c r="M82" s="9">
        <v>0</v>
      </c>
      <c r="N82" s="9">
        <v>0</v>
      </c>
      <c r="O82" s="9">
        <f t="shared" si="12"/>
        <v>1128.75729688449</v>
      </c>
      <c r="Q82" s="9">
        <f t="shared" si="13"/>
        <v>1.07776328625</v>
      </c>
      <c r="R82" s="9">
        <f>(SUM($E82:F82)+SUM($E82:E82))/2</f>
        <v>3.1693425704324998</v>
      </c>
      <c r="S82" s="9">
        <f>(SUM($E82:G82)+SUM($E82:F82))/2</f>
        <v>5.7401672625674998</v>
      </c>
      <c r="T82" s="9">
        <f>(SUM($E82:H82)+SUM($E82:G82))/2</f>
        <v>9.5116202555850009</v>
      </c>
      <c r="U82" s="9">
        <f>(SUM($E82:I82)+SUM($E82:H82))/2</f>
        <v>11.726064554400001</v>
      </c>
      <c r="V82" s="9">
        <f>(SUM($E82:J82)+SUM($E82:I82))/2</f>
        <v>570.24168071944496</v>
      </c>
      <c r="W82" s="9">
        <f>(SUM($E82:K82)+SUM($E82:J82))/2</f>
        <v>1128.75729688449</v>
      </c>
      <c r="X82" s="9">
        <f>(SUM($E82:L82)+SUM($E82:K82))/2</f>
        <v>1128.75729688449</v>
      </c>
      <c r="Y82" s="9">
        <f>(SUM($E82:M82)+SUM($E82:L82))/2</f>
        <v>1128.75729688449</v>
      </c>
      <c r="Z82" s="9">
        <f>(SUM($E82:N82)+SUM($E82:M82))/2</f>
        <v>1128.75729688449</v>
      </c>
      <c r="AA82" s="9">
        <f t="shared" si="14"/>
        <v>511.64958261866394</v>
      </c>
    </row>
    <row r="83" spans="1:27" hidden="1">
      <c r="A83" s="7">
        <v>5146</v>
      </c>
      <c r="B83" t="s">
        <v>36</v>
      </c>
      <c r="C83" t="str">
        <f t="shared" si="11"/>
        <v>5146 General 389-391 / 393-395 / 397-398</v>
      </c>
      <c r="D83" s="11">
        <v>1</v>
      </c>
      <c r="E83" s="8">
        <v>0</v>
      </c>
      <c r="F83" s="9">
        <v>0</v>
      </c>
      <c r="G83" s="9">
        <v>0</v>
      </c>
      <c r="H83" s="9">
        <v>0</v>
      </c>
      <c r="I83" s="9">
        <v>0</v>
      </c>
      <c r="J83" s="9">
        <v>0</v>
      </c>
      <c r="K83" s="9">
        <v>0</v>
      </c>
      <c r="L83" s="9">
        <v>0</v>
      </c>
      <c r="M83" s="9">
        <v>0</v>
      </c>
      <c r="N83" s="9">
        <v>0</v>
      </c>
      <c r="O83" s="9">
        <f t="shared" si="12"/>
        <v>0</v>
      </c>
      <c r="Q83" s="9">
        <f t="shared" si="13"/>
        <v>0</v>
      </c>
      <c r="R83" s="9">
        <f>(SUM($E83:F83)+SUM($E83:E83))/2</f>
        <v>0</v>
      </c>
      <c r="S83" s="9">
        <f>(SUM($E83:G83)+SUM($E83:F83))/2</f>
        <v>0</v>
      </c>
      <c r="T83" s="9">
        <f>(SUM($E83:H83)+SUM($E83:G83))/2</f>
        <v>0</v>
      </c>
      <c r="U83" s="9">
        <f>(SUM($E83:I83)+SUM($E83:H83))/2</f>
        <v>0</v>
      </c>
      <c r="V83" s="9">
        <f>(SUM($E83:J83)+SUM($E83:I83))/2</f>
        <v>0</v>
      </c>
      <c r="W83" s="9">
        <f>(SUM($E83:K83)+SUM($E83:J83))/2</f>
        <v>0</v>
      </c>
      <c r="X83" s="9">
        <f>(SUM($E83:L83)+SUM($E83:K83))/2</f>
        <v>0</v>
      </c>
      <c r="Y83" s="9">
        <f>(SUM($E83:M83)+SUM($E83:L83))/2</f>
        <v>0</v>
      </c>
      <c r="Z83" s="9">
        <f>(SUM($E83:N83)+SUM($E83:M83))/2</f>
        <v>0</v>
      </c>
      <c r="AA83" s="9">
        <f t="shared" si="14"/>
        <v>0</v>
      </c>
    </row>
    <row r="84" spans="1:27">
      <c r="A84" s="7">
        <v>5147</v>
      </c>
      <c r="B84" t="s">
        <v>37</v>
      </c>
      <c r="C84" t="str">
        <f t="shared" si="11"/>
        <v>5147 Software 303</v>
      </c>
      <c r="D84" s="11">
        <v>1</v>
      </c>
      <c r="E84" s="8">
        <v>28.197161603729999</v>
      </c>
      <c r="F84" s="9">
        <v>43.310276912384992</v>
      </c>
      <c r="G84" s="9">
        <v>167.78762542111497</v>
      </c>
      <c r="H84" s="9">
        <v>20745.585278571816</v>
      </c>
      <c r="I84" s="9">
        <v>2528.0734151137499</v>
      </c>
      <c r="J84" s="9">
        <v>0</v>
      </c>
      <c r="K84" s="9">
        <v>0</v>
      </c>
      <c r="L84" s="9">
        <v>0</v>
      </c>
      <c r="M84" s="9">
        <v>39904.733177155664</v>
      </c>
      <c r="N84" s="9">
        <v>2230.1250361210796</v>
      </c>
      <c r="O84" s="9">
        <f t="shared" si="12"/>
        <v>65647.811970899536</v>
      </c>
      <c r="Q84" s="9">
        <f t="shared" si="13"/>
        <v>14.098580801864999</v>
      </c>
      <c r="R84" s="9">
        <f>(SUM($E84:F84)+SUM($E84:E84))/2</f>
        <v>49.852300059922491</v>
      </c>
      <c r="S84" s="9">
        <f>(SUM($E84:G84)+SUM($E84:F84))/2</f>
        <v>155.40125122667246</v>
      </c>
      <c r="T84" s="9">
        <f>(SUM($E84:H84)+SUM($E84:G84))/2</f>
        <v>10612.087703223136</v>
      </c>
      <c r="U84" s="9">
        <f>(SUM($E84:I84)+SUM($E84:H84))/2</f>
        <v>22248.91705006592</v>
      </c>
      <c r="V84" s="9">
        <f>(SUM($E84:J84)+SUM($E84:I84))/2</f>
        <v>23512.953757622796</v>
      </c>
      <c r="W84" s="9">
        <f>(SUM($E84:K84)+SUM($E84:J84))/2</f>
        <v>23512.953757622796</v>
      </c>
      <c r="X84" s="9">
        <f>(SUM($E84:L84)+SUM($E84:K84))/2</f>
        <v>23512.953757622796</v>
      </c>
      <c r="Y84" s="9">
        <f>(SUM($E84:M84)+SUM($E84:L84))/2</f>
        <v>43465.320346200628</v>
      </c>
      <c r="Z84" s="9">
        <f>(SUM($E84:N84)+SUM($E84:M84))/2</f>
        <v>64532.749452838994</v>
      </c>
      <c r="AA84" s="9">
        <f t="shared" si="14"/>
        <v>21161.728795728552</v>
      </c>
    </row>
    <row r="85" spans="1:27">
      <c r="A85" s="7">
        <v>5147</v>
      </c>
      <c r="B85" t="s">
        <v>36</v>
      </c>
      <c r="C85" t="str">
        <f t="shared" si="11"/>
        <v>5147 General 389-391 / 393-395 / 397-398</v>
      </c>
      <c r="D85" s="11">
        <v>1</v>
      </c>
      <c r="E85" s="8">
        <v>2.3222206274399997</v>
      </c>
      <c r="F85" s="9">
        <v>3.5652409509149998</v>
      </c>
      <c r="G85" s="9">
        <v>13.81261427658</v>
      </c>
      <c r="H85" s="9">
        <v>2305.0726950469061</v>
      </c>
      <c r="I85" s="9">
        <v>280.89816380419501</v>
      </c>
      <c r="J85" s="9">
        <v>0</v>
      </c>
      <c r="K85" s="9">
        <v>0</v>
      </c>
      <c r="L85" s="9">
        <v>0</v>
      </c>
      <c r="M85" s="9">
        <v>5441.553544372784</v>
      </c>
      <c r="N85" s="9">
        <v>304.10312586601509</v>
      </c>
      <c r="O85" s="9">
        <f t="shared" si="12"/>
        <v>8351.3276049448359</v>
      </c>
      <c r="Q85" s="9">
        <f t="shared" si="13"/>
        <v>1.1611103137199998</v>
      </c>
      <c r="R85" s="9">
        <f>(SUM($E85:F85)+SUM($E85:E85))/2</f>
        <v>4.1048411028974998</v>
      </c>
      <c r="S85" s="9">
        <f>(SUM($E85:G85)+SUM($E85:F85))/2</f>
        <v>12.793768716645001</v>
      </c>
      <c r="T85" s="9">
        <f>(SUM($E85:H85)+SUM($E85:G85))/2</f>
        <v>1172.2364233783883</v>
      </c>
      <c r="U85" s="9">
        <f>(SUM($E85:I85)+SUM($E85:H85))/2</f>
        <v>2465.2218528039389</v>
      </c>
      <c r="V85" s="9">
        <f>(SUM($E85:J85)+SUM($E85:I85))/2</f>
        <v>2605.6709347060364</v>
      </c>
      <c r="W85" s="9">
        <f>(SUM($E85:K85)+SUM($E85:J85))/2</f>
        <v>2605.6709347060364</v>
      </c>
      <c r="X85" s="9">
        <f>(SUM($E85:L85)+SUM($E85:K85))/2</f>
        <v>2605.6709347060364</v>
      </c>
      <c r="Y85" s="9">
        <f>(SUM($E85:M85)+SUM($E85:L85))/2</f>
        <v>5326.4477068924289</v>
      </c>
      <c r="Z85" s="9">
        <f>(SUM($E85:N85)+SUM($E85:M85))/2</f>
        <v>8199.2760420118284</v>
      </c>
      <c r="AA85" s="9">
        <f t="shared" si="14"/>
        <v>2499.8254549337958</v>
      </c>
    </row>
    <row r="86" spans="1:27" hidden="1">
      <c r="A86" s="7">
        <v>5148</v>
      </c>
      <c r="B86" t="s">
        <v>37</v>
      </c>
      <c r="C86" t="str">
        <f t="shared" si="11"/>
        <v>5148 Software 303</v>
      </c>
      <c r="D86" s="11">
        <v>1</v>
      </c>
      <c r="E86" s="8">
        <v>0</v>
      </c>
      <c r="F86" s="9">
        <v>0</v>
      </c>
      <c r="G86" s="9">
        <v>0</v>
      </c>
      <c r="H86" s="9">
        <v>0</v>
      </c>
      <c r="I86" s="9">
        <v>0</v>
      </c>
      <c r="J86" s="9">
        <v>0</v>
      </c>
      <c r="K86" s="9">
        <v>0</v>
      </c>
      <c r="L86" s="9">
        <v>0</v>
      </c>
      <c r="M86" s="9">
        <v>0</v>
      </c>
      <c r="N86" s="9">
        <v>0</v>
      </c>
      <c r="O86" s="9">
        <f t="shared" si="12"/>
        <v>0</v>
      </c>
      <c r="Q86" s="9">
        <f t="shared" si="13"/>
        <v>0</v>
      </c>
      <c r="R86" s="9">
        <f>(SUM($E86:F86)+SUM($E86:E86))/2</f>
        <v>0</v>
      </c>
      <c r="S86" s="9">
        <f>(SUM($E86:G86)+SUM($E86:F86))/2</f>
        <v>0</v>
      </c>
      <c r="T86" s="9">
        <f>(SUM($E86:H86)+SUM($E86:G86))/2</f>
        <v>0</v>
      </c>
      <c r="U86" s="9">
        <f>(SUM($E86:I86)+SUM($E86:H86))/2</f>
        <v>0</v>
      </c>
      <c r="V86" s="9">
        <f>(SUM($E86:J86)+SUM($E86:I86))/2</f>
        <v>0</v>
      </c>
      <c r="W86" s="9">
        <f>(SUM($E86:K86)+SUM($E86:J86))/2</f>
        <v>0</v>
      </c>
      <c r="X86" s="9">
        <f>(SUM($E86:L86)+SUM($E86:K86))/2</f>
        <v>0</v>
      </c>
      <c r="Y86" s="9">
        <f>(SUM($E86:M86)+SUM($E86:L86))/2</f>
        <v>0</v>
      </c>
      <c r="Z86" s="9">
        <f>(SUM($E86:N86)+SUM($E86:M86))/2</f>
        <v>0</v>
      </c>
      <c r="AA86" s="9">
        <f t="shared" si="14"/>
        <v>0</v>
      </c>
    </row>
    <row r="87" spans="1:27" hidden="1">
      <c r="A87" s="7">
        <v>5149</v>
      </c>
      <c r="B87" t="s">
        <v>37</v>
      </c>
      <c r="C87" t="str">
        <f t="shared" si="11"/>
        <v>5149 Software 303</v>
      </c>
      <c r="D87" s="11">
        <v>1</v>
      </c>
      <c r="E87" s="8">
        <v>0</v>
      </c>
      <c r="F87" s="9">
        <v>0</v>
      </c>
      <c r="G87" s="9">
        <v>0</v>
      </c>
      <c r="H87" s="9">
        <v>0</v>
      </c>
      <c r="I87" s="9">
        <v>0</v>
      </c>
      <c r="J87" s="9">
        <v>0</v>
      </c>
      <c r="K87" s="9">
        <v>0</v>
      </c>
      <c r="L87" s="9">
        <v>0</v>
      </c>
      <c r="M87" s="9">
        <v>0</v>
      </c>
      <c r="N87" s="9">
        <v>0</v>
      </c>
      <c r="O87" s="9">
        <f t="shared" si="12"/>
        <v>0</v>
      </c>
      <c r="Q87" s="9">
        <f t="shared" si="13"/>
        <v>0</v>
      </c>
      <c r="R87" s="9">
        <f>(SUM($E87:F87)+SUM($E87:E87))/2</f>
        <v>0</v>
      </c>
      <c r="S87" s="9">
        <f>(SUM($E87:G87)+SUM($E87:F87))/2</f>
        <v>0</v>
      </c>
      <c r="T87" s="9">
        <f>(SUM($E87:H87)+SUM($E87:G87))/2</f>
        <v>0</v>
      </c>
      <c r="U87" s="9">
        <f>(SUM($E87:I87)+SUM($E87:H87))/2</f>
        <v>0</v>
      </c>
      <c r="V87" s="9">
        <f>(SUM($E87:J87)+SUM($E87:I87))/2</f>
        <v>0</v>
      </c>
      <c r="W87" s="9">
        <f>(SUM($E87:K87)+SUM($E87:J87))/2</f>
        <v>0</v>
      </c>
      <c r="X87" s="9">
        <f>(SUM($E87:L87)+SUM($E87:K87))/2</f>
        <v>0</v>
      </c>
      <c r="Y87" s="9">
        <f>(SUM($E87:M87)+SUM($E87:L87))/2</f>
        <v>0</v>
      </c>
      <c r="Z87" s="9">
        <f>(SUM($E87:N87)+SUM($E87:M87))/2</f>
        <v>0</v>
      </c>
      <c r="AA87" s="9">
        <f t="shared" si="14"/>
        <v>0</v>
      </c>
    </row>
    <row r="88" spans="1:27" hidden="1">
      <c r="A88" s="7">
        <v>5150</v>
      </c>
      <c r="B88" t="s">
        <v>37</v>
      </c>
      <c r="C88" t="str">
        <f t="shared" si="11"/>
        <v>5150 Software 303</v>
      </c>
      <c r="D88" s="11">
        <v>1</v>
      </c>
      <c r="E88" s="8">
        <v>0</v>
      </c>
      <c r="F88" s="9">
        <v>0</v>
      </c>
      <c r="G88" s="9">
        <v>0</v>
      </c>
      <c r="H88" s="9">
        <v>0</v>
      </c>
      <c r="I88" s="9">
        <v>0</v>
      </c>
      <c r="J88" s="9">
        <v>0</v>
      </c>
      <c r="K88" s="9">
        <v>0</v>
      </c>
      <c r="L88" s="9">
        <v>0</v>
      </c>
      <c r="M88" s="9">
        <v>0</v>
      </c>
      <c r="N88" s="9">
        <v>0</v>
      </c>
      <c r="O88" s="9">
        <f t="shared" si="12"/>
        <v>0</v>
      </c>
      <c r="Q88" s="9">
        <f t="shared" si="13"/>
        <v>0</v>
      </c>
      <c r="R88" s="9">
        <f>(SUM($E88:F88)+SUM($E88:E88))/2</f>
        <v>0</v>
      </c>
      <c r="S88" s="9">
        <f>(SUM($E88:G88)+SUM($E88:F88))/2</f>
        <v>0</v>
      </c>
      <c r="T88" s="9">
        <f>(SUM($E88:H88)+SUM($E88:G88))/2</f>
        <v>0</v>
      </c>
      <c r="U88" s="9">
        <f>(SUM($E88:I88)+SUM($E88:H88))/2</f>
        <v>0</v>
      </c>
      <c r="V88" s="9">
        <f>(SUM($E88:J88)+SUM($E88:I88))/2</f>
        <v>0</v>
      </c>
      <c r="W88" s="9">
        <f>(SUM($E88:K88)+SUM($E88:J88))/2</f>
        <v>0</v>
      </c>
      <c r="X88" s="9">
        <f>(SUM($E88:L88)+SUM($E88:K88))/2</f>
        <v>0</v>
      </c>
      <c r="Y88" s="9">
        <f>(SUM($E88:M88)+SUM($E88:L88))/2</f>
        <v>0</v>
      </c>
      <c r="Z88" s="9">
        <f>(SUM($E88:N88)+SUM($E88:M88))/2</f>
        <v>0</v>
      </c>
      <c r="AA88" s="9">
        <f t="shared" si="14"/>
        <v>0</v>
      </c>
    </row>
    <row r="89" spans="1:27">
      <c r="A89" s="7">
        <v>5151</v>
      </c>
      <c r="B89" t="s">
        <v>37</v>
      </c>
      <c r="C89" t="str">
        <f t="shared" si="11"/>
        <v>5151 Software 303</v>
      </c>
      <c r="D89" s="11">
        <v>1</v>
      </c>
      <c r="E89" s="8">
        <v>0</v>
      </c>
      <c r="F89" s="9">
        <v>0</v>
      </c>
      <c r="G89" s="9">
        <v>0</v>
      </c>
      <c r="H89" s="9">
        <v>0</v>
      </c>
      <c r="I89" s="9">
        <v>0</v>
      </c>
      <c r="J89" s="9">
        <v>0</v>
      </c>
      <c r="K89" s="9">
        <v>0</v>
      </c>
      <c r="L89" s="9">
        <v>0</v>
      </c>
      <c r="M89" s="9">
        <v>109861.04183854022</v>
      </c>
      <c r="N89" s="9">
        <v>4485.7068410633847</v>
      </c>
      <c r="O89" s="9">
        <f t="shared" si="12"/>
        <v>114346.7486796036</v>
      </c>
      <c r="Q89" s="9">
        <f t="shared" si="13"/>
        <v>0</v>
      </c>
      <c r="R89" s="9">
        <f>(SUM($E89:F89)+SUM($E89:E89))/2</f>
        <v>0</v>
      </c>
      <c r="S89" s="9">
        <f>(SUM($E89:G89)+SUM($E89:F89))/2</f>
        <v>0</v>
      </c>
      <c r="T89" s="9">
        <f>(SUM($E89:H89)+SUM($E89:G89))/2</f>
        <v>0</v>
      </c>
      <c r="U89" s="9">
        <f>(SUM($E89:I89)+SUM($E89:H89))/2</f>
        <v>0</v>
      </c>
      <c r="V89" s="9">
        <f>(SUM($E89:J89)+SUM($E89:I89))/2</f>
        <v>0</v>
      </c>
      <c r="W89" s="9">
        <f>(SUM($E89:K89)+SUM($E89:J89))/2</f>
        <v>0</v>
      </c>
      <c r="X89" s="9">
        <f>(SUM($E89:L89)+SUM($E89:K89))/2</f>
        <v>0</v>
      </c>
      <c r="Y89" s="9">
        <f>(SUM($E89:M89)+SUM($E89:L89))/2</f>
        <v>54930.520919270108</v>
      </c>
      <c r="Z89" s="9">
        <f>(SUM($E89:N89)+SUM($E89:M89))/2</f>
        <v>112103.8952590719</v>
      </c>
      <c r="AA89" s="9">
        <f t="shared" si="14"/>
        <v>16703.4416178342</v>
      </c>
    </row>
    <row r="90" spans="1:27" hidden="1">
      <c r="A90" s="7">
        <v>6000</v>
      </c>
      <c r="B90" t="s">
        <v>36</v>
      </c>
      <c r="C90" t="str">
        <f t="shared" si="11"/>
        <v>6000 General 389-391 / 393-395 / 397-398</v>
      </c>
      <c r="D90" s="11">
        <v>1</v>
      </c>
      <c r="E90" s="8">
        <v>0</v>
      </c>
      <c r="F90" s="9">
        <v>0</v>
      </c>
      <c r="G90" s="9">
        <v>0</v>
      </c>
      <c r="H90" s="9">
        <v>0</v>
      </c>
      <c r="I90" s="9">
        <v>0</v>
      </c>
      <c r="J90" s="9">
        <v>0</v>
      </c>
      <c r="K90" s="9">
        <v>0</v>
      </c>
      <c r="L90" s="9">
        <v>0</v>
      </c>
      <c r="M90" s="9">
        <v>0</v>
      </c>
      <c r="N90" s="9">
        <v>0</v>
      </c>
      <c r="O90" s="9">
        <f t="shared" si="12"/>
        <v>0</v>
      </c>
      <c r="Q90" s="9">
        <f t="shared" si="13"/>
        <v>0</v>
      </c>
      <c r="R90" s="9">
        <f>(SUM($E90:F90)+SUM($E90:E90))/2</f>
        <v>0</v>
      </c>
      <c r="S90" s="9">
        <f>(SUM($E90:G90)+SUM($E90:F90))/2</f>
        <v>0</v>
      </c>
      <c r="T90" s="9">
        <f>(SUM($E90:H90)+SUM($E90:G90))/2</f>
        <v>0</v>
      </c>
      <c r="U90" s="9">
        <f>(SUM($E90:I90)+SUM($E90:H90))/2</f>
        <v>0</v>
      </c>
      <c r="V90" s="9">
        <f>(SUM($E90:J90)+SUM($E90:I90))/2</f>
        <v>0</v>
      </c>
      <c r="W90" s="9">
        <f>(SUM($E90:K90)+SUM($E90:J90))/2</f>
        <v>0</v>
      </c>
      <c r="X90" s="9">
        <f>(SUM($E90:L90)+SUM($E90:K90))/2</f>
        <v>0</v>
      </c>
      <c r="Y90" s="9">
        <f>(SUM($E90:M90)+SUM($E90:L90))/2</f>
        <v>0</v>
      </c>
      <c r="Z90" s="9">
        <f>(SUM($E90:N90)+SUM($E90:M90))/2</f>
        <v>0</v>
      </c>
      <c r="AA90" s="9">
        <f t="shared" si="14"/>
        <v>0</v>
      </c>
    </row>
    <row r="91" spans="1:27" hidden="1">
      <c r="A91" s="7">
        <v>6002</v>
      </c>
      <c r="B91" t="s">
        <v>36</v>
      </c>
      <c r="C91" t="str">
        <f t="shared" si="11"/>
        <v>6002 General 389-391 / 393-395 / 397-398</v>
      </c>
      <c r="D91" s="11">
        <v>1</v>
      </c>
      <c r="E91" s="8">
        <v>0</v>
      </c>
      <c r="F91" s="9">
        <v>0</v>
      </c>
      <c r="G91" s="9">
        <v>0</v>
      </c>
      <c r="H91" s="9">
        <v>0</v>
      </c>
      <c r="I91" s="9">
        <v>0</v>
      </c>
      <c r="J91" s="9">
        <v>0</v>
      </c>
      <c r="K91" s="9">
        <v>0</v>
      </c>
      <c r="L91" s="9">
        <v>0</v>
      </c>
      <c r="M91" s="9">
        <v>0</v>
      </c>
      <c r="N91" s="9">
        <v>0</v>
      </c>
      <c r="O91" s="9">
        <f t="shared" si="12"/>
        <v>0</v>
      </c>
      <c r="Q91" s="9">
        <f t="shared" si="13"/>
        <v>0</v>
      </c>
      <c r="R91" s="9">
        <f>(SUM($E91:F91)+SUM($E91:E91))/2</f>
        <v>0</v>
      </c>
      <c r="S91" s="9">
        <f>(SUM($E91:G91)+SUM($E91:F91))/2</f>
        <v>0</v>
      </c>
      <c r="T91" s="9">
        <f>(SUM($E91:H91)+SUM($E91:G91))/2</f>
        <v>0</v>
      </c>
      <c r="U91" s="9">
        <f>(SUM($E91:I91)+SUM($E91:H91))/2</f>
        <v>0</v>
      </c>
      <c r="V91" s="9">
        <f>(SUM($E91:J91)+SUM($E91:I91))/2</f>
        <v>0</v>
      </c>
      <c r="W91" s="9">
        <f>(SUM($E91:K91)+SUM($E91:J91))/2</f>
        <v>0</v>
      </c>
      <c r="X91" s="9">
        <f>(SUM($E91:L91)+SUM($E91:K91))/2</f>
        <v>0</v>
      </c>
      <c r="Y91" s="9">
        <f>(SUM($E91:M91)+SUM($E91:L91))/2</f>
        <v>0</v>
      </c>
      <c r="Z91" s="9">
        <f>(SUM($E91:N91)+SUM($E91:M91))/2</f>
        <v>0</v>
      </c>
      <c r="AA91" s="9">
        <f t="shared" si="14"/>
        <v>0</v>
      </c>
    </row>
    <row r="92" spans="1:27" hidden="1">
      <c r="A92" s="7">
        <v>6103</v>
      </c>
      <c r="B92" t="s">
        <v>37</v>
      </c>
      <c r="C92" t="str">
        <f t="shared" si="11"/>
        <v>6103 Software 303</v>
      </c>
      <c r="D92" s="11">
        <v>1</v>
      </c>
      <c r="E92" s="8">
        <v>0</v>
      </c>
      <c r="F92" s="9">
        <v>0</v>
      </c>
      <c r="G92" s="9">
        <v>0</v>
      </c>
      <c r="H92" s="9">
        <v>0</v>
      </c>
      <c r="I92" s="9">
        <v>0</v>
      </c>
      <c r="J92" s="9">
        <v>0</v>
      </c>
      <c r="K92" s="9">
        <v>0</v>
      </c>
      <c r="L92" s="9">
        <v>0</v>
      </c>
      <c r="M92" s="9">
        <v>0</v>
      </c>
      <c r="N92" s="9">
        <v>0</v>
      </c>
      <c r="O92" s="9">
        <f t="shared" si="12"/>
        <v>0</v>
      </c>
      <c r="Q92" s="9">
        <f t="shared" si="13"/>
        <v>0</v>
      </c>
      <c r="R92" s="9">
        <f>(SUM($E92:F92)+SUM($E92:E92))/2</f>
        <v>0</v>
      </c>
      <c r="S92" s="9">
        <f>(SUM($E92:G92)+SUM($E92:F92))/2</f>
        <v>0</v>
      </c>
      <c r="T92" s="9">
        <f>(SUM($E92:H92)+SUM($E92:G92))/2</f>
        <v>0</v>
      </c>
      <c r="U92" s="9">
        <f>(SUM($E92:I92)+SUM($E92:H92))/2</f>
        <v>0</v>
      </c>
      <c r="V92" s="9">
        <f>(SUM($E92:J92)+SUM($E92:I92))/2</f>
        <v>0</v>
      </c>
      <c r="W92" s="9">
        <f>(SUM($E92:K92)+SUM($E92:J92))/2</f>
        <v>0</v>
      </c>
      <c r="X92" s="9">
        <f>(SUM($E92:L92)+SUM($E92:K92))/2</f>
        <v>0</v>
      </c>
      <c r="Y92" s="9">
        <f>(SUM($E92:M92)+SUM($E92:L92))/2</f>
        <v>0</v>
      </c>
      <c r="Z92" s="9">
        <f>(SUM($E92:N92)+SUM($E92:M92))/2</f>
        <v>0</v>
      </c>
      <c r="AA92" s="9">
        <f t="shared" si="14"/>
        <v>0</v>
      </c>
    </row>
    <row r="93" spans="1:27" hidden="1">
      <c r="A93" s="7">
        <v>6103</v>
      </c>
      <c r="B93" t="s">
        <v>38</v>
      </c>
      <c r="C93" t="str">
        <f t="shared" si="11"/>
        <v>6103 Transportation and Tools 392 / 396</v>
      </c>
      <c r="D93" s="11">
        <v>1</v>
      </c>
      <c r="E93" s="8">
        <v>0</v>
      </c>
      <c r="F93" s="9">
        <v>0</v>
      </c>
      <c r="G93" s="9">
        <v>0</v>
      </c>
      <c r="H93" s="9">
        <v>0</v>
      </c>
      <c r="I93" s="9">
        <v>0</v>
      </c>
      <c r="J93" s="9">
        <v>0</v>
      </c>
      <c r="K93" s="9">
        <v>0</v>
      </c>
      <c r="L93" s="9">
        <v>0</v>
      </c>
      <c r="M93" s="9">
        <v>0</v>
      </c>
      <c r="N93" s="9">
        <v>0</v>
      </c>
      <c r="O93" s="9">
        <f t="shared" si="12"/>
        <v>0</v>
      </c>
      <c r="Q93" s="9">
        <f t="shared" si="13"/>
        <v>0</v>
      </c>
      <c r="R93" s="9">
        <f>(SUM($E93:F93)+SUM($E93:E93))/2</f>
        <v>0</v>
      </c>
      <c r="S93" s="9">
        <f>(SUM($E93:G93)+SUM($E93:F93))/2</f>
        <v>0</v>
      </c>
      <c r="T93" s="9">
        <f>(SUM($E93:H93)+SUM($E93:G93))/2</f>
        <v>0</v>
      </c>
      <c r="U93" s="9">
        <f>(SUM($E93:I93)+SUM($E93:H93))/2</f>
        <v>0</v>
      </c>
      <c r="V93" s="9">
        <f>(SUM($E93:J93)+SUM($E93:I93))/2</f>
        <v>0</v>
      </c>
      <c r="W93" s="9">
        <f>(SUM($E93:K93)+SUM($E93:J93))/2</f>
        <v>0</v>
      </c>
      <c r="X93" s="9">
        <f>(SUM($E93:L93)+SUM($E93:K93))/2</f>
        <v>0</v>
      </c>
      <c r="Y93" s="9">
        <f>(SUM($E93:M93)+SUM($E93:L93))/2</f>
        <v>0</v>
      </c>
      <c r="Z93" s="9">
        <f>(SUM($E93:N93)+SUM($E93:M93))/2</f>
        <v>0</v>
      </c>
      <c r="AA93" s="9">
        <f t="shared" si="14"/>
        <v>0</v>
      </c>
    </row>
    <row r="94" spans="1:27" hidden="1">
      <c r="A94" s="7">
        <v>6103</v>
      </c>
      <c r="B94" t="s">
        <v>36</v>
      </c>
      <c r="C94" t="str">
        <f t="shared" si="11"/>
        <v>6103 General 389-391 / 393-395 / 397-398</v>
      </c>
      <c r="D94" s="11">
        <v>1</v>
      </c>
      <c r="E94" s="8">
        <v>0</v>
      </c>
      <c r="F94" s="9">
        <v>0</v>
      </c>
      <c r="G94" s="9">
        <v>0</v>
      </c>
      <c r="H94" s="9">
        <v>0</v>
      </c>
      <c r="I94" s="9">
        <v>0</v>
      </c>
      <c r="J94" s="9">
        <v>0</v>
      </c>
      <c r="K94" s="9">
        <v>0</v>
      </c>
      <c r="L94" s="9">
        <v>0</v>
      </c>
      <c r="M94" s="9">
        <v>0</v>
      </c>
      <c r="N94" s="9">
        <v>0</v>
      </c>
      <c r="O94" s="9">
        <f t="shared" si="12"/>
        <v>0</v>
      </c>
      <c r="Q94" s="9">
        <f t="shared" si="13"/>
        <v>0</v>
      </c>
      <c r="R94" s="9">
        <f>(SUM($E94:F94)+SUM($E94:E94))/2</f>
        <v>0</v>
      </c>
      <c r="S94" s="9">
        <f>(SUM($E94:G94)+SUM($E94:F94))/2</f>
        <v>0</v>
      </c>
      <c r="T94" s="9">
        <f>(SUM($E94:H94)+SUM($E94:G94))/2</f>
        <v>0</v>
      </c>
      <c r="U94" s="9">
        <f>(SUM($E94:I94)+SUM($E94:H94))/2</f>
        <v>0</v>
      </c>
      <c r="V94" s="9">
        <f>(SUM($E94:J94)+SUM($E94:I94))/2</f>
        <v>0</v>
      </c>
      <c r="W94" s="9">
        <f>(SUM($E94:K94)+SUM($E94:J94))/2</f>
        <v>0</v>
      </c>
      <c r="X94" s="9">
        <f>(SUM($E94:L94)+SUM($E94:K94))/2</f>
        <v>0</v>
      </c>
      <c r="Y94" s="9">
        <f>(SUM($E94:M94)+SUM($E94:L94))/2</f>
        <v>0</v>
      </c>
      <c r="Z94" s="9">
        <f>(SUM($E94:N94)+SUM($E94:M94))/2</f>
        <v>0</v>
      </c>
      <c r="AA94" s="9">
        <f t="shared" si="14"/>
        <v>0</v>
      </c>
    </row>
    <row r="95" spans="1:27" hidden="1">
      <c r="A95" s="7">
        <v>6107</v>
      </c>
      <c r="B95" t="s">
        <v>38</v>
      </c>
      <c r="C95" t="str">
        <f t="shared" si="11"/>
        <v>6107 Transportation and Tools 392 / 396</v>
      </c>
      <c r="D95" s="11">
        <v>1</v>
      </c>
      <c r="E95" s="8">
        <v>0</v>
      </c>
      <c r="F95" s="9">
        <v>0</v>
      </c>
      <c r="G95" s="9">
        <v>0</v>
      </c>
      <c r="H95" s="9">
        <v>0</v>
      </c>
      <c r="I95" s="9">
        <v>0</v>
      </c>
      <c r="J95" s="9">
        <v>0</v>
      </c>
      <c r="K95" s="9">
        <v>0</v>
      </c>
      <c r="L95" s="9">
        <v>0</v>
      </c>
      <c r="M95" s="9">
        <v>0</v>
      </c>
      <c r="N95" s="9">
        <v>0</v>
      </c>
      <c r="O95" s="9">
        <f t="shared" si="12"/>
        <v>0</v>
      </c>
      <c r="Q95" s="9">
        <f t="shared" si="13"/>
        <v>0</v>
      </c>
      <c r="R95" s="9">
        <f>(SUM($E95:F95)+SUM($E95:E95))/2</f>
        <v>0</v>
      </c>
      <c r="S95" s="9">
        <f>(SUM($E95:G95)+SUM($E95:F95))/2</f>
        <v>0</v>
      </c>
      <c r="T95" s="9">
        <f>(SUM($E95:H95)+SUM($E95:G95))/2</f>
        <v>0</v>
      </c>
      <c r="U95" s="9">
        <f>(SUM($E95:I95)+SUM($E95:H95))/2</f>
        <v>0</v>
      </c>
      <c r="V95" s="9">
        <f>(SUM($E95:J95)+SUM($E95:I95))/2</f>
        <v>0</v>
      </c>
      <c r="W95" s="9">
        <f>(SUM($E95:K95)+SUM($E95:J95))/2</f>
        <v>0</v>
      </c>
      <c r="X95" s="9">
        <f>(SUM($E95:L95)+SUM($E95:K95))/2</f>
        <v>0</v>
      </c>
      <c r="Y95" s="9">
        <f>(SUM($E95:M95)+SUM($E95:L95))/2</f>
        <v>0</v>
      </c>
      <c r="Z95" s="9">
        <f>(SUM($E95:N95)+SUM($E95:M95))/2</f>
        <v>0</v>
      </c>
      <c r="AA95" s="9">
        <f t="shared" si="14"/>
        <v>0</v>
      </c>
    </row>
    <row r="96" spans="1:27" hidden="1">
      <c r="A96" s="7">
        <v>6109</v>
      </c>
      <c r="B96" t="s">
        <v>36</v>
      </c>
      <c r="C96" t="str">
        <f t="shared" si="11"/>
        <v>6109 General 389-391 / 393-395 / 397-398</v>
      </c>
      <c r="D96" s="11">
        <v>1</v>
      </c>
      <c r="E96" s="8">
        <v>0</v>
      </c>
      <c r="F96" s="9">
        <v>0</v>
      </c>
      <c r="G96" s="9">
        <v>0</v>
      </c>
      <c r="H96" s="9">
        <v>0</v>
      </c>
      <c r="I96" s="9">
        <v>0</v>
      </c>
      <c r="J96" s="9">
        <v>0</v>
      </c>
      <c r="K96" s="9">
        <v>0</v>
      </c>
      <c r="L96" s="9">
        <v>0</v>
      </c>
      <c r="M96" s="9">
        <v>0</v>
      </c>
      <c r="N96" s="9">
        <v>0</v>
      </c>
      <c r="O96" s="9">
        <f t="shared" si="12"/>
        <v>0</v>
      </c>
      <c r="Q96" s="9">
        <f t="shared" si="13"/>
        <v>0</v>
      </c>
      <c r="R96" s="9">
        <f>(SUM($E96:F96)+SUM($E96:E96))/2</f>
        <v>0</v>
      </c>
      <c r="S96" s="9">
        <f>(SUM($E96:G96)+SUM($E96:F96))/2</f>
        <v>0</v>
      </c>
      <c r="T96" s="9">
        <f>(SUM($E96:H96)+SUM($E96:G96))/2</f>
        <v>0</v>
      </c>
      <c r="U96" s="9">
        <f>(SUM($E96:I96)+SUM($E96:H96))/2</f>
        <v>0</v>
      </c>
      <c r="V96" s="9">
        <f>(SUM($E96:J96)+SUM($E96:I96))/2</f>
        <v>0</v>
      </c>
      <c r="W96" s="9">
        <f>(SUM($E96:K96)+SUM($E96:J96))/2</f>
        <v>0</v>
      </c>
      <c r="X96" s="9">
        <f>(SUM($E96:L96)+SUM($E96:K96))/2</f>
        <v>0</v>
      </c>
      <c r="Y96" s="9">
        <f>(SUM($E96:M96)+SUM($E96:L96))/2</f>
        <v>0</v>
      </c>
      <c r="Z96" s="9">
        <f>(SUM($E96:N96)+SUM($E96:M96))/2</f>
        <v>0</v>
      </c>
      <c r="AA96" s="9">
        <f t="shared" si="14"/>
        <v>0</v>
      </c>
    </row>
    <row r="97" spans="1:27">
      <c r="A97" s="7">
        <v>7000</v>
      </c>
      <c r="B97" t="s">
        <v>36</v>
      </c>
      <c r="C97" t="str">
        <f t="shared" si="11"/>
        <v>7000 General 389-391 / 393-395 / 397-398</v>
      </c>
      <c r="D97" s="11">
        <v>1</v>
      </c>
      <c r="E97" s="8">
        <v>0</v>
      </c>
      <c r="F97" s="9">
        <v>0</v>
      </c>
      <c r="G97" s="9">
        <v>0</v>
      </c>
      <c r="H97" s="9">
        <v>0</v>
      </c>
      <c r="I97" s="9">
        <v>0</v>
      </c>
      <c r="J97" s="9">
        <v>0</v>
      </c>
      <c r="K97" s="9">
        <v>0</v>
      </c>
      <c r="L97" s="9">
        <v>21232.43</v>
      </c>
      <c r="M97" s="9">
        <v>0</v>
      </c>
      <c r="N97" s="9">
        <v>0</v>
      </c>
      <c r="O97" s="9">
        <f t="shared" si="12"/>
        <v>21232.43</v>
      </c>
      <c r="Q97" s="9">
        <f t="shared" si="13"/>
        <v>0</v>
      </c>
      <c r="R97" s="9">
        <f>(SUM($E97:F97)+SUM($E97:E97))/2</f>
        <v>0</v>
      </c>
      <c r="S97" s="9">
        <f>(SUM($E97:G97)+SUM($E97:F97))/2</f>
        <v>0</v>
      </c>
      <c r="T97" s="9">
        <f>(SUM($E97:H97)+SUM($E97:G97))/2</f>
        <v>0</v>
      </c>
      <c r="U97" s="9">
        <f>(SUM($E97:I97)+SUM($E97:H97))/2</f>
        <v>0</v>
      </c>
      <c r="V97" s="9">
        <f>(SUM($E97:J97)+SUM($E97:I97))/2</f>
        <v>0</v>
      </c>
      <c r="W97" s="9">
        <f>(SUM($E97:K97)+SUM($E97:J97))/2</f>
        <v>0</v>
      </c>
      <c r="X97" s="9">
        <f>(SUM($E97:L97)+SUM($E97:K97))/2</f>
        <v>10616.215</v>
      </c>
      <c r="Y97" s="9">
        <f>(SUM($E97:M97)+SUM($E97:L97))/2</f>
        <v>21232.43</v>
      </c>
      <c r="Z97" s="9">
        <f>(SUM($E97:N97)+SUM($E97:M97))/2</f>
        <v>21232.43</v>
      </c>
      <c r="AA97" s="9">
        <f t="shared" si="14"/>
        <v>5308.1075000000001</v>
      </c>
    </row>
    <row r="98" spans="1:27">
      <c r="A98" s="7">
        <v>7000</v>
      </c>
      <c r="B98" t="s">
        <v>38</v>
      </c>
      <c r="C98" t="str">
        <f t="shared" ref="C98:C131" si="15">CONCATENATE(A98," ",B98)</f>
        <v>7000 Transportation and Tools 392 / 396</v>
      </c>
      <c r="D98" s="11">
        <v>1</v>
      </c>
      <c r="E98" s="8">
        <v>12208.229036000001</v>
      </c>
      <c r="F98" s="9">
        <v>46939.242020799997</v>
      </c>
      <c r="G98" s="9">
        <v>1674.46</v>
      </c>
      <c r="H98" s="9">
        <v>0</v>
      </c>
      <c r="I98" s="9">
        <v>0</v>
      </c>
      <c r="J98" s="9">
        <v>160619.40315546715</v>
      </c>
      <c r="K98" s="9">
        <v>60962.48</v>
      </c>
      <c r="L98" s="9">
        <v>11627.236495375808</v>
      </c>
      <c r="M98" s="9">
        <v>6562.6037742319522</v>
      </c>
      <c r="N98" s="9">
        <v>232084.32080238927</v>
      </c>
      <c r="O98" s="9">
        <f t="shared" si="12"/>
        <v>532677.97528426419</v>
      </c>
      <c r="Q98" s="9">
        <f t="shared" si="13"/>
        <v>6104.1145180000003</v>
      </c>
      <c r="R98" s="9">
        <f>(SUM($E98:F98)+SUM($E98:E98))/2</f>
        <v>35677.850046400003</v>
      </c>
      <c r="S98" s="9">
        <f>(SUM($E98:G98)+SUM($E98:F98))/2</f>
        <v>59984.701056799997</v>
      </c>
      <c r="T98" s="9">
        <f>(SUM($E98:H98)+SUM($E98:G98))/2</f>
        <v>60821.9310568</v>
      </c>
      <c r="U98" s="9">
        <f>(SUM($E98:I98)+SUM($E98:H98))/2</f>
        <v>60821.9310568</v>
      </c>
      <c r="V98" s="9">
        <f>(SUM($E98:J98)+SUM($E98:I98))/2</f>
        <v>141131.63263453357</v>
      </c>
      <c r="W98" s="9">
        <f>(SUM($E98:K98)+SUM($E98:J98))/2</f>
        <v>251922.57421226718</v>
      </c>
      <c r="X98" s="9">
        <f>(SUM($E98:L98)+SUM($E98:K98))/2</f>
        <v>288217.4324599551</v>
      </c>
      <c r="Y98" s="9">
        <f>(SUM($E98:M98)+SUM($E98:L98))/2</f>
        <v>297312.35259475897</v>
      </c>
      <c r="Z98" s="9">
        <f>(SUM($E98:N98)+SUM($E98:M98))/2</f>
        <v>416635.8148830696</v>
      </c>
      <c r="AA98" s="9">
        <f t="shared" si="14"/>
        <v>161863.03345193845</v>
      </c>
    </row>
    <row r="99" spans="1:27">
      <c r="A99" s="7">
        <v>7001</v>
      </c>
      <c r="B99" t="s">
        <v>36</v>
      </c>
      <c r="C99" t="str">
        <f t="shared" si="15"/>
        <v>7001 General 389-391 / 393-395 / 397-398</v>
      </c>
      <c r="D99" s="11">
        <v>1</v>
      </c>
      <c r="E99" s="8">
        <v>13802.630119634898</v>
      </c>
      <c r="F99" s="9">
        <v>-55380.714817434273</v>
      </c>
      <c r="G99" s="9">
        <v>1077.5189932384505</v>
      </c>
      <c r="H99" s="9">
        <v>-664.84320959955335</v>
      </c>
      <c r="I99" s="9">
        <v>40850.570849178548</v>
      </c>
      <c r="J99" s="9">
        <v>-2090.3994926384853</v>
      </c>
      <c r="K99" s="9">
        <v>210.74439597561107</v>
      </c>
      <c r="L99" s="9">
        <v>1654.5620788029901</v>
      </c>
      <c r="M99" s="9">
        <v>0</v>
      </c>
      <c r="N99" s="9">
        <v>24282.259754330338</v>
      </c>
      <c r="O99" s="9">
        <f t="shared" si="12"/>
        <v>23742.328671488525</v>
      </c>
      <c r="Q99" s="9">
        <f t="shared" si="13"/>
        <v>6901.3150598174489</v>
      </c>
      <c r="R99" s="9">
        <f>(SUM($E99:F99)+SUM($E99:E99))/2</f>
        <v>-13887.727289082241</v>
      </c>
      <c r="S99" s="9">
        <f>(SUM($E99:G99)+SUM($E99:F99))/2</f>
        <v>-41039.325201180152</v>
      </c>
      <c r="T99" s="9">
        <f>(SUM($E99:H99)+SUM($E99:G99))/2</f>
        <v>-40832.987309360702</v>
      </c>
      <c r="U99" s="9">
        <f>(SUM($E99:I99)+SUM($E99:H99))/2</f>
        <v>-20740.123489571204</v>
      </c>
      <c r="V99" s="9">
        <f>(SUM($E99:J99)+SUM($E99:I99))/2</f>
        <v>-1360.0378113011727</v>
      </c>
      <c r="W99" s="9">
        <f>(SUM($E99:K99)+SUM($E99:J99))/2</f>
        <v>-2299.8653596326099</v>
      </c>
      <c r="X99" s="9">
        <f>(SUM($E99:L99)+SUM($E99:K99))/2</f>
        <v>-1367.2121222433093</v>
      </c>
      <c r="Y99" s="9">
        <f>(SUM($E99:M99)+SUM($E99:L99))/2</f>
        <v>-539.93108284181426</v>
      </c>
      <c r="Z99" s="9">
        <f>(SUM($E99:N99)+SUM($E99:M99))/2</f>
        <v>11601.198794323356</v>
      </c>
      <c r="AA99" s="9">
        <f t="shared" si="14"/>
        <v>-10356.46958110724</v>
      </c>
    </row>
    <row r="100" spans="1:27" hidden="1">
      <c r="A100" s="7">
        <v>7002</v>
      </c>
      <c r="B100" t="s">
        <v>36</v>
      </c>
      <c r="C100" t="str">
        <f t="shared" si="15"/>
        <v>7002 General 389-391 / 393-395 / 397-398</v>
      </c>
      <c r="D100" s="11">
        <v>1</v>
      </c>
      <c r="E100" s="8">
        <v>0</v>
      </c>
      <c r="F100" s="9">
        <v>0</v>
      </c>
      <c r="G100" s="9">
        <v>0</v>
      </c>
      <c r="H100" s="9">
        <v>0</v>
      </c>
      <c r="I100" s="9">
        <v>0</v>
      </c>
      <c r="J100" s="9">
        <v>0</v>
      </c>
      <c r="K100" s="9">
        <v>0</v>
      </c>
      <c r="L100" s="9">
        <v>0</v>
      </c>
      <c r="M100" s="9">
        <v>0</v>
      </c>
      <c r="N100" s="9">
        <v>0</v>
      </c>
      <c r="O100" s="9">
        <f t="shared" ref="O100:O131" si="16">SUM(E100:N100)</f>
        <v>0</v>
      </c>
      <c r="Q100" s="9">
        <f t="shared" ref="Q100:Q132" si="17">E100/2</f>
        <v>0</v>
      </c>
      <c r="R100" s="9">
        <f>(SUM($E100:F100)+SUM($E100:E100))/2</f>
        <v>0</v>
      </c>
      <c r="S100" s="9">
        <f>(SUM($E100:G100)+SUM($E100:F100))/2</f>
        <v>0</v>
      </c>
      <c r="T100" s="9">
        <f>(SUM($E100:H100)+SUM($E100:G100))/2</f>
        <v>0</v>
      </c>
      <c r="U100" s="9">
        <f>(SUM($E100:I100)+SUM($E100:H100))/2</f>
        <v>0</v>
      </c>
      <c r="V100" s="9">
        <f>(SUM($E100:J100)+SUM($E100:I100))/2</f>
        <v>0</v>
      </c>
      <c r="W100" s="9">
        <f>(SUM($E100:K100)+SUM($E100:J100))/2</f>
        <v>0</v>
      </c>
      <c r="X100" s="9">
        <f>(SUM($E100:L100)+SUM($E100:K100))/2</f>
        <v>0</v>
      </c>
      <c r="Y100" s="9">
        <f>(SUM($E100:M100)+SUM($E100:L100))/2</f>
        <v>0</v>
      </c>
      <c r="Z100" s="9">
        <f>(SUM($E100:N100)+SUM($E100:M100))/2</f>
        <v>0</v>
      </c>
      <c r="AA100" s="9">
        <f t="shared" ref="AA100:AA131" si="18">AVERAGE(Q100:Z100)</f>
        <v>0</v>
      </c>
    </row>
    <row r="101" spans="1:27" hidden="1">
      <c r="A101" s="7">
        <v>7003</v>
      </c>
      <c r="B101" t="s">
        <v>36</v>
      </c>
      <c r="C101" t="str">
        <f t="shared" si="15"/>
        <v>7003 General 389-391 / 393-395 / 397-398</v>
      </c>
      <c r="D101" s="11">
        <v>1</v>
      </c>
      <c r="E101" s="8">
        <v>-2829.7508550768453</v>
      </c>
      <c r="F101" s="9">
        <v>3407.5383158177547</v>
      </c>
      <c r="G101" s="9">
        <v>1437.5781519088498</v>
      </c>
      <c r="H101" s="9">
        <v>168.87401081365499</v>
      </c>
      <c r="I101" s="9">
        <v>3001.2603563798098</v>
      </c>
      <c r="J101" s="9">
        <v>1666.4318451288898</v>
      </c>
      <c r="K101" s="9">
        <v>710.09799281410494</v>
      </c>
      <c r="L101" s="9">
        <v>847.82464465513499</v>
      </c>
      <c r="M101" s="9">
        <v>1913.2683780344398</v>
      </c>
      <c r="N101" s="9">
        <v>1453.1913493823249</v>
      </c>
      <c r="O101" s="9">
        <f t="shared" si="16"/>
        <v>11776.314189858118</v>
      </c>
      <c r="Q101" s="9">
        <f t="shared" si="17"/>
        <v>-1414.8754275384226</v>
      </c>
      <c r="R101" s="9">
        <f>(SUM($E101:F101)+SUM($E101:E101))/2</f>
        <v>-1125.9816971679679</v>
      </c>
      <c r="S101" s="9">
        <f>(SUM($E101:G101)+SUM($E101:F101))/2</f>
        <v>1296.5765366953342</v>
      </c>
      <c r="T101" s="9">
        <f>(SUM($E101:H101)+SUM($E101:G101))/2</f>
        <v>2099.8026180565867</v>
      </c>
      <c r="U101" s="9">
        <f>(SUM($E101:I101)+SUM($E101:H101))/2</f>
        <v>3684.869801653319</v>
      </c>
      <c r="V101" s="9">
        <f>(SUM($E101:J101)+SUM($E101:I101))/2</f>
        <v>6018.7159024076682</v>
      </c>
      <c r="W101" s="9">
        <f>(SUM($E101:K101)+SUM($E101:J101))/2</f>
        <v>7206.9808213791657</v>
      </c>
      <c r="X101" s="9">
        <f>(SUM($E101:L101)+SUM($E101:K101))/2</f>
        <v>7985.9421401137861</v>
      </c>
      <c r="Y101" s="9">
        <f>(SUM($E101:M101)+SUM($E101:L101))/2</f>
        <v>9366.4886514585742</v>
      </c>
      <c r="Z101" s="9">
        <f>(SUM($E101:N101)+SUM($E101:M101))/2</f>
        <v>11049.718515166955</v>
      </c>
      <c r="AA101" s="9">
        <f t="shared" si="18"/>
        <v>4616.8237862224996</v>
      </c>
    </row>
    <row r="102" spans="1:27" hidden="1">
      <c r="A102" s="7">
        <v>7005</v>
      </c>
      <c r="B102" t="s">
        <v>36</v>
      </c>
      <c r="C102" t="str">
        <f t="shared" si="15"/>
        <v>7005 General 389-391 / 393-395 / 397-398</v>
      </c>
      <c r="D102" s="11">
        <v>1</v>
      </c>
      <c r="E102" s="8">
        <v>7785.4049893855226</v>
      </c>
      <c r="F102" s="9">
        <v>579.16335955161605</v>
      </c>
      <c r="G102" s="9">
        <v>7615.2438544210563</v>
      </c>
      <c r="H102" s="9">
        <v>2482.4736244344958</v>
      </c>
      <c r="I102" s="9">
        <v>1786.6022896861919</v>
      </c>
      <c r="J102" s="9">
        <v>5771.2780867089605</v>
      </c>
      <c r="K102" s="9">
        <v>5069.3312339177755</v>
      </c>
      <c r="L102" s="9">
        <v>6147.3293439741119</v>
      </c>
      <c r="M102" s="9">
        <v>646.47293280000008</v>
      </c>
      <c r="N102" s="9">
        <v>4398.649194807168</v>
      </c>
      <c r="O102" s="9">
        <f t="shared" si="16"/>
        <v>42281.9489096869</v>
      </c>
      <c r="Q102" s="9">
        <f t="shared" si="17"/>
        <v>3892.7024946927613</v>
      </c>
      <c r="R102" s="9">
        <f>(SUM($E102:F102)+SUM($E102:E102))/2</f>
        <v>8074.9866691613306</v>
      </c>
      <c r="S102" s="9">
        <f>(SUM($E102:G102)+SUM($E102:F102))/2</f>
        <v>12172.190276147667</v>
      </c>
      <c r="T102" s="9">
        <f>(SUM($E102:H102)+SUM($E102:G102))/2</f>
        <v>17221.049015575441</v>
      </c>
      <c r="U102" s="9">
        <f>(SUM($E102:I102)+SUM($E102:H102))/2</f>
        <v>19355.586972635785</v>
      </c>
      <c r="V102" s="9">
        <f>(SUM($E102:J102)+SUM($E102:I102))/2</f>
        <v>23134.527160833361</v>
      </c>
      <c r="W102" s="9">
        <f>(SUM($E102:K102)+SUM($E102:J102))/2</f>
        <v>28554.831821146727</v>
      </c>
      <c r="X102" s="9">
        <f>(SUM($E102:L102)+SUM($E102:K102))/2</f>
        <v>34163.162110092671</v>
      </c>
      <c r="Y102" s="9">
        <f>(SUM($E102:M102)+SUM($E102:L102))/2</f>
        <v>37560.063248479724</v>
      </c>
      <c r="Z102" s="9">
        <f>(SUM($E102:N102)+SUM($E102:M102))/2</f>
        <v>40082.624312283311</v>
      </c>
      <c r="AA102" s="9">
        <f t="shared" si="18"/>
        <v>22421.172408104881</v>
      </c>
    </row>
    <row r="103" spans="1:27">
      <c r="A103" s="7">
        <v>7006</v>
      </c>
      <c r="B103" t="s">
        <v>36</v>
      </c>
      <c r="C103" t="str">
        <f t="shared" si="15"/>
        <v>7006 General 389-391 / 393-395 / 397-398</v>
      </c>
      <c r="D103" s="11">
        <v>1</v>
      </c>
      <c r="E103" s="8">
        <v>3491.7498629852744</v>
      </c>
      <c r="F103" s="9">
        <v>7415.6267795354233</v>
      </c>
      <c r="G103" s="9">
        <v>50863.451983962266</v>
      </c>
      <c r="H103" s="9">
        <v>66635.565491666988</v>
      </c>
      <c r="I103" s="9">
        <v>41049.472035840445</v>
      </c>
      <c r="J103" s="9">
        <v>89720.402495927905</v>
      </c>
      <c r="K103" s="9">
        <v>231648.26568985128</v>
      </c>
      <c r="L103" s="9">
        <v>12671.725159325168</v>
      </c>
      <c r="M103" s="9">
        <v>13175.612971377108</v>
      </c>
      <c r="N103" s="9">
        <v>1087.656210458244</v>
      </c>
      <c r="O103" s="9">
        <f t="shared" si="16"/>
        <v>517759.52868093009</v>
      </c>
      <c r="Q103" s="9">
        <f t="shared" si="17"/>
        <v>1745.8749314926372</v>
      </c>
      <c r="R103" s="9">
        <f>(SUM($E103:F103)+SUM($E103:E103))/2</f>
        <v>7199.563252752986</v>
      </c>
      <c r="S103" s="9">
        <f>(SUM($E103:G103)+SUM($E103:F103))/2</f>
        <v>36339.102634501833</v>
      </c>
      <c r="T103" s="9">
        <f>(SUM($E103:H103)+SUM($E103:G103))/2</f>
        <v>95088.61137231646</v>
      </c>
      <c r="U103" s="9">
        <f>(SUM($E103:I103)+SUM($E103:H103))/2</f>
        <v>148931.13013607016</v>
      </c>
      <c r="V103" s="9">
        <f>(SUM($E103:J103)+SUM($E103:I103))/2</f>
        <v>214316.06740195432</v>
      </c>
      <c r="W103" s="9">
        <f>(SUM($E103:K103)+SUM($E103:J103))/2</f>
        <v>375000.40149484394</v>
      </c>
      <c r="X103" s="9">
        <f>(SUM($E103:L103)+SUM($E103:K103))/2</f>
        <v>497160.39691943215</v>
      </c>
      <c r="Y103" s="9">
        <f>(SUM($E103:M103)+SUM($E103:L103))/2</f>
        <v>510084.06598478329</v>
      </c>
      <c r="Z103" s="9">
        <f>(SUM($E103:N103)+SUM($E103:M103))/2</f>
        <v>517215.70057570096</v>
      </c>
      <c r="AA103" s="9">
        <f t="shared" si="18"/>
        <v>240308.09147038488</v>
      </c>
    </row>
    <row r="104" spans="1:27" hidden="1">
      <c r="A104">
        <v>7060</v>
      </c>
      <c r="B104" t="s">
        <v>36</v>
      </c>
      <c r="C104" t="str">
        <f t="shared" si="15"/>
        <v>7060 General 389-391 / 393-395 / 397-398</v>
      </c>
      <c r="D104" s="11">
        <v>1</v>
      </c>
      <c r="E104" s="8">
        <v>0</v>
      </c>
      <c r="F104" s="9">
        <v>0</v>
      </c>
      <c r="G104" s="9">
        <v>0</v>
      </c>
      <c r="H104" s="9">
        <v>0</v>
      </c>
      <c r="I104" s="9">
        <v>0</v>
      </c>
      <c r="J104" s="9">
        <v>0</v>
      </c>
      <c r="K104" s="9">
        <v>0</v>
      </c>
      <c r="L104" s="9">
        <v>0</v>
      </c>
      <c r="M104" s="9">
        <v>0</v>
      </c>
      <c r="N104" s="9">
        <v>0</v>
      </c>
      <c r="O104" s="9">
        <f t="shared" si="16"/>
        <v>0</v>
      </c>
      <c r="Q104" s="9">
        <f t="shared" si="17"/>
        <v>0</v>
      </c>
      <c r="R104" s="9">
        <f>(SUM($E104:F104)+SUM($E104:E104))/2</f>
        <v>0</v>
      </c>
      <c r="S104" s="9">
        <f>(SUM($E104:G104)+SUM($E104:F104))/2</f>
        <v>0</v>
      </c>
      <c r="T104" s="9">
        <f>(SUM($E104:H104)+SUM($E104:G104))/2</f>
        <v>0</v>
      </c>
      <c r="U104" s="9">
        <f>(SUM($E104:I104)+SUM($E104:H104))/2</f>
        <v>0</v>
      </c>
      <c r="V104" s="9">
        <f>(SUM($E104:J104)+SUM($E104:I104))/2</f>
        <v>0</v>
      </c>
      <c r="W104" s="9">
        <f>(SUM($E104:K104)+SUM($E104:J104))/2</f>
        <v>0</v>
      </c>
      <c r="X104" s="9">
        <f>(SUM($E104:L104)+SUM($E104:K104))/2</f>
        <v>0</v>
      </c>
      <c r="Y104" s="9">
        <f>(SUM($E104:M104)+SUM($E104:L104))/2</f>
        <v>0</v>
      </c>
      <c r="Z104" s="9">
        <f>(SUM($E104:N104)+SUM($E104:M104))/2</f>
        <v>0</v>
      </c>
      <c r="AA104" s="9">
        <f t="shared" si="18"/>
        <v>0</v>
      </c>
    </row>
    <row r="105" spans="1:27" hidden="1">
      <c r="A105">
        <v>7060</v>
      </c>
      <c r="B105" t="s">
        <v>37</v>
      </c>
      <c r="C105" t="str">
        <f t="shared" si="15"/>
        <v>7060 Software 303</v>
      </c>
      <c r="D105" s="11">
        <v>1</v>
      </c>
      <c r="E105" s="8">
        <v>0</v>
      </c>
      <c r="F105" s="9">
        <v>0</v>
      </c>
      <c r="G105" s="9">
        <v>0</v>
      </c>
      <c r="H105" s="9">
        <v>0</v>
      </c>
      <c r="I105" s="9">
        <v>0</v>
      </c>
      <c r="J105" s="9">
        <v>34989.940031481856</v>
      </c>
      <c r="K105" s="9">
        <v>9435.3519773790886</v>
      </c>
      <c r="L105" s="9">
        <v>1096.4804419878749</v>
      </c>
      <c r="M105" s="9">
        <v>194.593753876725</v>
      </c>
      <c r="N105" s="9">
        <v>192.19824534582</v>
      </c>
      <c r="O105" s="9">
        <f t="shared" si="16"/>
        <v>45908.564450071368</v>
      </c>
      <c r="Q105" s="9">
        <f t="shared" si="17"/>
        <v>0</v>
      </c>
      <c r="R105" s="9">
        <f>(SUM($E105:F105)+SUM($E105:E105))/2</f>
        <v>0</v>
      </c>
      <c r="S105" s="9">
        <f>(SUM($E105:G105)+SUM($E105:F105))/2</f>
        <v>0</v>
      </c>
      <c r="T105" s="9">
        <f>(SUM($E105:H105)+SUM($E105:G105))/2</f>
        <v>0</v>
      </c>
      <c r="U105" s="9">
        <f>(SUM($E105:I105)+SUM($E105:H105))/2</f>
        <v>0</v>
      </c>
      <c r="V105" s="9">
        <f>(SUM($E105:J105)+SUM($E105:I105))/2</f>
        <v>17494.970015740928</v>
      </c>
      <c r="W105" s="9">
        <f>(SUM($E105:K105)+SUM($E105:J105))/2</f>
        <v>39707.616020171401</v>
      </c>
      <c r="X105" s="9">
        <f>(SUM($E105:L105)+SUM($E105:K105))/2</f>
        <v>44973.532229854885</v>
      </c>
      <c r="Y105" s="9">
        <f>(SUM($E105:M105)+SUM($E105:L105))/2</f>
        <v>45619.069327787191</v>
      </c>
      <c r="Z105" s="9">
        <f>(SUM($E105:N105)+SUM($E105:M105))/2</f>
        <v>45812.465327398459</v>
      </c>
      <c r="AA105" s="9">
        <f t="shared" si="18"/>
        <v>19360.76529209529</v>
      </c>
    </row>
    <row r="106" spans="1:27" hidden="1">
      <c r="A106" s="7">
        <v>7101</v>
      </c>
      <c r="B106" t="s">
        <v>36</v>
      </c>
      <c r="C106" t="str">
        <f t="shared" si="15"/>
        <v>7101 General 389-391 / 393-395 / 397-398</v>
      </c>
      <c r="D106" s="11">
        <v>1</v>
      </c>
      <c r="E106" s="8">
        <v>0</v>
      </c>
      <c r="F106" s="9">
        <v>0</v>
      </c>
      <c r="G106" s="9">
        <v>0</v>
      </c>
      <c r="H106" s="9">
        <v>0</v>
      </c>
      <c r="I106" s="9">
        <v>0</v>
      </c>
      <c r="J106" s="9">
        <v>0</v>
      </c>
      <c r="K106" s="9">
        <v>0</v>
      </c>
      <c r="L106" s="9">
        <v>0</v>
      </c>
      <c r="M106" s="9">
        <v>0</v>
      </c>
      <c r="N106" s="9">
        <v>0</v>
      </c>
      <c r="O106" s="9">
        <f t="shared" si="16"/>
        <v>0</v>
      </c>
      <c r="Q106" s="9">
        <f t="shared" si="17"/>
        <v>0</v>
      </c>
      <c r="R106" s="9">
        <f>(SUM($E106:F106)+SUM($E106:E106))/2</f>
        <v>0</v>
      </c>
      <c r="S106" s="9">
        <f>(SUM($E106:G106)+SUM($E106:F106))/2</f>
        <v>0</v>
      </c>
      <c r="T106" s="9">
        <f>(SUM($E106:H106)+SUM($E106:G106))/2</f>
        <v>0</v>
      </c>
      <c r="U106" s="9">
        <f>(SUM($E106:I106)+SUM($E106:H106))/2</f>
        <v>0</v>
      </c>
      <c r="V106" s="9">
        <f>(SUM($E106:J106)+SUM($E106:I106))/2</f>
        <v>0</v>
      </c>
      <c r="W106" s="9">
        <f>(SUM($E106:K106)+SUM($E106:J106))/2</f>
        <v>0</v>
      </c>
      <c r="X106" s="9">
        <f>(SUM($E106:L106)+SUM($E106:K106))/2</f>
        <v>0</v>
      </c>
      <c r="Y106" s="9">
        <f>(SUM($E106:M106)+SUM($E106:L106))/2</f>
        <v>0</v>
      </c>
      <c r="Z106" s="9">
        <f>(SUM($E106:N106)+SUM($E106:M106))/2</f>
        <v>0</v>
      </c>
      <c r="AA106" s="9">
        <f t="shared" si="18"/>
        <v>0</v>
      </c>
    </row>
    <row r="107" spans="1:27" hidden="1">
      <c r="A107" s="7">
        <v>7107</v>
      </c>
      <c r="B107" t="s">
        <v>36</v>
      </c>
      <c r="C107" t="str">
        <f t="shared" si="15"/>
        <v>7107 General 389-391 / 393-395 / 397-398</v>
      </c>
      <c r="D107" s="11">
        <v>1</v>
      </c>
      <c r="E107" s="8">
        <v>0</v>
      </c>
      <c r="F107" s="9">
        <v>0</v>
      </c>
      <c r="G107" s="9">
        <v>0</v>
      </c>
      <c r="H107" s="9">
        <v>0</v>
      </c>
      <c r="I107" s="9">
        <v>0</v>
      </c>
      <c r="J107" s="9">
        <v>0</v>
      </c>
      <c r="K107" s="9">
        <v>0</v>
      </c>
      <c r="L107" s="9">
        <v>0</v>
      </c>
      <c r="M107" s="9">
        <v>0</v>
      </c>
      <c r="N107" s="9">
        <v>0</v>
      </c>
      <c r="O107" s="9">
        <f t="shared" si="16"/>
        <v>0</v>
      </c>
      <c r="Q107" s="9">
        <f t="shared" si="17"/>
        <v>0</v>
      </c>
      <c r="R107" s="9">
        <f>(SUM($E107:F107)+SUM($E107:E107))/2</f>
        <v>0</v>
      </c>
      <c r="S107" s="9">
        <f>(SUM($E107:G107)+SUM($E107:F107))/2</f>
        <v>0</v>
      </c>
      <c r="T107" s="9">
        <f>(SUM($E107:H107)+SUM($E107:G107))/2</f>
        <v>0</v>
      </c>
      <c r="U107" s="9">
        <f>(SUM($E107:I107)+SUM($E107:H107))/2</f>
        <v>0</v>
      </c>
      <c r="V107" s="9">
        <f>(SUM($E107:J107)+SUM($E107:I107))/2</f>
        <v>0</v>
      </c>
      <c r="W107" s="9">
        <f>(SUM($E107:K107)+SUM($E107:J107))/2</f>
        <v>0</v>
      </c>
      <c r="X107" s="9">
        <f>(SUM($E107:L107)+SUM($E107:K107))/2</f>
        <v>0</v>
      </c>
      <c r="Y107" s="9">
        <f>(SUM($E107:M107)+SUM($E107:L107))/2</f>
        <v>0</v>
      </c>
      <c r="Z107" s="9">
        <f>(SUM($E107:N107)+SUM($E107:M107))/2</f>
        <v>0</v>
      </c>
      <c r="AA107" s="9">
        <f t="shared" si="18"/>
        <v>0</v>
      </c>
    </row>
    <row r="108" spans="1:27" hidden="1">
      <c r="A108" s="7">
        <v>7113</v>
      </c>
      <c r="B108" t="s">
        <v>36</v>
      </c>
      <c r="C108" t="str">
        <f t="shared" si="15"/>
        <v>7113 General 389-391 / 393-395 / 397-398</v>
      </c>
      <c r="D108" s="11">
        <v>1</v>
      </c>
      <c r="E108" s="8">
        <v>0</v>
      </c>
      <c r="F108" s="9">
        <v>0</v>
      </c>
      <c r="G108" s="9">
        <v>0</v>
      </c>
      <c r="H108" s="9">
        <v>0</v>
      </c>
      <c r="I108" s="9">
        <v>0</v>
      </c>
      <c r="J108" s="9">
        <v>0</v>
      </c>
      <c r="K108" s="9">
        <v>0</v>
      </c>
      <c r="L108" s="9">
        <v>0</v>
      </c>
      <c r="M108" s="9">
        <v>0</v>
      </c>
      <c r="N108" s="9">
        <v>0</v>
      </c>
      <c r="O108" s="9">
        <f t="shared" si="16"/>
        <v>0</v>
      </c>
      <c r="Q108" s="9">
        <f t="shared" si="17"/>
        <v>0</v>
      </c>
      <c r="R108" s="9">
        <f>(SUM($E108:F108)+SUM($E108:E108))/2</f>
        <v>0</v>
      </c>
      <c r="S108" s="9">
        <f>(SUM($E108:G108)+SUM($E108:F108))/2</f>
        <v>0</v>
      </c>
      <c r="T108" s="9">
        <f>(SUM($E108:H108)+SUM($E108:G108))/2</f>
        <v>0</v>
      </c>
      <c r="U108" s="9">
        <f>(SUM($E108:I108)+SUM($E108:H108))/2</f>
        <v>0</v>
      </c>
      <c r="V108" s="9">
        <f>(SUM($E108:J108)+SUM($E108:I108))/2</f>
        <v>0</v>
      </c>
      <c r="W108" s="9">
        <f>(SUM($E108:K108)+SUM($E108:J108))/2</f>
        <v>0</v>
      </c>
      <c r="X108" s="9">
        <f>(SUM($E108:L108)+SUM($E108:K108))/2</f>
        <v>0</v>
      </c>
      <c r="Y108" s="9">
        <f>(SUM($E108:M108)+SUM($E108:L108))/2</f>
        <v>0</v>
      </c>
      <c r="Z108" s="9">
        <f>(SUM($E108:N108)+SUM($E108:M108))/2</f>
        <v>0</v>
      </c>
      <c r="AA108" s="9">
        <f t="shared" si="18"/>
        <v>0</v>
      </c>
    </row>
    <row r="109" spans="1:27" hidden="1">
      <c r="A109" s="7">
        <v>7114</v>
      </c>
      <c r="B109" t="s">
        <v>38</v>
      </c>
      <c r="C109" t="str">
        <f t="shared" si="15"/>
        <v>7114 Transportation and Tools 392 / 396</v>
      </c>
      <c r="D109" s="11">
        <v>1</v>
      </c>
      <c r="E109" s="8">
        <v>0</v>
      </c>
      <c r="F109" s="9">
        <v>0</v>
      </c>
      <c r="G109" s="9">
        <v>0</v>
      </c>
      <c r="H109" s="9">
        <v>0</v>
      </c>
      <c r="I109" s="9">
        <v>0</v>
      </c>
      <c r="J109" s="9">
        <v>0</v>
      </c>
      <c r="K109" s="9">
        <v>0</v>
      </c>
      <c r="L109" s="9">
        <v>0</v>
      </c>
      <c r="M109" s="9">
        <v>0</v>
      </c>
      <c r="N109" s="9">
        <v>0</v>
      </c>
      <c r="O109" s="9">
        <f t="shared" si="16"/>
        <v>0</v>
      </c>
      <c r="Q109" s="9">
        <f t="shared" si="17"/>
        <v>0</v>
      </c>
      <c r="R109" s="9">
        <f>(SUM($E109:F109)+SUM($E109:E109))/2</f>
        <v>0</v>
      </c>
      <c r="S109" s="9">
        <f>(SUM($E109:G109)+SUM($E109:F109))/2</f>
        <v>0</v>
      </c>
      <c r="T109" s="9">
        <f>(SUM($E109:H109)+SUM($E109:G109))/2</f>
        <v>0</v>
      </c>
      <c r="U109" s="9">
        <f>(SUM($E109:I109)+SUM($E109:H109))/2</f>
        <v>0</v>
      </c>
      <c r="V109" s="9">
        <f>(SUM($E109:J109)+SUM($E109:I109))/2</f>
        <v>0</v>
      </c>
      <c r="W109" s="9">
        <f>(SUM($E109:K109)+SUM($E109:J109))/2</f>
        <v>0</v>
      </c>
      <c r="X109" s="9">
        <f>(SUM($E109:L109)+SUM($E109:K109))/2</f>
        <v>0</v>
      </c>
      <c r="Y109" s="9">
        <f>(SUM($E109:M109)+SUM($E109:L109))/2</f>
        <v>0</v>
      </c>
      <c r="Z109" s="9">
        <f>(SUM($E109:N109)+SUM($E109:M109))/2</f>
        <v>0</v>
      </c>
      <c r="AA109" s="9">
        <f t="shared" si="18"/>
        <v>0</v>
      </c>
    </row>
    <row r="110" spans="1:27" hidden="1">
      <c r="A110" s="7">
        <v>7120</v>
      </c>
      <c r="B110" t="s">
        <v>36</v>
      </c>
      <c r="C110" t="str">
        <f t="shared" si="15"/>
        <v>7120 General 389-391 / 393-395 / 397-398</v>
      </c>
      <c r="D110" s="11">
        <v>1</v>
      </c>
      <c r="E110" s="8">
        <v>0</v>
      </c>
      <c r="F110" s="9">
        <v>0</v>
      </c>
      <c r="G110" s="9">
        <v>0</v>
      </c>
      <c r="H110" s="9">
        <v>0</v>
      </c>
      <c r="I110" s="9">
        <v>0</v>
      </c>
      <c r="J110" s="9">
        <v>0</v>
      </c>
      <c r="K110" s="9">
        <v>0</v>
      </c>
      <c r="L110" s="9">
        <v>0</v>
      </c>
      <c r="M110" s="9">
        <v>0</v>
      </c>
      <c r="N110" s="9">
        <v>0</v>
      </c>
      <c r="O110" s="9">
        <f t="shared" si="16"/>
        <v>0</v>
      </c>
      <c r="Q110" s="9">
        <f t="shared" si="17"/>
        <v>0</v>
      </c>
      <c r="R110" s="9">
        <f>(SUM($E110:F110)+SUM($E110:E110))/2</f>
        <v>0</v>
      </c>
      <c r="S110" s="9">
        <f>(SUM($E110:G110)+SUM($E110:F110))/2</f>
        <v>0</v>
      </c>
      <c r="T110" s="9">
        <f>(SUM($E110:H110)+SUM($E110:G110))/2</f>
        <v>0</v>
      </c>
      <c r="U110" s="9">
        <f>(SUM($E110:I110)+SUM($E110:H110))/2</f>
        <v>0</v>
      </c>
      <c r="V110" s="9">
        <f>(SUM($E110:J110)+SUM($E110:I110))/2</f>
        <v>0</v>
      </c>
      <c r="W110" s="9">
        <f>(SUM($E110:K110)+SUM($E110:J110))/2</f>
        <v>0</v>
      </c>
      <c r="X110" s="9">
        <f>(SUM($E110:L110)+SUM($E110:K110))/2</f>
        <v>0</v>
      </c>
      <c r="Y110" s="9">
        <f>(SUM($E110:M110)+SUM($E110:L110))/2</f>
        <v>0</v>
      </c>
      <c r="Z110" s="9">
        <f>(SUM($E110:N110)+SUM($E110:M110))/2</f>
        <v>0</v>
      </c>
      <c r="AA110" s="9">
        <f t="shared" si="18"/>
        <v>0</v>
      </c>
    </row>
    <row r="111" spans="1:27">
      <c r="A111" s="7">
        <v>7126</v>
      </c>
      <c r="B111" t="s">
        <v>36</v>
      </c>
      <c r="C111" t="str">
        <f t="shared" si="15"/>
        <v>7126 General 389-391 / 393-395 / 397-398</v>
      </c>
      <c r="D111" s="11">
        <v>1</v>
      </c>
      <c r="E111" s="8">
        <v>398.66176554843696</v>
      </c>
      <c r="F111" s="9">
        <v>45296.928037053556</v>
      </c>
      <c r="G111" s="9">
        <v>3198.3530840629196</v>
      </c>
      <c r="H111" s="9">
        <v>318089.1177669274</v>
      </c>
      <c r="I111" s="9">
        <v>4267.7931637076399</v>
      </c>
      <c r="J111" s="9">
        <v>2344.1796951429146</v>
      </c>
      <c r="K111" s="9">
        <v>1.694243885985</v>
      </c>
      <c r="L111" s="9">
        <v>57673.675649823337</v>
      </c>
      <c r="M111" s="9">
        <v>8947.1252087078392</v>
      </c>
      <c r="N111" s="9">
        <v>112.85043817666498</v>
      </c>
      <c r="O111" s="9">
        <f t="shared" si="16"/>
        <v>440330.37905303668</v>
      </c>
      <c r="Q111" s="9">
        <f t="shared" si="17"/>
        <v>199.33088277421848</v>
      </c>
      <c r="R111" s="9">
        <f>(SUM($E111:F111)+SUM($E111:E111))/2</f>
        <v>23047.125784075215</v>
      </c>
      <c r="S111" s="9">
        <f>(SUM($E111:G111)+SUM($E111:F111))/2</f>
        <v>47294.766344633448</v>
      </c>
      <c r="T111" s="9">
        <f>(SUM($E111:H111)+SUM($E111:G111))/2</f>
        <v>207938.50177012861</v>
      </c>
      <c r="U111" s="9">
        <f>(SUM($E111:I111)+SUM($E111:H111))/2</f>
        <v>369116.9572354462</v>
      </c>
      <c r="V111" s="9">
        <f>(SUM($E111:J111)+SUM($E111:I111))/2</f>
        <v>372422.94366487145</v>
      </c>
      <c r="W111" s="9">
        <f>(SUM($E111:K111)+SUM($E111:J111))/2</f>
        <v>373595.88063438586</v>
      </c>
      <c r="X111" s="9">
        <f>(SUM($E111:L111)+SUM($E111:K111))/2</f>
        <v>402433.56558124057</v>
      </c>
      <c r="Y111" s="9">
        <f>(SUM($E111:M111)+SUM($E111:L111))/2</f>
        <v>435743.96601050615</v>
      </c>
      <c r="Z111" s="9">
        <f>(SUM($E111:N111)+SUM($E111:M111))/2</f>
        <v>440273.95383394836</v>
      </c>
      <c r="AA111" s="9">
        <f t="shared" si="18"/>
        <v>267206.699174201</v>
      </c>
    </row>
    <row r="112" spans="1:27" hidden="1">
      <c r="A112" s="7">
        <v>7127</v>
      </c>
      <c r="B112" t="s">
        <v>38</v>
      </c>
      <c r="C112" t="str">
        <f t="shared" si="15"/>
        <v>7127 Transportation and Tools 392 / 396</v>
      </c>
      <c r="D112" s="11">
        <v>1</v>
      </c>
      <c r="E112" s="8">
        <v>2308.8645568000002</v>
      </c>
      <c r="F112" s="9">
        <v>9235.4671039999994</v>
      </c>
      <c r="G112" s="9">
        <v>-392.96927840000001</v>
      </c>
      <c r="H112" s="9">
        <v>0</v>
      </c>
      <c r="I112" s="9">
        <v>0</v>
      </c>
      <c r="J112" s="9">
        <v>0</v>
      </c>
      <c r="K112" s="9">
        <v>0</v>
      </c>
      <c r="L112" s="9">
        <v>0</v>
      </c>
      <c r="M112" s="9">
        <v>0</v>
      </c>
      <c r="N112" s="9">
        <v>0</v>
      </c>
      <c r="O112" s="9">
        <f t="shared" si="16"/>
        <v>11151.362382399999</v>
      </c>
      <c r="Q112" s="9">
        <f t="shared" si="17"/>
        <v>1154.4322784000001</v>
      </c>
      <c r="R112" s="9">
        <f>(SUM($E112:F112)+SUM($E112:E112))/2</f>
        <v>6926.598108799999</v>
      </c>
      <c r="S112" s="9">
        <f>(SUM($E112:G112)+SUM($E112:F112))/2</f>
        <v>11347.847021599999</v>
      </c>
      <c r="T112" s="9">
        <f>(SUM($E112:H112)+SUM($E112:G112))/2</f>
        <v>11151.362382399999</v>
      </c>
      <c r="U112" s="9">
        <f>(SUM($E112:I112)+SUM($E112:H112))/2</f>
        <v>11151.362382399999</v>
      </c>
      <c r="V112" s="9">
        <f>(SUM($E112:J112)+SUM($E112:I112))/2</f>
        <v>11151.362382399999</v>
      </c>
      <c r="W112" s="9">
        <f>(SUM($E112:K112)+SUM($E112:J112))/2</f>
        <v>11151.362382399999</v>
      </c>
      <c r="X112" s="9">
        <f>(SUM($E112:L112)+SUM($E112:K112))/2</f>
        <v>11151.362382399999</v>
      </c>
      <c r="Y112" s="9">
        <f>(SUM($E112:M112)+SUM($E112:L112))/2</f>
        <v>11151.362382399999</v>
      </c>
      <c r="Z112" s="9">
        <f>(SUM($E112:N112)+SUM($E112:M112))/2</f>
        <v>11151.362382399999</v>
      </c>
      <c r="AA112" s="9">
        <f t="shared" si="18"/>
        <v>9748.8414085599979</v>
      </c>
    </row>
    <row r="113" spans="1:27" hidden="1">
      <c r="A113" s="7">
        <v>7127</v>
      </c>
      <c r="B113" t="s">
        <v>36</v>
      </c>
      <c r="C113" t="str">
        <f t="shared" si="15"/>
        <v>7127 General 389-391 / 393-395 / 397-398</v>
      </c>
      <c r="D113" s="11">
        <v>1</v>
      </c>
      <c r="E113" s="8">
        <v>0</v>
      </c>
      <c r="F113" s="9">
        <v>0</v>
      </c>
      <c r="G113" s="9">
        <v>0</v>
      </c>
      <c r="H113" s="9">
        <v>0</v>
      </c>
      <c r="I113" s="9">
        <v>0</v>
      </c>
      <c r="J113" s="9">
        <v>0</v>
      </c>
      <c r="K113" s="9">
        <v>0</v>
      </c>
      <c r="L113" s="9">
        <v>0</v>
      </c>
      <c r="M113" s="9">
        <v>0</v>
      </c>
      <c r="N113" s="9">
        <v>0</v>
      </c>
      <c r="O113" s="9">
        <f t="shared" si="16"/>
        <v>0</v>
      </c>
      <c r="Q113" s="9">
        <f t="shared" si="17"/>
        <v>0</v>
      </c>
      <c r="R113" s="9">
        <f>(SUM($E113:F113)+SUM($E113:E113))/2</f>
        <v>0</v>
      </c>
      <c r="S113" s="9">
        <f>(SUM($E113:G113)+SUM($E113:F113))/2</f>
        <v>0</v>
      </c>
      <c r="T113" s="9">
        <f>(SUM($E113:H113)+SUM($E113:G113))/2</f>
        <v>0</v>
      </c>
      <c r="U113" s="9">
        <f>(SUM($E113:I113)+SUM($E113:H113))/2</f>
        <v>0</v>
      </c>
      <c r="V113" s="9">
        <f>(SUM($E113:J113)+SUM($E113:I113))/2</f>
        <v>0</v>
      </c>
      <c r="W113" s="9">
        <f>(SUM($E113:K113)+SUM($E113:J113))/2</f>
        <v>0</v>
      </c>
      <c r="X113" s="9">
        <f>(SUM($E113:L113)+SUM($E113:K113))/2</f>
        <v>0</v>
      </c>
      <c r="Y113" s="9">
        <f>(SUM($E113:M113)+SUM($E113:L113))/2</f>
        <v>0</v>
      </c>
      <c r="Z113" s="9">
        <f>(SUM($E113:N113)+SUM($E113:M113))/2</f>
        <v>0</v>
      </c>
      <c r="AA113" s="9">
        <f t="shared" si="18"/>
        <v>0</v>
      </c>
    </row>
    <row r="114" spans="1:27" hidden="1">
      <c r="A114" s="7">
        <v>7129</v>
      </c>
      <c r="B114" t="s">
        <v>37</v>
      </c>
      <c r="C114" t="str">
        <f t="shared" si="15"/>
        <v>7129 Software 303</v>
      </c>
      <c r="D114" s="11">
        <v>1</v>
      </c>
      <c r="E114" s="8">
        <v>0</v>
      </c>
      <c r="F114" s="9">
        <v>0</v>
      </c>
      <c r="G114" s="9">
        <v>0</v>
      </c>
      <c r="H114" s="9">
        <v>0</v>
      </c>
      <c r="I114" s="9">
        <v>0</v>
      </c>
      <c r="J114" s="9">
        <v>0</v>
      </c>
      <c r="K114" s="9">
        <v>0</v>
      </c>
      <c r="L114" s="9">
        <v>0</v>
      </c>
      <c r="M114" s="9">
        <v>0</v>
      </c>
      <c r="N114" s="9">
        <v>0</v>
      </c>
      <c r="O114" s="9">
        <f t="shared" si="16"/>
        <v>0</v>
      </c>
      <c r="Q114" s="9">
        <f t="shared" si="17"/>
        <v>0</v>
      </c>
      <c r="R114" s="9">
        <f>(SUM($E114:F114)+SUM($E114:E114))/2</f>
        <v>0</v>
      </c>
      <c r="S114" s="9">
        <f>(SUM($E114:G114)+SUM($E114:F114))/2</f>
        <v>0</v>
      </c>
      <c r="T114" s="9">
        <f>(SUM($E114:H114)+SUM($E114:G114))/2</f>
        <v>0</v>
      </c>
      <c r="U114" s="9">
        <f>(SUM($E114:I114)+SUM($E114:H114))/2</f>
        <v>0</v>
      </c>
      <c r="V114" s="9">
        <f>(SUM($E114:J114)+SUM($E114:I114))/2</f>
        <v>0</v>
      </c>
      <c r="W114" s="9">
        <f>(SUM($E114:K114)+SUM($E114:J114))/2</f>
        <v>0</v>
      </c>
      <c r="X114" s="9">
        <f>(SUM($E114:L114)+SUM($E114:K114))/2</f>
        <v>0</v>
      </c>
      <c r="Y114" s="9">
        <f>(SUM($E114:M114)+SUM($E114:L114))/2</f>
        <v>0</v>
      </c>
      <c r="Z114" s="9">
        <f>(SUM($E114:N114)+SUM($E114:M114))/2</f>
        <v>0</v>
      </c>
      <c r="AA114" s="9">
        <f t="shared" si="18"/>
        <v>0</v>
      </c>
    </row>
    <row r="115" spans="1:27">
      <c r="A115" s="7">
        <v>7131</v>
      </c>
      <c r="B115" t="s">
        <v>36</v>
      </c>
      <c r="C115" t="str">
        <f t="shared" si="15"/>
        <v>7131 General 389-391 / 393-395 / 397-398</v>
      </c>
      <c r="D115" s="11">
        <v>1</v>
      </c>
      <c r="E115" s="8">
        <v>0</v>
      </c>
      <c r="F115" s="9">
        <v>0</v>
      </c>
      <c r="G115" s="9">
        <v>0</v>
      </c>
      <c r="H115" s="9">
        <v>0</v>
      </c>
      <c r="I115" s="9">
        <v>0</v>
      </c>
      <c r="J115" s="9">
        <v>0</v>
      </c>
      <c r="K115" s="9">
        <v>0</v>
      </c>
      <c r="L115" s="9">
        <v>204713.10760521379</v>
      </c>
      <c r="M115" s="9">
        <v>93307.972987693473</v>
      </c>
      <c r="N115" s="9">
        <v>157224.50625205704</v>
      </c>
      <c r="O115" s="9">
        <f t="shared" si="16"/>
        <v>455245.5868449643</v>
      </c>
      <c r="Q115" s="9">
        <f t="shared" si="17"/>
        <v>0</v>
      </c>
      <c r="R115" s="9">
        <f>(SUM($E115:F115)+SUM($E115:E115))/2</f>
        <v>0</v>
      </c>
      <c r="S115" s="9">
        <f>(SUM($E115:G115)+SUM($E115:F115))/2</f>
        <v>0</v>
      </c>
      <c r="T115" s="9">
        <f>(SUM($E115:H115)+SUM($E115:G115))/2</f>
        <v>0</v>
      </c>
      <c r="U115" s="9">
        <f>(SUM($E115:I115)+SUM($E115:H115))/2</f>
        <v>0</v>
      </c>
      <c r="V115" s="9">
        <f>(SUM($E115:J115)+SUM($E115:I115))/2</f>
        <v>0</v>
      </c>
      <c r="W115" s="9">
        <f>(SUM($E115:K115)+SUM($E115:J115))/2</f>
        <v>0</v>
      </c>
      <c r="X115" s="9">
        <f>(SUM($E115:L115)+SUM($E115:K115))/2</f>
        <v>102356.5538026069</v>
      </c>
      <c r="Y115" s="9">
        <f>(SUM($E115:M115)+SUM($E115:L115))/2</f>
        <v>251367.09409906052</v>
      </c>
      <c r="Z115" s="9">
        <f>(SUM($E115:N115)+SUM($E115:M115))/2</f>
        <v>376633.33371893578</v>
      </c>
      <c r="AA115" s="9">
        <f t="shared" si="18"/>
        <v>73035.698162060318</v>
      </c>
    </row>
    <row r="116" spans="1:27">
      <c r="A116" s="7">
        <v>7132</v>
      </c>
      <c r="B116" t="s">
        <v>36</v>
      </c>
      <c r="C116" t="str">
        <f t="shared" si="15"/>
        <v>7132 General 389-391 / 393-395 / 397-398</v>
      </c>
      <c r="D116" s="11">
        <v>1</v>
      </c>
      <c r="E116" s="8">
        <v>1928434.6500000001</v>
      </c>
      <c r="F116" s="9">
        <v>-9212.4700000000012</v>
      </c>
      <c r="G116" s="9">
        <v>0</v>
      </c>
      <c r="H116" s="9">
        <v>18038.240000000002</v>
      </c>
      <c r="I116" s="9">
        <v>2.9103830456733704E-11</v>
      </c>
      <c r="J116" s="9">
        <v>0</v>
      </c>
      <c r="K116" s="9">
        <v>0</v>
      </c>
      <c r="L116" s="9">
        <v>0</v>
      </c>
      <c r="M116" s="9">
        <v>0</v>
      </c>
      <c r="N116" s="9">
        <v>0</v>
      </c>
      <c r="O116" s="9">
        <f t="shared" si="16"/>
        <v>1937260.4200000002</v>
      </c>
      <c r="Q116" s="9">
        <f t="shared" si="17"/>
        <v>964217.32500000007</v>
      </c>
      <c r="R116" s="9">
        <f>(SUM($E116:F116)+SUM($E116:E116))/2</f>
        <v>1923828.415</v>
      </c>
      <c r="S116" s="9">
        <f>(SUM($E116:G116)+SUM($E116:F116))/2</f>
        <v>1919222.1800000002</v>
      </c>
      <c r="T116" s="9">
        <f>(SUM($E116:H116)+SUM($E116:G116))/2</f>
        <v>1928241.3000000003</v>
      </c>
      <c r="U116" s="9">
        <f>(SUM($E116:I116)+SUM($E116:H116))/2</f>
        <v>1937260.4200000002</v>
      </c>
      <c r="V116" s="9">
        <f>(SUM($E116:J116)+SUM($E116:I116))/2</f>
        <v>1937260.4200000002</v>
      </c>
      <c r="W116" s="9">
        <f>(SUM($E116:K116)+SUM($E116:J116))/2</f>
        <v>1937260.4200000002</v>
      </c>
      <c r="X116" s="9">
        <f>(SUM($E116:L116)+SUM($E116:K116))/2</f>
        <v>1937260.4200000002</v>
      </c>
      <c r="Y116" s="9">
        <f>(SUM($E116:M116)+SUM($E116:L116))/2</f>
        <v>1937260.4200000002</v>
      </c>
      <c r="Z116" s="9">
        <f>(SUM($E116:N116)+SUM($E116:M116))/2</f>
        <v>1937260.4200000002</v>
      </c>
      <c r="AA116" s="9">
        <f t="shared" si="18"/>
        <v>1835907.1740000001</v>
      </c>
    </row>
    <row r="117" spans="1:27" hidden="1">
      <c r="A117" s="7">
        <v>7135</v>
      </c>
      <c r="B117" t="s">
        <v>36</v>
      </c>
      <c r="C117" t="str">
        <f t="shared" si="15"/>
        <v>7135 General 389-391 / 393-395 / 397-398</v>
      </c>
      <c r="D117" s="11">
        <v>1</v>
      </c>
      <c r="E117" s="8">
        <v>0</v>
      </c>
      <c r="F117" s="9">
        <v>0</v>
      </c>
      <c r="G117" s="9">
        <v>0</v>
      </c>
      <c r="H117" s="9">
        <v>0</v>
      </c>
      <c r="I117" s="9">
        <v>0</v>
      </c>
      <c r="J117" s="9">
        <v>0</v>
      </c>
      <c r="K117" s="9">
        <v>0</v>
      </c>
      <c r="L117" s="9">
        <v>0</v>
      </c>
      <c r="M117" s="9">
        <v>0</v>
      </c>
      <c r="N117" s="9">
        <v>0</v>
      </c>
      <c r="O117" s="9">
        <f t="shared" si="16"/>
        <v>0</v>
      </c>
      <c r="Q117" s="9">
        <f t="shared" si="17"/>
        <v>0</v>
      </c>
      <c r="R117" s="9">
        <f>(SUM($E117:F117)+SUM($E117:E117))/2</f>
        <v>0</v>
      </c>
      <c r="S117" s="9">
        <f>(SUM($E117:G117)+SUM($E117:F117))/2</f>
        <v>0</v>
      </c>
      <c r="T117" s="9">
        <f>(SUM($E117:H117)+SUM($E117:G117))/2</f>
        <v>0</v>
      </c>
      <c r="U117" s="9">
        <f>(SUM($E117:I117)+SUM($E117:H117))/2</f>
        <v>0</v>
      </c>
      <c r="V117" s="9">
        <f>(SUM($E117:J117)+SUM($E117:I117))/2</f>
        <v>0</v>
      </c>
      <c r="W117" s="9">
        <f>(SUM($E117:K117)+SUM($E117:J117))/2</f>
        <v>0</v>
      </c>
      <c r="X117" s="9">
        <f>(SUM($E117:L117)+SUM($E117:K117))/2</f>
        <v>0</v>
      </c>
      <c r="Y117" s="9">
        <f>(SUM($E117:M117)+SUM($E117:L117))/2</f>
        <v>0</v>
      </c>
      <c r="Z117" s="9">
        <f>(SUM($E117:N117)+SUM($E117:M117))/2</f>
        <v>0</v>
      </c>
      <c r="AA117" s="9">
        <f t="shared" si="18"/>
        <v>0</v>
      </c>
    </row>
    <row r="118" spans="1:27" hidden="1">
      <c r="A118" s="7">
        <v>7136</v>
      </c>
      <c r="B118" t="s">
        <v>36</v>
      </c>
      <c r="C118" t="str">
        <f t="shared" si="15"/>
        <v>7136 General 389-391 / 393-395 / 397-398</v>
      </c>
      <c r="D118" s="11">
        <v>1</v>
      </c>
      <c r="E118" s="8">
        <v>0</v>
      </c>
      <c r="F118" s="9">
        <v>0</v>
      </c>
      <c r="G118" s="9">
        <v>0</v>
      </c>
      <c r="H118" s="9">
        <v>0</v>
      </c>
      <c r="I118" s="9">
        <v>0</v>
      </c>
      <c r="J118" s="9">
        <v>0</v>
      </c>
      <c r="K118" s="9">
        <v>0</v>
      </c>
      <c r="L118" s="9">
        <v>0</v>
      </c>
      <c r="M118" s="9">
        <v>0</v>
      </c>
      <c r="N118" s="9">
        <v>0</v>
      </c>
      <c r="O118" s="9">
        <f t="shared" si="16"/>
        <v>0</v>
      </c>
      <c r="Q118" s="9">
        <f t="shared" si="17"/>
        <v>0</v>
      </c>
      <c r="R118" s="9">
        <f>(SUM($E118:F118)+SUM($E118:E118))/2</f>
        <v>0</v>
      </c>
      <c r="S118" s="9">
        <f>(SUM($E118:G118)+SUM($E118:F118))/2</f>
        <v>0</v>
      </c>
      <c r="T118" s="9">
        <f>(SUM($E118:H118)+SUM($E118:G118))/2</f>
        <v>0</v>
      </c>
      <c r="U118" s="9">
        <f>(SUM($E118:I118)+SUM($E118:H118))/2</f>
        <v>0</v>
      </c>
      <c r="V118" s="9">
        <f>(SUM($E118:J118)+SUM($E118:I118))/2</f>
        <v>0</v>
      </c>
      <c r="W118" s="9">
        <f>(SUM($E118:K118)+SUM($E118:J118))/2</f>
        <v>0</v>
      </c>
      <c r="X118" s="9">
        <f>(SUM($E118:L118)+SUM($E118:K118))/2</f>
        <v>0</v>
      </c>
      <c r="Y118" s="9">
        <f>(SUM($E118:M118)+SUM($E118:L118))/2</f>
        <v>0</v>
      </c>
      <c r="Z118" s="9">
        <f>(SUM($E118:N118)+SUM($E118:M118))/2</f>
        <v>0</v>
      </c>
      <c r="AA118" s="9">
        <f t="shared" si="18"/>
        <v>0</v>
      </c>
    </row>
    <row r="119" spans="1:27" hidden="1">
      <c r="A119" s="7">
        <v>7137</v>
      </c>
      <c r="B119" t="s">
        <v>36</v>
      </c>
      <c r="C119" t="str">
        <f t="shared" si="15"/>
        <v>7137 General 389-391 / 393-395 / 397-398</v>
      </c>
      <c r="D119" s="11">
        <v>1</v>
      </c>
      <c r="E119" s="8">
        <v>0</v>
      </c>
      <c r="F119" s="9">
        <v>0</v>
      </c>
      <c r="G119" s="9">
        <v>0</v>
      </c>
      <c r="H119" s="9">
        <v>0</v>
      </c>
      <c r="I119" s="9">
        <v>0</v>
      </c>
      <c r="J119" s="9">
        <v>0</v>
      </c>
      <c r="K119" s="9">
        <v>0</v>
      </c>
      <c r="L119" s="9">
        <v>0</v>
      </c>
      <c r="M119" s="9">
        <v>0</v>
      </c>
      <c r="N119" s="9">
        <v>0</v>
      </c>
      <c r="O119" s="9">
        <f t="shared" si="16"/>
        <v>0</v>
      </c>
      <c r="Q119" s="9">
        <f t="shared" si="17"/>
        <v>0</v>
      </c>
      <c r="R119" s="9">
        <f>(SUM($E119:F119)+SUM($E119:E119))/2</f>
        <v>0</v>
      </c>
      <c r="S119" s="9">
        <f>(SUM($E119:G119)+SUM($E119:F119))/2</f>
        <v>0</v>
      </c>
      <c r="T119" s="9">
        <f>(SUM($E119:H119)+SUM($E119:G119))/2</f>
        <v>0</v>
      </c>
      <c r="U119" s="9">
        <f>(SUM($E119:I119)+SUM($E119:H119))/2</f>
        <v>0</v>
      </c>
      <c r="V119" s="9">
        <f>(SUM($E119:J119)+SUM($E119:I119))/2</f>
        <v>0</v>
      </c>
      <c r="W119" s="9">
        <f>(SUM($E119:K119)+SUM($E119:J119))/2</f>
        <v>0</v>
      </c>
      <c r="X119" s="9">
        <f>(SUM($E119:L119)+SUM($E119:K119))/2</f>
        <v>0</v>
      </c>
      <c r="Y119" s="9">
        <f>(SUM($E119:M119)+SUM($E119:L119))/2</f>
        <v>0</v>
      </c>
      <c r="Z119" s="9">
        <f>(SUM($E119:N119)+SUM($E119:M119))/2</f>
        <v>0</v>
      </c>
      <c r="AA119" s="9">
        <f t="shared" si="18"/>
        <v>0</v>
      </c>
    </row>
    <row r="120" spans="1:27" hidden="1">
      <c r="A120" s="7">
        <v>7139</v>
      </c>
      <c r="B120" t="s">
        <v>36</v>
      </c>
      <c r="C120" t="str">
        <f t="shared" si="15"/>
        <v>7139 General 389-391 / 393-395 / 397-398</v>
      </c>
      <c r="D120" s="11">
        <v>1</v>
      </c>
      <c r="E120" s="8">
        <v>65.961987153929996</v>
      </c>
      <c r="F120" s="9">
        <v>-81.146953348334989</v>
      </c>
      <c r="G120" s="9">
        <v>14.923428970274998</v>
      </c>
      <c r="H120" s="9">
        <v>0</v>
      </c>
      <c r="I120" s="9">
        <v>0</v>
      </c>
      <c r="J120" s="9">
        <v>0</v>
      </c>
      <c r="K120" s="9">
        <v>0</v>
      </c>
      <c r="L120" s="9">
        <v>0</v>
      </c>
      <c r="M120" s="9">
        <v>0</v>
      </c>
      <c r="N120" s="9">
        <v>0</v>
      </c>
      <c r="O120" s="9">
        <f t="shared" si="16"/>
        <v>-0.26153722412999514</v>
      </c>
      <c r="Q120" s="9">
        <f t="shared" si="17"/>
        <v>32.980993576964998</v>
      </c>
      <c r="R120" s="9">
        <f>(SUM($E120:F120)+SUM($E120:E120))/2</f>
        <v>25.388510479762502</v>
      </c>
      <c r="S120" s="9">
        <f>(SUM($E120:G120)+SUM($E120:F120))/2</f>
        <v>-7.7232517092674939</v>
      </c>
      <c r="T120" s="9">
        <f>(SUM($E120:H120)+SUM($E120:G120))/2</f>
        <v>-0.26153722412999514</v>
      </c>
      <c r="U120" s="9">
        <f>(SUM($E120:I120)+SUM($E120:H120))/2</f>
        <v>-0.26153722412999514</v>
      </c>
      <c r="V120" s="9">
        <f>(SUM($E120:J120)+SUM($E120:I120))/2</f>
        <v>-0.26153722412999514</v>
      </c>
      <c r="W120" s="9">
        <f>(SUM($E120:K120)+SUM($E120:J120))/2</f>
        <v>-0.26153722412999514</v>
      </c>
      <c r="X120" s="9">
        <f>(SUM($E120:L120)+SUM($E120:K120))/2</f>
        <v>-0.26153722412999514</v>
      </c>
      <c r="Y120" s="9">
        <f>(SUM($E120:M120)+SUM($E120:L120))/2</f>
        <v>-0.26153722412999514</v>
      </c>
      <c r="Z120" s="9">
        <f>(SUM($E120:N120)+SUM($E120:M120))/2</f>
        <v>-0.26153722412999514</v>
      </c>
      <c r="AA120" s="9">
        <f t="shared" si="18"/>
        <v>4.8815491778550042</v>
      </c>
    </row>
    <row r="121" spans="1:27" hidden="1">
      <c r="A121" s="7">
        <v>7141</v>
      </c>
      <c r="B121" t="s">
        <v>37</v>
      </c>
      <c r="C121" t="str">
        <f t="shared" si="15"/>
        <v>7141 Software 303</v>
      </c>
      <c r="D121" s="11">
        <v>1</v>
      </c>
      <c r="E121" s="8">
        <v>0</v>
      </c>
      <c r="F121" s="9">
        <v>0</v>
      </c>
      <c r="G121" s="9">
        <v>0</v>
      </c>
      <c r="H121" s="9">
        <v>0</v>
      </c>
      <c r="I121" s="9">
        <v>0</v>
      </c>
      <c r="J121" s="9">
        <v>0</v>
      </c>
      <c r="K121" s="9">
        <v>0</v>
      </c>
      <c r="L121" s="9">
        <v>0</v>
      </c>
      <c r="M121" s="9">
        <v>0</v>
      </c>
      <c r="N121" s="9">
        <v>0</v>
      </c>
      <c r="O121" s="9">
        <f t="shared" si="16"/>
        <v>0</v>
      </c>
      <c r="Q121" s="9">
        <f t="shared" si="17"/>
        <v>0</v>
      </c>
      <c r="R121" s="9">
        <f>(SUM($E121:F121)+SUM($E121:E121))/2</f>
        <v>0</v>
      </c>
      <c r="S121" s="9">
        <f>(SUM($E121:G121)+SUM($E121:F121))/2</f>
        <v>0</v>
      </c>
      <c r="T121" s="9">
        <f>(SUM($E121:H121)+SUM($E121:G121))/2</f>
        <v>0</v>
      </c>
      <c r="U121" s="9">
        <f>(SUM($E121:I121)+SUM($E121:H121))/2</f>
        <v>0</v>
      </c>
      <c r="V121" s="9">
        <f>(SUM($E121:J121)+SUM($E121:I121))/2</f>
        <v>0</v>
      </c>
      <c r="W121" s="9">
        <f>(SUM($E121:K121)+SUM($E121:J121))/2</f>
        <v>0</v>
      </c>
      <c r="X121" s="9">
        <f>(SUM($E121:L121)+SUM($E121:K121))/2</f>
        <v>0</v>
      </c>
      <c r="Y121" s="9">
        <f>(SUM($E121:M121)+SUM($E121:L121))/2</f>
        <v>0</v>
      </c>
      <c r="Z121" s="9">
        <f>(SUM($E121:N121)+SUM($E121:M121))/2</f>
        <v>0</v>
      </c>
      <c r="AA121" s="9">
        <f t="shared" si="18"/>
        <v>0</v>
      </c>
    </row>
    <row r="122" spans="1:27" hidden="1">
      <c r="A122" s="7">
        <v>7142</v>
      </c>
      <c r="B122" t="s">
        <v>36</v>
      </c>
      <c r="C122" t="str">
        <f t="shared" si="15"/>
        <v>7142 General 389-391 / 393-395 / 397-398</v>
      </c>
      <c r="D122" s="11">
        <v>1</v>
      </c>
      <c r="E122" s="8">
        <v>0</v>
      </c>
      <c r="F122" s="9">
        <v>0</v>
      </c>
      <c r="G122" s="9">
        <v>0</v>
      </c>
      <c r="H122" s="9">
        <v>0</v>
      </c>
      <c r="I122" s="9">
        <v>0</v>
      </c>
      <c r="J122" s="9">
        <v>0</v>
      </c>
      <c r="K122" s="9">
        <v>0</v>
      </c>
      <c r="L122" s="9">
        <v>0</v>
      </c>
      <c r="M122" s="9">
        <v>0</v>
      </c>
      <c r="N122" s="9">
        <v>0</v>
      </c>
      <c r="O122" s="9">
        <f t="shared" si="16"/>
        <v>0</v>
      </c>
      <c r="Q122" s="9">
        <f t="shared" si="17"/>
        <v>0</v>
      </c>
      <c r="R122" s="9">
        <f>(SUM($E122:F122)+SUM($E122:E122))/2</f>
        <v>0</v>
      </c>
      <c r="S122" s="9">
        <f>(SUM($E122:G122)+SUM($E122:F122))/2</f>
        <v>0</v>
      </c>
      <c r="T122" s="9">
        <f>(SUM($E122:H122)+SUM($E122:G122))/2</f>
        <v>0</v>
      </c>
      <c r="U122" s="9">
        <f>(SUM($E122:I122)+SUM($E122:H122))/2</f>
        <v>0</v>
      </c>
      <c r="V122" s="9">
        <f>(SUM($E122:J122)+SUM($E122:I122))/2</f>
        <v>0</v>
      </c>
      <c r="W122" s="9">
        <f>(SUM($E122:K122)+SUM($E122:J122))/2</f>
        <v>0</v>
      </c>
      <c r="X122" s="9">
        <f>(SUM($E122:L122)+SUM($E122:K122))/2</f>
        <v>0</v>
      </c>
      <c r="Y122" s="9">
        <f>(SUM($E122:M122)+SUM($E122:L122))/2</f>
        <v>0</v>
      </c>
      <c r="Z122" s="9">
        <f>(SUM($E122:N122)+SUM($E122:M122))/2</f>
        <v>0</v>
      </c>
      <c r="AA122" s="9">
        <f t="shared" si="18"/>
        <v>0</v>
      </c>
    </row>
    <row r="123" spans="1:27" hidden="1">
      <c r="A123" s="7">
        <v>7143</v>
      </c>
      <c r="B123" t="s">
        <v>36</v>
      </c>
      <c r="C123" t="str">
        <f t="shared" si="15"/>
        <v>7143 General 389-391 / 393-395 / 397-398</v>
      </c>
      <c r="D123" s="11">
        <v>1</v>
      </c>
      <c r="E123" s="8">
        <v>0</v>
      </c>
      <c r="F123" s="9">
        <v>0</v>
      </c>
      <c r="G123" s="9">
        <v>0</v>
      </c>
      <c r="H123" s="9">
        <v>0</v>
      </c>
      <c r="I123" s="9">
        <v>0</v>
      </c>
      <c r="J123" s="9">
        <v>0</v>
      </c>
      <c r="K123" s="9">
        <v>0</v>
      </c>
      <c r="L123" s="9">
        <v>0</v>
      </c>
      <c r="M123" s="9">
        <v>0</v>
      </c>
      <c r="N123" s="9">
        <v>0</v>
      </c>
      <c r="O123" s="9">
        <f t="shared" si="16"/>
        <v>0</v>
      </c>
      <c r="Q123" s="9">
        <f t="shared" si="17"/>
        <v>0</v>
      </c>
      <c r="R123" s="9">
        <f>(SUM($E123:F123)+SUM($E123:E123))/2</f>
        <v>0</v>
      </c>
      <c r="S123" s="9">
        <f>(SUM($E123:G123)+SUM($E123:F123))/2</f>
        <v>0</v>
      </c>
      <c r="T123" s="9">
        <f>(SUM($E123:H123)+SUM($E123:G123))/2</f>
        <v>0</v>
      </c>
      <c r="U123" s="9">
        <f>(SUM($E123:I123)+SUM($E123:H123))/2</f>
        <v>0</v>
      </c>
      <c r="V123" s="9">
        <f>(SUM($E123:J123)+SUM($E123:I123))/2</f>
        <v>0</v>
      </c>
      <c r="W123" s="9">
        <f>(SUM($E123:K123)+SUM($E123:J123))/2</f>
        <v>0</v>
      </c>
      <c r="X123" s="9">
        <f>(SUM($E123:L123)+SUM($E123:K123))/2</f>
        <v>0</v>
      </c>
      <c r="Y123" s="9">
        <f>(SUM($E123:M123)+SUM($E123:L123))/2</f>
        <v>0</v>
      </c>
      <c r="Z123" s="9">
        <f>(SUM($E123:N123)+SUM($E123:M123))/2</f>
        <v>0</v>
      </c>
      <c r="AA123" s="9">
        <f t="shared" si="18"/>
        <v>0</v>
      </c>
    </row>
    <row r="124" spans="1:27" hidden="1">
      <c r="A124" s="7">
        <v>7144</v>
      </c>
      <c r="B124" t="s">
        <v>36</v>
      </c>
      <c r="C124" t="str">
        <f t="shared" si="15"/>
        <v>7144 General 389-391 / 393-395 / 397-398</v>
      </c>
      <c r="D124" s="11">
        <v>1</v>
      </c>
      <c r="E124" s="8">
        <v>0</v>
      </c>
      <c r="F124" s="9">
        <v>0</v>
      </c>
      <c r="G124" s="9">
        <v>0</v>
      </c>
      <c r="H124" s="9">
        <v>0</v>
      </c>
      <c r="I124" s="9">
        <v>0</v>
      </c>
      <c r="J124" s="9">
        <v>60387.120039118941</v>
      </c>
      <c r="K124" s="9">
        <v>205.72058204396998</v>
      </c>
      <c r="L124" s="9">
        <v>4843.9309281117303</v>
      </c>
      <c r="M124" s="9">
        <v>2729.3722936486652</v>
      </c>
      <c r="N124" s="9">
        <v>5334.0215087593351</v>
      </c>
      <c r="O124" s="9">
        <f t="shared" si="16"/>
        <v>73500.165351682648</v>
      </c>
      <c r="Q124" s="9">
        <f t="shared" si="17"/>
        <v>0</v>
      </c>
      <c r="R124" s="9">
        <f>(SUM($E124:F124)+SUM($E124:E124))/2</f>
        <v>0</v>
      </c>
      <c r="S124" s="9">
        <f>(SUM($E124:G124)+SUM($E124:F124))/2</f>
        <v>0</v>
      </c>
      <c r="T124" s="9">
        <f>(SUM($E124:H124)+SUM($E124:G124))/2</f>
        <v>0</v>
      </c>
      <c r="U124" s="9">
        <f>(SUM($E124:I124)+SUM($E124:H124))/2</f>
        <v>0</v>
      </c>
      <c r="V124" s="9">
        <f>(SUM($E124:J124)+SUM($E124:I124))/2</f>
        <v>30193.560019559471</v>
      </c>
      <c r="W124" s="9">
        <f>(SUM($E124:K124)+SUM($E124:J124))/2</f>
        <v>60489.980330140927</v>
      </c>
      <c r="X124" s="9">
        <f>(SUM($E124:L124)+SUM($E124:K124))/2</f>
        <v>63014.806085218777</v>
      </c>
      <c r="Y124" s="9">
        <f>(SUM($E124:M124)+SUM($E124:L124))/2</f>
        <v>66801.45769609898</v>
      </c>
      <c r="Z124" s="9">
        <f>(SUM($E124:N124)+SUM($E124:M124))/2</f>
        <v>70833.154597302986</v>
      </c>
      <c r="AA124" s="9">
        <f t="shared" si="18"/>
        <v>29133.295872832114</v>
      </c>
    </row>
    <row r="125" spans="1:27" hidden="1">
      <c r="A125" s="7">
        <v>7200</v>
      </c>
      <c r="B125" t="s">
        <v>37</v>
      </c>
      <c r="C125" t="str">
        <f t="shared" si="15"/>
        <v>7200 Software 303</v>
      </c>
      <c r="D125" s="11">
        <v>1</v>
      </c>
      <c r="E125" s="8">
        <v>0</v>
      </c>
      <c r="F125" s="9">
        <v>0</v>
      </c>
      <c r="G125" s="9">
        <v>0</v>
      </c>
      <c r="H125" s="9">
        <v>0</v>
      </c>
      <c r="I125" s="9">
        <v>0</v>
      </c>
      <c r="J125" s="9">
        <v>0</v>
      </c>
      <c r="K125" s="9">
        <v>0</v>
      </c>
      <c r="L125" s="9">
        <v>0</v>
      </c>
      <c r="M125" s="9">
        <v>0</v>
      </c>
      <c r="N125" s="9">
        <v>0</v>
      </c>
      <c r="O125" s="9">
        <f t="shared" si="16"/>
        <v>0</v>
      </c>
      <c r="Q125" s="9">
        <f t="shared" si="17"/>
        <v>0</v>
      </c>
      <c r="R125" s="9">
        <f>(SUM($E125:F125)+SUM($E125:E125))/2</f>
        <v>0</v>
      </c>
      <c r="S125" s="9">
        <f>(SUM($E125:G125)+SUM($E125:F125))/2</f>
        <v>0</v>
      </c>
      <c r="T125" s="9">
        <f>(SUM($E125:H125)+SUM($E125:G125))/2</f>
        <v>0</v>
      </c>
      <c r="U125" s="9">
        <f>(SUM($E125:I125)+SUM($E125:H125))/2</f>
        <v>0</v>
      </c>
      <c r="V125" s="9">
        <f>(SUM($E125:J125)+SUM($E125:I125))/2</f>
        <v>0</v>
      </c>
      <c r="W125" s="9">
        <f>(SUM($E125:K125)+SUM($E125:J125))/2</f>
        <v>0</v>
      </c>
      <c r="X125" s="9">
        <f>(SUM($E125:L125)+SUM($E125:K125))/2</f>
        <v>0</v>
      </c>
      <c r="Y125" s="9">
        <f>(SUM($E125:M125)+SUM($E125:L125))/2</f>
        <v>0</v>
      </c>
      <c r="Z125" s="9">
        <f>(SUM($E125:N125)+SUM($E125:M125))/2</f>
        <v>0</v>
      </c>
      <c r="AA125" s="9">
        <f t="shared" si="18"/>
        <v>0</v>
      </c>
    </row>
    <row r="126" spans="1:27" hidden="1">
      <c r="A126" s="7">
        <v>7200</v>
      </c>
      <c r="B126" t="s">
        <v>36</v>
      </c>
      <c r="C126" t="str">
        <f t="shared" si="15"/>
        <v>7200 General 389-391 / 393-395 / 397-398</v>
      </c>
      <c r="D126" s="11">
        <v>1</v>
      </c>
      <c r="E126" s="8">
        <v>0</v>
      </c>
      <c r="F126" s="9">
        <v>0</v>
      </c>
      <c r="G126" s="9">
        <v>0</v>
      </c>
      <c r="H126" s="9">
        <v>0</v>
      </c>
      <c r="I126" s="9">
        <v>0</v>
      </c>
      <c r="J126" s="9">
        <v>0</v>
      </c>
      <c r="K126" s="9">
        <v>0</v>
      </c>
      <c r="L126" s="9">
        <v>0</v>
      </c>
      <c r="M126" s="9">
        <v>0</v>
      </c>
      <c r="N126" s="9">
        <v>0</v>
      </c>
      <c r="O126" s="9">
        <f t="shared" si="16"/>
        <v>0</v>
      </c>
      <c r="Q126" s="9">
        <f t="shared" si="17"/>
        <v>0</v>
      </c>
      <c r="R126" s="9">
        <f>(SUM($E126:F126)+SUM($E126:E126))/2</f>
        <v>0</v>
      </c>
      <c r="S126" s="9">
        <f>(SUM($E126:G126)+SUM($E126:F126))/2</f>
        <v>0</v>
      </c>
      <c r="T126" s="9">
        <f>(SUM($E126:H126)+SUM($E126:G126))/2</f>
        <v>0</v>
      </c>
      <c r="U126" s="9">
        <f>(SUM($E126:I126)+SUM($E126:H126))/2</f>
        <v>0</v>
      </c>
      <c r="V126" s="9">
        <f>(SUM($E126:J126)+SUM($E126:I126))/2</f>
        <v>0</v>
      </c>
      <c r="W126" s="9">
        <f>(SUM($E126:K126)+SUM($E126:J126))/2</f>
        <v>0</v>
      </c>
      <c r="X126" s="9">
        <f>(SUM($E126:L126)+SUM($E126:K126))/2</f>
        <v>0</v>
      </c>
      <c r="Y126" s="9">
        <f>(SUM($E126:M126)+SUM($E126:L126))/2</f>
        <v>0</v>
      </c>
      <c r="Z126" s="9">
        <f>(SUM($E126:N126)+SUM($E126:M126))/2</f>
        <v>0</v>
      </c>
      <c r="AA126" s="9">
        <f t="shared" si="18"/>
        <v>0</v>
      </c>
    </row>
    <row r="127" spans="1:27" hidden="1">
      <c r="A127" s="7">
        <v>7205</v>
      </c>
      <c r="B127" t="s">
        <v>36</v>
      </c>
      <c r="C127" t="str">
        <f t="shared" si="15"/>
        <v>7205 General 389-391 / 393-395 / 397-398</v>
      </c>
      <c r="D127" s="11">
        <v>1</v>
      </c>
      <c r="E127" s="8">
        <v>0</v>
      </c>
      <c r="F127" s="9">
        <v>0</v>
      </c>
      <c r="G127" s="9">
        <v>0</v>
      </c>
      <c r="H127" s="9">
        <v>0</v>
      </c>
      <c r="I127" s="9">
        <v>0</v>
      </c>
      <c r="J127" s="9">
        <v>0</v>
      </c>
      <c r="K127" s="9">
        <v>0</v>
      </c>
      <c r="L127" s="9">
        <v>0</v>
      </c>
      <c r="M127" s="9">
        <v>0</v>
      </c>
      <c r="N127" s="9">
        <v>0</v>
      </c>
      <c r="O127" s="9">
        <f t="shared" si="16"/>
        <v>0</v>
      </c>
      <c r="Q127" s="9">
        <f t="shared" si="17"/>
        <v>0</v>
      </c>
      <c r="R127" s="9">
        <f>(SUM($E127:F127)+SUM($E127:E127))/2</f>
        <v>0</v>
      </c>
      <c r="S127" s="9">
        <f>(SUM($E127:G127)+SUM($E127:F127))/2</f>
        <v>0</v>
      </c>
      <c r="T127" s="9">
        <f>(SUM($E127:H127)+SUM($E127:G127))/2</f>
        <v>0</v>
      </c>
      <c r="U127" s="9">
        <f>(SUM($E127:I127)+SUM($E127:H127))/2</f>
        <v>0</v>
      </c>
      <c r="V127" s="9">
        <f>(SUM($E127:J127)+SUM($E127:I127))/2</f>
        <v>0</v>
      </c>
      <c r="W127" s="9">
        <f>(SUM($E127:K127)+SUM($E127:J127))/2</f>
        <v>0</v>
      </c>
      <c r="X127" s="9">
        <f>(SUM($E127:L127)+SUM($E127:K127))/2</f>
        <v>0</v>
      </c>
      <c r="Y127" s="9">
        <f>(SUM($E127:M127)+SUM($E127:L127))/2</f>
        <v>0</v>
      </c>
      <c r="Z127" s="9">
        <f>(SUM($E127:N127)+SUM($E127:M127))/2</f>
        <v>0</v>
      </c>
      <c r="AA127" s="9">
        <f t="shared" si="18"/>
        <v>0</v>
      </c>
    </row>
    <row r="128" spans="1:27" hidden="1">
      <c r="A128" s="7">
        <v>7205</v>
      </c>
      <c r="B128" t="s">
        <v>37</v>
      </c>
      <c r="C128" t="str">
        <f t="shared" si="15"/>
        <v>7205 Software 303</v>
      </c>
      <c r="D128" s="11">
        <v>1</v>
      </c>
      <c r="E128" s="8">
        <v>0</v>
      </c>
      <c r="F128" s="9">
        <v>0</v>
      </c>
      <c r="G128" s="9">
        <v>0</v>
      </c>
      <c r="H128" s="9">
        <v>0</v>
      </c>
      <c r="I128" s="9">
        <v>0</v>
      </c>
      <c r="J128" s="9">
        <v>0</v>
      </c>
      <c r="K128" s="9">
        <v>0</v>
      </c>
      <c r="L128" s="9">
        <v>0</v>
      </c>
      <c r="M128" s="9">
        <v>0</v>
      </c>
      <c r="N128" s="9">
        <v>0</v>
      </c>
      <c r="O128" s="9">
        <f t="shared" si="16"/>
        <v>0</v>
      </c>
      <c r="Q128" s="9">
        <f t="shared" si="17"/>
        <v>0</v>
      </c>
      <c r="R128" s="9">
        <f>(SUM($E128:F128)+SUM($E128:E128))/2</f>
        <v>0</v>
      </c>
      <c r="S128" s="9">
        <f>(SUM($E128:G128)+SUM($E128:F128))/2</f>
        <v>0</v>
      </c>
      <c r="T128" s="9">
        <f>(SUM($E128:H128)+SUM($E128:G128))/2</f>
        <v>0</v>
      </c>
      <c r="U128" s="9">
        <f>(SUM($E128:I128)+SUM($E128:H128))/2</f>
        <v>0</v>
      </c>
      <c r="V128" s="9">
        <f>(SUM($E128:J128)+SUM($E128:I128))/2</f>
        <v>0</v>
      </c>
      <c r="W128" s="9">
        <f>(SUM($E128:K128)+SUM($E128:J128))/2</f>
        <v>0</v>
      </c>
      <c r="X128" s="9">
        <f>(SUM($E128:L128)+SUM($E128:K128))/2</f>
        <v>0</v>
      </c>
      <c r="Y128" s="9">
        <f>(SUM($E128:M128)+SUM($E128:L128))/2</f>
        <v>0</v>
      </c>
      <c r="Z128" s="9">
        <f>(SUM($E128:N128)+SUM($E128:M128))/2</f>
        <v>0</v>
      </c>
      <c r="AA128" s="9">
        <f t="shared" si="18"/>
        <v>0</v>
      </c>
    </row>
    <row r="129" spans="1:28" hidden="1">
      <c r="A129" s="7">
        <v>7207</v>
      </c>
      <c r="B129" t="s">
        <v>38</v>
      </c>
      <c r="C129" t="str">
        <f t="shared" si="15"/>
        <v>7207 Transportation and Tools 392 / 396</v>
      </c>
      <c r="D129" s="11">
        <v>1</v>
      </c>
      <c r="E129" s="8">
        <v>0</v>
      </c>
      <c r="F129" s="9">
        <v>43827.82171647768</v>
      </c>
      <c r="G129" s="9">
        <v>0</v>
      </c>
      <c r="H129" s="9">
        <v>0</v>
      </c>
      <c r="I129" s="9">
        <v>0</v>
      </c>
      <c r="J129" s="9">
        <v>9203.5581459141595</v>
      </c>
      <c r="K129" s="9">
        <v>0</v>
      </c>
      <c r="L129" s="9">
        <v>0</v>
      </c>
      <c r="M129" s="9">
        <v>0</v>
      </c>
      <c r="N129" s="9">
        <v>0</v>
      </c>
      <c r="O129" s="9">
        <f t="shared" si="16"/>
        <v>53031.379862391841</v>
      </c>
      <c r="Q129" s="9">
        <f t="shared" si="17"/>
        <v>0</v>
      </c>
      <c r="R129" s="9">
        <f>(SUM($E129:F129)+SUM($E129:E129))/2</f>
        <v>21913.91085823884</v>
      </c>
      <c r="S129" s="9">
        <f>(SUM($E129:G129)+SUM($E129:F129))/2</f>
        <v>43827.82171647768</v>
      </c>
      <c r="T129" s="9">
        <f>(SUM($E129:H129)+SUM($E129:G129))/2</f>
        <v>43827.82171647768</v>
      </c>
      <c r="U129" s="9">
        <f>(SUM($E129:I129)+SUM($E129:H129))/2</f>
        <v>43827.82171647768</v>
      </c>
      <c r="V129" s="9">
        <f>(SUM($E129:J129)+SUM($E129:I129))/2</f>
        <v>48429.600789434757</v>
      </c>
      <c r="W129" s="9">
        <f>(SUM($E129:K129)+SUM($E129:J129))/2</f>
        <v>53031.379862391841</v>
      </c>
      <c r="X129" s="9">
        <f>(SUM($E129:L129)+SUM($E129:K129))/2</f>
        <v>53031.379862391841</v>
      </c>
      <c r="Y129" s="9">
        <f>(SUM($E129:M129)+SUM($E129:L129))/2</f>
        <v>53031.379862391841</v>
      </c>
      <c r="Z129" s="9">
        <f>(SUM($E129:N129)+SUM($E129:M129))/2</f>
        <v>53031.379862391841</v>
      </c>
      <c r="AA129" s="9">
        <f t="shared" si="18"/>
        <v>41395.249624667405</v>
      </c>
    </row>
    <row r="130" spans="1:28" hidden="1">
      <c r="A130" s="7">
        <v>8000</v>
      </c>
      <c r="B130" t="s">
        <v>38</v>
      </c>
      <c r="C130" t="str">
        <f t="shared" si="15"/>
        <v>8000 Transportation and Tools 392 / 396</v>
      </c>
      <c r="D130" s="11">
        <v>1</v>
      </c>
      <c r="E130" s="8">
        <v>0</v>
      </c>
      <c r="F130" s="9">
        <v>0</v>
      </c>
      <c r="G130" s="9">
        <v>0</v>
      </c>
      <c r="H130" s="9">
        <v>0</v>
      </c>
      <c r="I130" s="9">
        <v>0</v>
      </c>
      <c r="J130" s="9">
        <v>0</v>
      </c>
      <c r="K130" s="9">
        <v>0</v>
      </c>
      <c r="L130" s="9">
        <v>0</v>
      </c>
      <c r="M130" s="9">
        <v>0</v>
      </c>
      <c r="N130" s="9">
        <v>0</v>
      </c>
      <c r="O130" s="9">
        <f t="shared" si="16"/>
        <v>0</v>
      </c>
      <c r="Q130" s="9">
        <f t="shared" si="17"/>
        <v>0</v>
      </c>
      <c r="R130" s="9">
        <f>(SUM($E130:F130)+SUM($E130:E130))/2</f>
        <v>0</v>
      </c>
      <c r="S130" s="9">
        <f>(SUM($E130:G130)+SUM($E130:F130))/2</f>
        <v>0</v>
      </c>
      <c r="T130" s="9">
        <f>(SUM($E130:H130)+SUM($E130:G130))/2</f>
        <v>0</v>
      </c>
      <c r="U130" s="9">
        <f>(SUM($E130:I130)+SUM($E130:H130))/2</f>
        <v>0</v>
      </c>
      <c r="V130" s="9">
        <f>(SUM($E130:J130)+SUM($E130:I130))/2</f>
        <v>0</v>
      </c>
      <c r="W130" s="9">
        <f>(SUM($E130:K130)+SUM($E130:J130))/2</f>
        <v>0</v>
      </c>
      <c r="X130" s="9">
        <f>(SUM($E130:L130)+SUM($E130:K130))/2</f>
        <v>0</v>
      </c>
      <c r="Y130" s="9">
        <f>(SUM($E130:M130)+SUM($E130:L130))/2</f>
        <v>0</v>
      </c>
      <c r="Z130" s="9">
        <f>(SUM($E130:N130)+SUM($E130:M130))/2</f>
        <v>0</v>
      </c>
      <c r="AA130" s="9">
        <f t="shared" si="18"/>
        <v>0</v>
      </c>
    </row>
    <row r="131" spans="1:28" hidden="1">
      <c r="A131" s="7">
        <v>8000</v>
      </c>
      <c r="B131" t="s">
        <v>36</v>
      </c>
      <c r="C131" t="str">
        <f t="shared" si="15"/>
        <v>8000 General 389-391 / 393-395 / 397-398</v>
      </c>
      <c r="D131" s="11">
        <v>1</v>
      </c>
      <c r="E131" s="8">
        <v>0</v>
      </c>
      <c r="F131" s="9">
        <v>0</v>
      </c>
      <c r="G131" s="9">
        <v>0</v>
      </c>
      <c r="H131" s="9">
        <v>2889.3108339852965</v>
      </c>
      <c r="I131" s="9">
        <v>0</v>
      </c>
      <c r="J131" s="9">
        <v>0</v>
      </c>
      <c r="K131" s="9">
        <v>0</v>
      </c>
      <c r="L131" s="9">
        <v>0</v>
      </c>
      <c r="M131" s="9">
        <v>0</v>
      </c>
      <c r="N131" s="9">
        <v>0</v>
      </c>
      <c r="O131" s="9">
        <f t="shared" si="16"/>
        <v>2889.3108339852965</v>
      </c>
      <c r="Q131" s="9">
        <f t="shared" si="17"/>
        <v>0</v>
      </c>
      <c r="R131" s="9">
        <f>(SUM($E131:F131)+SUM($E131:E131))/2</f>
        <v>0</v>
      </c>
      <c r="S131" s="9">
        <f>(SUM($E131:G131)+SUM($E131:F131))/2</f>
        <v>0</v>
      </c>
      <c r="T131" s="9">
        <f>(SUM($E131:H131)+SUM($E131:G131))/2</f>
        <v>1444.6554169926483</v>
      </c>
      <c r="U131" s="9">
        <f>(SUM($E131:I131)+SUM($E131:H131))/2</f>
        <v>2889.3108339852965</v>
      </c>
      <c r="V131" s="9">
        <f>(SUM($E131:J131)+SUM($E131:I131))/2</f>
        <v>2889.3108339852965</v>
      </c>
      <c r="W131" s="9">
        <f>(SUM($E131:K131)+SUM($E131:J131))/2</f>
        <v>2889.3108339852965</v>
      </c>
      <c r="X131" s="9">
        <f>(SUM($E131:L131)+SUM($E131:K131))/2</f>
        <v>2889.3108339852965</v>
      </c>
      <c r="Y131" s="9">
        <f>(SUM($E131:M131)+SUM($E131:L131))/2</f>
        <v>2889.3108339852965</v>
      </c>
      <c r="Z131" s="9">
        <f>(SUM($E131:N131)+SUM($E131:M131))/2</f>
        <v>2889.3108339852965</v>
      </c>
      <c r="AA131" s="9">
        <f t="shared" si="18"/>
        <v>1878.0520420904427</v>
      </c>
    </row>
    <row r="132" spans="1:28" hidden="1">
      <c r="E132" s="9">
        <f t="shared" ref="E132:P132" si="19">SUM(E4:E131)</f>
        <v>2186190.0024089543</v>
      </c>
      <c r="F132" s="9">
        <f t="shared" si="19"/>
        <v>782122.30472179805</v>
      </c>
      <c r="G132" s="9">
        <f t="shared" si="19"/>
        <v>256177.20882692881</v>
      </c>
      <c r="H132" s="9">
        <f t="shared" si="19"/>
        <v>605239.39425905712</v>
      </c>
      <c r="I132" s="9">
        <f t="shared" si="19"/>
        <v>257939.49824217221</v>
      </c>
      <c r="J132" s="9">
        <f t="shared" si="19"/>
        <v>2122817.6892517791</v>
      </c>
      <c r="K132" s="9">
        <f t="shared" si="19"/>
        <v>594878.7454442681</v>
      </c>
      <c r="L132" s="9">
        <f t="shared" si="19"/>
        <v>648493.75102899526</v>
      </c>
      <c r="M132" s="9">
        <f t="shared" si="19"/>
        <v>786238.22435722756</v>
      </c>
      <c r="N132" s="9">
        <f t="shared" si="19"/>
        <v>1657247.4352824111</v>
      </c>
      <c r="O132" s="9">
        <f t="shared" si="19"/>
        <v>9897344.2538235914</v>
      </c>
      <c r="P132" s="9">
        <f t="shared" si="19"/>
        <v>0</v>
      </c>
      <c r="Q132" s="9">
        <f t="shared" si="17"/>
        <v>1093095.0012044772</v>
      </c>
      <c r="R132" s="9">
        <f>(SUM($E132:F132)+SUM($E132:E132))/2</f>
        <v>2577251.1547698532</v>
      </c>
      <c r="S132" s="9">
        <f>(SUM($E132:G132)+SUM($E132:F132))/2</f>
        <v>3096400.9115442168</v>
      </c>
      <c r="T132" s="9">
        <f>(SUM($E132:H132)+SUM($E132:G132))/2</f>
        <v>3527109.2130872095</v>
      </c>
      <c r="U132" s="9">
        <f>(SUM($E132:I132)+SUM($E132:H132))/2</f>
        <v>3958698.6593378242</v>
      </c>
      <c r="V132" s="9">
        <f>(SUM($E132:J132)+SUM($E132:I132))/2</f>
        <v>5149077.2530848002</v>
      </c>
      <c r="W132" s="9">
        <f>(SUM($E132:K132)+SUM($E132:J132))/2</f>
        <v>6507925.4704328235</v>
      </c>
      <c r="X132" s="9">
        <f>(SUM($E132:L132)+SUM($E132:K132))/2</f>
        <v>7129611.7186694555</v>
      </c>
      <c r="Y132" s="9">
        <f>(SUM($E132:M132)+SUM($E132:L132))/2</f>
        <v>7846977.706362566</v>
      </c>
      <c r="Z132" s="9">
        <f>(SUM($E132:N132)+SUM($E132:M132))/2</f>
        <v>9068720.5361823849</v>
      </c>
      <c r="AA132" s="9">
        <f t="shared" ref="AA132" si="20">AVERAGE(Q132:Z132)</f>
        <v>4995486.7624675604</v>
      </c>
    </row>
    <row r="134" spans="1:28">
      <c r="O134" s="9">
        <f>SUBTOTAL(9,O62:O116)</f>
        <v>9345249.5769431479</v>
      </c>
      <c r="AA134" s="9">
        <f>SUBTOTAL(9,AA62:AA116)</f>
        <v>4747195.9088905249</v>
      </c>
      <c r="AB134" s="73" t="s">
        <v>189</v>
      </c>
    </row>
  </sheetData>
  <autoFilter ref="A3:AA132">
    <filterColumn colId="0">
      <filters>
        <filter val="5005"/>
        <filter val="5006"/>
        <filter val="5014"/>
        <filter val="5121"/>
        <filter val="5143"/>
        <filter val="5147"/>
        <filter val="5151"/>
        <filter val="7000"/>
        <filter val="7001"/>
        <filter val="7006"/>
        <filter val="7126"/>
        <filter val="7131"/>
        <filter val="7132"/>
      </filters>
    </filterColumn>
    <filterColumn colId="26">
      <filters blank="1">
        <filter val="(3,998)"/>
        <filter val="1,584"/>
        <filter val="1,854,049"/>
        <filter val="107,570"/>
        <filter val="115"/>
        <filter val="137,820"/>
        <filter val="140,629"/>
        <filter val="178,126"/>
        <filter val="188,775"/>
        <filter val="19,530"/>
        <filter val="2,047"/>
        <filter val="223,666"/>
        <filter val="23,785"/>
        <filter val="241,688"/>
        <filter val="286,550"/>
        <filter val="29,826"/>
        <filter val="296,061"/>
        <filter val="3,091"/>
        <filter val="3,475"/>
        <filter val="31,938"/>
        <filter val="33,313"/>
        <filter val="34,324"/>
        <filter val="35,077"/>
        <filter val="37,875"/>
        <filter val="397,626"/>
        <filter val="43,335"/>
        <filter val="45,387"/>
        <filter val="59,506"/>
        <filter val="6,256"/>
        <filter val="615"/>
        <filter val="7,451"/>
        <filter val="7,962"/>
        <filter val="827,105"/>
        <filter val="828,864"/>
        <filter val="88,643"/>
        <filter val="9,983"/>
      </filters>
    </filterColumn>
  </autoFilter>
  <pageMargins left="0.7" right="0.7" top="0.75" bottom="0.75" header="0.3" footer="0.3"/>
  <pageSetup scale="60" fitToHeight="0"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tint="0.59999389629810485"/>
    <pageSetUpPr fitToPage="1"/>
  </sheetPr>
  <dimension ref="A1:AB440"/>
  <sheetViews>
    <sheetView workbookViewId="0">
      <selection activeCell="N23" sqref="N23"/>
    </sheetView>
  </sheetViews>
  <sheetFormatPr defaultRowHeight="15" outlineLevelCol="1"/>
  <cols>
    <col min="2" max="2" width="37.7109375" bestFit="1" customWidth="1"/>
    <col min="3" max="4" width="37.7109375" customWidth="1"/>
    <col min="5" max="5" width="11.28515625" hidden="1" customWidth="1" outlineLevel="1"/>
    <col min="6" max="6" width="11.5703125" hidden="1" customWidth="1" outlineLevel="1"/>
    <col min="7" max="14" width="10.5703125" hidden="1" customWidth="1" outlineLevel="1"/>
    <col min="15" max="15" width="11.5703125" bestFit="1" customWidth="1" collapsed="1"/>
    <col min="17" max="17" width="12" hidden="1" customWidth="1" outlineLevel="1"/>
    <col min="18" max="18" width="10.5703125" hidden="1" customWidth="1" outlineLevel="1"/>
    <col min="19" max="26" width="11.5703125" hidden="1" customWidth="1" outlineLevel="1"/>
    <col min="27" max="27" width="14.5703125" bestFit="1" customWidth="1" collapsed="1"/>
    <col min="28" max="28" width="23.42578125" bestFit="1" customWidth="1"/>
  </cols>
  <sheetData>
    <row r="1" spans="1:28">
      <c r="E1">
        <v>1</v>
      </c>
      <c r="F1">
        <v>2</v>
      </c>
      <c r="G1">
        <v>3</v>
      </c>
      <c r="H1">
        <v>4</v>
      </c>
      <c r="I1">
        <v>5</v>
      </c>
      <c r="J1">
        <v>6</v>
      </c>
      <c r="K1">
        <v>7</v>
      </c>
      <c r="L1">
        <v>8</v>
      </c>
      <c r="M1">
        <v>9</v>
      </c>
      <c r="N1">
        <v>10</v>
      </c>
    </row>
    <row r="2" spans="1:28">
      <c r="E2" t="str">
        <f>INDEX('[3]2017 Inputs'!$B$5:$B$16,' WA G Total'!E$1)</f>
        <v>Actual</v>
      </c>
      <c r="F2" t="str">
        <f>INDEX('[3]2017 Inputs'!$B$5:$B$16,' WA G Total'!F$1)</f>
        <v>Actual</v>
      </c>
      <c r="G2" t="str">
        <f>INDEX('[3]2017 Inputs'!$B$5:$B$16,' WA G Total'!G$1)</f>
        <v>Actual</v>
      </c>
      <c r="H2" t="str">
        <f>INDEX('[3]2017 Inputs'!$B$5:$B$16,' WA G Total'!H$1)</f>
        <v>Actual</v>
      </c>
      <c r="I2" t="str">
        <f>INDEX('[3]2017 Inputs'!$B$5:$B$16,' WA G Total'!I$1)</f>
        <v>Actual</v>
      </c>
      <c r="J2" t="str">
        <f>INDEX('[3]2017 Inputs'!$B$5:$B$16,' WA G Total'!J$1)</f>
        <v>Actual</v>
      </c>
      <c r="K2" t="str">
        <f>INDEX('[3]2017 Inputs'!$B$5:$B$16,' WA G Total'!K$1)</f>
        <v>Actual</v>
      </c>
      <c r="L2" t="str">
        <f>INDEX('[3]2017 Inputs'!$B$5:$B$16,' WA G Total'!L$1)</f>
        <v>Actual</v>
      </c>
      <c r="M2" t="str">
        <f>INDEX('[3]2017 Inputs'!$B$5:$B$16,' WA G Total'!M$1)</f>
        <v>Actual</v>
      </c>
      <c r="N2" t="str">
        <f>INDEX('[3]2017 Inputs'!$B$5:$B$16,' WA G Total'!N$1)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1000</v>
      </c>
      <c r="B4" t="s">
        <v>33</v>
      </c>
      <c r="C4" t="str">
        <f t="shared" ref="C4:C67" si="0">CONCATENATE(A4," ",B4)</f>
        <v>1000 Elec Distribution 360-373</v>
      </c>
      <c r="D4" s="10">
        <v>1</v>
      </c>
      <c r="E4" s="8">
        <v>0</v>
      </c>
      <c r="F4" s="9">
        <v>0</v>
      </c>
      <c r="G4" s="9">
        <v>0</v>
      </c>
      <c r="H4" s="9">
        <v>0</v>
      </c>
      <c r="I4" s="9">
        <v>0</v>
      </c>
      <c r="J4" s="9">
        <v>0</v>
      </c>
      <c r="K4" s="9">
        <v>0</v>
      </c>
      <c r="L4" s="9">
        <v>0</v>
      </c>
      <c r="M4" s="9">
        <v>0</v>
      </c>
      <c r="N4" s="9">
        <v>0</v>
      </c>
      <c r="O4" s="9">
        <f t="shared" ref="O4:O67" si="1">SUM(E4:N4)</f>
        <v>0</v>
      </c>
      <c r="Q4" s="9">
        <f t="shared" ref="Q4:Q67" si="2">E4/2</f>
        <v>0</v>
      </c>
      <c r="R4" s="9">
        <f>(SUM($E4:F4)+SUM($E4:E4))/2</f>
        <v>0</v>
      </c>
      <c r="S4" s="9">
        <f>(SUM($E4:G4)+SUM($E4:F4))/2</f>
        <v>0</v>
      </c>
      <c r="T4" s="9">
        <f>(SUM($E4:H4)+SUM($E4:G4))/2</f>
        <v>0</v>
      </c>
      <c r="U4" s="9">
        <f>(SUM($E4:I4)+SUM($E4:H4))/2</f>
        <v>0</v>
      </c>
      <c r="V4" s="9">
        <f>(SUM($E4:J4)+SUM($E4:I4))/2</f>
        <v>0</v>
      </c>
      <c r="W4" s="9">
        <f>(SUM($E4:K4)+SUM($E4:J4))/2</f>
        <v>0</v>
      </c>
      <c r="X4" s="9">
        <f>(SUM($E4:L4)+SUM($E4:K4))/2</f>
        <v>0</v>
      </c>
      <c r="Y4" s="9">
        <f>(SUM($E4:M4)+SUM($E4:L4))/2</f>
        <v>0</v>
      </c>
      <c r="Z4" s="9">
        <f>(SUM($E4:N4)+SUM($E4:M4))/2</f>
        <v>0</v>
      </c>
      <c r="AA4" s="9">
        <f t="shared" ref="AA4:AA67" si="3">AVERAGE(Q4:Z4)</f>
        <v>0</v>
      </c>
    </row>
    <row r="5" spans="1:28" hidden="1">
      <c r="A5" s="7">
        <v>1000</v>
      </c>
      <c r="B5" t="s">
        <v>34</v>
      </c>
      <c r="C5" t="str">
        <f t="shared" si="0"/>
        <v>1000 Elec Transmission 350-359</v>
      </c>
      <c r="D5" s="10">
        <v>1</v>
      </c>
      <c r="E5" s="8">
        <v>0</v>
      </c>
      <c r="F5" s="9">
        <v>0</v>
      </c>
      <c r="G5" s="9">
        <v>0</v>
      </c>
      <c r="H5" s="9">
        <v>0</v>
      </c>
      <c r="I5" s="9">
        <v>0</v>
      </c>
      <c r="J5" s="9">
        <v>0</v>
      </c>
      <c r="K5" s="9">
        <v>0</v>
      </c>
      <c r="L5" s="9">
        <v>0</v>
      </c>
      <c r="M5" s="9">
        <v>0</v>
      </c>
      <c r="N5" s="9">
        <v>0</v>
      </c>
      <c r="O5" s="9">
        <f t="shared" si="1"/>
        <v>0</v>
      </c>
      <c r="Q5" s="9">
        <f t="shared" si="2"/>
        <v>0</v>
      </c>
      <c r="R5" s="9">
        <f>(SUM($E5:F5)+SUM($E5:E5))/2</f>
        <v>0</v>
      </c>
      <c r="S5" s="9">
        <f>(SUM($E5:G5)+SUM($E5:F5))/2</f>
        <v>0</v>
      </c>
      <c r="T5" s="9">
        <f>(SUM($E5:H5)+SUM($E5:G5))/2</f>
        <v>0</v>
      </c>
      <c r="U5" s="9">
        <f>(SUM($E5:I5)+SUM($E5:H5))/2</f>
        <v>0</v>
      </c>
      <c r="V5" s="9">
        <f>(SUM($E5:J5)+SUM($E5:I5))/2</f>
        <v>0</v>
      </c>
      <c r="W5" s="9">
        <f>(SUM($E5:K5)+SUM($E5:J5))/2</f>
        <v>0</v>
      </c>
      <c r="X5" s="9">
        <f>(SUM($E5:L5)+SUM($E5:K5))/2</f>
        <v>0</v>
      </c>
      <c r="Y5" s="9">
        <f>(SUM($E5:M5)+SUM($E5:L5))/2</f>
        <v>0</v>
      </c>
      <c r="Z5" s="9">
        <f>(SUM($E5:N5)+SUM($E5:M5))/2</f>
        <v>0</v>
      </c>
      <c r="AA5" s="9">
        <f t="shared" si="3"/>
        <v>0</v>
      </c>
    </row>
    <row r="6" spans="1:28" hidden="1">
      <c r="A6" s="7">
        <v>1001</v>
      </c>
      <c r="B6" t="s">
        <v>35</v>
      </c>
      <c r="C6" t="str">
        <f t="shared" si="0"/>
        <v>1001 Gas Distribution 374-387</v>
      </c>
      <c r="D6" s="10">
        <v>1</v>
      </c>
      <c r="E6" s="8">
        <v>1174719.7800000007</v>
      </c>
      <c r="F6" s="9">
        <v>828675.69000000006</v>
      </c>
      <c r="G6" s="9">
        <v>641520.07999999996</v>
      </c>
      <c r="H6" s="9">
        <v>828269.4</v>
      </c>
      <c r="I6" s="9">
        <v>1351657.27</v>
      </c>
      <c r="J6" s="9">
        <v>1554722.41</v>
      </c>
      <c r="K6" s="9">
        <v>1395805.15</v>
      </c>
      <c r="L6" s="9">
        <v>1357826.65</v>
      </c>
      <c r="M6" s="9">
        <v>1741666.98</v>
      </c>
      <c r="N6" s="9">
        <v>1737500.79</v>
      </c>
      <c r="O6" s="9">
        <f t="shared" si="1"/>
        <v>12612364.200000003</v>
      </c>
      <c r="Q6" s="9">
        <f t="shared" si="2"/>
        <v>587359.89000000036</v>
      </c>
      <c r="R6" s="9">
        <f>(SUM($E6:F6)+SUM($E6:E6))/2</f>
        <v>1589057.6250000007</v>
      </c>
      <c r="S6" s="9">
        <f>(SUM($E6:G6)+SUM($E6:F6))/2</f>
        <v>2324155.5100000007</v>
      </c>
      <c r="T6" s="9">
        <f>(SUM($E6:H6)+SUM($E6:G6))/2</f>
        <v>3059050.2500000009</v>
      </c>
      <c r="U6" s="9">
        <f>(SUM($E6:I6)+SUM($E6:H6))/2</f>
        <v>4149013.5850000009</v>
      </c>
      <c r="V6" s="9">
        <f>(SUM($E6:J6)+SUM($E6:I6))/2</f>
        <v>5602203.4250000007</v>
      </c>
      <c r="W6" s="9">
        <f>(SUM($E6:K6)+SUM($E6:J6))/2</f>
        <v>7077467.205000001</v>
      </c>
      <c r="X6" s="9">
        <f>(SUM($E6:L6)+SUM($E6:K6))/2</f>
        <v>8454283.1050000004</v>
      </c>
      <c r="Y6" s="9">
        <f>(SUM($E6:M6)+SUM($E6:L6))/2</f>
        <v>10004029.920000002</v>
      </c>
      <c r="Z6" s="9">
        <f>(SUM($E6:N6)+SUM($E6:M6))/2</f>
        <v>11743613.805000003</v>
      </c>
      <c r="AA6" s="9">
        <f t="shared" si="3"/>
        <v>5459023.432000001</v>
      </c>
    </row>
    <row r="7" spans="1:28" hidden="1">
      <c r="A7" s="7">
        <v>1002</v>
      </c>
      <c r="B7" t="s">
        <v>33</v>
      </c>
      <c r="C7" t="str">
        <f t="shared" si="0"/>
        <v>1002 Elec Distribution 360-373</v>
      </c>
      <c r="D7" s="10">
        <v>1</v>
      </c>
      <c r="E7" s="8">
        <v>0</v>
      </c>
      <c r="F7" s="9">
        <v>0</v>
      </c>
      <c r="G7" s="9">
        <v>0</v>
      </c>
      <c r="H7" s="9">
        <v>0</v>
      </c>
      <c r="I7" s="9">
        <v>0</v>
      </c>
      <c r="J7" s="9">
        <v>0</v>
      </c>
      <c r="K7" s="9">
        <v>0</v>
      </c>
      <c r="L7" s="9">
        <v>0</v>
      </c>
      <c r="M7" s="9">
        <v>0</v>
      </c>
      <c r="N7" s="9">
        <v>0</v>
      </c>
      <c r="O7" s="9">
        <f t="shared" si="1"/>
        <v>0</v>
      </c>
      <c r="Q7" s="9">
        <f t="shared" si="2"/>
        <v>0</v>
      </c>
      <c r="R7" s="9">
        <f>(SUM($E7:F7)+SUM($E7:E7))/2</f>
        <v>0</v>
      </c>
      <c r="S7" s="9">
        <f>(SUM($E7:G7)+SUM($E7:F7))/2</f>
        <v>0</v>
      </c>
      <c r="T7" s="9">
        <f>(SUM($E7:H7)+SUM($E7:G7))/2</f>
        <v>0</v>
      </c>
      <c r="U7" s="9">
        <f>(SUM($E7:I7)+SUM($E7:H7))/2</f>
        <v>0</v>
      </c>
      <c r="V7" s="9">
        <f>(SUM($E7:J7)+SUM($E7:I7))/2</f>
        <v>0</v>
      </c>
      <c r="W7" s="9">
        <f>(SUM($E7:K7)+SUM($E7:J7))/2</f>
        <v>0</v>
      </c>
      <c r="X7" s="9">
        <f>(SUM($E7:L7)+SUM($E7:K7))/2</f>
        <v>0</v>
      </c>
      <c r="Y7" s="9">
        <f>(SUM($E7:M7)+SUM($E7:L7))/2</f>
        <v>0</v>
      </c>
      <c r="Z7" s="9">
        <f>(SUM($E7:N7)+SUM($E7:M7))/2</f>
        <v>0</v>
      </c>
      <c r="AA7" s="9">
        <f t="shared" si="3"/>
        <v>0</v>
      </c>
    </row>
    <row r="8" spans="1:28" hidden="1">
      <c r="A8" s="7">
        <v>1003</v>
      </c>
      <c r="B8" t="s">
        <v>33</v>
      </c>
      <c r="C8" t="str">
        <f t="shared" si="0"/>
        <v>1003 Elec Distribution 360-373</v>
      </c>
      <c r="D8" s="10">
        <v>1</v>
      </c>
      <c r="E8" s="8">
        <v>0</v>
      </c>
      <c r="F8" s="9">
        <v>0</v>
      </c>
      <c r="G8" s="9">
        <v>0</v>
      </c>
      <c r="H8" s="9">
        <v>0</v>
      </c>
      <c r="I8" s="9">
        <v>0</v>
      </c>
      <c r="J8" s="9">
        <v>0</v>
      </c>
      <c r="K8" s="9">
        <v>0</v>
      </c>
      <c r="L8" s="9">
        <v>0</v>
      </c>
      <c r="M8" s="9">
        <v>0</v>
      </c>
      <c r="N8" s="9">
        <v>0</v>
      </c>
      <c r="O8" s="9">
        <f t="shared" si="1"/>
        <v>0</v>
      </c>
      <c r="Q8" s="9">
        <f t="shared" si="2"/>
        <v>0</v>
      </c>
      <c r="R8" s="9">
        <f>(SUM($E8:F8)+SUM($E8:E8))/2</f>
        <v>0</v>
      </c>
      <c r="S8" s="9">
        <f>(SUM($E8:G8)+SUM($E8:F8))/2</f>
        <v>0</v>
      </c>
      <c r="T8" s="9">
        <f>(SUM($E8:H8)+SUM($E8:G8))/2</f>
        <v>0</v>
      </c>
      <c r="U8" s="9">
        <f>(SUM($E8:I8)+SUM($E8:H8))/2</f>
        <v>0</v>
      </c>
      <c r="V8" s="9">
        <f>(SUM($E8:J8)+SUM($E8:I8))/2</f>
        <v>0</v>
      </c>
      <c r="W8" s="9">
        <f>(SUM($E8:K8)+SUM($E8:J8))/2</f>
        <v>0</v>
      </c>
      <c r="X8" s="9">
        <f>(SUM($E8:L8)+SUM($E8:K8))/2</f>
        <v>0</v>
      </c>
      <c r="Y8" s="9">
        <f>(SUM($E8:M8)+SUM($E8:L8))/2</f>
        <v>0</v>
      </c>
      <c r="Z8" s="9">
        <f>(SUM($E8:N8)+SUM($E8:M8))/2</f>
        <v>0</v>
      </c>
      <c r="AA8" s="9">
        <f t="shared" si="3"/>
        <v>0</v>
      </c>
    </row>
    <row r="9" spans="1:28" hidden="1">
      <c r="A9" s="7">
        <v>1004</v>
      </c>
      <c r="B9" t="s">
        <v>33</v>
      </c>
      <c r="C9" t="str">
        <f t="shared" si="0"/>
        <v>1004 Elec Distribution 360-373</v>
      </c>
      <c r="D9" s="10">
        <v>1</v>
      </c>
      <c r="E9" s="8">
        <v>0</v>
      </c>
      <c r="F9" s="9">
        <v>0</v>
      </c>
      <c r="G9" s="9">
        <v>0</v>
      </c>
      <c r="H9" s="9">
        <v>0</v>
      </c>
      <c r="I9" s="9">
        <v>0</v>
      </c>
      <c r="J9" s="9">
        <v>0</v>
      </c>
      <c r="K9" s="9">
        <v>0</v>
      </c>
      <c r="L9" s="9">
        <v>0</v>
      </c>
      <c r="M9" s="9">
        <v>0</v>
      </c>
      <c r="N9" s="9">
        <v>0</v>
      </c>
      <c r="O9" s="9">
        <f t="shared" si="1"/>
        <v>0</v>
      </c>
      <c r="Q9" s="9">
        <f t="shared" si="2"/>
        <v>0</v>
      </c>
      <c r="R9" s="9">
        <f>(SUM($E9:F9)+SUM($E9:E9))/2</f>
        <v>0</v>
      </c>
      <c r="S9" s="9">
        <f>(SUM($E9:G9)+SUM($E9:F9))/2</f>
        <v>0</v>
      </c>
      <c r="T9" s="9">
        <f>(SUM($E9:H9)+SUM($E9:G9))/2</f>
        <v>0</v>
      </c>
      <c r="U9" s="9">
        <f>(SUM($E9:I9)+SUM($E9:H9))/2</f>
        <v>0</v>
      </c>
      <c r="V9" s="9">
        <f>(SUM($E9:J9)+SUM($E9:I9))/2</f>
        <v>0</v>
      </c>
      <c r="W9" s="9">
        <f>(SUM($E9:K9)+SUM($E9:J9))/2</f>
        <v>0</v>
      </c>
      <c r="X9" s="9">
        <f>(SUM($E9:L9)+SUM($E9:K9))/2</f>
        <v>0</v>
      </c>
      <c r="Y9" s="9">
        <f>(SUM($E9:M9)+SUM($E9:L9))/2</f>
        <v>0</v>
      </c>
      <c r="Z9" s="9">
        <f>(SUM($E9:N9)+SUM($E9:M9))/2</f>
        <v>0</v>
      </c>
      <c r="AA9" s="9">
        <f t="shared" si="3"/>
        <v>0</v>
      </c>
    </row>
    <row r="10" spans="1:28" hidden="1">
      <c r="A10" s="7">
        <v>1005</v>
      </c>
      <c r="B10" t="s">
        <v>33</v>
      </c>
      <c r="C10" t="str">
        <f t="shared" si="0"/>
        <v>1005 Elec Distribution 360-373</v>
      </c>
      <c r="D10" s="10">
        <v>1</v>
      </c>
      <c r="E10" s="8">
        <v>0</v>
      </c>
      <c r="F10" s="9">
        <v>0</v>
      </c>
      <c r="G10" s="9">
        <v>0</v>
      </c>
      <c r="H10" s="9">
        <v>0</v>
      </c>
      <c r="I10" s="9">
        <v>0</v>
      </c>
      <c r="J10" s="9">
        <v>0</v>
      </c>
      <c r="K10" s="9">
        <v>0</v>
      </c>
      <c r="L10" s="9">
        <v>0</v>
      </c>
      <c r="M10" s="9">
        <v>0</v>
      </c>
      <c r="N10" s="9">
        <v>0</v>
      </c>
      <c r="O10" s="9">
        <f t="shared" si="1"/>
        <v>0</v>
      </c>
      <c r="Q10" s="9">
        <f t="shared" si="2"/>
        <v>0</v>
      </c>
      <c r="R10" s="9">
        <f>(SUM($E10:F10)+SUM($E10:E10))/2</f>
        <v>0</v>
      </c>
      <c r="S10" s="9">
        <f>(SUM($E10:G10)+SUM($E10:F10))/2</f>
        <v>0</v>
      </c>
      <c r="T10" s="9">
        <f>(SUM($E10:H10)+SUM($E10:G10))/2</f>
        <v>0</v>
      </c>
      <c r="U10" s="9">
        <f>(SUM($E10:I10)+SUM($E10:H10))/2</f>
        <v>0</v>
      </c>
      <c r="V10" s="9">
        <f>(SUM($E10:J10)+SUM($E10:I10))/2</f>
        <v>0</v>
      </c>
      <c r="W10" s="9">
        <f>(SUM($E10:K10)+SUM($E10:J10))/2</f>
        <v>0</v>
      </c>
      <c r="X10" s="9">
        <f>(SUM($E10:L10)+SUM($E10:K10))/2</f>
        <v>0</v>
      </c>
      <c r="Y10" s="9">
        <f>(SUM($E10:M10)+SUM($E10:L10))/2</f>
        <v>0</v>
      </c>
      <c r="Z10" s="9">
        <f>(SUM($E10:N10)+SUM($E10:M10))/2</f>
        <v>0</v>
      </c>
      <c r="AA10" s="9">
        <f t="shared" si="3"/>
        <v>0</v>
      </c>
    </row>
    <row r="11" spans="1:28" hidden="1">
      <c r="A11" s="7">
        <v>1006</v>
      </c>
      <c r="B11" t="s">
        <v>33</v>
      </c>
      <c r="C11" t="str">
        <f t="shared" si="0"/>
        <v>1006 Elec Distribution 360-373</v>
      </c>
      <c r="D11" s="10">
        <v>1</v>
      </c>
      <c r="E11" s="8">
        <v>0</v>
      </c>
      <c r="F11" s="9">
        <v>0</v>
      </c>
      <c r="G11" s="9">
        <v>0</v>
      </c>
      <c r="H11" s="9">
        <v>0</v>
      </c>
      <c r="I11" s="9">
        <v>0</v>
      </c>
      <c r="J11" s="9">
        <v>0</v>
      </c>
      <c r="K11" s="9">
        <v>0</v>
      </c>
      <c r="L11" s="9">
        <v>0</v>
      </c>
      <c r="M11" s="9">
        <v>0</v>
      </c>
      <c r="N11" s="9">
        <v>0</v>
      </c>
      <c r="O11" s="9">
        <f t="shared" si="1"/>
        <v>0</v>
      </c>
      <c r="Q11" s="9">
        <f t="shared" si="2"/>
        <v>0</v>
      </c>
      <c r="R11" s="9">
        <f>(SUM($E11:F11)+SUM($E11:E11))/2</f>
        <v>0</v>
      </c>
      <c r="S11" s="9">
        <f>(SUM($E11:G11)+SUM($E11:F11))/2</f>
        <v>0</v>
      </c>
      <c r="T11" s="9">
        <f>(SUM($E11:H11)+SUM($E11:G11))/2</f>
        <v>0</v>
      </c>
      <c r="U11" s="9">
        <f>(SUM($E11:I11)+SUM($E11:H11))/2</f>
        <v>0</v>
      </c>
      <c r="V11" s="9">
        <f>(SUM($E11:J11)+SUM($E11:I11))/2</f>
        <v>0</v>
      </c>
      <c r="W11" s="9">
        <f>(SUM($E11:K11)+SUM($E11:J11))/2</f>
        <v>0</v>
      </c>
      <c r="X11" s="9">
        <f>(SUM($E11:L11)+SUM($E11:K11))/2</f>
        <v>0</v>
      </c>
      <c r="Y11" s="9">
        <f>(SUM($E11:M11)+SUM($E11:L11))/2</f>
        <v>0</v>
      </c>
      <c r="Z11" s="9">
        <f>(SUM($E11:N11)+SUM($E11:M11))/2</f>
        <v>0</v>
      </c>
      <c r="AA11" s="9">
        <f t="shared" si="3"/>
        <v>0</v>
      </c>
    </row>
    <row r="12" spans="1:28" hidden="1">
      <c r="A12" s="7">
        <v>1009</v>
      </c>
      <c r="B12" t="s">
        <v>33</v>
      </c>
      <c r="C12" t="str">
        <f t="shared" si="0"/>
        <v>1009 Elec Distribution 360-373</v>
      </c>
      <c r="D12" s="10">
        <v>1</v>
      </c>
      <c r="E12" s="8">
        <v>0</v>
      </c>
      <c r="F12" s="9">
        <v>0</v>
      </c>
      <c r="G12" s="9">
        <v>0</v>
      </c>
      <c r="H12" s="9">
        <v>0</v>
      </c>
      <c r="I12" s="9">
        <v>0</v>
      </c>
      <c r="J12" s="9">
        <v>0</v>
      </c>
      <c r="K12" s="9">
        <v>0</v>
      </c>
      <c r="L12" s="9">
        <v>0</v>
      </c>
      <c r="M12" s="9">
        <v>0</v>
      </c>
      <c r="N12" s="9">
        <v>0</v>
      </c>
      <c r="O12" s="9">
        <f t="shared" si="1"/>
        <v>0</v>
      </c>
      <c r="Q12" s="9">
        <f t="shared" si="2"/>
        <v>0</v>
      </c>
      <c r="R12" s="9">
        <f>(SUM($E12:F12)+SUM($E12:E12))/2</f>
        <v>0</v>
      </c>
      <c r="S12" s="9">
        <f>(SUM($E12:G12)+SUM($E12:F12))/2</f>
        <v>0</v>
      </c>
      <c r="T12" s="9">
        <f>(SUM($E12:H12)+SUM($E12:G12))/2</f>
        <v>0</v>
      </c>
      <c r="U12" s="9">
        <f>(SUM($E12:I12)+SUM($E12:H12))/2</f>
        <v>0</v>
      </c>
      <c r="V12" s="9">
        <f>(SUM($E12:J12)+SUM($E12:I12))/2</f>
        <v>0</v>
      </c>
      <c r="W12" s="9">
        <f>(SUM($E12:K12)+SUM($E12:J12))/2</f>
        <v>0</v>
      </c>
      <c r="X12" s="9">
        <f>(SUM($E12:L12)+SUM($E12:K12))/2</f>
        <v>0</v>
      </c>
      <c r="Y12" s="9">
        <f>(SUM($E12:M12)+SUM($E12:L12))/2</f>
        <v>0</v>
      </c>
      <c r="Z12" s="9">
        <f>(SUM($E12:N12)+SUM($E12:M12))/2</f>
        <v>0</v>
      </c>
      <c r="AA12" s="9">
        <f t="shared" si="3"/>
        <v>0</v>
      </c>
    </row>
    <row r="13" spans="1:28" hidden="1">
      <c r="A13" s="7">
        <v>1050</v>
      </c>
      <c r="B13" t="s">
        <v>35</v>
      </c>
      <c r="C13" t="str">
        <f t="shared" si="0"/>
        <v>1050 Gas Distribution 374-387</v>
      </c>
      <c r="D13" s="10">
        <v>1</v>
      </c>
      <c r="E13" s="8">
        <v>-74768.329999999987</v>
      </c>
      <c r="F13" s="9">
        <v>262086.15</v>
      </c>
      <c r="G13" s="9">
        <v>1621.01</v>
      </c>
      <c r="H13" s="9">
        <v>374444.00999999995</v>
      </c>
      <c r="I13" s="9">
        <v>258438.78</v>
      </c>
      <c r="J13" s="9">
        <v>16699</v>
      </c>
      <c r="K13" s="9">
        <v>36704.14</v>
      </c>
      <c r="L13" s="9">
        <v>112023.16</v>
      </c>
      <c r="M13" s="9">
        <v>57131.85</v>
      </c>
      <c r="N13" s="9">
        <v>38678.86</v>
      </c>
      <c r="O13" s="9">
        <f t="shared" si="1"/>
        <v>1083058.6300000001</v>
      </c>
      <c r="Q13" s="9">
        <f t="shared" si="2"/>
        <v>-37384.164999999994</v>
      </c>
      <c r="R13" s="9">
        <f>(SUM($E13:F13)+SUM($E13:E13))/2</f>
        <v>56274.74500000001</v>
      </c>
      <c r="S13" s="9">
        <f>(SUM($E13:G13)+SUM($E13:F13))/2</f>
        <v>188128.32500000001</v>
      </c>
      <c r="T13" s="9">
        <f>(SUM($E13:H13)+SUM($E13:G13))/2</f>
        <v>376160.83499999996</v>
      </c>
      <c r="U13" s="9">
        <f>(SUM($E13:I13)+SUM($E13:H13))/2</f>
        <v>692602.23</v>
      </c>
      <c r="V13" s="9">
        <f>(SUM($E13:J13)+SUM($E13:I13))/2</f>
        <v>830171.12</v>
      </c>
      <c r="W13" s="9">
        <f>(SUM($E13:K13)+SUM($E13:J13))/2</f>
        <v>856872.69</v>
      </c>
      <c r="X13" s="9">
        <f>(SUM($E13:L13)+SUM($E13:K13))/2</f>
        <v>931236.34000000008</v>
      </c>
      <c r="Y13" s="9">
        <f>(SUM($E13:M13)+SUM($E13:L13))/2</f>
        <v>1015813.845</v>
      </c>
      <c r="Z13" s="9">
        <f>(SUM($E13:N13)+SUM($E13:M13))/2</f>
        <v>1063719.2000000002</v>
      </c>
      <c r="AA13" s="9">
        <f t="shared" si="3"/>
        <v>597359.51650000003</v>
      </c>
    </row>
    <row r="14" spans="1:28" hidden="1">
      <c r="A14" s="7">
        <v>1051</v>
      </c>
      <c r="B14" t="s">
        <v>35</v>
      </c>
      <c r="C14" t="str">
        <f t="shared" si="0"/>
        <v>1051 Gas Distribution 374-387</v>
      </c>
      <c r="D14" s="10">
        <v>1</v>
      </c>
      <c r="E14" s="8">
        <v>25765.300000000003</v>
      </c>
      <c r="F14" s="9">
        <v>53638.37</v>
      </c>
      <c r="G14" s="9">
        <v>17962.14</v>
      </c>
      <c r="H14" s="9">
        <v>40841.339999999997</v>
      </c>
      <c r="I14" s="9">
        <v>38201.620000000003</v>
      </c>
      <c r="J14" s="9">
        <v>66024.55</v>
      </c>
      <c r="K14" s="9">
        <v>40544.019999999997</v>
      </c>
      <c r="L14" s="9">
        <v>34426.43</v>
      </c>
      <c r="M14" s="9">
        <v>27328.12</v>
      </c>
      <c r="N14" s="9">
        <v>49124.86</v>
      </c>
      <c r="O14" s="9">
        <f t="shared" si="1"/>
        <v>393856.75</v>
      </c>
      <c r="Q14" s="9">
        <f t="shared" si="2"/>
        <v>12882.650000000001</v>
      </c>
      <c r="R14" s="9">
        <f>(SUM($E14:F14)+SUM($E14:E14))/2</f>
        <v>52584.485000000008</v>
      </c>
      <c r="S14" s="9">
        <f>(SUM($E14:G14)+SUM($E14:F14))/2</f>
        <v>88384.74000000002</v>
      </c>
      <c r="T14" s="9">
        <f>(SUM($E14:H14)+SUM($E14:G14))/2</f>
        <v>117786.48000000001</v>
      </c>
      <c r="U14" s="9">
        <f>(SUM($E14:I14)+SUM($E14:H14))/2</f>
        <v>157307.96000000002</v>
      </c>
      <c r="V14" s="9">
        <f>(SUM($E14:J14)+SUM($E14:I14))/2</f>
        <v>209421.04500000001</v>
      </c>
      <c r="W14" s="9">
        <f>(SUM($E14:K14)+SUM($E14:J14))/2</f>
        <v>262705.33</v>
      </c>
      <c r="X14" s="9">
        <f>(SUM($E14:L14)+SUM($E14:K14))/2</f>
        <v>300190.55500000005</v>
      </c>
      <c r="Y14" s="9">
        <f>(SUM($E14:M14)+SUM($E14:L14))/2</f>
        <v>331067.83</v>
      </c>
      <c r="Z14" s="9">
        <f>(SUM($E14:N14)+SUM($E14:M14))/2</f>
        <v>369294.32</v>
      </c>
      <c r="AA14" s="9">
        <f t="shared" si="3"/>
        <v>190162.53950000001</v>
      </c>
    </row>
    <row r="15" spans="1:28" hidden="1">
      <c r="A15" s="7">
        <v>1053</v>
      </c>
      <c r="B15" t="s">
        <v>35</v>
      </c>
      <c r="C15" t="str">
        <f t="shared" si="0"/>
        <v>1053 Gas Distribution 374-387</v>
      </c>
      <c r="D15" s="10">
        <v>1</v>
      </c>
      <c r="E15" s="8">
        <v>13258.799999999996</v>
      </c>
      <c r="F15" s="9">
        <v>56960.72</v>
      </c>
      <c r="G15" s="9">
        <v>27883.200000000001</v>
      </c>
      <c r="H15" s="9">
        <v>78708.98</v>
      </c>
      <c r="I15" s="9">
        <v>27865.43</v>
      </c>
      <c r="J15" s="9">
        <v>26725.9</v>
      </c>
      <c r="K15" s="9">
        <v>62448.18</v>
      </c>
      <c r="L15" s="9">
        <v>26725.9</v>
      </c>
      <c r="M15" s="9">
        <v>26725.9</v>
      </c>
      <c r="N15" s="9">
        <v>26725.9</v>
      </c>
      <c r="O15" s="9">
        <f t="shared" si="1"/>
        <v>374028.91000000003</v>
      </c>
      <c r="Q15" s="9">
        <f t="shared" si="2"/>
        <v>6629.3999999999978</v>
      </c>
      <c r="R15" s="9">
        <f>(SUM($E15:F15)+SUM($E15:E15))/2</f>
        <v>41739.159999999989</v>
      </c>
      <c r="S15" s="9">
        <f>(SUM($E15:G15)+SUM($E15:F15))/2</f>
        <v>84161.12</v>
      </c>
      <c r="T15" s="9">
        <f>(SUM($E15:H15)+SUM($E15:G15))/2</f>
        <v>137457.21</v>
      </c>
      <c r="U15" s="9">
        <f>(SUM($E15:I15)+SUM($E15:H15))/2</f>
        <v>190744.41499999998</v>
      </c>
      <c r="V15" s="9">
        <f>(SUM($E15:J15)+SUM($E15:I15))/2</f>
        <v>218040.07999999996</v>
      </c>
      <c r="W15" s="9">
        <f>(SUM($E15:K15)+SUM($E15:J15))/2</f>
        <v>262627.12</v>
      </c>
      <c r="X15" s="9">
        <f>(SUM($E15:L15)+SUM($E15:K15))/2</f>
        <v>307214.15999999997</v>
      </c>
      <c r="Y15" s="9">
        <f>(SUM($E15:M15)+SUM($E15:L15))/2</f>
        <v>333940.06</v>
      </c>
      <c r="Z15" s="9">
        <f>(SUM($E15:N15)+SUM($E15:M15))/2</f>
        <v>360665.96</v>
      </c>
      <c r="AA15" s="9">
        <f t="shared" si="3"/>
        <v>194321.86850000001</v>
      </c>
    </row>
    <row r="16" spans="1:28" hidden="1">
      <c r="A16" s="7">
        <v>1106</v>
      </c>
      <c r="B16" t="s">
        <v>33</v>
      </c>
      <c r="C16" t="str">
        <f t="shared" si="0"/>
        <v>1106 Elec Distribution 360-373</v>
      </c>
      <c r="D16" s="11">
        <v>1</v>
      </c>
      <c r="E16" s="8">
        <v>0</v>
      </c>
      <c r="F16" s="9">
        <v>0</v>
      </c>
      <c r="G16" s="9">
        <v>0</v>
      </c>
      <c r="H16" s="9">
        <v>0</v>
      </c>
      <c r="I16" s="9">
        <v>0</v>
      </c>
      <c r="J16" s="9">
        <v>0</v>
      </c>
      <c r="K16" s="9">
        <v>0</v>
      </c>
      <c r="L16" s="9">
        <v>0</v>
      </c>
      <c r="M16" s="9">
        <v>0</v>
      </c>
      <c r="N16" s="9">
        <v>0</v>
      </c>
      <c r="O16" s="9">
        <f t="shared" si="1"/>
        <v>0</v>
      </c>
      <c r="Q16" s="9">
        <f t="shared" si="2"/>
        <v>0</v>
      </c>
      <c r="R16" s="9">
        <f>(SUM($E16:F16)+SUM($E16:E16))/2</f>
        <v>0</v>
      </c>
      <c r="S16" s="9">
        <f>(SUM($E16:G16)+SUM($E16:F16))/2</f>
        <v>0</v>
      </c>
      <c r="T16" s="9">
        <f>(SUM($E16:H16)+SUM($E16:G16))/2</f>
        <v>0</v>
      </c>
      <c r="U16" s="9">
        <f>(SUM($E16:I16)+SUM($E16:H16))/2</f>
        <v>0</v>
      </c>
      <c r="V16" s="9">
        <f>(SUM($E16:J16)+SUM($E16:I16))/2</f>
        <v>0</v>
      </c>
      <c r="W16" s="9">
        <f>(SUM($E16:K16)+SUM($E16:J16))/2</f>
        <v>0</v>
      </c>
      <c r="X16" s="9">
        <f>(SUM($E16:L16)+SUM($E16:K16))/2</f>
        <v>0</v>
      </c>
      <c r="Y16" s="9">
        <f>(SUM($E16:M16)+SUM($E16:L16))/2</f>
        <v>0</v>
      </c>
      <c r="Z16" s="9">
        <f>(SUM($E16:N16)+SUM($E16:M16))/2</f>
        <v>0</v>
      </c>
      <c r="AA16" s="9">
        <f t="shared" si="3"/>
        <v>0</v>
      </c>
    </row>
    <row r="17" spans="1:27" hidden="1">
      <c r="A17" s="7">
        <v>1106</v>
      </c>
      <c r="B17" t="s">
        <v>34</v>
      </c>
      <c r="C17" t="str">
        <f t="shared" si="0"/>
        <v>1106 Elec Transmission 350-359</v>
      </c>
      <c r="D17" s="11">
        <v>1</v>
      </c>
      <c r="E17" s="8">
        <v>0</v>
      </c>
      <c r="F17" s="9">
        <v>0</v>
      </c>
      <c r="G17" s="9">
        <v>0</v>
      </c>
      <c r="H17" s="9">
        <v>0</v>
      </c>
      <c r="I17" s="9">
        <v>0</v>
      </c>
      <c r="J17" s="9">
        <v>0</v>
      </c>
      <c r="K17" s="9">
        <v>0</v>
      </c>
      <c r="L17" s="9">
        <v>0</v>
      </c>
      <c r="M17" s="9">
        <v>0</v>
      </c>
      <c r="N17" s="9">
        <v>0</v>
      </c>
      <c r="O17" s="9">
        <f t="shared" si="1"/>
        <v>0</v>
      </c>
      <c r="Q17" s="9">
        <f t="shared" si="2"/>
        <v>0</v>
      </c>
      <c r="R17" s="9">
        <f>(SUM($E17:F17)+SUM($E17:E17))/2</f>
        <v>0</v>
      </c>
      <c r="S17" s="9">
        <f>(SUM($E17:G17)+SUM($E17:F17))/2</f>
        <v>0</v>
      </c>
      <c r="T17" s="9">
        <f>(SUM($E17:H17)+SUM($E17:G17))/2</f>
        <v>0</v>
      </c>
      <c r="U17" s="9">
        <f>(SUM($E17:I17)+SUM($E17:H17))/2</f>
        <v>0</v>
      </c>
      <c r="V17" s="9">
        <f>(SUM($E17:J17)+SUM($E17:I17))/2</f>
        <v>0</v>
      </c>
      <c r="W17" s="9">
        <f>(SUM($E17:K17)+SUM($E17:J17))/2</f>
        <v>0</v>
      </c>
      <c r="X17" s="9">
        <f>(SUM($E17:L17)+SUM($E17:K17))/2</f>
        <v>0</v>
      </c>
      <c r="Y17" s="9">
        <f>(SUM($E17:M17)+SUM($E17:L17))/2</f>
        <v>0</v>
      </c>
      <c r="Z17" s="9">
        <f>(SUM($E17:N17)+SUM($E17:M17))/2</f>
        <v>0</v>
      </c>
      <c r="AA17" s="9">
        <f t="shared" si="3"/>
        <v>0</v>
      </c>
    </row>
    <row r="18" spans="1:27" hidden="1">
      <c r="A18" s="7">
        <v>1106</v>
      </c>
      <c r="B18" t="s">
        <v>36</v>
      </c>
      <c r="C18" t="str">
        <f t="shared" si="0"/>
        <v>1106 General 389-391 / 393-395 / 397-398</v>
      </c>
      <c r="D18" s="11">
        <v>1</v>
      </c>
      <c r="E18" s="8">
        <v>0</v>
      </c>
      <c r="F18" s="9">
        <v>0</v>
      </c>
      <c r="G18" s="9">
        <v>0</v>
      </c>
      <c r="H18" s="9">
        <v>0</v>
      </c>
      <c r="I18" s="9">
        <v>0</v>
      </c>
      <c r="J18" s="9">
        <v>0</v>
      </c>
      <c r="K18" s="9">
        <v>0</v>
      </c>
      <c r="L18" s="9">
        <v>0</v>
      </c>
      <c r="M18" s="9">
        <v>0</v>
      </c>
      <c r="N18" s="9">
        <v>0</v>
      </c>
      <c r="O18" s="9">
        <f t="shared" si="1"/>
        <v>0</v>
      </c>
      <c r="Q18" s="9">
        <f t="shared" si="2"/>
        <v>0</v>
      </c>
      <c r="R18" s="9">
        <f>(SUM($E18:F18)+SUM($E18:E18))/2</f>
        <v>0</v>
      </c>
      <c r="S18" s="9">
        <f>(SUM($E18:G18)+SUM($E18:F18))/2</f>
        <v>0</v>
      </c>
      <c r="T18" s="9">
        <f>(SUM($E18:H18)+SUM($E18:G18))/2</f>
        <v>0</v>
      </c>
      <c r="U18" s="9">
        <f>(SUM($E18:I18)+SUM($E18:H18))/2</f>
        <v>0</v>
      </c>
      <c r="V18" s="9">
        <f>(SUM($E18:J18)+SUM($E18:I18))/2</f>
        <v>0</v>
      </c>
      <c r="W18" s="9">
        <f>(SUM($E18:K18)+SUM($E18:J18))/2</f>
        <v>0</v>
      </c>
      <c r="X18" s="9">
        <f>(SUM($E18:L18)+SUM($E18:K18))/2</f>
        <v>0</v>
      </c>
      <c r="Y18" s="9">
        <f>(SUM($E18:M18)+SUM($E18:L18))/2</f>
        <v>0</v>
      </c>
      <c r="Z18" s="9">
        <f>(SUM($E18:N18)+SUM($E18:M18))/2</f>
        <v>0</v>
      </c>
      <c r="AA18" s="9">
        <f t="shared" si="3"/>
        <v>0</v>
      </c>
    </row>
    <row r="19" spans="1:27" hidden="1">
      <c r="A19" s="7">
        <v>1107</v>
      </c>
      <c r="B19" t="s">
        <v>33</v>
      </c>
      <c r="C19" t="str">
        <f t="shared" si="0"/>
        <v>1107 Elec Distribution 360-373</v>
      </c>
      <c r="D19" s="11">
        <v>1</v>
      </c>
      <c r="E19" s="8">
        <v>0</v>
      </c>
      <c r="F19" s="9">
        <v>0</v>
      </c>
      <c r="G19" s="9">
        <v>0</v>
      </c>
      <c r="H19" s="9">
        <v>0</v>
      </c>
      <c r="I19" s="9">
        <v>0</v>
      </c>
      <c r="J19" s="9">
        <v>0</v>
      </c>
      <c r="K19" s="9">
        <v>0</v>
      </c>
      <c r="L19" s="9">
        <v>0</v>
      </c>
      <c r="M19" s="9">
        <v>0</v>
      </c>
      <c r="N19" s="9">
        <v>0</v>
      </c>
      <c r="O19" s="9">
        <f t="shared" si="1"/>
        <v>0</v>
      </c>
      <c r="Q19" s="9">
        <f t="shared" si="2"/>
        <v>0</v>
      </c>
      <c r="R19" s="9">
        <f>(SUM($E19:F19)+SUM($E19:E19))/2</f>
        <v>0</v>
      </c>
      <c r="S19" s="9">
        <f>(SUM($E19:G19)+SUM($E19:F19))/2</f>
        <v>0</v>
      </c>
      <c r="T19" s="9">
        <f>(SUM($E19:H19)+SUM($E19:G19))/2</f>
        <v>0</v>
      </c>
      <c r="U19" s="9">
        <f>(SUM($E19:I19)+SUM($E19:H19))/2</f>
        <v>0</v>
      </c>
      <c r="V19" s="9">
        <f>(SUM($E19:J19)+SUM($E19:I19))/2</f>
        <v>0</v>
      </c>
      <c r="W19" s="9">
        <f>(SUM($E19:K19)+SUM($E19:J19))/2</f>
        <v>0</v>
      </c>
      <c r="X19" s="9">
        <f>(SUM($E19:L19)+SUM($E19:K19))/2</f>
        <v>0</v>
      </c>
      <c r="Y19" s="9">
        <f>(SUM($E19:M19)+SUM($E19:L19))/2</f>
        <v>0</v>
      </c>
      <c r="Z19" s="9">
        <f>(SUM($E19:N19)+SUM($E19:M19))/2</f>
        <v>0</v>
      </c>
      <c r="AA19" s="9">
        <f t="shared" si="3"/>
        <v>0</v>
      </c>
    </row>
    <row r="20" spans="1:27" hidden="1">
      <c r="A20" s="7">
        <v>1107</v>
      </c>
      <c r="B20" t="s">
        <v>34</v>
      </c>
      <c r="C20" t="str">
        <f t="shared" si="0"/>
        <v>1107 Elec Transmission 350-359</v>
      </c>
      <c r="D20" s="11">
        <v>1</v>
      </c>
      <c r="E20" s="8">
        <v>0</v>
      </c>
      <c r="F20" s="9">
        <v>0</v>
      </c>
      <c r="G20" s="9">
        <v>0</v>
      </c>
      <c r="H20" s="9">
        <v>0</v>
      </c>
      <c r="I20" s="9">
        <v>0</v>
      </c>
      <c r="J20" s="9">
        <v>0</v>
      </c>
      <c r="K20" s="9">
        <v>0</v>
      </c>
      <c r="L20" s="9">
        <v>0</v>
      </c>
      <c r="M20" s="9">
        <v>0</v>
      </c>
      <c r="N20" s="9">
        <v>0</v>
      </c>
      <c r="O20" s="9">
        <f t="shared" si="1"/>
        <v>0</v>
      </c>
      <c r="Q20" s="9">
        <f t="shared" si="2"/>
        <v>0</v>
      </c>
      <c r="R20" s="9">
        <f>(SUM($E20:F20)+SUM($E20:E20))/2</f>
        <v>0</v>
      </c>
      <c r="S20" s="9">
        <f>(SUM($E20:G20)+SUM($E20:F20))/2</f>
        <v>0</v>
      </c>
      <c r="T20" s="9">
        <f>(SUM($E20:H20)+SUM($E20:G20))/2</f>
        <v>0</v>
      </c>
      <c r="U20" s="9">
        <f>(SUM($E20:I20)+SUM($E20:H20))/2</f>
        <v>0</v>
      </c>
      <c r="V20" s="9">
        <f>(SUM($E20:J20)+SUM($E20:I20))/2</f>
        <v>0</v>
      </c>
      <c r="W20" s="9">
        <f>(SUM($E20:K20)+SUM($E20:J20))/2</f>
        <v>0</v>
      </c>
      <c r="X20" s="9">
        <f>(SUM($E20:L20)+SUM($E20:K20))/2</f>
        <v>0</v>
      </c>
      <c r="Y20" s="9">
        <f>(SUM($E20:M20)+SUM($E20:L20))/2</f>
        <v>0</v>
      </c>
      <c r="Z20" s="9">
        <f>(SUM($E20:N20)+SUM($E20:M20))/2</f>
        <v>0</v>
      </c>
      <c r="AA20" s="9">
        <f t="shared" si="3"/>
        <v>0</v>
      </c>
    </row>
    <row r="21" spans="1:27" hidden="1">
      <c r="A21" s="7">
        <v>1107</v>
      </c>
      <c r="B21" t="s">
        <v>36</v>
      </c>
      <c r="C21" t="str">
        <f t="shared" si="0"/>
        <v>1107 General 389-391 / 393-395 / 397-398</v>
      </c>
      <c r="D21" s="11">
        <v>1</v>
      </c>
      <c r="E21" s="8">
        <v>0</v>
      </c>
      <c r="F21" s="9">
        <v>0</v>
      </c>
      <c r="G21" s="9">
        <v>0</v>
      </c>
      <c r="H21" s="9">
        <v>0</v>
      </c>
      <c r="I21" s="9">
        <v>0</v>
      </c>
      <c r="J21" s="9">
        <v>0</v>
      </c>
      <c r="K21" s="9">
        <v>0</v>
      </c>
      <c r="L21" s="9">
        <v>0</v>
      </c>
      <c r="M21" s="9">
        <v>0</v>
      </c>
      <c r="N21" s="9">
        <v>0</v>
      </c>
      <c r="O21" s="9">
        <f t="shared" si="1"/>
        <v>0</v>
      </c>
      <c r="Q21" s="9">
        <f t="shared" si="2"/>
        <v>0</v>
      </c>
      <c r="R21" s="9">
        <f>(SUM($E21:F21)+SUM($E21:E21))/2</f>
        <v>0</v>
      </c>
      <c r="S21" s="9">
        <f>(SUM($E21:G21)+SUM($E21:F21))/2</f>
        <v>0</v>
      </c>
      <c r="T21" s="9">
        <f>(SUM($E21:H21)+SUM($E21:G21))/2</f>
        <v>0</v>
      </c>
      <c r="U21" s="9">
        <f>(SUM($E21:I21)+SUM($E21:H21))/2</f>
        <v>0</v>
      </c>
      <c r="V21" s="9">
        <f>(SUM($E21:J21)+SUM($E21:I21))/2</f>
        <v>0</v>
      </c>
      <c r="W21" s="9">
        <f>(SUM($E21:K21)+SUM($E21:J21))/2</f>
        <v>0</v>
      </c>
      <c r="X21" s="9">
        <f>(SUM($E21:L21)+SUM($E21:K21))/2</f>
        <v>0</v>
      </c>
      <c r="Y21" s="9">
        <f>(SUM($E21:M21)+SUM($E21:L21))/2</f>
        <v>0</v>
      </c>
      <c r="Z21" s="9">
        <f>(SUM($E21:N21)+SUM($E21:M21))/2</f>
        <v>0</v>
      </c>
      <c r="AA21" s="9">
        <f t="shared" si="3"/>
        <v>0</v>
      </c>
    </row>
    <row r="22" spans="1:27" hidden="1">
      <c r="A22" s="7">
        <v>1108</v>
      </c>
      <c r="B22" t="s">
        <v>33</v>
      </c>
      <c r="C22" t="str">
        <f t="shared" si="0"/>
        <v>1108 Elec Distribution 360-373</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7" hidden="1">
      <c r="A23" s="7">
        <v>1108</v>
      </c>
      <c r="B23" t="s">
        <v>34</v>
      </c>
      <c r="C23" t="str">
        <f t="shared" si="0"/>
        <v>1108 Elec Transmission 350-359</v>
      </c>
      <c r="D23" s="11">
        <v>1</v>
      </c>
      <c r="E23" s="8">
        <v>0</v>
      </c>
      <c r="F23" s="9">
        <v>0</v>
      </c>
      <c r="G23" s="9">
        <v>0</v>
      </c>
      <c r="H23" s="9">
        <v>0</v>
      </c>
      <c r="I23" s="9">
        <v>0</v>
      </c>
      <c r="J23" s="9">
        <v>0</v>
      </c>
      <c r="K23" s="9">
        <v>0</v>
      </c>
      <c r="L23" s="9">
        <v>0</v>
      </c>
      <c r="M23" s="9">
        <v>0</v>
      </c>
      <c r="N23" s="9">
        <v>0</v>
      </c>
      <c r="O23" s="9">
        <f t="shared" si="1"/>
        <v>0</v>
      </c>
      <c r="Q23" s="9">
        <f t="shared" si="2"/>
        <v>0</v>
      </c>
      <c r="R23" s="9">
        <f>(SUM($E23:F23)+SUM($E23:E23))/2</f>
        <v>0</v>
      </c>
      <c r="S23" s="9">
        <f>(SUM($E23:G23)+SUM($E23:F23))/2</f>
        <v>0</v>
      </c>
      <c r="T23" s="9">
        <f>(SUM($E23:H23)+SUM($E23:G23))/2</f>
        <v>0</v>
      </c>
      <c r="U23" s="9">
        <f>(SUM($E23:I23)+SUM($E23:H23))/2</f>
        <v>0</v>
      </c>
      <c r="V23" s="9">
        <f>(SUM($E23:J23)+SUM($E23:I23))/2</f>
        <v>0</v>
      </c>
      <c r="W23" s="9">
        <f>(SUM($E23:K23)+SUM($E23:J23))/2</f>
        <v>0</v>
      </c>
      <c r="X23" s="9">
        <f>(SUM($E23:L23)+SUM($E23:K23))/2</f>
        <v>0</v>
      </c>
      <c r="Y23" s="9">
        <f>(SUM($E23:M23)+SUM($E23:L23))/2</f>
        <v>0</v>
      </c>
      <c r="Z23" s="9">
        <f>(SUM($E23:N23)+SUM($E23:M23))/2</f>
        <v>0</v>
      </c>
      <c r="AA23" s="9">
        <f t="shared" si="3"/>
        <v>0</v>
      </c>
    </row>
    <row r="24" spans="1:27" hidden="1">
      <c r="A24" s="7">
        <v>2000</v>
      </c>
      <c r="B24" t="s">
        <v>34</v>
      </c>
      <c r="C24" t="str">
        <f t="shared" si="0"/>
        <v>2000 Elec Transmission 350-359</v>
      </c>
      <c r="D24" s="11">
        <v>1</v>
      </c>
      <c r="E24" s="8">
        <v>0</v>
      </c>
      <c r="F24" s="9">
        <v>0</v>
      </c>
      <c r="G24" s="9">
        <v>0</v>
      </c>
      <c r="H24" s="9">
        <v>0</v>
      </c>
      <c r="I24" s="9">
        <v>0</v>
      </c>
      <c r="J24" s="9">
        <v>0</v>
      </c>
      <c r="K24" s="9">
        <v>0</v>
      </c>
      <c r="L24" s="9">
        <v>0</v>
      </c>
      <c r="M24" s="9">
        <v>0</v>
      </c>
      <c r="N24" s="9">
        <v>0</v>
      </c>
      <c r="O24" s="9">
        <f t="shared" si="1"/>
        <v>0</v>
      </c>
      <c r="Q24" s="9">
        <f t="shared" si="2"/>
        <v>0</v>
      </c>
      <c r="R24" s="9">
        <f>(SUM($E24:F24)+SUM($E24:E24))/2</f>
        <v>0</v>
      </c>
      <c r="S24" s="9">
        <f>(SUM($E24:G24)+SUM($E24:F24))/2</f>
        <v>0</v>
      </c>
      <c r="T24" s="9">
        <f>(SUM($E24:H24)+SUM($E24:G24))/2</f>
        <v>0</v>
      </c>
      <c r="U24" s="9">
        <f>(SUM($E24:I24)+SUM($E24:H24))/2</f>
        <v>0</v>
      </c>
      <c r="V24" s="9">
        <f>(SUM($E24:J24)+SUM($E24:I24))/2</f>
        <v>0</v>
      </c>
      <c r="W24" s="9">
        <f>(SUM($E24:K24)+SUM($E24:J24))/2</f>
        <v>0</v>
      </c>
      <c r="X24" s="9">
        <f>(SUM($E24:L24)+SUM($E24:K24))/2</f>
        <v>0</v>
      </c>
      <c r="Y24" s="9">
        <f>(SUM($E24:M24)+SUM($E24:L24))/2</f>
        <v>0</v>
      </c>
      <c r="Z24" s="9">
        <f>(SUM($E24:N24)+SUM($E24:M24))/2</f>
        <v>0</v>
      </c>
      <c r="AA24" s="9">
        <f t="shared" si="3"/>
        <v>0</v>
      </c>
    </row>
    <row r="25" spans="1:27" hidden="1">
      <c r="A25" s="7">
        <v>2000</v>
      </c>
      <c r="B25" t="s">
        <v>33</v>
      </c>
      <c r="C25" t="str">
        <f t="shared" si="0"/>
        <v>2000 Elec Distribution 360-373</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7" hidden="1">
      <c r="A26" s="7">
        <v>2001</v>
      </c>
      <c r="B26" t="s">
        <v>34</v>
      </c>
      <c r="C26" t="str">
        <f t="shared" si="0"/>
        <v>2001 Elec Transmission 350-359</v>
      </c>
      <c r="D26" s="11">
        <v>1</v>
      </c>
      <c r="E26" s="8">
        <v>0</v>
      </c>
      <c r="F26" s="9">
        <v>0</v>
      </c>
      <c r="G26" s="9">
        <v>0</v>
      </c>
      <c r="H26" s="9">
        <v>0</v>
      </c>
      <c r="I26" s="9">
        <v>0</v>
      </c>
      <c r="J26" s="9">
        <v>0</v>
      </c>
      <c r="K26" s="9">
        <v>0</v>
      </c>
      <c r="L26" s="9">
        <v>0</v>
      </c>
      <c r="M26" s="9">
        <v>0</v>
      </c>
      <c r="N26" s="9">
        <v>0</v>
      </c>
      <c r="O26" s="9">
        <f t="shared" si="1"/>
        <v>0</v>
      </c>
      <c r="Q26" s="9">
        <f t="shared" si="2"/>
        <v>0</v>
      </c>
      <c r="R26" s="9">
        <f>(SUM($E26:F26)+SUM($E26:E26))/2</f>
        <v>0</v>
      </c>
      <c r="S26" s="9">
        <f>(SUM($E26:G26)+SUM($E26:F26))/2</f>
        <v>0</v>
      </c>
      <c r="T26" s="9">
        <f>(SUM($E26:H26)+SUM($E26:G26))/2</f>
        <v>0</v>
      </c>
      <c r="U26" s="9">
        <f>(SUM($E26:I26)+SUM($E26:H26))/2</f>
        <v>0</v>
      </c>
      <c r="V26" s="9">
        <f>(SUM($E26:J26)+SUM($E26:I26))/2</f>
        <v>0</v>
      </c>
      <c r="W26" s="9">
        <f>(SUM($E26:K26)+SUM($E26:J26))/2</f>
        <v>0</v>
      </c>
      <c r="X26" s="9">
        <f>(SUM($E26:L26)+SUM($E26:K26))/2</f>
        <v>0</v>
      </c>
      <c r="Y26" s="9">
        <f>(SUM($E26:M26)+SUM($E26:L26))/2</f>
        <v>0</v>
      </c>
      <c r="Z26" s="9">
        <f>(SUM($E26:N26)+SUM($E26:M26))/2</f>
        <v>0</v>
      </c>
      <c r="AA26" s="9">
        <f t="shared" si="3"/>
        <v>0</v>
      </c>
    </row>
    <row r="27" spans="1:27" hidden="1">
      <c r="A27" s="7">
        <v>2051</v>
      </c>
      <c r="B27" t="s">
        <v>34</v>
      </c>
      <c r="C27" t="str">
        <f t="shared" si="0"/>
        <v>2051 Elec Transmission 350-359</v>
      </c>
      <c r="D27" s="11">
        <v>1</v>
      </c>
      <c r="E27" s="8">
        <v>0</v>
      </c>
      <c r="F27" s="9">
        <v>0</v>
      </c>
      <c r="G27" s="9">
        <v>0</v>
      </c>
      <c r="H27" s="9">
        <v>0</v>
      </c>
      <c r="I27" s="9">
        <v>0</v>
      </c>
      <c r="J27" s="9">
        <v>0</v>
      </c>
      <c r="K27" s="9">
        <v>0</v>
      </c>
      <c r="L27" s="9">
        <v>0</v>
      </c>
      <c r="M27" s="9">
        <v>0</v>
      </c>
      <c r="N27" s="9">
        <v>0</v>
      </c>
      <c r="O27" s="9">
        <f t="shared" si="1"/>
        <v>0</v>
      </c>
      <c r="Q27" s="9">
        <f t="shared" si="2"/>
        <v>0</v>
      </c>
      <c r="R27" s="9">
        <f>(SUM($E27:F27)+SUM($E27:E27))/2</f>
        <v>0</v>
      </c>
      <c r="S27" s="9">
        <f>(SUM($E27:G27)+SUM($E27:F27))/2</f>
        <v>0</v>
      </c>
      <c r="T27" s="9">
        <f>(SUM($E27:H27)+SUM($E27:G27))/2</f>
        <v>0</v>
      </c>
      <c r="U27" s="9">
        <f>(SUM($E27:I27)+SUM($E27:H27))/2</f>
        <v>0</v>
      </c>
      <c r="V27" s="9">
        <f>(SUM($E27:J27)+SUM($E27:I27))/2</f>
        <v>0</v>
      </c>
      <c r="W27" s="9">
        <f>(SUM($E27:K27)+SUM($E27:J27))/2</f>
        <v>0</v>
      </c>
      <c r="X27" s="9">
        <f>(SUM($E27:L27)+SUM($E27:K27))/2</f>
        <v>0</v>
      </c>
      <c r="Y27" s="9">
        <f>(SUM($E27:M27)+SUM($E27:L27))/2</f>
        <v>0</v>
      </c>
      <c r="Z27" s="9">
        <f>(SUM($E27:N27)+SUM($E27:M27))/2</f>
        <v>0</v>
      </c>
      <c r="AA27" s="9">
        <f t="shared" si="3"/>
        <v>0</v>
      </c>
    </row>
    <row r="28" spans="1:27" hidden="1">
      <c r="A28" s="7">
        <v>2054</v>
      </c>
      <c r="B28" t="s">
        <v>33</v>
      </c>
      <c r="C28" t="str">
        <f t="shared" si="0"/>
        <v>2054 Elec Distribution 360-373</v>
      </c>
      <c r="D28" s="11">
        <v>1</v>
      </c>
      <c r="E28" s="8">
        <v>0</v>
      </c>
      <c r="F28" s="9">
        <v>0</v>
      </c>
      <c r="G28" s="9">
        <v>0</v>
      </c>
      <c r="H28" s="9">
        <v>0</v>
      </c>
      <c r="I28" s="9">
        <v>0</v>
      </c>
      <c r="J28" s="9">
        <v>0</v>
      </c>
      <c r="K28" s="9">
        <v>0</v>
      </c>
      <c r="L28" s="9">
        <v>0</v>
      </c>
      <c r="M28" s="9">
        <v>0</v>
      </c>
      <c r="N28" s="9">
        <v>0</v>
      </c>
      <c r="O28" s="9">
        <f t="shared" si="1"/>
        <v>0</v>
      </c>
      <c r="Q28" s="9">
        <f t="shared" si="2"/>
        <v>0</v>
      </c>
      <c r="R28" s="9">
        <f>(SUM($E28:F28)+SUM($E28:E28))/2</f>
        <v>0</v>
      </c>
      <c r="S28" s="9">
        <f>(SUM($E28:G28)+SUM($E28:F28))/2</f>
        <v>0</v>
      </c>
      <c r="T28" s="9">
        <f>(SUM($E28:H28)+SUM($E28:G28))/2</f>
        <v>0</v>
      </c>
      <c r="U28" s="9">
        <f>(SUM($E28:I28)+SUM($E28:H28))/2</f>
        <v>0</v>
      </c>
      <c r="V28" s="9">
        <f>(SUM($E28:J28)+SUM($E28:I28))/2</f>
        <v>0</v>
      </c>
      <c r="W28" s="9">
        <f>(SUM($E28:K28)+SUM($E28:J28))/2</f>
        <v>0</v>
      </c>
      <c r="X28" s="9">
        <f>(SUM($E28:L28)+SUM($E28:K28))/2</f>
        <v>0</v>
      </c>
      <c r="Y28" s="9">
        <f>(SUM($E28:M28)+SUM($E28:L28))/2</f>
        <v>0</v>
      </c>
      <c r="Z28" s="9">
        <f>(SUM($E28:N28)+SUM($E28:M28))/2</f>
        <v>0</v>
      </c>
      <c r="AA28" s="9">
        <f t="shared" si="3"/>
        <v>0</v>
      </c>
    </row>
    <row r="29" spans="1:27" hidden="1">
      <c r="A29" s="7">
        <v>2055</v>
      </c>
      <c r="B29" t="s">
        <v>33</v>
      </c>
      <c r="C29" t="str">
        <f t="shared" si="0"/>
        <v>2055 Elec Distribution 360-373</v>
      </c>
      <c r="D29" s="11">
        <v>1</v>
      </c>
      <c r="E29" s="8">
        <v>0</v>
      </c>
      <c r="F29" s="9">
        <v>0</v>
      </c>
      <c r="G29" s="9">
        <v>0</v>
      </c>
      <c r="H29" s="9">
        <v>0</v>
      </c>
      <c r="I29" s="9">
        <v>0</v>
      </c>
      <c r="J29" s="9">
        <v>0</v>
      </c>
      <c r="K29" s="9">
        <v>0</v>
      </c>
      <c r="L29" s="9">
        <v>0</v>
      </c>
      <c r="M29" s="9">
        <v>0</v>
      </c>
      <c r="N29" s="9">
        <v>0</v>
      </c>
      <c r="O29" s="9">
        <f t="shared" si="1"/>
        <v>0</v>
      </c>
      <c r="Q29" s="9">
        <f t="shared" si="2"/>
        <v>0</v>
      </c>
      <c r="R29" s="9">
        <f>(SUM($E29:F29)+SUM($E29:E29))/2</f>
        <v>0</v>
      </c>
      <c r="S29" s="9">
        <f>(SUM($E29:G29)+SUM($E29:F29))/2</f>
        <v>0</v>
      </c>
      <c r="T29" s="9">
        <f>(SUM($E29:H29)+SUM($E29:G29))/2</f>
        <v>0</v>
      </c>
      <c r="U29" s="9">
        <f>(SUM($E29:I29)+SUM($E29:H29))/2</f>
        <v>0</v>
      </c>
      <c r="V29" s="9">
        <f>(SUM($E29:J29)+SUM($E29:I29))/2</f>
        <v>0</v>
      </c>
      <c r="W29" s="9">
        <f>(SUM($E29:K29)+SUM($E29:J29))/2</f>
        <v>0</v>
      </c>
      <c r="X29" s="9">
        <f>(SUM($E29:L29)+SUM($E29:K29))/2</f>
        <v>0</v>
      </c>
      <c r="Y29" s="9">
        <f>(SUM($E29:M29)+SUM($E29:L29))/2</f>
        <v>0</v>
      </c>
      <c r="Z29" s="9">
        <f>(SUM($E29:N29)+SUM($E29:M29))/2</f>
        <v>0</v>
      </c>
      <c r="AA29" s="9">
        <f t="shared" si="3"/>
        <v>0</v>
      </c>
    </row>
    <row r="30" spans="1:27" hidden="1">
      <c r="A30" s="7">
        <v>2055</v>
      </c>
      <c r="B30" t="s">
        <v>34</v>
      </c>
      <c r="C30" t="str">
        <f t="shared" si="0"/>
        <v>2055 Elec Transmission 350-359</v>
      </c>
      <c r="D30" s="11">
        <v>1</v>
      </c>
      <c r="E30" s="8">
        <v>0</v>
      </c>
      <c r="F30" s="9">
        <v>0</v>
      </c>
      <c r="G30" s="9">
        <v>0</v>
      </c>
      <c r="H30" s="9">
        <v>0</v>
      </c>
      <c r="I30" s="9">
        <v>0</v>
      </c>
      <c r="J30" s="9">
        <v>0</v>
      </c>
      <c r="K30" s="9">
        <v>0</v>
      </c>
      <c r="L30" s="9">
        <v>0</v>
      </c>
      <c r="M30" s="9">
        <v>0</v>
      </c>
      <c r="N30" s="9">
        <v>0</v>
      </c>
      <c r="O30" s="9">
        <f t="shared" si="1"/>
        <v>0</v>
      </c>
      <c r="Q30" s="9">
        <f t="shared" si="2"/>
        <v>0</v>
      </c>
      <c r="R30" s="9">
        <f>(SUM($E30:F30)+SUM($E30:E30))/2</f>
        <v>0</v>
      </c>
      <c r="S30" s="9">
        <f>(SUM($E30:G30)+SUM($E30:F30))/2</f>
        <v>0</v>
      </c>
      <c r="T30" s="9">
        <f>(SUM($E30:H30)+SUM($E30:G30))/2</f>
        <v>0</v>
      </c>
      <c r="U30" s="9">
        <f>(SUM($E30:I30)+SUM($E30:H30))/2</f>
        <v>0</v>
      </c>
      <c r="V30" s="9">
        <f>(SUM($E30:J30)+SUM($E30:I30))/2</f>
        <v>0</v>
      </c>
      <c r="W30" s="9">
        <f>(SUM($E30:K30)+SUM($E30:J30))/2</f>
        <v>0</v>
      </c>
      <c r="X30" s="9">
        <f>(SUM($E30:L30)+SUM($E30:K30))/2</f>
        <v>0</v>
      </c>
      <c r="Y30" s="9">
        <f>(SUM($E30:M30)+SUM($E30:L30))/2</f>
        <v>0</v>
      </c>
      <c r="Z30" s="9">
        <f>(SUM($E30:N30)+SUM($E30:M30))/2</f>
        <v>0</v>
      </c>
      <c r="AA30" s="9">
        <f t="shared" si="3"/>
        <v>0</v>
      </c>
    </row>
    <row r="31" spans="1:27" hidden="1">
      <c r="A31" s="7">
        <v>2056</v>
      </c>
      <c r="B31" t="s">
        <v>33</v>
      </c>
      <c r="C31" t="str">
        <f t="shared" si="0"/>
        <v>2056 Elec Distribution 360-373</v>
      </c>
      <c r="D31" s="11">
        <v>1</v>
      </c>
      <c r="E31" s="8">
        <v>0</v>
      </c>
      <c r="F31" s="9">
        <v>0</v>
      </c>
      <c r="G31" s="9">
        <v>0</v>
      </c>
      <c r="H31" s="9">
        <v>0</v>
      </c>
      <c r="I31" s="9">
        <v>0</v>
      </c>
      <c r="J31" s="9">
        <v>0</v>
      </c>
      <c r="K31" s="9">
        <v>0</v>
      </c>
      <c r="L31" s="9">
        <v>0</v>
      </c>
      <c r="M31" s="9">
        <v>0</v>
      </c>
      <c r="N31" s="9">
        <v>0</v>
      </c>
      <c r="O31" s="9">
        <f t="shared" si="1"/>
        <v>0</v>
      </c>
      <c r="Q31" s="9">
        <f t="shared" si="2"/>
        <v>0</v>
      </c>
      <c r="R31" s="9">
        <f>(SUM($E31:F31)+SUM($E31:E31))/2</f>
        <v>0</v>
      </c>
      <c r="S31" s="9">
        <f>(SUM($E31:G31)+SUM($E31:F31))/2</f>
        <v>0</v>
      </c>
      <c r="T31" s="9">
        <f>(SUM($E31:H31)+SUM($E31:G31))/2</f>
        <v>0</v>
      </c>
      <c r="U31" s="9">
        <f>(SUM($E31:I31)+SUM($E31:H31))/2</f>
        <v>0</v>
      </c>
      <c r="V31" s="9">
        <f>(SUM($E31:J31)+SUM($E31:I31))/2</f>
        <v>0</v>
      </c>
      <c r="W31" s="9">
        <f>(SUM($E31:K31)+SUM($E31:J31))/2</f>
        <v>0</v>
      </c>
      <c r="X31" s="9">
        <f>(SUM($E31:L31)+SUM($E31:K31))/2</f>
        <v>0</v>
      </c>
      <c r="Y31" s="9">
        <f>(SUM($E31:M31)+SUM($E31:L31))/2</f>
        <v>0</v>
      </c>
      <c r="Z31" s="9">
        <f>(SUM($E31:N31)+SUM($E31:M31))/2</f>
        <v>0</v>
      </c>
      <c r="AA31" s="9">
        <f t="shared" si="3"/>
        <v>0</v>
      </c>
    </row>
    <row r="32" spans="1:27" hidden="1">
      <c r="A32" s="7">
        <v>2056</v>
      </c>
      <c r="B32" t="s">
        <v>34</v>
      </c>
      <c r="C32" t="str">
        <f t="shared" si="0"/>
        <v>2056 Elec Transmission 350-359</v>
      </c>
      <c r="D32" s="11">
        <v>1</v>
      </c>
      <c r="E32" s="8">
        <v>0</v>
      </c>
      <c r="F32" s="9">
        <v>0</v>
      </c>
      <c r="G32" s="9">
        <v>0</v>
      </c>
      <c r="H32" s="9">
        <v>0</v>
      </c>
      <c r="I32" s="9">
        <v>0</v>
      </c>
      <c r="J32" s="9">
        <v>0</v>
      </c>
      <c r="K32" s="9">
        <v>0</v>
      </c>
      <c r="L32" s="9">
        <v>0</v>
      </c>
      <c r="M32" s="9">
        <v>0</v>
      </c>
      <c r="N32" s="9">
        <v>0</v>
      </c>
      <c r="O32" s="9">
        <f t="shared" si="1"/>
        <v>0</v>
      </c>
      <c r="Q32" s="9">
        <f t="shared" si="2"/>
        <v>0</v>
      </c>
      <c r="R32" s="9">
        <f>(SUM($E32:F32)+SUM($E32:E32))/2</f>
        <v>0</v>
      </c>
      <c r="S32" s="9">
        <f>(SUM($E32:G32)+SUM($E32:F32))/2</f>
        <v>0</v>
      </c>
      <c r="T32" s="9">
        <f>(SUM($E32:H32)+SUM($E32:G32))/2</f>
        <v>0</v>
      </c>
      <c r="U32" s="9">
        <f>(SUM($E32:I32)+SUM($E32:H32))/2</f>
        <v>0</v>
      </c>
      <c r="V32" s="9">
        <f>(SUM($E32:J32)+SUM($E32:I32))/2</f>
        <v>0</v>
      </c>
      <c r="W32" s="9">
        <f>(SUM($E32:K32)+SUM($E32:J32))/2</f>
        <v>0</v>
      </c>
      <c r="X32" s="9">
        <f>(SUM($E32:L32)+SUM($E32:K32))/2</f>
        <v>0</v>
      </c>
      <c r="Y32" s="9">
        <f>(SUM($E32:M32)+SUM($E32:L32))/2</f>
        <v>0</v>
      </c>
      <c r="Z32" s="9">
        <f>(SUM($E32:N32)+SUM($E32:M32))/2</f>
        <v>0</v>
      </c>
      <c r="AA32" s="9">
        <f t="shared" si="3"/>
        <v>0</v>
      </c>
    </row>
    <row r="33" spans="1:27" hidden="1">
      <c r="A33" s="7">
        <v>2057</v>
      </c>
      <c r="B33" t="s">
        <v>34</v>
      </c>
      <c r="C33" t="str">
        <f t="shared" si="0"/>
        <v>2057 Elec Transmission 350-359</v>
      </c>
      <c r="D33" s="11">
        <v>1</v>
      </c>
      <c r="E33" s="8">
        <v>0</v>
      </c>
      <c r="F33" s="9">
        <v>0</v>
      </c>
      <c r="G33" s="9">
        <v>0</v>
      </c>
      <c r="H33" s="9">
        <v>0</v>
      </c>
      <c r="I33" s="9">
        <v>0</v>
      </c>
      <c r="J33" s="9">
        <v>0</v>
      </c>
      <c r="K33" s="9">
        <v>0</v>
      </c>
      <c r="L33" s="9">
        <v>0</v>
      </c>
      <c r="M33" s="9">
        <v>0</v>
      </c>
      <c r="N33" s="9">
        <v>0</v>
      </c>
      <c r="O33" s="9">
        <f t="shared" si="1"/>
        <v>0</v>
      </c>
      <c r="Q33" s="9">
        <f t="shared" si="2"/>
        <v>0</v>
      </c>
      <c r="R33" s="9">
        <f>(SUM($E33:F33)+SUM($E33:E33))/2</f>
        <v>0</v>
      </c>
      <c r="S33" s="9">
        <f>(SUM($E33:G33)+SUM($E33:F33))/2</f>
        <v>0</v>
      </c>
      <c r="T33" s="9">
        <f>(SUM($E33:H33)+SUM($E33:G33))/2</f>
        <v>0</v>
      </c>
      <c r="U33" s="9">
        <f>(SUM($E33:I33)+SUM($E33:H33))/2</f>
        <v>0</v>
      </c>
      <c r="V33" s="9">
        <f>(SUM($E33:J33)+SUM($E33:I33))/2</f>
        <v>0</v>
      </c>
      <c r="W33" s="9">
        <f>(SUM($E33:K33)+SUM($E33:J33))/2</f>
        <v>0</v>
      </c>
      <c r="X33" s="9">
        <f>(SUM($E33:L33)+SUM($E33:K33))/2</f>
        <v>0</v>
      </c>
      <c r="Y33" s="9">
        <f>(SUM($E33:M33)+SUM($E33:L33))/2</f>
        <v>0</v>
      </c>
      <c r="Z33" s="9">
        <f>(SUM($E33:N33)+SUM($E33:M33))/2</f>
        <v>0</v>
      </c>
      <c r="AA33" s="9">
        <f t="shared" si="3"/>
        <v>0</v>
      </c>
    </row>
    <row r="34" spans="1:27" hidden="1">
      <c r="A34" s="7">
        <v>2057</v>
      </c>
      <c r="B34" t="s">
        <v>33</v>
      </c>
      <c r="C34" t="str">
        <f t="shared" si="0"/>
        <v>2057 Elec Distribution 360-373</v>
      </c>
      <c r="D34" s="11">
        <v>1</v>
      </c>
      <c r="E34" s="8">
        <v>0</v>
      </c>
      <c r="F34" s="9">
        <v>0</v>
      </c>
      <c r="G34" s="9">
        <v>0</v>
      </c>
      <c r="H34" s="9">
        <v>0</v>
      </c>
      <c r="I34" s="9">
        <v>0</v>
      </c>
      <c r="J34" s="9">
        <v>0</v>
      </c>
      <c r="K34" s="9">
        <v>0</v>
      </c>
      <c r="L34" s="9">
        <v>0</v>
      </c>
      <c r="M34" s="9">
        <v>0</v>
      </c>
      <c r="N34" s="9">
        <v>0</v>
      </c>
      <c r="O34" s="9">
        <f t="shared" si="1"/>
        <v>0</v>
      </c>
      <c r="Q34" s="9">
        <f t="shared" si="2"/>
        <v>0</v>
      </c>
      <c r="R34" s="9">
        <f>(SUM($E34:F34)+SUM($E34:E34))/2</f>
        <v>0</v>
      </c>
      <c r="S34" s="9">
        <f>(SUM($E34:G34)+SUM($E34:F34))/2</f>
        <v>0</v>
      </c>
      <c r="T34" s="9">
        <f>(SUM($E34:H34)+SUM($E34:G34))/2</f>
        <v>0</v>
      </c>
      <c r="U34" s="9">
        <f>(SUM($E34:I34)+SUM($E34:H34))/2</f>
        <v>0</v>
      </c>
      <c r="V34" s="9">
        <f>(SUM($E34:J34)+SUM($E34:I34))/2</f>
        <v>0</v>
      </c>
      <c r="W34" s="9">
        <f>(SUM($E34:K34)+SUM($E34:J34))/2</f>
        <v>0</v>
      </c>
      <c r="X34" s="9">
        <f>(SUM($E34:L34)+SUM($E34:K34))/2</f>
        <v>0</v>
      </c>
      <c r="Y34" s="9">
        <f>(SUM($E34:M34)+SUM($E34:L34))/2</f>
        <v>0</v>
      </c>
      <c r="Z34" s="9">
        <f>(SUM($E34:N34)+SUM($E34:M34))/2</f>
        <v>0</v>
      </c>
      <c r="AA34" s="9">
        <f t="shared" si="3"/>
        <v>0</v>
      </c>
    </row>
    <row r="35" spans="1:27" hidden="1">
      <c r="A35" s="7">
        <v>2058</v>
      </c>
      <c r="B35" t="s">
        <v>33</v>
      </c>
      <c r="C35" t="str">
        <f t="shared" si="0"/>
        <v>2058 Elec Distribution 360-373</v>
      </c>
      <c r="D35" s="11">
        <v>1</v>
      </c>
      <c r="E35" s="8">
        <v>0</v>
      </c>
      <c r="F35" s="9">
        <v>0</v>
      </c>
      <c r="G35" s="9">
        <v>0</v>
      </c>
      <c r="H35" s="9">
        <v>0</v>
      </c>
      <c r="I35" s="9">
        <v>0</v>
      </c>
      <c r="J35" s="9">
        <v>0</v>
      </c>
      <c r="K35" s="9">
        <v>0</v>
      </c>
      <c r="L35" s="9">
        <v>0</v>
      </c>
      <c r="M35" s="9">
        <v>0</v>
      </c>
      <c r="N35" s="9">
        <v>0</v>
      </c>
      <c r="O35" s="9">
        <f t="shared" si="1"/>
        <v>0</v>
      </c>
      <c r="Q35" s="9">
        <f t="shared" si="2"/>
        <v>0</v>
      </c>
      <c r="R35" s="9">
        <f>(SUM($E35:F35)+SUM($E35:E35))/2</f>
        <v>0</v>
      </c>
      <c r="S35" s="9">
        <f>(SUM($E35:G35)+SUM($E35:F35))/2</f>
        <v>0</v>
      </c>
      <c r="T35" s="9">
        <f>(SUM($E35:H35)+SUM($E35:G35))/2</f>
        <v>0</v>
      </c>
      <c r="U35" s="9">
        <f>(SUM($E35:I35)+SUM($E35:H35))/2</f>
        <v>0</v>
      </c>
      <c r="V35" s="9">
        <f>(SUM($E35:J35)+SUM($E35:I35))/2</f>
        <v>0</v>
      </c>
      <c r="W35" s="9">
        <f>(SUM($E35:K35)+SUM($E35:J35))/2</f>
        <v>0</v>
      </c>
      <c r="X35" s="9">
        <f>(SUM($E35:L35)+SUM($E35:K35))/2</f>
        <v>0</v>
      </c>
      <c r="Y35" s="9">
        <f>(SUM($E35:M35)+SUM($E35:L35))/2</f>
        <v>0</v>
      </c>
      <c r="Z35" s="9">
        <f>(SUM($E35:N35)+SUM($E35:M35))/2</f>
        <v>0</v>
      </c>
      <c r="AA35" s="9">
        <f t="shared" si="3"/>
        <v>0</v>
      </c>
    </row>
    <row r="36" spans="1:27" hidden="1">
      <c r="A36" s="7">
        <v>2058</v>
      </c>
      <c r="B36" t="s">
        <v>36</v>
      </c>
      <c r="C36" t="str">
        <f t="shared" si="0"/>
        <v>2058 General 389-391 / 393-395 / 397-398</v>
      </c>
      <c r="D36" s="11">
        <v>1</v>
      </c>
      <c r="E36" s="8">
        <v>0</v>
      </c>
      <c r="F36" s="9">
        <v>0</v>
      </c>
      <c r="G36" s="9">
        <v>0</v>
      </c>
      <c r="H36" s="9">
        <v>0</v>
      </c>
      <c r="I36" s="9">
        <v>0</v>
      </c>
      <c r="J36" s="9">
        <v>0</v>
      </c>
      <c r="K36" s="9">
        <v>0</v>
      </c>
      <c r="L36" s="9">
        <v>0</v>
      </c>
      <c r="M36" s="9">
        <v>0</v>
      </c>
      <c r="N36" s="9">
        <v>0</v>
      </c>
      <c r="O36" s="9">
        <f t="shared" si="1"/>
        <v>0</v>
      </c>
      <c r="Q36" s="9">
        <f t="shared" si="2"/>
        <v>0</v>
      </c>
      <c r="R36" s="9">
        <f>(SUM($E36:F36)+SUM($E36:E36))/2</f>
        <v>0</v>
      </c>
      <c r="S36" s="9">
        <f>(SUM($E36:G36)+SUM($E36:F36))/2</f>
        <v>0</v>
      </c>
      <c r="T36" s="9">
        <f>(SUM($E36:H36)+SUM($E36:G36))/2</f>
        <v>0</v>
      </c>
      <c r="U36" s="9">
        <f>(SUM($E36:I36)+SUM($E36:H36))/2</f>
        <v>0</v>
      </c>
      <c r="V36" s="9">
        <f>(SUM($E36:J36)+SUM($E36:I36))/2</f>
        <v>0</v>
      </c>
      <c r="W36" s="9">
        <f>(SUM($E36:K36)+SUM($E36:J36))/2</f>
        <v>0</v>
      </c>
      <c r="X36" s="9">
        <f>(SUM($E36:L36)+SUM($E36:K36))/2</f>
        <v>0</v>
      </c>
      <c r="Y36" s="9">
        <f>(SUM($E36:M36)+SUM($E36:L36))/2</f>
        <v>0</v>
      </c>
      <c r="Z36" s="9">
        <f>(SUM($E36:N36)+SUM($E36:M36))/2</f>
        <v>0</v>
      </c>
      <c r="AA36" s="9">
        <f t="shared" si="3"/>
        <v>0</v>
      </c>
    </row>
    <row r="37" spans="1:27" hidden="1">
      <c r="A37" s="7">
        <v>2059</v>
      </c>
      <c r="B37" t="s">
        <v>33</v>
      </c>
      <c r="C37" t="str">
        <f t="shared" si="0"/>
        <v>2059 Elec Distribution 360-373</v>
      </c>
      <c r="D37" s="11">
        <v>1</v>
      </c>
      <c r="E37" s="8">
        <v>0</v>
      </c>
      <c r="F37" s="9">
        <v>0</v>
      </c>
      <c r="G37" s="9">
        <v>0</v>
      </c>
      <c r="H37" s="9">
        <v>0</v>
      </c>
      <c r="I37" s="9">
        <v>0</v>
      </c>
      <c r="J37" s="9">
        <v>0</v>
      </c>
      <c r="K37" s="9">
        <v>0</v>
      </c>
      <c r="L37" s="9">
        <v>0</v>
      </c>
      <c r="M37" s="9">
        <v>0</v>
      </c>
      <c r="N37" s="9">
        <v>0</v>
      </c>
      <c r="O37" s="9">
        <f t="shared" si="1"/>
        <v>0</v>
      </c>
      <c r="Q37" s="9">
        <f t="shared" si="2"/>
        <v>0</v>
      </c>
      <c r="R37" s="9">
        <f>(SUM($E37:F37)+SUM($E37:E37))/2</f>
        <v>0</v>
      </c>
      <c r="S37" s="9">
        <f>(SUM($E37:G37)+SUM($E37:F37))/2</f>
        <v>0</v>
      </c>
      <c r="T37" s="9">
        <f>(SUM($E37:H37)+SUM($E37:G37))/2</f>
        <v>0</v>
      </c>
      <c r="U37" s="9">
        <f>(SUM($E37:I37)+SUM($E37:H37))/2</f>
        <v>0</v>
      </c>
      <c r="V37" s="9">
        <f>(SUM($E37:J37)+SUM($E37:I37))/2</f>
        <v>0</v>
      </c>
      <c r="W37" s="9">
        <f>(SUM($E37:K37)+SUM($E37:J37))/2</f>
        <v>0</v>
      </c>
      <c r="X37" s="9">
        <f>(SUM($E37:L37)+SUM($E37:K37))/2</f>
        <v>0</v>
      </c>
      <c r="Y37" s="9">
        <f>(SUM($E37:M37)+SUM($E37:L37))/2</f>
        <v>0</v>
      </c>
      <c r="Z37" s="9">
        <f>(SUM($E37:N37)+SUM($E37:M37))/2</f>
        <v>0</v>
      </c>
      <c r="AA37" s="9">
        <f t="shared" si="3"/>
        <v>0</v>
      </c>
    </row>
    <row r="38" spans="1:27" hidden="1">
      <c r="A38" s="7">
        <v>2060</v>
      </c>
      <c r="B38" t="s">
        <v>33</v>
      </c>
      <c r="C38" t="str">
        <f t="shared" si="0"/>
        <v>2060 Elec Distribution 360-373</v>
      </c>
      <c r="D38" s="11">
        <v>1</v>
      </c>
      <c r="E38" s="8">
        <v>0</v>
      </c>
      <c r="F38" s="9">
        <v>0</v>
      </c>
      <c r="G38" s="9">
        <v>0</v>
      </c>
      <c r="H38" s="9">
        <v>0</v>
      </c>
      <c r="I38" s="9">
        <v>0</v>
      </c>
      <c r="J38" s="9">
        <v>0</v>
      </c>
      <c r="K38" s="9">
        <v>0</v>
      </c>
      <c r="L38" s="9">
        <v>0</v>
      </c>
      <c r="M38" s="9">
        <v>0</v>
      </c>
      <c r="N38" s="9">
        <v>0</v>
      </c>
      <c r="O38" s="9">
        <f t="shared" si="1"/>
        <v>0</v>
      </c>
      <c r="Q38" s="9">
        <f t="shared" si="2"/>
        <v>0</v>
      </c>
      <c r="R38" s="9">
        <f>(SUM($E38:F38)+SUM($E38:E38))/2</f>
        <v>0</v>
      </c>
      <c r="S38" s="9">
        <f>(SUM($E38:G38)+SUM($E38:F38))/2</f>
        <v>0</v>
      </c>
      <c r="T38" s="9">
        <f>(SUM($E38:H38)+SUM($E38:G38))/2</f>
        <v>0</v>
      </c>
      <c r="U38" s="9">
        <f>(SUM($E38:I38)+SUM($E38:H38))/2</f>
        <v>0</v>
      </c>
      <c r="V38" s="9">
        <f>(SUM($E38:J38)+SUM($E38:I38))/2</f>
        <v>0</v>
      </c>
      <c r="W38" s="9">
        <f>(SUM($E38:K38)+SUM($E38:J38))/2</f>
        <v>0</v>
      </c>
      <c r="X38" s="9">
        <f>(SUM($E38:L38)+SUM($E38:K38))/2</f>
        <v>0</v>
      </c>
      <c r="Y38" s="9">
        <f>(SUM($E38:M38)+SUM($E38:L38))/2</f>
        <v>0</v>
      </c>
      <c r="Z38" s="9">
        <f>(SUM($E38:N38)+SUM($E38:M38))/2</f>
        <v>0</v>
      </c>
      <c r="AA38" s="9">
        <f t="shared" si="3"/>
        <v>0</v>
      </c>
    </row>
    <row r="39" spans="1:27" hidden="1">
      <c r="A39" s="7">
        <v>2061</v>
      </c>
      <c r="B39" t="s">
        <v>33</v>
      </c>
      <c r="C39" t="str">
        <f t="shared" si="0"/>
        <v>2061 Elec Distribution 360-373</v>
      </c>
      <c r="D39" s="11">
        <v>1</v>
      </c>
      <c r="E39" s="8">
        <v>0</v>
      </c>
      <c r="F39" s="9">
        <v>0</v>
      </c>
      <c r="G39" s="9">
        <v>0</v>
      </c>
      <c r="H39" s="9">
        <v>0</v>
      </c>
      <c r="I39" s="9">
        <v>0</v>
      </c>
      <c r="J39" s="9">
        <v>0</v>
      </c>
      <c r="K39" s="9">
        <v>0</v>
      </c>
      <c r="L39" s="9">
        <v>0</v>
      </c>
      <c r="M39" s="9">
        <v>0</v>
      </c>
      <c r="N39" s="9">
        <v>0</v>
      </c>
      <c r="O39" s="9">
        <f t="shared" si="1"/>
        <v>0</v>
      </c>
      <c r="Q39" s="9">
        <f t="shared" si="2"/>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3"/>
        <v>0</v>
      </c>
    </row>
    <row r="40" spans="1:27" hidden="1">
      <c r="A40" s="7">
        <v>2070</v>
      </c>
      <c r="B40" t="s">
        <v>34</v>
      </c>
      <c r="C40" t="str">
        <f t="shared" si="0"/>
        <v>2070 Elec Transmission 350-359</v>
      </c>
      <c r="D40" s="11">
        <v>1</v>
      </c>
      <c r="E40" s="8">
        <v>0</v>
      </c>
      <c r="F40" s="9">
        <v>0</v>
      </c>
      <c r="G40" s="9">
        <v>0</v>
      </c>
      <c r="H40" s="9">
        <v>0</v>
      </c>
      <c r="I40" s="9">
        <v>0</v>
      </c>
      <c r="J40" s="9">
        <v>0</v>
      </c>
      <c r="K40" s="9">
        <v>0</v>
      </c>
      <c r="L40" s="9">
        <v>0</v>
      </c>
      <c r="M40" s="9">
        <v>0</v>
      </c>
      <c r="N40" s="9">
        <v>0</v>
      </c>
      <c r="O40" s="9">
        <f t="shared" si="1"/>
        <v>0</v>
      </c>
      <c r="Q40" s="9">
        <f t="shared" si="2"/>
        <v>0</v>
      </c>
      <c r="R40" s="9">
        <f>(SUM($E40:F40)+SUM($E40:E40))/2</f>
        <v>0</v>
      </c>
      <c r="S40" s="9">
        <f>(SUM($E40:G40)+SUM($E40:F40))/2</f>
        <v>0</v>
      </c>
      <c r="T40" s="9">
        <f>(SUM($E40:H40)+SUM($E40:G40))/2</f>
        <v>0</v>
      </c>
      <c r="U40" s="9">
        <f>(SUM($E40:I40)+SUM($E40:H40))/2</f>
        <v>0</v>
      </c>
      <c r="V40" s="9">
        <f>(SUM($E40:J40)+SUM($E40:I40))/2</f>
        <v>0</v>
      </c>
      <c r="W40" s="9">
        <f>(SUM($E40:K40)+SUM($E40:J40))/2</f>
        <v>0</v>
      </c>
      <c r="X40" s="9">
        <f>(SUM($E40:L40)+SUM($E40:K40))/2</f>
        <v>0</v>
      </c>
      <c r="Y40" s="9">
        <f>(SUM($E40:M40)+SUM($E40:L40))/2</f>
        <v>0</v>
      </c>
      <c r="Z40" s="9">
        <f>(SUM($E40:N40)+SUM($E40:M40))/2</f>
        <v>0</v>
      </c>
      <c r="AA40" s="9">
        <f t="shared" si="3"/>
        <v>0</v>
      </c>
    </row>
    <row r="41" spans="1:27" hidden="1">
      <c r="A41" s="7">
        <v>2070</v>
      </c>
      <c r="B41" t="s">
        <v>33</v>
      </c>
      <c r="C41" t="str">
        <f t="shared" si="0"/>
        <v>2070 Elec Distribution 360-373</v>
      </c>
      <c r="D41" s="11">
        <v>1</v>
      </c>
      <c r="E41" s="8">
        <v>0</v>
      </c>
      <c r="F41" s="9">
        <v>0</v>
      </c>
      <c r="G41" s="9">
        <v>0</v>
      </c>
      <c r="H41" s="9">
        <v>0</v>
      </c>
      <c r="I41" s="9">
        <v>0</v>
      </c>
      <c r="J41" s="9">
        <v>0</v>
      </c>
      <c r="K41" s="9">
        <v>0</v>
      </c>
      <c r="L41" s="9">
        <v>0</v>
      </c>
      <c r="M41" s="9">
        <v>0</v>
      </c>
      <c r="N41" s="9">
        <v>0</v>
      </c>
      <c r="O41" s="9">
        <f t="shared" si="1"/>
        <v>0</v>
      </c>
      <c r="Q41" s="9">
        <f t="shared" si="2"/>
        <v>0</v>
      </c>
      <c r="R41" s="9">
        <f>(SUM($E41:F41)+SUM($E41:E41))/2</f>
        <v>0</v>
      </c>
      <c r="S41" s="9">
        <f>(SUM($E41:G41)+SUM($E41:F41))/2</f>
        <v>0</v>
      </c>
      <c r="T41" s="9">
        <f>(SUM($E41:H41)+SUM($E41:G41))/2</f>
        <v>0</v>
      </c>
      <c r="U41" s="9">
        <f>(SUM($E41:I41)+SUM($E41:H41))/2</f>
        <v>0</v>
      </c>
      <c r="V41" s="9">
        <f>(SUM($E41:J41)+SUM($E41:I41))/2</f>
        <v>0</v>
      </c>
      <c r="W41" s="9">
        <f>(SUM($E41:K41)+SUM($E41:J41))/2</f>
        <v>0</v>
      </c>
      <c r="X41" s="9">
        <f>(SUM($E41:L41)+SUM($E41:K41))/2</f>
        <v>0</v>
      </c>
      <c r="Y41" s="9">
        <f>(SUM($E41:M41)+SUM($E41:L41))/2</f>
        <v>0</v>
      </c>
      <c r="Z41" s="9">
        <f>(SUM($E41:N41)+SUM($E41:M41))/2</f>
        <v>0</v>
      </c>
      <c r="AA41" s="9">
        <f t="shared" si="3"/>
        <v>0</v>
      </c>
    </row>
    <row r="42" spans="1:27" hidden="1">
      <c r="A42" s="7">
        <v>2072</v>
      </c>
      <c r="B42" t="s">
        <v>33</v>
      </c>
      <c r="C42" t="str">
        <f t="shared" si="0"/>
        <v>2072 Elec Distribution 360-373</v>
      </c>
      <c r="D42" s="11">
        <v>1</v>
      </c>
      <c r="E42" s="8">
        <v>0</v>
      </c>
      <c r="F42" s="9">
        <v>0</v>
      </c>
      <c r="G42" s="9">
        <v>0</v>
      </c>
      <c r="H42" s="9">
        <v>0</v>
      </c>
      <c r="I42" s="9">
        <v>0</v>
      </c>
      <c r="J42" s="9">
        <v>0</v>
      </c>
      <c r="K42" s="9">
        <v>0</v>
      </c>
      <c r="L42" s="9">
        <v>0</v>
      </c>
      <c r="M42" s="9">
        <v>0</v>
      </c>
      <c r="N42" s="9">
        <v>0</v>
      </c>
      <c r="O42" s="9">
        <f t="shared" si="1"/>
        <v>0</v>
      </c>
      <c r="Q42" s="9">
        <f t="shared" si="2"/>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3"/>
        <v>0</v>
      </c>
    </row>
    <row r="43" spans="1:27" hidden="1">
      <c r="A43" s="7">
        <v>2073</v>
      </c>
      <c r="B43" t="s">
        <v>33</v>
      </c>
      <c r="C43" t="str">
        <f t="shared" si="0"/>
        <v>2073 Elec Distribution 360-373</v>
      </c>
      <c r="D43" s="11">
        <v>1</v>
      </c>
      <c r="E43" s="8">
        <v>0</v>
      </c>
      <c r="F43" s="9">
        <v>0</v>
      </c>
      <c r="G43" s="9">
        <v>0</v>
      </c>
      <c r="H43" s="9">
        <v>0</v>
      </c>
      <c r="I43" s="9">
        <v>0</v>
      </c>
      <c r="J43" s="9">
        <v>0</v>
      </c>
      <c r="K43" s="9">
        <v>0</v>
      </c>
      <c r="L43" s="9">
        <v>0</v>
      </c>
      <c r="M43" s="9">
        <v>0</v>
      </c>
      <c r="N43" s="9">
        <v>0</v>
      </c>
      <c r="O43" s="9">
        <f t="shared" si="1"/>
        <v>0</v>
      </c>
      <c r="Q43" s="9">
        <f t="shared" si="2"/>
        <v>0</v>
      </c>
      <c r="R43" s="9">
        <f>(SUM($E43:F43)+SUM($E43:E43))/2</f>
        <v>0</v>
      </c>
      <c r="S43" s="9">
        <f>(SUM($E43:G43)+SUM($E43:F43))/2</f>
        <v>0</v>
      </c>
      <c r="T43" s="9">
        <f>(SUM($E43:H43)+SUM($E43:G43))/2</f>
        <v>0</v>
      </c>
      <c r="U43" s="9">
        <f>(SUM($E43:I43)+SUM($E43:H43))/2</f>
        <v>0</v>
      </c>
      <c r="V43" s="9">
        <f>(SUM($E43:J43)+SUM($E43:I43))/2</f>
        <v>0</v>
      </c>
      <c r="W43" s="9">
        <f>(SUM($E43:K43)+SUM($E43:J43))/2</f>
        <v>0</v>
      </c>
      <c r="X43" s="9">
        <f>(SUM($E43:L43)+SUM($E43:K43))/2</f>
        <v>0</v>
      </c>
      <c r="Y43" s="9">
        <f>(SUM($E43:M43)+SUM($E43:L43))/2</f>
        <v>0</v>
      </c>
      <c r="Z43" s="9">
        <f>(SUM($E43:N43)+SUM($E43:M43))/2</f>
        <v>0</v>
      </c>
      <c r="AA43" s="9">
        <f t="shared" si="3"/>
        <v>0</v>
      </c>
    </row>
    <row r="44" spans="1:27" hidden="1">
      <c r="A44" s="7">
        <v>2073</v>
      </c>
      <c r="B44" t="s">
        <v>36</v>
      </c>
      <c r="C44" t="str">
        <f t="shared" si="0"/>
        <v>2073 General 389-391 / 393-395 / 397-398</v>
      </c>
      <c r="D44" s="11">
        <v>1</v>
      </c>
      <c r="E44" s="8">
        <v>0</v>
      </c>
      <c r="F44" s="9">
        <v>0</v>
      </c>
      <c r="G44" s="9">
        <v>0</v>
      </c>
      <c r="H44" s="9">
        <v>0</v>
      </c>
      <c r="I44" s="9">
        <v>0</v>
      </c>
      <c r="J44" s="9">
        <v>0</v>
      </c>
      <c r="K44" s="9">
        <v>0</v>
      </c>
      <c r="L44" s="9">
        <v>0</v>
      </c>
      <c r="M44" s="9">
        <v>0</v>
      </c>
      <c r="N44" s="9">
        <v>0</v>
      </c>
      <c r="O44" s="9">
        <f t="shared" si="1"/>
        <v>0</v>
      </c>
      <c r="Q44" s="9">
        <f t="shared" si="2"/>
        <v>0</v>
      </c>
      <c r="R44" s="9">
        <f>(SUM($E44:F44)+SUM($E44:E44))/2</f>
        <v>0</v>
      </c>
      <c r="S44" s="9">
        <f>(SUM($E44:G44)+SUM($E44:F44))/2</f>
        <v>0</v>
      </c>
      <c r="T44" s="9">
        <f>(SUM($E44:H44)+SUM($E44:G44))/2</f>
        <v>0</v>
      </c>
      <c r="U44" s="9">
        <f>(SUM($E44:I44)+SUM($E44:H44))/2</f>
        <v>0</v>
      </c>
      <c r="V44" s="9">
        <f>(SUM($E44:J44)+SUM($E44:I44))/2</f>
        <v>0</v>
      </c>
      <c r="W44" s="9">
        <f>(SUM($E44:K44)+SUM($E44:J44))/2</f>
        <v>0</v>
      </c>
      <c r="X44" s="9">
        <f>(SUM($E44:L44)+SUM($E44:K44))/2</f>
        <v>0</v>
      </c>
      <c r="Y44" s="9">
        <f>(SUM($E44:M44)+SUM($E44:L44))/2</f>
        <v>0</v>
      </c>
      <c r="Z44" s="9">
        <f>(SUM($E44:N44)+SUM($E44:M44))/2</f>
        <v>0</v>
      </c>
      <c r="AA44" s="9">
        <f t="shared" si="3"/>
        <v>0</v>
      </c>
    </row>
    <row r="45" spans="1:27" hidden="1">
      <c r="A45" s="7">
        <v>2102</v>
      </c>
      <c r="B45" t="s">
        <v>36</v>
      </c>
      <c r="C45" t="str">
        <f t="shared" si="0"/>
        <v>2102 General 389-391 / 393-395 / 397-398</v>
      </c>
      <c r="D45" s="11">
        <v>1</v>
      </c>
      <c r="E45" s="8">
        <v>0</v>
      </c>
      <c r="F45" s="9">
        <v>0</v>
      </c>
      <c r="G45" s="9">
        <v>0</v>
      </c>
      <c r="H45" s="9">
        <v>0</v>
      </c>
      <c r="I45" s="9">
        <v>0</v>
      </c>
      <c r="J45" s="9">
        <v>0</v>
      </c>
      <c r="K45" s="9">
        <v>0</v>
      </c>
      <c r="L45" s="9">
        <v>0</v>
      </c>
      <c r="M45" s="9">
        <v>0</v>
      </c>
      <c r="N45" s="9">
        <v>0</v>
      </c>
      <c r="O45" s="9">
        <f t="shared" si="1"/>
        <v>0</v>
      </c>
      <c r="Q45" s="9">
        <f t="shared" si="2"/>
        <v>0</v>
      </c>
      <c r="R45" s="9">
        <f>(SUM($E45:F45)+SUM($E45:E45))/2</f>
        <v>0</v>
      </c>
      <c r="S45" s="9">
        <f>(SUM($E45:G45)+SUM($E45:F45))/2</f>
        <v>0</v>
      </c>
      <c r="T45" s="9">
        <f>(SUM($E45:H45)+SUM($E45:G45))/2</f>
        <v>0</v>
      </c>
      <c r="U45" s="9">
        <f>(SUM($E45:I45)+SUM($E45:H45))/2</f>
        <v>0</v>
      </c>
      <c r="V45" s="9">
        <f>(SUM($E45:J45)+SUM($E45:I45))/2</f>
        <v>0</v>
      </c>
      <c r="W45" s="9">
        <f>(SUM($E45:K45)+SUM($E45:J45))/2</f>
        <v>0</v>
      </c>
      <c r="X45" s="9">
        <f>(SUM($E45:L45)+SUM($E45:K45))/2</f>
        <v>0</v>
      </c>
      <c r="Y45" s="9">
        <f>(SUM($E45:M45)+SUM($E45:L45))/2</f>
        <v>0</v>
      </c>
      <c r="Z45" s="9">
        <f>(SUM($E45:N45)+SUM($E45:M45))/2</f>
        <v>0</v>
      </c>
      <c r="AA45" s="9">
        <f t="shared" si="3"/>
        <v>0</v>
      </c>
    </row>
    <row r="46" spans="1:27" hidden="1">
      <c r="A46" s="7">
        <v>2106</v>
      </c>
      <c r="B46" t="s">
        <v>36</v>
      </c>
      <c r="C46" t="str">
        <f t="shared" si="0"/>
        <v>2106 General 389-391 / 393-395 / 397-398</v>
      </c>
      <c r="D46" s="11">
        <v>1</v>
      </c>
      <c r="E46" s="8">
        <v>0</v>
      </c>
      <c r="F46" s="9">
        <v>0</v>
      </c>
      <c r="G46" s="9">
        <v>0</v>
      </c>
      <c r="H46" s="9">
        <v>0</v>
      </c>
      <c r="I46" s="9">
        <v>0</v>
      </c>
      <c r="J46" s="9">
        <v>0</v>
      </c>
      <c r="K46" s="9">
        <v>0</v>
      </c>
      <c r="L46" s="9">
        <v>0</v>
      </c>
      <c r="M46" s="9">
        <v>0</v>
      </c>
      <c r="N46" s="9">
        <v>0</v>
      </c>
      <c r="O46" s="9">
        <f t="shared" si="1"/>
        <v>0</v>
      </c>
      <c r="Q46" s="9">
        <f t="shared" si="2"/>
        <v>0</v>
      </c>
      <c r="R46" s="9">
        <f>(SUM($E46:F46)+SUM($E46:E46))/2</f>
        <v>0</v>
      </c>
      <c r="S46" s="9">
        <f>(SUM($E46:G46)+SUM($E46:F46))/2</f>
        <v>0</v>
      </c>
      <c r="T46" s="9">
        <f>(SUM($E46:H46)+SUM($E46:G46))/2</f>
        <v>0</v>
      </c>
      <c r="U46" s="9">
        <f>(SUM($E46:I46)+SUM($E46:H46))/2</f>
        <v>0</v>
      </c>
      <c r="V46" s="9">
        <f>(SUM($E46:J46)+SUM($E46:I46))/2</f>
        <v>0</v>
      </c>
      <c r="W46" s="9">
        <f>(SUM($E46:K46)+SUM($E46:J46))/2</f>
        <v>0</v>
      </c>
      <c r="X46" s="9">
        <f>(SUM($E46:L46)+SUM($E46:K46))/2</f>
        <v>0</v>
      </c>
      <c r="Y46" s="9">
        <f>(SUM($E46:M46)+SUM($E46:L46))/2</f>
        <v>0</v>
      </c>
      <c r="Z46" s="9">
        <f>(SUM($E46:N46)+SUM($E46:M46))/2</f>
        <v>0</v>
      </c>
      <c r="AA46" s="9">
        <f t="shared" si="3"/>
        <v>0</v>
      </c>
    </row>
    <row r="47" spans="1:27" hidden="1">
      <c r="A47" s="7">
        <v>2112</v>
      </c>
      <c r="B47" t="s">
        <v>34</v>
      </c>
      <c r="C47" t="str">
        <f t="shared" si="0"/>
        <v>2112 Elec Transmission 350-359</v>
      </c>
      <c r="D47" s="11">
        <v>1</v>
      </c>
      <c r="E47" s="8">
        <v>0</v>
      </c>
      <c r="F47" s="9">
        <v>0</v>
      </c>
      <c r="G47" s="9">
        <v>0</v>
      </c>
      <c r="H47" s="9">
        <v>0</v>
      </c>
      <c r="I47" s="9">
        <v>0</v>
      </c>
      <c r="J47" s="9">
        <v>0</v>
      </c>
      <c r="K47" s="9">
        <v>0</v>
      </c>
      <c r="L47" s="9">
        <v>0</v>
      </c>
      <c r="M47" s="9">
        <v>0</v>
      </c>
      <c r="N47" s="9">
        <v>0</v>
      </c>
      <c r="O47" s="9">
        <f t="shared" si="1"/>
        <v>0</v>
      </c>
      <c r="Q47" s="9">
        <f t="shared" si="2"/>
        <v>0</v>
      </c>
      <c r="R47" s="9">
        <f>(SUM($E47:F47)+SUM($E47:E47))/2</f>
        <v>0</v>
      </c>
      <c r="S47" s="9">
        <f>(SUM($E47:G47)+SUM($E47:F47))/2</f>
        <v>0</v>
      </c>
      <c r="T47" s="9">
        <f>(SUM($E47:H47)+SUM($E47:G47))/2</f>
        <v>0</v>
      </c>
      <c r="U47" s="9">
        <f>(SUM($E47:I47)+SUM($E47:H47))/2</f>
        <v>0</v>
      </c>
      <c r="V47" s="9">
        <f>(SUM($E47:J47)+SUM($E47:I47))/2</f>
        <v>0</v>
      </c>
      <c r="W47" s="9">
        <f>(SUM($E47:K47)+SUM($E47:J47))/2</f>
        <v>0</v>
      </c>
      <c r="X47" s="9">
        <f>(SUM($E47:L47)+SUM($E47:K47))/2</f>
        <v>0</v>
      </c>
      <c r="Y47" s="9">
        <f>(SUM($E47:M47)+SUM($E47:L47))/2</f>
        <v>0</v>
      </c>
      <c r="Z47" s="9">
        <f>(SUM($E47:N47)+SUM($E47:M47))/2</f>
        <v>0</v>
      </c>
      <c r="AA47" s="9">
        <f t="shared" si="3"/>
        <v>0</v>
      </c>
    </row>
    <row r="48" spans="1:27" hidden="1">
      <c r="A48" s="7">
        <v>2116</v>
      </c>
      <c r="B48" t="s">
        <v>34</v>
      </c>
      <c r="C48" t="str">
        <f t="shared" si="0"/>
        <v>2116 Elec Transmission 350-359</v>
      </c>
      <c r="D48" s="11">
        <v>1</v>
      </c>
      <c r="E48" s="8">
        <v>0</v>
      </c>
      <c r="F48" s="9">
        <v>0</v>
      </c>
      <c r="G48" s="9">
        <v>0</v>
      </c>
      <c r="H48" s="9">
        <v>0</v>
      </c>
      <c r="I48" s="9">
        <v>0</v>
      </c>
      <c r="J48" s="9">
        <v>0</v>
      </c>
      <c r="K48" s="9">
        <v>0</v>
      </c>
      <c r="L48" s="9">
        <v>0</v>
      </c>
      <c r="M48" s="9">
        <v>0</v>
      </c>
      <c r="N48" s="9">
        <v>0</v>
      </c>
      <c r="O48" s="9">
        <f t="shared" si="1"/>
        <v>0</v>
      </c>
      <c r="Q48" s="9">
        <f t="shared" si="2"/>
        <v>0</v>
      </c>
      <c r="R48" s="9">
        <f>(SUM($E48:F48)+SUM($E48:E48))/2</f>
        <v>0</v>
      </c>
      <c r="S48" s="9">
        <f>(SUM($E48:G48)+SUM($E48:F48))/2</f>
        <v>0</v>
      </c>
      <c r="T48" s="9">
        <f>(SUM($E48:H48)+SUM($E48:G48))/2</f>
        <v>0</v>
      </c>
      <c r="U48" s="9">
        <f>(SUM($E48:I48)+SUM($E48:H48))/2</f>
        <v>0</v>
      </c>
      <c r="V48" s="9">
        <f>(SUM($E48:J48)+SUM($E48:I48))/2</f>
        <v>0</v>
      </c>
      <c r="W48" s="9">
        <f>(SUM($E48:K48)+SUM($E48:J48))/2</f>
        <v>0</v>
      </c>
      <c r="X48" s="9">
        <f>(SUM($E48:L48)+SUM($E48:K48))/2</f>
        <v>0</v>
      </c>
      <c r="Y48" s="9">
        <f>(SUM($E48:M48)+SUM($E48:L48))/2</f>
        <v>0</v>
      </c>
      <c r="Z48" s="9">
        <f>(SUM($E48:N48)+SUM($E48:M48))/2</f>
        <v>0</v>
      </c>
      <c r="AA48" s="9">
        <f t="shared" si="3"/>
        <v>0</v>
      </c>
    </row>
    <row r="49" spans="1:27" hidden="1">
      <c r="A49" s="7">
        <v>2204</v>
      </c>
      <c r="B49" t="s">
        <v>33</v>
      </c>
      <c r="C49" t="str">
        <f t="shared" si="0"/>
        <v>2204 Elec Distribution 360-373</v>
      </c>
      <c r="D49" s="11">
        <v>1</v>
      </c>
      <c r="E49" s="8">
        <v>0</v>
      </c>
      <c r="F49" s="9">
        <v>0</v>
      </c>
      <c r="G49" s="9">
        <v>0</v>
      </c>
      <c r="H49" s="9">
        <v>0</v>
      </c>
      <c r="I49" s="9">
        <v>0</v>
      </c>
      <c r="J49" s="9">
        <v>0</v>
      </c>
      <c r="K49" s="9">
        <v>0</v>
      </c>
      <c r="L49" s="9">
        <v>0</v>
      </c>
      <c r="M49" s="9">
        <v>0</v>
      </c>
      <c r="N49" s="9">
        <v>0</v>
      </c>
      <c r="O49" s="9">
        <f t="shared" si="1"/>
        <v>0</v>
      </c>
      <c r="Q49" s="9">
        <f t="shared" si="2"/>
        <v>0</v>
      </c>
      <c r="R49" s="9">
        <f>(SUM($E49:F49)+SUM($E49:E49))/2</f>
        <v>0</v>
      </c>
      <c r="S49" s="9">
        <f>(SUM($E49:G49)+SUM($E49:F49))/2</f>
        <v>0</v>
      </c>
      <c r="T49" s="9">
        <f>(SUM($E49:H49)+SUM($E49:G49))/2</f>
        <v>0</v>
      </c>
      <c r="U49" s="9">
        <f>(SUM($E49:I49)+SUM($E49:H49))/2</f>
        <v>0</v>
      </c>
      <c r="V49" s="9">
        <f>(SUM($E49:J49)+SUM($E49:I49))/2</f>
        <v>0</v>
      </c>
      <c r="W49" s="9">
        <f>(SUM($E49:K49)+SUM($E49:J49))/2</f>
        <v>0</v>
      </c>
      <c r="X49" s="9">
        <f>(SUM($E49:L49)+SUM($E49:K49))/2</f>
        <v>0</v>
      </c>
      <c r="Y49" s="9">
        <f>(SUM($E49:M49)+SUM($E49:L49))/2</f>
        <v>0</v>
      </c>
      <c r="Z49" s="9">
        <f>(SUM($E49:N49)+SUM($E49:M49))/2</f>
        <v>0</v>
      </c>
      <c r="AA49" s="9">
        <f t="shared" si="3"/>
        <v>0</v>
      </c>
    </row>
    <row r="50" spans="1:27" hidden="1">
      <c r="A50" s="7">
        <v>2204</v>
      </c>
      <c r="B50" t="s">
        <v>36</v>
      </c>
      <c r="C50" t="str">
        <f t="shared" si="0"/>
        <v>2204 General 389-391 / 393-395 / 397-398</v>
      </c>
      <c r="D50" s="11">
        <v>1</v>
      </c>
      <c r="E50" s="8">
        <v>0</v>
      </c>
      <c r="F50" s="9">
        <v>0</v>
      </c>
      <c r="G50" s="9">
        <v>0</v>
      </c>
      <c r="H50" s="9">
        <v>0</v>
      </c>
      <c r="I50" s="9">
        <v>0</v>
      </c>
      <c r="J50" s="9">
        <v>0</v>
      </c>
      <c r="K50" s="9">
        <v>0</v>
      </c>
      <c r="L50" s="9">
        <v>0</v>
      </c>
      <c r="M50" s="9">
        <v>0</v>
      </c>
      <c r="N50" s="9">
        <v>0</v>
      </c>
      <c r="O50" s="9">
        <f t="shared" si="1"/>
        <v>0</v>
      </c>
      <c r="Q50" s="9">
        <f t="shared" si="2"/>
        <v>0</v>
      </c>
      <c r="R50" s="9">
        <f>(SUM($E50:F50)+SUM($E50:E50))/2</f>
        <v>0</v>
      </c>
      <c r="S50" s="9">
        <f>(SUM($E50:G50)+SUM($E50:F50))/2</f>
        <v>0</v>
      </c>
      <c r="T50" s="9">
        <f>(SUM($E50:H50)+SUM($E50:G50))/2</f>
        <v>0</v>
      </c>
      <c r="U50" s="9">
        <f>(SUM($E50:I50)+SUM($E50:H50))/2</f>
        <v>0</v>
      </c>
      <c r="V50" s="9">
        <f>(SUM($E50:J50)+SUM($E50:I50))/2</f>
        <v>0</v>
      </c>
      <c r="W50" s="9">
        <f>(SUM($E50:K50)+SUM($E50:J50))/2</f>
        <v>0</v>
      </c>
      <c r="X50" s="9">
        <f>(SUM($E50:L50)+SUM($E50:K50))/2</f>
        <v>0</v>
      </c>
      <c r="Y50" s="9">
        <f>(SUM($E50:M50)+SUM($E50:L50))/2</f>
        <v>0</v>
      </c>
      <c r="Z50" s="9">
        <f>(SUM($E50:N50)+SUM($E50:M50))/2</f>
        <v>0</v>
      </c>
      <c r="AA50" s="9">
        <f t="shared" si="3"/>
        <v>0</v>
      </c>
    </row>
    <row r="51" spans="1:27" hidden="1">
      <c r="A51" s="7">
        <v>2204</v>
      </c>
      <c r="B51" t="s">
        <v>34</v>
      </c>
      <c r="C51" t="str">
        <f t="shared" si="0"/>
        <v>2204 Elec Transmission 350-359</v>
      </c>
      <c r="D51" s="11">
        <v>1</v>
      </c>
      <c r="E51" s="8">
        <v>0</v>
      </c>
      <c r="F51" s="9">
        <v>0</v>
      </c>
      <c r="G51" s="9">
        <v>0</v>
      </c>
      <c r="H51" s="9">
        <v>0</v>
      </c>
      <c r="I51" s="9">
        <v>0</v>
      </c>
      <c r="J51" s="9">
        <v>0</v>
      </c>
      <c r="K51" s="9">
        <v>0</v>
      </c>
      <c r="L51" s="9">
        <v>0</v>
      </c>
      <c r="M51" s="9">
        <v>0</v>
      </c>
      <c r="N51" s="9">
        <v>0</v>
      </c>
      <c r="O51" s="9">
        <f t="shared" si="1"/>
        <v>0</v>
      </c>
      <c r="Q51" s="9">
        <f t="shared" si="2"/>
        <v>0</v>
      </c>
      <c r="R51" s="9">
        <f>(SUM($E51:F51)+SUM($E51:E51))/2</f>
        <v>0</v>
      </c>
      <c r="S51" s="9">
        <f>(SUM($E51:G51)+SUM($E51:F51))/2</f>
        <v>0</v>
      </c>
      <c r="T51" s="9">
        <f>(SUM($E51:H51)+SUM($E51:G51))/2</f>
        <v>0</v>
      </c>
      <c r="U51" s="9">
        <f>(SUM($E51:I51)+SUM($E51:H51))/2</f>
        <v>0</v>
      </c>
      <c r="V51" s="9">
        <f>(SUM($E51:J51)+SUM($E51:I51))/2</f>
        <v>0</v>
      </c>
      <c r="W51" s="9">
        <f>(SUM($E51:K51)+SUM($E51:J51))/2</f>
        <v>0</v>
      </c>
      <c r="X51" s="9">
        <f>(SUM($E51:L51)+SUM($E51:K51))/2</f>
        <v>0</v>
      </c>
      <c r="Y51" s="9">
        <f>(SUM($E51:M51)+SUM($E51:L51))/2</f>
        <v>0</v>
      </c>
      <c r="Z51" s="9">
        <f>(SUM($E51:N51)+SUM($E51:M51))/2</f>
        <v>0</v>
      </c>
      <c r="AA51" s="9">
        <f t="shared" si="3"/>
        <v>0</v>
      </c>
    </row>
    <row r="52" spans="1:27" hidden="1">
      <c r="A52" s="7">
        <v>2214</v>
      </c>
      <c r="B52" t="s">
        <v>34</v>
      </c>
      <c r="C52" t="str">
        <f t="shared" si="0"/>
        <v>2214 Elec Transmission 350-359</v>
      </c>
      <c r="D52" s="11">
        <v>1</v>
      </c>
      <c r="E52" s="8">
        <v>0</v>
      </c>
      <c r="F52" s="9">
        <v>0</v>
      </c>
      <c r="G52" s="9">
        <v>0</v>
      </c>
      <c r="H52" s="9">
        <v>0</v>
      </c>
      <c r="I52" s="9">
        <v>0</v>
      </c>
      <c r="J52" s="9">
        <v>0</v>
      </c>
      <c r="K52" s="9">
        <v>0</v>
      </c>
      <c r="L52" s="9">
        <v>0</v>
      </c>
      <c r="M52" s="9">
        <v>0</v>
      </c>
      <c r="N52" s="9">
        <v>0</v>
      </c>
      <c r="O52" s="9">
        <f t="shared" si="1"/>
        <v>0</v>
      </c>
      <c r="Q52" s="9">
        <f t="shared" si="2"/>
        <v>0</v>
      </c>
      <c r="R52" s="9">
        <f>(SUM($E52:F52)+SUM($E52:E52))/2</f>
        <v>0</v>
      </c>
      <c r="S52" s="9">
        <f>(SUM($E52:G52)+SUM($E52:F52))/2</f>
        <v>0</v>
      </c>
      <c r="T52" s="9">
        <f>(SUM($E52:H52)+SUM($E52:G52))/2</f>
        <v>0</v>
      </c>
      <c r="U52" s="9">
        <f>(SUM($E52:I52)+SUM($E52:H52))/2</f>
        <v>0</v>
      </c>
      <c r="V52" s="9">
        <f>(SUM($E52:J52)+SUM($E52:I52))/2</f>
        <v>0</v>
      </c>
      <c r="W52" s="9">
        <f>(SUM($E52:K52)+SUM($E52:J52))/2</f>
        <v>0</v>
      </c>
      <c r="X52" s="9">
        <f>(SUM($E52:L52)+SUM($E52:K52))/2</f>
        <v>0</v>
      </c>
      <c r="Y52" s="9">
        <f>(SUM($E52:M52)+SUM($E52:L52))/2</f>
        <v>0</v>
      </c>
      <c r="Z52" s="9">
        <f>(SUM($E52:N52)+SUM($E52:M52))/2</f>
        <v>0</v>
      </c>
      <c r="AA52" s="9">
        <f t="shared" si="3"/>
        <v>0</v>
      </c>
    </row>
    <row r="53" spans="1:27" hidden="1">
      <c r="A53" s="7">
        <v>2214</v>
      </c>
      <c r="B53" t="s">
        <v>36</v>
      </c>
      <c r="C53" t="str">
        <f t="shared" si="0"/>
        <v>2214 General 389-391 / 393-395 / 397-398</v>
      </c>
      <c r="D53" s="11">
        <v>1</v>
      </c>
      <c r="E53" s="8">
        <v>0</v>
      </c>
      <c r="F53" s="9">
        <v>0</v>
      </c>
      <c r="G53" s="9">
        <v>0</v>
      </c>
      <c r="H53" s="9">
        <v>0</v>
      </c>
      <c r="I53" s="9">
        <v>0</v>
      </c>
      <c r="J53" s="9">
        <v>0</v>
      </c>
      <c r="K53" s="9">
        <v>0</v>
      </c>
      <c r="L53" s="9">
        <v>0</v>
      </c>
      <c r="M53" s="9">
        <v>0</v>
      </c>
      <c r="N53" s="9">
        <v>0</v>
      </c>
      <c r="O53" s="9">
        <f t="shared" si="1"/>
        <v>0</v>
      </c>
      <c r="Q53" s="9">
        <f t="shared" si="2"/>
        <v>0</v>
      </c>
      <c r="R53" s="9">
        <f>(SUM($E53:F53)+SUM($E53:E53))/2</f>
        <v>0</v>
      </c>
      <c r="S53" s="9">
        <f>(SUM($E53:G53)+SUM($E53:F53))/2</f>
        <v>0</v>
      </c>
      <c r="T53" s="9">
        <f>(SUM($E53:H53)+SUM($E53:G53))/2</f>
        <v>0</v>
      </c>
      <c r="U53" s="9">
        <f>(SUM($E53:I53)+SUM($E53:H53))/2</f>
        <v>0</v>
      </c>
      <c r="V53" s="9">
        <f>(SUM($E53:J53)+SUM($E53:I53))/2</f>
        <v>0</v>
      </c>
      <c r="W53" s="9">
        <f>(SUM($E53:K53)+SUM($E53:J53))/2</f>
        <v>0</v>
      </c>
      <c r="X53" s="9">
        <f>(SUM($E53:L53)+SUM($E53:K53))/2</f>
        <v>0</v>
      </c>
      <c r="Y53" s="9">
        <f>(SUM($E53:M53)+SUM($E53:L53))/2</f>
        <v>0</v>
      </c>
      <c r="Z53" s="9">
        <f>(SUM($E53:N53)+SUM($E53:M53))/2</f>
        <v>0</v>
      </c>
      <c r="AA53" s="9">
        <f t="shared" si="3"/>
        <v>0</v>
      </c>
    </row>
    <row r="54" spans="1:27" hidden="1">
      <c r="A54" s="7">
        <v>2215</v>
      </c>
      <c r="B54" t="s">
        <v>34</v>
      </c>
      <c r="C54" t="str">
        <f t="shared" si="0"/>
        <v>2215 Elec Transmission 350-359</v>
      </c>
      <c r="D54" s="11">
        <v>1</v>
      </c>
      <c r="E54" s="8">
        <v>0</v>
      </c>
      <c r="F54" s="9">
        <v>0</v>
      </c>
      <c r="G54" s="9">
        <v>0</v>
      </c>
      <c r="H54" s="9">
        <v>0</v>
      </c>
      <c r="I54" s="9">
        <v>0</v>
      </c>
      <c r="J54" s="9">
        <v>0</v>
      </c>
      <c r="K54" s="9">
        <v>0</v>
      </c>
      <c r="L54" s="9">
        <v>0</v>
      </c>
      <c r="M54" s="9">
        <v>0</v>
      </c>
      <c r="N54" s="9">
        <v>0</v>
      </c>
      <c r="O54" s="9">
        <f t="shared" si="1"/>
        <v>0</v>
      </c>
      <c r="Q54" s="9">
        <f t="shared" si="2"/>
        <v>0</v>
      </c>
      <c r="R54" s="9">
        <f>(SUM($E54:F54)+SUM($E54:E54))/2</f>
        <v>0</v>
      </c>
      <c r="S54" s="9">
        <f>(SUM($E54:G54)+SUM($E54:F54))/2</f>
        <v>0</v>
      </c>
      <c r="T54" s="9">
        <f>(SUM($E54:H54)+SUM($E54:G54))/2</f>
        <v>0</v>
      </c>
      <c r="U54" s="9">
        <f>(SUM($E54:I54)+SUM($E54:H54))/2</f>
        <v>0</v>
      </c>
      <c r="V54" s="9">
        <f>(SUM($E54:J54)+SUM($E54:I54))/2</f>
        <v>0</v>
      </c>
      <c r="W54" s="9">
        <f>(SUM($E54:K54)+SUM($E54:J54))/2</f>
        <v>0</v>
      </c>
      <c r="X54" s="9">
        <f>(SUM($E54:L54)+SUM($E54:K54))/2</f>
        <v>0</v>
      </c>
      <c r="Y54" s="9">
        <f>(SUM($E54:M54)+SUM($E54:L54))/2</f>
        <v>0</v>
      </c>
      <c r="Z54" s="9">
        <f>(SUM($E54:N54)+SUM($E54:M54))/2</f>
        <v>0</v>
      </c>
      <c r="AA54" s="9">
        <f t="shared" si="3"/>
        <v>0</v>
      </c>
    </row>
    <row r="55" spans="1:27" hidden="1">
      <c r="A55" s="7">
        <v>2215</v>
      </c>
      <c r="B55" t="s">
        <v>33</v>
      </c>
      <c r="C55" t="str">
        <f t="shared" si="0"/>
        <v>2215 Elec Distribution 360-373</v>
      </c>
      <c r="D55" s="11">
        <v>1</v>
      </c>
      <c r="E55" s="8">
        <v>0</v>
      </c>
      <c r="F55" s="9">
        <v>0</v>
      </c>
      <c r="G55" s="9">
        <v>0</v>
      </c>
      <c r="H55" s="9">
        <v>0</v>
      </c>
      <c r="I55" s="9">
        <v>0</v>
      </c>
      <c r="J55" s="9">
        <v>0</v>
      </c>
      <c r="K55" s="9">
        <v>0</v>
      </c>
      <c r="L55" s="9">
        <v>0</v>
      </c>
      <c r="M55" s="9">
        <v>0</v>
      </c>
      <c r="N55" s="9">
        <v>0</v>
      </c>
      <c r="O55" s="9">
        <f t="shared" si="1"/>
        <v>0</v>
      </c>
      <c r="Q55" s="9">
        <f t="shared" si="2"/>
        <v>0</v>
      </c>
      <c r="R55" s="9">
        <f>(SUM($E55:F55)+SUM($E55:E55))/2</f>
        <v>0</v>
      </c>
      <c r="S55" s="9">
        <f>(SUM($E55:G55)+SUM($E55:F55))/2</f>
        <v>0</v>
      </c>
      <c r="T55" s="9">
        <f>(SUM($E55:H55)+SUM($E55:G55))/2</f>
        <v>0</v>
      </c>
      <c r="U55" s="9">
        <f>(SUM($E55:I55)+SUM($E55:H55))/2</f>
        <v>0</v>
      </c>
      <c r="V55" s="9">
        <f>(SUM($E55:J55)+SUM($E55:I55))/2</f>
        <v>0</v>
      </c>
      <c r="W55" s="9">
        <f>(SUM($E55:K55)+SUM($E55:J55))/2</f>
        <v>0</v>
      </c>
      <c r="X55" s="9">
        <f>(SUM($E55:L55)+SUM($E55:K55))/2</f>
        <v>0</v>
      </c>
      <c r="Y55" s="9">
        <f>(SUM($E55:M55)+SUM($E55:L55))/2</f>
        <v>0</v>
      </c>
      <c r="Z55" s="9">
        <f>(SUM($E55:N55)+SUM($E55:M55))/2</f>
        <v>0</v>
      </c>
      <c r="AA55" s="9">
        <f t="shared" si="3"/>
        <v>0</v>
      </c>
    </row>
    <row r="56" spans="1:27" hidden="1">
      <c r="A56" s="7">
        <v>2215</v>
      </c>
      <c r="B56" t="s">
        <v>36</v>
      </c>
      <c r="C56" t="str">
        <f t="shared" si="0"/>
        <v>2215 General 389-391 / 393-395 / 397-398</v>
      </c>
      <c r="D56" s="11">
        <v>1</v>
      </c>
      <c r="E56" s="8">
        <v>0</v>
      </c>
      <c r="F56" s="9">
        <v>0</v>
      </c>
      <c r="G56" s="9">
        <v>0</v>
      </c>
      <c r="H56" s="9">
        <v>0</v>
      </c>
      <c r="I56" s="9">
        <v>0</v>
      </c>
      <c r="J56" s="9">
        <v>0</v>
      </c>
      <c r="K56" s="9">
        <v>0</v>
      </c>
      <c r="L56" s="9">
        <v>0</v>
      </c>
      <c r="M56" s="9">
        <v>0</v>
      </c>
      <c r="N56" s="9">
        <v>0</v>
      </c>
      <c r="O56" s="9">
        <f t="shared" si="1"/>
        <v>0</v>
      </c>
      <c r="Q56" s="9">
        <f t="shared" si="2"/>
        <v>0</v>
      </c>
      <c r="R56" s="9">
        <f>(SUM($E56:F56)+SUM($E56:E56))/2</f>
        <v>0</v>
      </c>
      <c r="S56" s="9">
        <f>(SUM($E56:G56)+SUM($E56:F56))/2</f>
        <v>0</v>
      </c>
      <c r="T56" s="9">
        <f>(SUM($E56:H56)+SUM($E56:G56))/2</f>
        <v>0</v>
      </c>
      <c r="U56" s="9">
        <f>(SUM($E56:I56)+SUM($E56:H56))/2</f>
        <v>0</v>
      </c>
      <c r="V56" s="9">
        <f>(SUM($E56:J56)+SUM($E56:I56))/2</f>
        <v>0</v>
      </c>
      <c r="W56" s="9">
        <f>(SUM($E56:K56)+SUM($E56:J56))/2</f>
        <v>0</v>
      </c>
      <c r="X56" s="9">
        <f>(SUM($E56:L56)+SUM($E56:K56))/2</f>
        <v>0</v>
      </c>
      <c r="Y56" s="9">
        <f>(SUM($E56:M56)+SUM($E56:L56))/2</f>
        <v>0</v>
      </c>
      <c r="Z56" s="9">
        <f>(SUM($E56:N56)+SUM($E56:M56))/2</f>
        <v>0</v>
      </c>
      <c r="AA56" s="9">
        <f t="shared" si="3"/>
        <v>0</v>
      </c>
    </row>
    <row r="57" spans="1:27" hidden="1">
      <c r="A57" s="7">
        <v>2215</v>
      </c>
      <c r="B57" t="s">
        <v>37</v>
      </c>
      <c r="C57" t="str">
        <f t="shared" si="0"/>
        <v>2215 Software 303</v>
      </c>
      <c r="D57" s="11">
        <v>1</v>
      </c>
      <c r="E57" s="8">
        <v>0</v>
      </c>
      <c r="F57" s="9">
        <v>0</v>
      </c>
      <c r="G57" s="9">
        <v>0</v>
      </c>
      <c r="H57" s="9">
        <v>0</v>
      </c>
      <c r="I57" s="9">
        <v>0</v>
      </c>
      <c r="J57" s="9">
        <v>0</v>
      </c>
      <c r="K57" s="9">
        <v>0</v>
      </c>
      <c r="L57" s="9">
        <v>0</v>
      </c>
      <c r="M57" s="9">
        <v>0</v>
      </c>
      <c r="N57" s="9">
        <v>0</v>
      </c>
      <c r="O57" s="9">
        <f t="shared" si="1"/>
        <v>0</v>
      </c>
      <c r="Q57" s="9">
        <f t="shared" si="2"/>
        <v>0</v>
      </c>
      <c r="R57" s="9">
        <f>(SUM($E57:F57)+SUM($E57:E57))/2</f>
        <v>0</v>
      </c>
      <c r="S57" s="9">
        <f>(SUM($E57:G57)+SUM($E57:F57))/2</f>
        <v>0</v>
      </c>
      <c r="T57" s="9">
        <f>(SUM($E57:H57)+SUM($E57:G57))/2</f>
        <v>0</v>
      </c>
      <c r="U57" s="9">
        <f>(SUM($E57:I57)+SUM($E57:H57))/2</f>
        <v>0</v>
      </c>
      <c r="V57" s="9">
        <f>(SUM($E57:J57)+SUM($E57:I57))/2</f>
        <v>0</v>
      </c>
      <c r="W57" s="9">
        <f>(SUM($E57:K57)+SUM($E57:J57))/2</f>
        <v>0</v>
      </c>
      <c r="X57" s="9">
        <f>(SUM($E57:L57)+SUM($E57:K57))/2</f>
        <v>0</v>
      </c>
      <c r="Y57" s="9">
        <f>(SUM($E57:M57)+SUM($E57:L57))/2</f>
        <v>0</v>
      </c>
      <c r="Z57" s="9">
        <f>(SUM($E57:N57)+SUM($E57:M57))/2</f>
        <v>0</v>
      </c>
      <c r="AA57" s="9">
        <f t="shared" si="3"/>
        <v>0</v>
      </c>
    </row>
    <row r="58" spans="1:27" hidden="1">
      <c r="A58" s="7">
        <v>2217</v>
      </c>
      <c r="B58" t="s">
        <v>34</v>
      </c>
      <c r="C58" t="str">
        <f t="shared" si="0"/>
        <v>2217 Elec Transmission 350-359</v>
      </c>
      <c r="D58" s="11">
        <v>1</v>
      </c>
      <c r="E58" s="8">
        <v>0</v>
      </c>
      <c r="F58" s="9">
        <v>0</v>
      </c>
      <c r="G58" s="9">
        <v>0</v>
      </c>
      <c r="H58" s="9">
        <v>0</v>
      </c>
      <c r="I58" s="9">
        <v>0</v>
      </c>
      <c r="J58" s="9">
        <v>0</v>
      </c>
      <c r="K58" s="9">
        <v>0</v>
      </c>
      <c r="L58" s="9">
        <v>0</v>
      </c>
      <c r="M58" s="9">
        <v>0</v>
      </c>
      <c r="N58" s="9">
        <v>0</v>
      </c>
      <c r="O58" s="9">
        <f t="shared" si="1"/>
        <v>0</v>
      </c>
      <c r="Q58" s="9">
        <f t="shared" si="2"/>
        <v>0</v>
      </c>
      <c r="R58" s="9">
        <f>(SUM($E58:F58)+SUM($E58:E58))/2</f>
        <v>0</v>
      </c>
      <c r="S58" s="9">
        <f>(SUM($E58:G58)+SUM($E58:F58))/2</f>
        <v>0</v>
      </c>
      <c r="T58" s="9">
        <f>(SUM($E58:H58)+SUM($E58:G58))/2</f>
        <v>0</v>
      </c>
      <c r="U58" s="9">
        <f>(SUM($E58:I58)+SUM($E58:H58))/2</f>
        <v>0</v>
      </c>
      <c r="V58" s="9">
        <f>(SUM($E58:J58)+SUM($E58:I58))/2</f>
        <v>0</v>
      </c>
      <c r="W58" s="9">
        <f>(SUM($E58:K58)+SUM($E58:J58))/2</f>
        <v>0</v>
      </c>
      <c r="X58" s="9">
        <f>(SUM($E58:L58)+SUM($E58:K58))/2</f>
        <v>0</v>
      </c>
      <c r="Y58" s="9">
        <f>(SUM($E58:M58)+SUM($E58:L58))/2</f>
        <v>0</v>
      </c>
      <c r="Z58" s="9">
        <f>(SUM($E58:N58)+SUM($E58:M58))/2</f>
        <v>0</v>
      </c>
      <c r="AA58" s="9">
        <f t="shared" si="3"/>
        <v>0</v>
      </c>
    </row>
    <row r="59" spans="1:27" hidden="1">
      <c r="A59" s="7">
        <v>2217</v>
      </c>
      <c r="B59" t="s">
        <v>36</v>
      </c>
      <c r="C59" t="str">
        <f t="shared" si="0"/>
        <v>2217 General 389-391 / 393-395 / 397-398</v>
      </c>
      <c r="D59" s="11">
        <v>1</v>
      </c>
      <c r="E59" s="8">
        <v>0</v>
      </c>
      <c r="F59" s="9">
        <v>0</v>
      </c>
      <c r="G59" s="9">
        <v>0</v>
      </c>
      <c r="H59" s="9">
        <v>0</v>
      </c>
      <c r="I59" s="9">
        <v>0</v>
      </c>
      <c r="J59" s="9">
        <v>0</v>
      </c>
      <c r="K59" s="9">
        <v>0</v>
      </c>
      <c r="L59" s="9">
        <v>0</v>
      </c>
      <c r="M59" s="9">
        <v>0</v>
      </c>
      <c r="N59" s="9">
        <v>0</v>
      </c>
      <c r="O59" s="9">
        <f t="shared" si="1"/>
        <v>0</v>
      </c>
      <c r="Q59" s="9">
        <f t="shared" si="2"/>
        <v>0</v>
      </c>
      <c r="R59" s="9">
        <f>(SUM($E59:F59)+SUM($E59:E59))/2</f>
        <v>0</v>
      </c>
      <c r="S59" s="9">
        <f>(SUM($E59:G59)+SUM($E59:F59))/2</f>
        <v>0</v>
      </c>
      <c r="T59" s="9">
        <f>(SUM($E59:H59)+SUM($E59:G59))/2</f>
        <v>0</v>
      </c>
      <c r="U59" s="9">
        <f>(SUM($E59:I59)+SUM($E59:H59))/2</f>
        <v>0</v>
      </c>
      <c r="V59" s="9">
        <f>(SUM($E59:J59)+SUM($E59:I59))/2</f>
        <v>0</v>
      </c>
      <c r="W59" s="9">
        <f>(SUM($E59:K59)+SUM($E59:J59))/2</f>
        <v>0</v>
      </c>
      <c r="X59" s="9">
        <f>(SUM($E59:L59)+SUM($E59:K59))/2</f>
        <v>0</v>
      </c>
      <c r="Y59" s="9">
        <f>(SUM($E59:M59)+SUM($E59:L59))/2</f>
        <v>0</v>
      </c>
      <c r="Z59" s="9">
        <f>(SUM($E59:N59)+SUM($E59:M59))/2</f>
        <v>0</v>
      </c>
      <c r="AA59" s="9">
        <f t="shared" si="3"/>
        <v>0</v>
      </c>
    </row>
    <row r="60" spans="1:27" hidden="1">
      <c r="A60" s="7">
        <v>2221</v>
      </c>
      <c r="B60" t="s">
        <v>37</v>
      </c>
      <c r="C60" t="str">
        <f t="shared" si="0"/>
        <v>2221 Software 303</v>
      </c>
      <c r="D60" s="11">
        <v>1</v>
      </c>
      <c r="E60" s="8">
        <v>0</v>
      </c>
      <c r="F60" s="9">
        <v>0</v>
      </c>
      <c r="G60" s="9">
        <v>0</v>
      </c>
      <c r="H60" s="9">
        <v>0</v>
      </c>
      <c r="I60" s="9">
        <v>0</v>
      </c>
      <c r="J60" s="9">
        <v>0</v>
      </c>
      <c r="K60" s="9">
        <v>0</v>
      </c>
      <c r="L60" s="9">
        <v>0</v>
      </c>
      <c r="M60" s="9">
        <v>0</v>
      </c>
      <c r="N60" s="9">
        <v>0</v>
      </c>
      <c r="O60" s="9">
        <f t="shared" si="1"/>
        <v>0</v>
      </c>
      <c r="Q60" s="9">
        <f t="shared" si="2"/>
        <v>0</v>
      </c>
      <c r="R60" s="9">
        <f>(SUM($E60:F60)+SUM($E60:E60))/2</f>
        <v>0</v>
      </c>
      <c r="S60" s="9">
        <f>(SUM($E60:G60)+SUM($E60:F60))/2</f>
        <v>0</v>
      </c>
      <c r="T60" s="9">
        <f>(SUM($E60:H60)+SUM($E60:G60))/2</f>
        <v>0</v>
      </c>
      <c r="U60" s="9">
        <f>(SUM($E60:I60)+SUM($E60:H60))/2</f>
        <v>0</v>
      </c>
      <c r="V60" s="9">
        <f>(SUM($E60:J60)+SUM($E60:I60))/2</f>
        <v>0</v>
      </c>
      <c r="W60" s="9">
        <f>(SUM($E60:K60)+SUM($E60:J60))/2</f>
        <v>0</v>
      </c>
      <c r="X60" s="9">
        <f>(SUM($E60:L60)+SUM($E60:K60))/2</f>
        <v>0</v>
      </c>
      <c r="Y60" s="9">
        <f>(SUM($E60:M60)+SUM($E60:L60))/2</f>
        <v>0</v>
      </c>
      <c r="Z60" s="9">
        <f>(SUM($E60:N60)+SUM($E60:M60))/2</f>
        <v>0</v>
      </c>
      <c r="AA60" s="9">
        <f t="shared" si="3"/>
        <v>0</v>
      </c>
    </row>
    <row r="61" spans="1:27" hidden="1">
      <c r="A61" s="7">
        <v>2221</v>
      </c>
      <c r="B61" t="s">
        <v>34</v>
      </c>
      <c r="C61" t="str">
        <f t="shared" si="0"/>
        <v>2221 Elec Transmission 350-359</v>
      </c>
      <c r="D61" s="11">
        <v>1</v>
      </c>
      <c r="E61" s="8">
        <v>0</v>
      </c>
      <c r="F61" s="9">
        <v>0</v>
      </c>
      <c r="G61" s="9">
        <v>0</v>
      </c>
      <c r="H61" s="9">
        <v>0</v>
      </c>
      <c r="I61" s="9">
        <v>0</v>
      </c>
      <c r="J61" s="9">
        <v>0</v>
      </c>
      <c r="K61" s="9">
        <v>0</v>
      </c>
      <c r="L61" s="9">
        <v>0</v>
      </c>
      <c r="M61" s="9">
        <v>0</v>
      </c>
      <c r="N61" s="9">
        <v>0</v>
      </c>
      <c r="O61" s="9">
        <f t="shared" si="1"/>
        <v>0</v>
      </c>
      <c r="Q61" s="9">
        <f t="shared" si="2"/>
        <v>0</v>
      </c>
      <c r="R61" s="9">
        <f>(SUM($E61:F61)+SUM($E61:E61))/2</f>
        <v>0</v>
      </c>
      <c r="S61" s="9">
        <f>(SUM($E61:G61)+SUM($E61:F61))/2</f>
        <v>0</v>
      </c>
      <c r="T61" s="9">
        <f>(SUM($E61:H61)+SUM($E61:G61))/2</f>
        <v>0</v>
      </c>
      <c r="U61" s="9">
        <f>(SUM($E61:I61)+SUM($E61:H61))/2</f>
        <v>0</v>
      </c>
      <c r="V61" s="9">
        <f>(SUM($E61:J61)+SUM($E61:I61))/2</f>
        <v>0</v>
      </c>
      <c r="W61" s="9">
        <f>(SUM($E61:K61)+SUM($E61:J61))/2</f>
        <v>0</v>
      </c>
      <c r="X61" s="9">
        <f>(SUM($E61:L61)+SUM($E61:K61))/2</f>
        <v>0</v>
      </c>
      <c r="Y61" s="9">
        <f>(SUM($E61:M61)+SUM($E61:L61))/2</f>
        <v>0</v>
      </c>
      <c r="Z61" s="9">
        <f>(SUM($E61:N61)+SUM($E61:M61))/2</f>
        <v>0</v>
      </c>
      <c r="AA61" s="9">
        <f t="shared" si="3"/>
        <v>0</v>
      </c>
    </row>
    <row r="62" spans="1:27" hidden="1">
      <c r="A62" s="7">
        <v>2221</v>
      </c>
      <c r="B62" t="s">
        <v>33</v>
      </c>
      <c r="C62" t="str">
        <f t="shared" si="0"/>
        <v>2221 Elec Distribution 360-373</v>
      </c>
      <c r="D62" s="11">
        <v>1</v>
      </c>
      <c r="E62" s="8">
        <v>0</v>
      </c>
      <c r="F62" s="9">
        <v>0</v>
      </c>
      <c r="G62" s="9">
        <v>0</v>
      </c>
      <c r="H62" s="9">
        <v>0</v>
      </c>
      <c r="I62" s="9">
        <v>0</v>
      </c>
      <c r="J62" s="9">
        <v>0</v>
      </c>
      <c r="K62" s="9">
        <v>0</v>
      </c>
      <c r="L62" s="9">
        <v>0</v>
      </c>
      <c r="M62" s="9">
        <v>0</v>
      </c>
      <c r="N62" s="9">
        <v>0</v>
      </c>
      <c r="O62" s="9">
        <f t="shared" si="1"/>
        <v>0</v>
      </c>
      <c r="Q62" s="9">
        <f t="shared" si="2"/>
        <v>0</v>
      </c>
      <c r="R62" s="9">
        <f>(SUM($E62:F62)+SUM($E62:E62))/2</f>
        <v>0</v>
      </c>
      <c r="S62" s="9">
        <f>(SUM($E62:G62)+SUM($E62:F62))/2</f>
        <v>0</v>
      </c>
      <c r="T62" s="9">
        <f>(SUM($E62:H62)+SUM($E62:G62))/2</f>
        <v>0</v>
      </c>
      <c r="U62" s="9">
        <f>(SUM($E62:I62)+SUM($E62:H62))/2</f>
        <v>0</v>
      </c>
      <c r="V62" s="9">
        <f>(SUM($E62:J62)+SUM($E62:I62))/2</f>
        <v>0</v>
      </c>
      <c r="W62" s="9">
        <f>(SUM($E62:K62)+SUM($E62:J62))/2</f>
        <v>0</v>
      </c>
      <c r="X62" s="9">
        <f>(SUM($E62:L62)+SUM($E62:K62))/2</f>
        <v>0</v>
      </c>
      <c r="Y62" s="9">
        <f>(SUM($E62:M62)+SUM($E62:L62))/2</f>
        <v>0</v>
      </c>
      <c r="Z62" s="9">
        <f>(SUM($E62:N62)+SUM($E62:M62))/2</f>
        <v>0</v>
      </c>
      <c r="AA62" s="9">
        <f t="shared" si="3"/>
        <v>0</v>
      </c>
    </row>
    <row r="63" spans="1:27" hidden="1">
      <c r="A63" s="7">
        <v>2221</v>
      </c>
      <c r="B63" t="s">
        <v>36</v>
      </c>
      <c r="C63" t="str">
        <f t="shared" si="0"/>
        <v>2221 General 389-391 / 393-395 / 397-398</v>
      </c>
      <c r="D63" s="11">
        <v>1</v>
      </c>
      <c r="E63" s="8">
        <v>0</v>
      </c>
      <c r="F63" s="9">
        <v>0</v>
      </c>
      <c r="G63" s="9">
        <v>0</v>
      </c>
      <c r="H63" s="9">
        <v>0</v>
      </c>
      <c r="I63" s="9">
        <v>0</v>
      </c>
      <c r="J63" s="9">
        <v>0</v>
      </c>
      <c r="K63" s="9">
        <v>0</v>
      </c>
      <c r="L63" s="9">
        <v>0</v>
      </c>
      <c r="M63" s="9">
        <v>0</v>
      </c>
      <c r="N63" s="9">
        <v>0</v>
      </c>
      <c r="O63" s="9">
        <f t="shared" si="1"/>
        <v>0</v>
      </c>
      <c r="Q63" s="9">
        <f t="shared" si="2"/>
        <v>0</v>
      </c>
      <c r="R63" s="9">
        <f>(SUM($E63:F63)+SUM($E63:E63))/2</f>
        <v>0</v>
      </c>
      <c r="S63" s="9">
        <f>(SUM($E63:G63)+SUM($E63:F63))/2</f>
        <v>0</v>
      </c>
      <c r="T63" s="9">
        <f>(SUM($E63:H63)+SUM($E63:G63))/2</f>
        <v>0</v>
      </c>
      <c r="U63" s="9">
        <f>(SUM($E63:I63)+SUM($E63:H63))/2</f>
        <v>0</v>
      </c>
      <c r="V63" s="9">
        <f>(SUM($E63:J63)+SUM($E63:I63))/2</f>
        <v>0</v>
      </c>
      <c r="W63" s="9">
        <f>(SUM($E63:K63)+SUM($E63:J63))/2</f>
        <v>0</v>
      </c>
      <c r="X63" s="9">
        <f>(SUM($E63:L63)+SUM($E63:K63))/2</f>
        <v>0</v>
      </c>
      <c r="Y63" s="9">
        <f>(SUM($E63:M63)+SUM($E63:L63))/2</f>
        <v>0</v>
      </c>
      <c r="Z63" s="9">
        <f>(SUM($E63:N63)+SUM($E63:M63))/2</f>
        <v>0</v>
      </c>
      <c r="AA63" s="9">
        <f t="shared" si="3"/>
        <v>0</v>
      </c>
    </row>
    <row r="64" spans="1:27" hidden="1">
      <c r="A64" s="7">
        <v>2237</v>
      </c>
      <c r="B64" t="s">
        <v>33</v>
      </c>
      <c r="C64" t="str">
        <f t="shared" si="0"/>
        <v>2237 Elec Distribution 360-373</v>
      </c>
      <c r="D64" s="11">
        <v>1</v>
      </c>
      <c r="E64" s="8">
        <v>0</v>
      </c>
      <c r="F64" s="9">
        <v>0</v>
      </c>
      <c r="G64" s="9">
        <v>0</v>
      </c>
      <c r="H64" s="9">
        <v>0</v>
      </c>
      <c r="I64" s="9">
        <v>0</v>
      </c>
      <c r="J64" s="9">
        <v>0</v>
      </c>
      <c r="K64" s="9">
        <v>0</v>
      </c>
      <c r="L64" s="9">
        <v>0</v>
      </c>
      <c r="M64" s="9">
        <v>0</v>
      </c>
      <c r="N64" s="9">
        <v>0</v>
      </c>
      <c r="O64" s="9">
        <f t="shared" si="1"/>
        <v>0</v>
      </c>
      <c r="Q64" s="9">
        <f t="shared" si="2"/>
        <v>0</v>
      </c>
      <c r="R64" s="9">
        <f>(SUM($E64:F64)+SUM($E64:E64))/2</f>
        <v>0</v>
      </c>
      <c r="S64" s="9">
        <f>(SUM($E64:G64)+SUM($E64:F64))/2</f>
        <v>0</v>
      </c>
      <c r="T64" s="9">
        <f>(SUM($E64:H64)+SUM($E64:G64))/2</f>
        <v>0</v>
      </c>
      <c r="U64" s="9">
        <f>(SUM($E64:I64)+SUM($E64:H64))/2</f>
        <v>0</v>
      </c>
      <c r="V64" s="9">
        <f>(SUM($E64:J64)+SUM($E64:I64))/2</f>
        <v>0</v>
      </c>
      <c r="W64" s="9">
        <f>(SUM($E64:K64)+SUM($E64:J64))/2</f>
        <v>0</v>
      </c>
      <c r="X64" s="9">
        <f>(SUM($E64:L64)+SUM($E64:K64))/2</f>
        <v>0</v>
      </c>
      <c r="Y64" s="9">
        <f>(SUM($E64:M64)+SUM($E64:L64))/2</f>
        <v>0</v>
      </c>
      <c r="Z64" s="9">
        <f>(SUM($E64:N64)+SUM($E64:M64))/2</f>
        <v>0</v>
      </c>
      <c r="AA64" s="9">
        <f t="shared" si="3"/>
        <v>0</v>
      </c>
    </row>
    <row r="65" spans="1:27" hidden="1">
      <c r="A65" s="7">
        <v>2251</v>
      </c>
      <c r="B65" t="s">
        <v>33</v>
      </c>
      <c r="C65" t="str">
        <f t="shared" si="0"/>
        <v>2251 Elec Distribution 360-373</v>
      </c>
      <c r="D65" s="11">
        <v>1</v>
      </c>
      <c r="E65" s="8">
        <v>0</v>
      </c>
      <c r="F65" s="9">
        <v>0</v>
      </c>
      <c r="G65" s="9">
        <v>0</v>
      </c>
      <c r="H65" s="9">
        <v>0</v>
      </c>
      <c r="I65" s="9">
        <v>0</v>
      </c>
      <c r="J65" s="9">
        <v>0</v>
      </c>
      <c r="K65" s="9">
        <v>0</v>
      </c>
      <c r="L65" s="9">
        <v>0</v>
      </c>
      <c r="M65" s="9">
        <v>0</v>
      </c>
      <c r="N65" s="9">
        <v>0</v>
      </c>
      <c r="O65" s="9">
        <f t="shared" si="1"/>
        <v>0</v>
      </c>
      <c r="Q65" s="9">
        <f t="shared" si="2"/>
        <v>0</v>
      </c>
      <c r="R65" s="9">
        <f>(SUM($E65:F65)+SUM($E65:E65))/2</f>
        <v>0</v>
      </c>
      <c r="S65" s="9">
        <f>(SUM($E65:G65)+SUM($E65:F65))/2</f>
        <v>0</v>
      </c>
      <c r="T65" s="9">
        <f>(SUM($E65:H65)+SUM($E65:G65))/2</f>
        <v>0</v>
      </c>
      <c r="U65" s="9">
        <f>(SUM($E65:I65)+SUM($E65:H65))/2</f>
        <v>0</v>
      </c>
      <c r="V65" s="9">
        <f>(SUM($E65:J65)+SUM($E65:I65))/2</f>
        <v>0</v>
      </c>
      <c r="W65" s="9">
        <f>(SUM($E65:K65)+SUM($E65:J65))/2</f>
        <v>0</v>
      </c>
      <c r="X65" s="9">
        <f>(SUM($E65:L65)+SUM($E65:K65))/2</f>
        <v>0</v>
      </c>
      <c r="Y65" s="9">
        <f>(SUM($E65:M65)+SUM($E65:L65))/2</f>
        <v>0</v>
      </c>
      <c r="Z65" s="9">
        <f>(SUM($E65:N65)+SUM($E65:M65))/2</f>
        <v>0</v>
      </c>
      <c r="AA65" s="9">
        <f t="shared" si="3"/>
        <v>0</v>
      </c>
    </row>
    <row r="66" spans="1:27" hidden="1">
      <c r="A66" s="7">
        <v>2252</v>
      </c>
      <c r="B66" t="s">
        <v>34</v>
      </c>
      <c r="C66" t="str">
        <f t="shared" si="0"/>
        <v>2252 Elec Transmission 350-359</v>
      </c>
      <c r="D66" s="11">
        <v>1</v>
      </c>
      <c r="E66" s="8">
        <v>0</v>
      </c>
      <c r="F66" s="9">
        <v>0</v>
      </c>
      <c r="G66" s="9">
        <v>0</v>
      </c>
      <c r="H66" s="9">
        <v>0</v>
      </c>
      <c r="I66" s="9">
        <v>0</v>
      </c>
      <c r="J66" s="9">
        <v>0</v>
      </c>
      <c r="K66" s="9">
        <v>0</v>
      </c>
      <c r="L66" s="9">
        <v>0</v>
      </c>
      <c r="M66" s="9">
        <v>0</v>
      </c>
      <c r="N66" s="9">
        <v>0</v>
      </c>
      <c r="O66" s="9">
        <f t="shared" si="1"/>
        <v>0</v>
      </c>
      <c r="Q66" s="9">
        <f t="shared" si="2"/>
        <v>0</v>
      </c>
      <c r="R66" s="9">
        <f>(SUM($E66:F66)+SUM($E66:E66))/2</f>
        <v>0</v>
      </c>
      <c r="S66" s="9">
        <f>(SUM($E66:G66)+SUM($E66:F66))/2</f>
        <v>0</v>
      </c>
      <c r="T66" s="9">
        <f>(SUM($E66:H66)+SUM($E66:G66))/2</f>
        <v>0</v>
      </c>
      <c r="U66" s="9">
        <f>(SUM($E66:I66)+SUM($E66:H66))/2</f>
        <v>0</v>
      </c>
      <c r="V66" s="9">
        <f>(SUM($E66:J66)+SUM($E66:I66))/2</f>
        <v>0</v>
      </c>
      <c r="W66" s="9">
        <f>(SUM($E66:K66)+SUM($E66:J66))/2</f>
        <v>0</v>
      </c>
      <c r="X66" s="9">
        <f>(SUM($E66:L66)+SUM($E66:K66))/2</f>
        <v>0</v>
      </c>
      <c r="Y66" s="9">
        <f>(SUM($E66:M66)+SUM($E66:L66))/2</f>
        <v>0</v>
      </c>
      <c r="Z66" s="9">
        <f>(SUM($E66:N66)+SUM($E66:M66))/2</f>
        <v>0</v>
      </c>
      <c r="AA66" s="9">
        <f t="shared" si="3"/>
        <v>0</v>
      </c>
    </row>
    <row r="67" spans="1:27" hidden="1">
      <c r="A67" s="7">
        <v>2252</v>
      </c>
      <c r="B67" t="s">
        <v>36</v>
      </c>
      <c r="C67" t="str">
        <f t="shared" si="0"/>
        <v>2252 General 389-391 / 393-395 / 397-398</v>
      </c>
      <c r="D67" s="11">
        <v>1</v>
      </c>
      <c r="E67" s="8">
        <v>0</v>
      </c>
      <c r="F67" s="9">
        <v>0</v>
      </c>
      <c r="G67" s="9">
        <v>0</v>
      </c>
      <c r="H67" s="9">
        <v>0</v>
      </c>
      <c r="I67" s="9">
        <v>0</v>
      </c>
      <c r="J67" s="9">
        <v>0</v>
      </c>
      <c r="K67" s="9">
        <v>0</v>
      </c>
      <c r="L67" s="9">
        <v>0</v>
      </c>
      <c r="M67" s="9">
        <v>0</v>
      </c>
      <c r="N67" s="9">
        <v>0</v>
      </c>
      <c r="O67" s="9">
        <f t="shared" si="1"/>
        <v>0</v>
      </c>
      <c r="Q67" s="9">
        <f t="shared" si="2"/>
        <v>0</v>
      </c>
      <c r="R67" s="9">
        <f>(SUM($E67:F67)+SUM($E67:E67))/2</f>
        <v>0</v>
      </c>
      <c r="S67" s="9">
        <f>(SUM($E67:G67)+SUM($E67:F67))/2</f>
        <v>0</v>
      </c>
      <c r="T67" s="9">
        <f>(SUM($E67:H67)+SUM($E67:G67))/2</f>
        <v>0</v>
      </c>
      <c r="U67" s="9">
        <f>(SUM($E67:I67)+SUM($E67:H67))/2</f>
        <v>0</v>
      </c>
      <c r="V67" s="9">
        <f>(SUM($E67:J67)+SUM($E67:I67))/2</f>
        <v>0</v>
      </c>
      <c r="W67" s="9">
        <f>(SUM($E67:K67)+SUM($E67:J67))/2</f>
        <v>0</v>
      </c>
      <c r="X67" s="9">
        <f>(SUM($E67:L67)+SUM($E67:K67))/2</f>
        <v>0</v>
      </c>
      <c r="Y67" s="9">
        <f>(SUM($E67:M67)+SUM($E67:L67))/2</f>
        <v>0</v>
      </c>
      <c r="Z67" s="9">
        <f>(SUM($E67:N67)+SUM($E67:M67))/2</f>
        <v>0</v>
      </c>
      <c r="AA67" s="9">
        <f t="shared" si="3"/>
        <v>0</v>
      </c>
    </row>
    <row r="68" spans="1:27" hidden="1">
      <c r="A68" s="7">
        <v>2252</v>
      </c>
      <c r="B68" t="s">
        <v>33</v>
      </c>
      <c r="C68" t="str">
        <f t="shared" ref="C68:C131" si="4">CONCATENATE(A68," ",B68)</f>
        <v>2252 Elec Distribution 360-373</v>
      </c>
      <c r="D68" s="11">
        <v>1</v>
      </c>
      <c r="E68" s="8">
        <v>0</v>
      </c>
      <c r="F68" s="9">
        <v>0</v>
      </c>
      <c r="G68" s="9">
        <v>0</v>
      </c>
      <c r="H68" s="9">
        <v>0</v>
      </c>
      <c r="I68" s="9">
        <v>0</v>
      </c>
      <c r="J68" s="9">
        <v>0</v>
      </c>
      <c r="K68" s="9">
        <v>0</v>
      </c>
      <c r="L68" s="9">
        <v>0</v>
      </c>
      <c r="M68" s="9">
        <v>0</v>
      </c>
      <c r="N68" s="9">
        <v>0</v>
      </c>
      <c r="O68" s="9">
        <f t="shared" ref="O68:O131" si="5">SUM(E68:N68)</f>
        <v>0</v>
      </c>
      <c r="Q68" s="9">
        <f t="shared" ref="Q68:Q131" si="6">E68/2</f>
        <v>0</v>
      </c>
      <c r="R68" s="9">
        <f>(SUM($E68:F68)+SUM($E68:E68))/2</f>
        <v>0</v>
      </c>
      <c r="S68" s="9">
        <f>(SUM($E68:G68)+SUM($E68:F68))/2</f>
        <v>0</v>
      </c>
      <c r="T68" s="9">
        <f>(SUM($E68:H68)+SUM($E68:G68))/2</f>
        <v>0</v>
      </c>
      <c r="U68" s="9">
        <f>(SUM($E68:I68)+SUM($E68:H68))/2</f>
        <v>0</v>
      </c>
      <c r="V68" s="9">
        <f>(SUM($E68:J68)+SUM($E68:I68))/2</f>
        <v>0</v>
      </c>
      <c r="W68" s="9">
        <f>(SUM($E68:K68)+SUM($E68:J68))/2</f>
        <v>0</v>
      </c>
      <c r="X68" s="9">
        <f>(SUM($E68:L68)+SUM($E68:K68))/2</f>
        <v>0</v>
      </c>
      <c r="Y68" s="9">
        <f>(SUM($E68:M68)+SUM($E68:L68))/2</f>
        <v>0</v>
      </c>
      <c r="Z68" s="9">
        <f>(SUM($E68:N68)+SUM($E68:M68))/2</f>
        <v>0</v>
      </c>
      <c r="AA68" s="9">
        <f t="shared" ref="AA68:AA131" si="7">AVERAGE(Q68:Z68)</f>
        <v>0</v>
      </c>
    </row>
    <row r="69" spans="1:27" hidden="1">
      <c r="A69" s="7">
        <v>2253</v>
      </c>
      <c r="B69" t="s">
        <v>36</v>
      </c>
      <c r="C69" t="str">
        <f t="shared" si="4"/>
        <v>2253 General 389-391 / 393-395 / 397-398</v>
      </c>
      <c r="D69" s="11">
        <v>1</v>
      </c>
      <c r="E69" s="8">
        <v>0</v>
      </c>
      <c r="F69" s="9">
        <v>0</v>
      </c>
      <c r="G69" s="9">
        <v>0</v>
      </c>
      <c r="H69" s="9">
        <v>0</v>
      </c>
      <c r="I69" s="9">
        <v>0</v>
      </c>
      <c r="J69" s="9">
        <v>0</v>
      </c>
      <c r="K69" s="9">
        <v>0</v>
      </c>
      <c r="L69" s="9">
        <v>0</v>
      </c>
      <c r="M69" s="9">
        <v>0</v>
      </c>
      <c r="N69" s="9">
        <v>0</v>
      </c>
      <c r="O69" s="9">
        <f t="shared" si="5"/>
        <v>0</v>
      </c>
      <c r="Q69" s="9">
        <f t="shared" si="6"/>
        <v>0</v>
      </c>
      <c r="R69" s="9">
        <f>(SUM($E69:F69)+SUM($E69:E69))/2</f>
        <v>0</v>
      </c>
      <c r="S69" s="9">
        <f>(SUM($E69:G69)+SUM($E69:F69))/2</f>
        <v>0</v>
      </c>
      <c r="T69" s="9">
        <f>(SUM($E69:H69)+SUM($E69:G69))/2</f>
        <v>0</v>
      </c>
      <c r="U69" s="9">
        <f>(SUM($E69:I69)+SUM($E69:H69))/2</f>
        <v>0</v>
      </c>
      <c r="V69" s="9">
        <f>(SUM($E69:J69)+SUM($E69:I69))/2</f>
        <v>0</v>
      </c>
      <c r="W69" s="9">
        <f>(SUM($E69:K69)+SUM($E69:J69))/2</f>
        <v>0</v>
      </c>
      <c r="X69" s="9">
        <f>(SUM($E69:L69)+SUM($E69:K69))/2</f>
        <v>0</v>
      </c>
      <c r="Y69" s="9">
        <f>(SUM($E69:M69)+SUM($E69:L69))/2</f>
        <v>0</v>
      </c>
      <c r="Z69" s="9">
        <f>(SUM($E69:N69)+SUM($E69:M69))/2</f>
        <v>0</v>
      </c>
      <c r="AA69" s="9">
        <f t="shared" si="7"/>
        <v>0</v>
      </c>
    </row>
    <row r="70" spans="1:27" hidden="1">
      <c r="A70" s="7">
        <v>2253</v>
      </c>
      <c r="B70" t="s">
        <v>33</v>
      </c>
      <c r="C70" t="str">
        <f t="shared" si="4"/>
        <v>2253 Elec Distribution 360-373</v>
      </c>
      <c r="D70" s="11">
        <v>1</v>
      </c>
      <c r="E70" s="8">
        <v>0</v>
      </c>
      <c r="F70" s="9">
        <v>0</v>
      </c>
      <c r="G70" s="9">
        <v>0</v>
      </c>
      <c r="H70" s="9">
        <v>0</v>
      </c>
      <c r="I70" s="9">
        <v>0</v>
      </c>
      <c r="J70" s="9">
        <v>0</v>
      </c>
      <c r="K70" s="9">
        <v>0</v>
      </c>
      <c r="L70" s="9">
        <v>0</v>
      </c>
      <c r="M70" s="9">
        <v>0</v>
      </c>
      <c r="N70" s="9">
        <v>0</v>
      </c>
      <c r="O70" s="9">
        <f t="shared" si="5"/>
        <v>0</v>
      </c>
      <c r="Q70" s="9">
        <f t="shared" si="6"/>
        <v>0</v>
      </c>
      <c r="R70" s="9">
        <f>(SUM($E70:F70)+SUM($E70:E70))/2</f>
        <v>0</v>
      </c>
      <c r="S70" s="9">
        <f>(SUM($E70:G70)+SUM($E70:F70))/2</f>
        <v>0</v>
      </c>
      <c r="T70" s="9">
        <f>(SUM($E70:H70)+SUM($E70:G70))/2</f>
        <v>0</v>
      </c>
      <c r="U70" s="9">
        <f>(SUM($E70:I70)+SUM($E70:H70))/2</f>
        <v>0</v>
      </c>
      <c r="V70" s="9">
        <f>(SUM($E70:J70)+SUM($E70:I70))/2</f>
        <v>0</v>
      </c>
      <c r="W70" s="9">
        <f>(SUM($E70:K70)+SUM($E70:J70))/2</f>
        <v>0</v>
      </c>
      <c r="X70" s="9">
        <f>(SUM($E70:L70)+SUM($E70:K70))/2</f>
        <v>0</v>
      </c>
      <c r="Y70" s="9">
        <f>(SUM($E70:M70)+SUM($E70:L70))/2</f>
        <v>0</v>
      </c>
      <c r="Z70" s="9">
        <f>(SUM($E70:N70)+SUM($E70:M70))/2</f>
        <v>0</v>
      </c>
      <c r="AA70" s="9">
        <f t="shared" si="7"/>
        <v>0</v>
      </c>
    </row>
    <row r="71" spans="1:27" hidden="1">
      <c r="A71" s="7">
        <v>2253</v>
      </c>
      <c r="B71" t="s">
        <v>34</v>
      </c>
      <c r="C71" t="str">
        <f t="shared" si="4"/>
        <v>2253 Elec Transmission 350-359</v>
      </c>
      <c r="D71" s="11">
        <v>1</v>
      </c>
      <c r="E71" s="8">
        <v>0</v>
      </c>
      <c r="F71" s="9">
        <v>0</v>
      </c>
      <c r="G71" s="9">
        <v>0</v>
      </c>
      <c r="H71" s="9">
        <v>0</v>
      </c>
      <c r="I71" s="9">
        <v>0</v>
      </c>
      <c r="J71" s="9">
        <v>0</v>
      </c>
      <c r="K71" s="9">
        <v>0</v>
      </c>
      <c r="L71" s="9">
        <v>0</v>
      </c>
      <c r="M71" s="9">
        <v>0</v>
      </c>
      <c r="N71" s="9">
        <v>0</v>
      </c>
      <c r="O71" s="9">
        <f t="shared" si="5"/>
        <v>0</v>
      </c>
      <c r="Q71" s="9">
        <f t="shared" si="6"/>
        <v>0</v>
      </c>
      <c r="R71" s="9">
        <f>(SUM($E71:F71)+SUM($E71:E71))/2</f>
        <v>0</v>
      </c>
      <c r="S71" s="9">
        <f>(SUM($E71:G71)+SUM($E71:F71))/2</f>
        <v>0</v>
      </c>
      <c r="T71" s="9">
        <f>(SUM($E71:H71)+SUM($E71:G71))/2</f>
        <v>0</v>
      </c>
      <c r="U71" s="9">
        <f>(SUM($E71:I71)+SUM($E71:H71))/2</f>
        <v>0</v>
      </c>
      <c r="V71" s="9">
        <f>(SUM($E71:J71)+SUM($E71:I71))/2</f>
        <v>0</v>
      </c>
      <c r="W71" s="9">
        <f>(SUM($E71:K71)+SUM($E71:J71))/2</f>
        <v>0</v>
      </c>
      <c r="X71" s="9">
        <f>(SUM($E71:L71)+SUM($E71:K71))/2</f>
        <v>0</v>
      </c>
      <c r="Y71" s="9">
        <f>(SUM($E71:M71)+SUM($E71:L71))/2</f>
        <v>0</v>
      </c>
      <c r="Z71" s="9">
        <f>(SUM($E71:N71)+SUM($E71:M71))/2</f>
        <v>0</v>
      </c>
      <c r="AA71" s="9">
        <f t="shared" si="7"/>
        <v>0</v>
      </c>
    </row>
    <row r="72" spans="1:27" hidden="1">
      <c r="A72" s="7">
        <v>2254</v>
      </c>
      <c r="B72" t="s">
        <v>34</v>
      </c>
      <c r="C72" t="str">
        <f t="shared" si="4"/>
        <v>2254 Elec Transmission 350-359</v>
      </c>
      <c r="D72" s="11">
        <v>1</v>
      </c>
      <c r="E72" s="8">
        <v>0</v>
      </c>
      <c r="F72" s="9">
        <v>0</v>
      </c>
      <c r="G72" s="9">
        <v>0</v>
      </c>
      <c r="H72" s="9">
        <v>0</v>
      </c>
      <c r="I72" s="9">
        <v>0</v>
      </c>
      <c r="J72" s="9">
        <v>0</v>
      </c>
      <c r="K72" s="9">
        <v>0</v>
      </c>
      <c r="L72" s="9">
        <v>0</v>
      </c>
      <c r="M72" s="9">
        <v>0</v>
      </c>
      <c r="N72" s="9">
        <v>0</v>
      </c>
      <c r="O72" s="9">
        <f t="shared" si="5"/>
        <v>0</v>
      </c>
      <c r="Q72" s="9">
        <f t="shared" si="6"/>
        <v>0</v>
      </c>
      <c r="R72" s="9">
        <f>(SUM($E72:F72)+SUM($E72:E72))/2</f>
        <v>0</v>
      </c>
      <c r="S72" s="9">
        <f>(SUM($E72:G72)+SUM($E72:F72))/2</f>
        <v>0</v>
      </c>
      <c r="T72" s="9">
        <f>(SUM($E72:H72)+SUM($E72:G72))/2</f>
        <v>0</v>
      </c>
      <c r="U72" s="9">
        <f>(SUM($E72:I72)+SUM($E72:H72))/2</f>
        <v>0</v>
      </c>
      <c r="V72" s="9">
        <f>(SUM($E72:J72)+SUM($E72:I72))/2</f>
        <v>0</v>
      </c>
      <c r="W72" s="9">
        <f>(SUM($E72:K72)+SUM($E72:J72))/2</f>
        <v>0</v>
      </c>
      <c r="X72" s="9">
        <f>(SUM($E72:L72)+SUM($E72:K72))/2</f>
        <v>0</v>
      </c>
      <c r="Y72" s="9">
        <f>(SUM($E72:M72)+SUM($E72:L72))/2</f>
        <v>0</v>
      </c>
      <c r="Z72" s="9">
        <f>(SUM($E72:N72)+SUM($E72:M72))/2</f>
        <v>0</v>
      </c>
      <c r="AA72" s="9">
        <f t="shared" si="7"/>
        <v>0</v>
      </c>
    </row>
    <row r="73" spans="1:27" hidden="1">
      <c r="A73" s="7">
        <v>2260</v>
      </c>
      <c r="B73" t="s">
        <v>34</v>
      </c>
      <c r="C73" t="str">
        <f t="shared" si="4"/>
        <v>2260 Elec Transmission 350-359</v>
      </c>
      <c r="D73" s="11">
        <v>1</v>
      </c>
      <c r="E73" s="8">
        <v>0</v>
      </c>
      <c r="F73" s="9">
        <v>0</v>
      </c>
      <c r="G73" s="9">
        <v>0</v>
      </c>
      <c r="H73" s="9">
        <v>0</v>
      </c>
      <c r="I73" s="9">
        <v>0</v>
      </c>
      <c r="J73" s="9">
        <v>0</v>
      </c>
      <c r="K73" s="9">
        <v>0</v>
      </c>
      <c r="L73" s="9">
        <v>0</v>
      </c>
      <c r="M73" s="9">
        <v>0</v>
      </c>
      <c r="N73" s="9">
        <v>0</v>
      </c>
      <c r="O73" s="9">
        <f t="shared" si="5"/>
        <v>0</v>
      </c>
      <c r="Q73" s="9">
        <f t="shared" si="6"/>
        <v>0</v>
      </c>
      <c r="R73" s="9">
        <f>(SUM($E73:F73)+SUM($E73:E73))/2</f>
        <v>0</v>
      </c>
      <c r="S73" s="9">
        <f>(SUM($E73:G73)+SUM($E73:F73))/2</f>
        <v>0</v>
      </c>
      <c r="T73" s="9">
        <f>(SUM($E73:H73)+SUM($E73:G73))/2</f>
        <v>0</v>
      </c>
      <c r="U73" s="9">
        <f>(SUM($E73:I73)+SUM($E73:H73))/2</f>
        <v>0</v>
      </c>
      <c r="V73" s="9">
        <f>(SUM($E73:J73)+SUM($E73:I73))/2</f>
        <v>0</v>
      </c>
      <c r="W73" s="9">
        <f>(SUM($E73:K73)+SUM($E73:J73))/2</f>
        <v>0</v>
      </c>
      <c r="X73" s="9">
        <f>(SUM($E73:L73)+SUM($E73:K73))/2</f>
        <v>0</v>
      </c>
      <c r="Y73" s="9">
        <f>(SUM($E73:M73)+SUM($E73:L73))/2</f>
        <v>0</v>
      </c>
      <c r="Z73" s="9">
        <f>(SUM($E73:N73)+SUM($E73:M73))/2</f>
        <v>0</v>
      </c>
      <c r="AA73" s="9">
        <f t="shared" si="7"/>
        <v>0</v>
      </c>
    </row>
    <row r="74" spans="1:27" hidden="1">
      <c r="A74" s="7">
        <v>2260</v>
      </c>
      <c r="B74" t="s">
        <v>33</v>
      </c>
      <c r="C74" t="str">
        <f t="shared" si="4"/>
        <v>2260 Elec Distribution 360-373</v>
      </c>
      <c r="D74" s="11">
        <v>1</v>
      </c>
      <c r="E74" s="8">
        <v>0</v>
      </c>
      <c r="F74" s="9">
        <v>0</v>
      </c>
      <c r="G74" s="9">
        <v>0</v>
      </c>
      <c r="H74" s="9">
        <v>0</v>
      </c>
      <c r="I74" s="9">
        <v>0</v>
      </c>
      <c r="J74" s="9">
        <v>0</v>
      </c>
      <c r="K74" s="9">
        <v>0</v>
      </c>
      <c r="L74" s="9">
        <v>0</v>
      </c>
      <c r="M74" s="9">
        <v>0</v>
      </c>
      <c r="N74" s="9">
        <v>0</v>
      </c>
      <c r="O74" s="9">
        <f t="shared" si="5"/>
        <v>0</v>
      </c>
      <c r="Q74" s="9">
        <f t="shared" si="6"/>
        <v>0</v>
      </c>
      <c r="R74" s="9">
        <f>(SUM($E74:F74)+SUM($E74:E74))/2</f>
        <v>0</v>
      </c>
      <c r="S74" s="9">
        <f>(SUM($E74:G74)+SUM($E74:F74))/2</f>
        <v>0</v>
      </c>
      <c r="T74" s="9">
        <f>(SUM($E74:H74)+SUM($E74:G74))/2</f>
        <v>0</v>
      </c>
      <c r="U74" s="9">
        <f>(SUM($E74:I74)+SUM($E74:H74))/2</f>
        <v>0</v>
      </c>
      <c r="V74" s="9">
        <f>(SUM($E74:J74)+SUM($E74:I74))/2</f>
        <v>0</v>
      </c>
      <c r="W74" s="9">
        <f>(SUM($E74:K74)+SUM($E74:J74))/2</f>
        <v>0</v>
      </c>
      <c r="X74" s="9">
        <f>(SUM($E74:L74)+SUM($E74:K74))/2</f>
        <v>0</v>
      </c>
      <c r="Y74" s="9">
        <f>(SUM($E74:M74)+SUM($E74:L74))/2</f>
        <v>0</v>
      </c>
      <c r="Z74" s="9">
        <f>(SUM($E74:N74)+SUM($E74:M74))/2</f>
        <v>0</v>
      </c>
      <c r="AA74" s="9">
        <f t="shared" si="7"/>
        <v>0</v>
      </c>
    </row>
    <row r="75" spans="1:27" hidden="1">
      <c r="A75" s="7">
        <v>2273</v>
      </c>
      <c r="B75" t="s">
        <v>33</v>
      </c>
      <c r="C75" t="str">
        <f t="shared" si="4"/>
        <v>2273 Elec Distribution 360-373</v>
      </c>
      <c r="D75" s="11">
        <v>1</v>
      </c>
      <c r="E75" s="8">
        <v>0</v>
      </c>
      <c r="F75" s="9">
        <v>0</v>
      </c>
      <c r="G75" s="9">
        <v>0</v>
      </c>
      <c r="H75" s="9">
        <v>0</v>
      </c>
      <c r="I75" s="9">
        <v>0</v>
      </c>
      <c r="J75" s="9">
        <v>0</v>
      </c>
      <c r="K75" s="9">
        <v>0</v>
      </c>
      <c r="L75" s="9">
        <v>0</v>
      </c>
      <c r="M75" s="9">
        <v>0</v>
      </c>
      <c r="N75" s="9">
        <v>0</v>
      </c>
      <c r="O75" s="9">
        <f t="shared" si="5"/>
        <v>0</v>
      </c>
      <c r="Q75" s="9">
        <f t="shared" si="6"/>
        <v>0</v>
      </c>
      <c r="R75" s="9">
        <f>(SUM($E75:F75)+SUM($E75:E75))/2</f>
        <v>0</v>
      </c>
      <c r="S75" s="9">
        <f>(SUM($E75:G75)+SUM($E75:F75))/2</f>
        <v>0</v>
      </c>
      <c r="T75" s="9">
        <f>(SUM($E75:H75)+SUM($E75:G75))/2</f>
        <v>0</v>
      </c>
      <c r="U75" s="9">
        <f>(SUM($E75:I75)+SUM($E75:H75))/2</f>
        <v>0</v>
      </c>
      <c r="V75" s="9">
        <f>(SUM($E75:J75)+SUM($E75:I75))/2</f>
        <v>0</v>
      </c>
      <c r="W75" s="9">
        <f>(SUM($E75:K75)+SUM($E75:J75))/2</f>
        <v>0</v>
      </c>
      <c r="X75" s="9">
        <f>(SUM($E75:L75)+SUM($E75:K75))/2</f>
        <v>0</v>
      </c>
      <c r="Y75" s="9">
        <f>(SUM($E75:M75)+SUM($E75:L75))/2</f>
        <v>0</v>
      </c>
      <c r="Z75" s="9">
        <f>(SUM($E75:N75)+SUM($E75:M75))/2</f>
        <v>0</v>
      </c>
      <c r="AA75" s="9">
        <f t="shared" si="7"/>
        <v>0</v>
      </c>
    </row>
    <row r="76" spans="1:27" hidden="1">
      <c r="A76" s="7">
        <v>2273</v>
      </c>
      <c r="B76" t="s">
        <v>36</v>
      </c>
      <c r="C76" t="str">
        <f t="shared" si="4"/>
        <v>2273 General 389-391 / 393-395 / 397-398</v>
      </c>
      <c r="D76" s="11">
        <v>1</v>
      </c>
      <c r="E76" s="8">
        <v>0</v>
      </c>
      <c r="F76" s="9">
        <v>0</v>
      </c>
      <c r="G76" s="9">
        <v>0</v>
      </c>
      <c r="H76" s="9">
        <v>0</v>
      </c>
      <c r="I76" s="9">
        <v>0</v>
      </c>
      <c r="J76" s="9">
        <v>0</v>
      </c>
      <c r="K76" s="9">
        <v>0</v>
      </c>
      <c r="L76" s="9">
        <v>0</v>
      </c>
      <c r="M76" s="9">
        <v>0</v>
      </c>
      <c r="N76" s="9">
        <v>0</v>
      </c>
      <c r="O76" s="9">
        <f t="shared" si="5"/>
        <v>0</v>
      </c>
      <c r="Q76" s="9">
        <f t="shared" si="6"/>
        <v>0</v>
      </c>
      <c r="R76" s="9">
        <f>(SUM($E76:F76)+SUM($E76:E76))/2</f>
        <v>0</v>
      </c>
      <c r="S76" s="9">
        <f>(SUM($E76:G76)+SUM($E76:F76))/2</f>
        <v>0</v>
      </c>
      <c r="T76" s="9">
        <f>(SUM($E76:H76)+SUM($E76:G76))/2</f>
        <v>0</v>
      </c>
      <c r="U76" s="9">
        <f>(SUM($E76:I76)+SUM($E76:H76))/2</f>
        <v>0</v>
      </c>
      <c r="V76" s="9">
        <f>(SUM($E76:J76)+SUM($E76:I76))/2</f>
        <v>0</v>
      </c>
      <c r="W76" s="9">
        <f>(SUM($E76:K76)+SUM($E76:J76))/2</f>
        <v>0</v>
      </c>
      <c r="X76" s="9">
        <f>(SUM($E76:L76)+SUM($E76:K76))/2</f>
        <v>0</v>
      </c>
      <c r="Y76" s="9">
        <f>(SUM($E76:M76)+SUM($E76:L76))/2</f>
        <v>0</v>
      </c>
      <c r="Z76" s="9">
        <f>(SUM($E76:N76)+SUM($E76:M76))/2</f>
        <v>0</v>
      </c>
      <c r="AA76" s="9">
        <f t="shared" si="7"/>
        <v>0</v>
      </c>
    </row>
    <row r="77" spans="1:27" hidden="1">
      <c r="A77" s="7">
        <v>2274</v>
      </c>
      <c r="B77" t="s">
        <v>34</v>
      </c>
      <c r="C77" t="str">
        <f t="shared" si="4"/>
        <v>2274 Elec Transmission 350-359</v>
      </c>
      <c r="D77" s="11">
        <v>1</v>
      </c>
      <c r="E77" s="8">
        <v>0</v>
      </c>
      <c r="F77" s="9">
        <v>0</v>
      </c>
      <c r="G77" s="9">
        <v>0</v>
      </c>
      <c r="H77" s="9">
        <v>0</v>
      </c>
      <c r="I77" s="9">
        <v>0</v>
      </c>
      <c r="J77" s="9">
        <v>0</v>
      </c>
      <c r="K77" s="9">
        <v>0</v>
      </c>
      <c r="L77" s="9">
        <v>0</v>
      </c>
      <c r="M77" s="9">
        <v>0</v>
      </c>
      <c r="N77" s="9">
        <v>0</v>
      </c>
      <c r="O77" s="9">
        <f t="shared" si="5"/>
        <v>0</v>
      </c>
      <c r="Q77" s="9">
        <f t="shared" si="6"/>
        <v>0</v>
      </c>
      <c r="R77" s="9">
        <f>(SUM($E77:F77)+SUM($E77:E77))/2</f>
        <v>0</v>
      </c>
      <c r="S77" s="9">
        <f>(SUM($E77:G77)+SUM($E77:F77))/2</f>
        <v>0</v>
      </c>
      <c r="T77" s="9">
        <f>(SUM($E77:H77)+SUM($E77:G77))/2</f>
        <v>0</v>
      </c>
      <c r="U77" s="9">
        <f>(SUM($E77:I77)+SUM($E77:H77))/2</f>
        <v>0</v>
      </c>
      <c r="V77" s="9">
        <f>(SUM($E77:J77)+SUM($E77:I77))/2</f>
        <v>0</v>
      </c>
      <c r="W77" s="9">
        <f>(SUM($E77:K77)+SUM($E77:J77))/2</f>
        <v>0</v>
      </c>
      <c r="X77" s="9">
        <f>(SUM($E77:L77)+SUM($E77:K77))/2</f>
        <v>0</v>
      </c>
      <c r="Y77" s="9">
        <f>(SUM($E77:M77)+SUM($E77:L77))/2</f>
        <v>0</v>
      </c>
      <c r="Z77" s="9">
        <f>(SUM($E77:N77)+SUM($E77:M77))/2</f>
        <v>0</v>
      </c>
      <c r="AA77" s="9">
        <f t="shared" si="7"/>
        <v>0</v>
      </c>
    </row>
    <row r="78" spans="1:27" hidden="1">
      <c r="A78" s="7">
        <v>2274</v>
      </c>
      <c r="B78" t="s">
        <v>33</v>
      </c>
      <c r="C78" t="str">
        <f t="shared" si="4"/>
        <v>2274 Elec Distribution 360-373</v>
      </c>
      <c r="D78" s="11">
        <v>1</v>
      </c>
      <c r="E78" s="8">
        <v>0</v>
      </c>
      <c r="F78" s="9">
        <v>0</v>
      </c>
      <c r="G78" s="9">
        <v>0</v>
      </c>
      <c r="H78" s="9">
        <v>0</v>
      </c>
      <c r="I78" s="9">
        <v>0</v>
      </c>
      <c r="J78" s="9">
        <v>0</v>
      </c>
      <c r="K78" s="9">
        <v>0</v>
      </c>
      <c r="L78" s="9">
        <v>0</v>
      </c>
      <c r="M78" s="9">
        <v>0</v>
      </c>
      <c r="N78" s="9">
        <v>0</v>
      </c>
      <c r="O78" s="9">
        <f t="shared" si="5"/>
        <v>0</v>
      </c>
      <c r="Q78" s="9">
        <f t="shared" si="6"/>
        <v>0</v>
      </c>
      <c r="R78" s="9">
        <f>(SUM($E78:F78)+SUM($E78:E78))/2</f>
        <v>0</v>
      </c>
      <c r="S78" s="9">
        <f>(SUM($E78:G78)+SUM($E78:F78))/2</f>
        <v>0</v>
      </c>
      <c r="T78" s="9">
        <f>(SUM($E78:H78)+SUM($E78:G78))/2</f>
        <v>0</v>
      </c>
      <c r="U78" s="9">
        <f>(SUM($E78:I78)+SUM($E78:H78))/2</f>
        <v>0</v>
      </c>
      <c r="V78" s="9">
        <f>(SUM($E78:J78)+SUM($E78:I78))/2</f>
        <v>0</v>
      </c>
      <c r="W78" s="9">
        <f>(SUM($E78:K78)+SUM($E78:J78))/2</f>
        <v>0</v>
      </c>
      <c r="X78" s="9">
        <f>(SUM($E78:L78)+SUM($E78:K78))/2</f>
        <v>0</v>
      </c>
      <c r="Y78" s="9">
        <f>(SUM($E78:M78)+SUM($E78:L78))/2</f>
        <v>0</v>
      </c>
      <c r="Z78" s="9">
        <f>(SUM($E78:N78)+SUM($E78:M78))/2</f>
        <v>0</v>
      </c>
      <c r="AA78" s="9">
        <f t="shared" si="7"/>
        <v>0</v>
      </c>
    </row>
    <row r="79" spans="1:27" hidden="1">
      <c r="A79" s="7">
        <v>2275</v>
      </c>
      <c r="B79" t="s">
        <v>33</v>
      </c>
      <c r="C79" t="str">
        <f t="shared" si="4"/>
        <v>2275 Elec Distribution 360-373</v>
      </c>
      <c r="D79" s="11">
        <v>1</v>
      </c>
      <c r="E79" s="8">
        <v>0</v>
      </c>
      <c r="F79" s="9">
        <v>0</v>
      </c>
      <c r="G79" s="9">
        <v>0</v>
      </c>
      <c r="H79" s="9">
        <v>0</v>
      </c>
      <c r="I79" s="9">
        <v>0</v>
      </c>
      <c r="J79" s="9">
        <v>0</v>
      </c>
      <c r="K79" s="9">
        <v>0</v>
      </c>
      <c r="L79" s="9">
        <v>0</v>
      </c>
      <c r="M79" s="9">
        <v>0</v>
      </c>
      <c r="N79" s="9">
        <v>0</v>
      </c>
      <c r="O79" s="9">
        <f t="shared" si="5"/>
        <v>0</v>
      </c>
      <c r="Q79" s="9">
        <f t="shared" si="6"/>
        <v>0</v>
      </c>
      <c r="R79" s="9">
        <f>(SUM($E79:F79)+SUM($E79:E79))/2</f>
        <v>0</v>
      </c>
      <c r="S79" s="9">
        <f>(SUM($E79:G79)+SUM($E79:F79))/2</f>
        <v>0</v>
      </c>
      <c r="T79" s="9">
        <f>(SUM($E79:H79)+SUM($E79:G79))/2</f>
        <v>0</v>
      </c>
      <c r="U79" s="9">
        <f>(SUM($E79:I79)+SUM($E79:H79))/2</f>
        <v>0</v>
      </c>
      <c r="V79" s="9">
        <f>(SUM($E79:J79)+SUM($E79:I79))/2</f>
        <v>0</v>
      </c>
      <c r="W79" s="9">
        <f>(SUM($E79:K79)+SUM($E79:J79))/2</f>
        <v>0</v>
      </c>
      <c r="X79" s="9">
        <f>(SUM($E79:L79)+SUM($E79:K79))/2</f>
        <v>0</v>
      </c>
      <c r="Y79" s="9">
        <f>(SUM($E79:M79)+SUM($E79:L79))/2</f>
        <v>0</v>
      </c>
      <c r="Z79" s="9">
        <f>(SUM($E79:N79)+SUM($E79:M79))/2</f>
        <v>0</v>
      </c>
      <c r="AA79" s="9">
        <f t="shared" si="7"/>
        <v>0</v>
      </c>
    </row>
    <row r="80" spans="1:27" hidden="1">
      <c r="A80" s="7">
        <v>2275</v>
      </c>
      <c r="B80" t="s">
        <v>34</v>
      </c>
      <c r="C80" t="str">
        <f t="shared" si="4"/>
        <v>2275 Elec Transmission 350-359</v>
      </c>
      <c r="D80" s="11">
        <v>1</v>
      </c>
      <c r="E80" s="8">
        <v>0</v>
      </c>
      <c r="F80" s="9">
        <v>0</v>
      </c>
      <c r="G80" s="9">
        <v>0</v>
      </c>
      <c r="H80" s="9">
        <v>0</v>
      </c>
      <c r="I80" s="9">
        <v>0</v>
      </c>
      <c r="J80" s="9">
        <v>0</v>
      </c>
      <c r="K80" s="9">
        <v>0</v>
      </c>
      <c r="L80" s="9">
        <v>0</v>
      </c>
      <c r="M80" s="9">
        <v>0</v>
      </c>
      <c r="N80" s="9">
        <v>0</v>
      </c>
      <c r="O80" s="9">
        <f t="shared" si="5"/>
        <v>0</v>
      </c>
      <c r="Q80" s="9">
        <f t="shared" si="6"/>
        <v>0</v>
      </c>
      <c r="R80" s="9">
        <f>(SUM($E80:F80)+SUM($E80:E80))/2</f>
        <v>0</v>
      </c>
      <c r="S80" s="9">
        <f>(SUM($E80:G80)+SUM($E80:F80))/2</f>
        <v>0</v>
      </c>
      <c r="T80" s="9">
        <f>(SUM($E80:H80)+SUM($E80:G80))/2</f>
        <v>0</v>
      </c>
      <c r="U80" s="9">
        <f>(SUM($E80:I80)+SUM($E80:H80))/2</f>
        <v>0</v>
      </c>
      <c r="V80" s="9">
        <f>(SUM($E80:J80)+SUM($E80:I80))/2</f>
        <v>0</v>
      </c>
      <c r="W80" s="9">
        <f>(SUM($E80:K80)+SUM($E80:J80))/2</f>
        <v>0</v>
      </c>
      <c r="X80" s="9">
        <f>(SUM($E80:L80)+SUM($E80:K80))/2</f>
        <v>0</v>
      </c>
      <c r="Y80" s="9">
        <f>(SUM($E80:M80)+SUM($E80:L80))/2</f>
        <v>0</v>
      </c>
      <c r="Z80" s="9">
        <f>(SUM($E80:N80)+SUM($E80:M80))/2</f>
        <v>0</v>
      </c>
      <c r="AA80" s="9">
        <f t="shared" si="7"/>
        <v>0</v>
      </c>
    </row>
    <row r="81" spans="1:27" hidden="1">
      <c r="A81" s="7">
        <v>2276</v>
      </c>
      <c r="B81" t="s">
        <v>33</v>
      </c>
      <c r="C81" t="str">
        <f t="shared" si="4"/>
        <v>2276 Elec Distribution 360-373</v>
      </c>
      <c r="D81" s="11">
        <v>1</v>
      </c>
      <c r="E81" s="8">
        <v>0</v>
      </c>
      <c r="F81" s="9">
        <v>0</v>
      </c>
      <c r="G81" s="9">
        <v>0</v>
      </c>
      <c r="H81" s="9">
        <v>0</v>
      </c>
      <c r="I81" s="9">
        <v>0</v>
      </c>
      <c r="J81" s="9">
        <v>0</v>
      </c>
      <c r="K81" s="9">
        <v>0</v>
      </c>
      <c r="L81" s="9">
        <v>0</v>
      </c>
      <c r="M81" s="9">
        <v>0</v>
      </c>
      <c r="N81" s="9">
        <v>0</v>
      </c>
      <c r="O81" s="9">
        <f t="shared" si="5"/>
        <v>0</v>
      </c>
      <c r="Q81" s="9">
        <f t="shared" si="6"/>
        <v>0</v>
      </c>
      <c r="R81" s="9">
        <f>(SUM($E81:F81)+SUM($E81:E81))/2</f>
        <v>0</v>
      </c>
      <c r="S81" s="9">
        <f>(SUM($E81:G81)+SUM($E81:F81))/2</f>
        <v>0</v>
      </c>
      <c r="T81" s="9">
        <f>(SUM($E81:H81)+SUM($E81:G81))/2</f>
        <v>0</v>
      </c>
      <c r="U81" s="9">
        <f>(SUM($E81:I81)+SUM($E81:H81))/2</f>
        <v>0</v>
      </c>
      <c r="V81" s="9">
        <f>(SUM($E81:J81)+SUM($E81:I81))/2</f>
        <v>0</v>
      </c>
      <c r="W81" s="9">
        <f>(SUM($E81:K81)+SUM($E81:J81))/2</f>
        <v>0</v>
      </c>
      <c r="X81" s="9">
        <f>(SUM($E81:L81)+SUM($E81:K81))/2</f>
        <v>0</v>
      </c>
      <c r="Y81" s="9">
        <f>(SUM($E81:M81)+SUM($E81:L81))/2</f>
        <v>0</v>
      </c>
      <c r="Z81" s="9">
        <f>(SUM($E81:N81)+SUM($E81:M81))/2</f>
        <v>0</v>
      </c>
      <c r="AA81" s="9">
        <f t="shared" si="7"/>
        <v>0</v>
      </c>
    </row>
    <row r="82" spans="1:27" hidden="1">
      <c r="A82" s="7">
        <v>2277</v>
      </c>
      <c r="B82" t="s">
        <v>36</v>
      </c>
      <c r="C82" t="str">
        <f t="shared" si="4"/>
        <v>2277 General 389-391 / 393-395 / 397-398</v>
      </c>
      <c r="D82" s="11">
        <v>1</v>
      </c>
      <c r="E82" s="8">
        <v>10505.420033765264</v>
      </c>
      <c r="F82" s="9">
        <v>1908.7216539841797</v>
      </c>
      <c r="G82" s="9">
        <v>3229.8007797379801</v>
      </c>
      <c r="H82" s="9">
        <v>2462.8816694550596</v>
      </c>
      <c r="I82" s="9">
        <v>910.59788949947983</v>
      </c>
      <c r="J82" s="9">
        <v>1834.578724978755</v>
      </c>
      <c r="K82" s="9">
        <v>-719.12533809973502</v>
      </c>
      <c r="L82" s="9">
        <v>2471.8443489435149</v>
      </c>
      <c r="M82" s="9">
        <v>1338.8004282151801</v>
      </c>
      <c r="N82" s="9">
        <v>1247.30551030113</v>
      </c>
      <c r="O82" s="9">
        <f t="shared" si="5"/>
        <v>25190.825700780806</v>
      </c>
      <c r="Q82" s="9">
        <f t="shared" si="6"/>
        <v>5252.7100168826319</v>
      </c>
      <c r="R82" s="9">
        <f>(SUM($E82:F82)+SUM($E82:E82))/2</f>
        <v>11459.780860757353</v>
      </c>
      <c r="S82" s="9">
        <f>(SUM($E82:G82)+SUM($E82:F82))/2</f>
        <v>14029.042077618433</v>
      </c>
      <c r="T82" s="9">
        <f>(SUM($E82:H82)+SUM($E82:G82))/2</f>
        <v>16875.383302214952</v>
      </c>
      <c r="U82" s="9">
        <f>(SUM($E82:I82)+SUM($E82:H82))/2</f>
        <v>18562.123081692225</v>
      </c>
      <c r="V82" s="9">
        <f>(SUM($E82:J82)+SUM($E82:I82))/2</f>
        <v>19934.71138893134</v>
      </c>
      <c r="W82" s="9">
        <f>(SUM($E82:K82)+SUM($E82:J82))/2</f>
        <v>20492.438082370849</v>
      </c>
      <c r="X82" s="9">
        <f>(SUM($E82:L82)+SUM($E82:K82))/2</f>
        <v>21368.797587792738</v>
      </c>
      <c r="Y82" s="9">
        <f>(SUM($E82:M82)+SUM($E82:L82))/2</f>
        <v>23274.119976372087</v>
      </c>
      <c r="Z82" s="9">
        <f>(SUM($E82:N82)+SUM($E82:M82))/2</f>
        <v>24567.172945630242</v>
      </c>
      <c r="AA82" s="9">
        <f t="shared" si="7"/>
        <v>17581.627932026284</v>
      </c>
    </row>
    <row r="83" spans="1:27" hidden="1">
      <c r="A83" s="7">
        <v>2277</v>
      </c>
      <c r="B83" t="s">
        <v>37</v>
      </c>
      <c r="C83" t="str">
        <f t="shared" si="4"/>
        <v>2277 Software 303</v>
      </c>
      <c r="D83" s="11">
        <v>1</v>
      </c>
      <c r="E83" s="8">
        <v>43.120590574005085</v>
      </c>
      <c r="F83" s="9">
        <v>79.254401017679996</v>
      </c>
      <c r="G83" s="9">
        <v>39977.864445689724</v>
      </c>
      <c r="H83" s="9">
        <v>3541.5560249363698</v>
      </c>
      <c r="I83" s="9">
        <v>610.87623064649995</v>
      </c>
      <c r="J83" s="9">
        <v>190.029785613885</v>
      </c>
      <c r="K83" s="9">
        <v>122.110580332125</v>
      </c>
      <c r="L83" s="9">
        <v>713.56407954268502</v>
      </c>
      <c r="M83" s="9">
        <v>0</v>
      </c>
      <c r="N83" s="9">
        <v>0</v>
      </c>
      <c r="O83" s="9">
        <f t="shared" si="5"/>
        <v>45278.376138352978</v>
      </c>
      <c r="Q83" s="9">
        <f t="shared" si="6"/>
        <v>21.560295287002543</v>
      </c>
      <c r="R83" s="9">
        <f>(SUM($E83:F83)+SUM($E83:E83))/2</f>
        <v>82.747791082845083</v>
      </c>
      <c r="S83" s="9">
        <f>(SUM($E83:G83)+SUM($E83:F83))/2</f>
        <v>20111.307214436547</v>
      </c>
      <c r="T83" s="9">
        <f>(SUM($E83:H83)+SUM($E83:G83))/2</f>
        <v>41871.01744974959</v>
      </c>
      <c r="U83" s="9">
        <f>(SUM($E83:I83)+SUM($E83:H83))/2</f>
        <v>43947.233577541032</v>
      </c>
      <c r="V83" s="9">
        <f>(SUM($E83:J83)+SUM($E83:I83))/2</f>
        <v>44347.686585671225</v>
      </c>
      <c r="W83" s="9">
        <f>(SUM($E83:K83)+SUM($E83:J83))/2</f>
        <v>44503.756768644227</v>
      </c>
      <c r="X83" s="9">
        <f>(SUM($E83:L83)+SUM($E83:K83))/2</f>
        <v>44921.594098581634</v>
      </c>
      <c r="Y83" s="9">
        <f>(SUM($E83:M83)+SUM($E83:L83))/2</f>
        <v>45278.376138352978</v>
      </c>
      <c r="Z83" s="9">
        <f>(SUM($E83:N83)+SUM($E83:M83))/2</f>
        <v>45278.376138352978</v>
      </c>
      <c r="AA83" s="9">
        <f t="shared" si="7"/>
        <v>33036.365605770006</v>
      </c>
    </row>
    <row r="84" spans="1:27" hidden="1">
      <c r="A84" s="7">
        <v>2278</v>
      </c>
      <c r="B84" t="s">
        <v>33</v>
      </c>
      <c r="C84" t="str">
        <f t="shared" si="4"/>
        <v>2278 Elec Distribution 360-373</v>
      </c>
      <c r="D84" s="11">
        <v>1</v>
      </c>
      <c r="E84" s="8">
        <v>0</v>
      </c>
      <c r="F84" s="9">
        <v>0</v>
      </c>
      <c r="G84" s="9">
        <v>0</v>
      </c>
      <c r="H84" s="9">
        <v>0</v>
      </c>
      <c r="I84" s="9">
        <v>0</v>
      </c>
      <c r="J84" s="9">
        <v>0</v>
      </c>
      <c r="K84" s="9">
        <v>0</v>
      </c>
      <c r="L84" s="9">
        <v>0</v>
      </c>
      <c r="M84" s="9">
        <v>0</v>
      </c>
      <c r="N84" s="9">
        <v>0</v>
      </c>
      <c r="O84" s="9">
        <f t="shared" si="5"/>
        <v>0</v>
      </c>
      <c r="Q84" s="9">
        <f t="shared" si="6"/>
        <v>0</v>
      </c>
      <c r="R84" s="9">
        <f>(SUM($E84:F84)+SUM($E84:E84))/2</f>
        <v>0</v>
      </c>
      <c r="S84" s="9">
        <f>(SUM($E84:G84)+SUM($E84:F84))/2</f>
        <v>0</v>
      </c>
      <c r="T84" s="9">
        <f>(SUM($E84:H84)+SUM($E84:G84))/2</f>
        <v>0</v>
      </c>
      <c r="U84" s="9">
        <f>(SUM($E84:I84)+SUM($E84:H84))/2</f>
        <v>0</v>
      </c>
      <c r="V84" s="9">
        <f>(SUM($E84:J84)+SUM($E84:I84))/2</f>
        <v>0</v>
      </c>
      <c r="W84" s="9">
        <f>(SUM($E84:K84)+SUM($E84:J84))/2</f>
        <v>0</v>
      </c>
      <c r="X84" s="9">
        <f>(SUM($E84:L84)+SUM($E84:K84))/2</f>
        <v>0</v>
      </c>
      <c r="Y84" s="9">
        <f>(SUM($E84:M84)+SUM($E84:L84))/2</f>
        <v>0</v>
      </c>
      <c r="Z84" s="9">
        <f>(SUM($E84:N84)+SUM($E84:M84))/2</f>
        <v>0</v>
      </c>
      <c r="AA84" s="9">
        <f t="shared" si="7"/>
        <v>0</v>
      </c>
    </row>
    <row r="85" spans="1:27" hidden="1">
      <c r="A85" s="7">
        <v>2278</v>
      </c>
      <c r="B85" t="s">
        <v>36</v>
      </c>
      <c r="C85" t="str">
        <f t="shared" si="4"/>
        <v>2278 General 389-391 / 393-395 / 397-398</v>
      </c>
      <c r="D85" s="11">
        <v>1</v>
      </c>
      <c r="E85" s="8">
        <v>0</v>
      </c>
      <c r="F85" s="9">
        <v>0</v>
      </c>
      <c r="G85" s="9">
        <v>0</v>
      </c>
      <c r="H85" s="9">
        <v>0</v>
      </c>
      <c r="I85" s="9">
        <v>0</v>
      </c>
      <c r="J85" s="9">
        <v>0</v>
      </c>
      <c r="K85" s="9">
        <v>0</v>
      </c>
      <c r="L85" s="9">
        <v>0</v>
      </c>
      <c r="M85" s="9">
        <v>0</v>
      </c>
      <c r="N85" s="9">
        <v>0</v>
      </c>
      <c r="O85" s="9">
        <f t="shared" si="5"/>
        <v>0</v>
      </c>
      <c r="Q85" s="9">
        <f t="shared" si="6"/>
        <v>0</v>
      </c>
      <c r="R85" s="9">
        <f>(SUM($E85:F85)+SUM($E85:E85))/2</f>
        <v>0</v>
      </c>
      <c r="S85" s="9">
        <f>(SUM($E85:G85)+SUM($E85:F85))/2</f>
        <v>0</v>
      </c>
      <c r="T85" s="9">
        <f>(SUM($E85:H85)+SUM($E85:G85))/2</f>
        <v>0</v>
      </c>
      <c r="U85" s="9">
        <f>(SUM($E85:I85)+SUM($E85:H85))/2</f>
        <v>0</v>
      </c>
      <c r="V85" s="9">
        <f>(SUM($E85:J85)+SUM($E85:I85))/2</f>
        <v>0</v>
      </c>
      <c r="W85" s="9">
        <f>(SUM($E85:K85)+SUM($E85:J85))/2</f>
        <v>0</v>
      </c>
      <c r="X85" s="9">
        <f>(SUM($E85:L85)+SUM($E85:K85))/2</f>
        <v>0</v>
      </c>
      <c r="Y85" s="9">
        <f>(SUM($E85:M85)+SUM($E85:L85))/2</f>
        <v>0</v>
      </c>
      <c r="Z85" s="9">
        <f>(SUM($E85:N85)+SUM($E85:M85))/2</f>
        <v>0</v>
      </c>
      <c r="AA85" s="9">
        <f t="shared" si="7"/>
        <v>0</v>
      </c>
    </row>
    <row r="86" spans="1:27" hidden="1">
      <c r="A86" s="7">
        <v>2278</v>
      </c>
      <c r="B86" t="s">
        <v>34</v>
      </c>
      <c r="C86" t="str">
        <f t="shared" si="4"/>
        <v>2278 Elec Transmission 350-359</v>
      </c>
      <c r="D86" s="11">
        <v>1</v>
      </c>
      <c r="E86" s="8">
        <v>0</v>
      </c>
      <c r="F86" s="9">
        <v>0</v>
      </c>
      <c r="G86" s="9">
        <v>0</v>
      </c>
      <c r="H86" s="9">
        <v>0</v>
      </c>
      <c r="I86" s="9">
        <v>0</v>
      </c>
      <c r="J86" s="9">
        <v>0</v>
      </c>
      <c r="K86" s="9">
        <v>0</v>
      </c>
      <c r="L86" s="9">
        <v>0</v>
      </c>
      <c r="M86" s="9">
        <v>0</v>
      </c>
      <c r="N86" s="9">
        <v>0</v>
      </c>
      <c r="O86" s="9">
        <f t="shared" si="5"/>
        <v>0</v>
      </c>
      <c r="Q86" s="9">
        <f t="shared" si="6"/>
        <v>0</v>
      </c>
      <c r="R86" s="9">
        <f>(SUM($E86:F86)+SUM($E86:E86))/2</f>
        <v>0</v>
      </c>
      <c r="S86" s="9">
        <f>(SUM($E86:G86)+SUM($E86:F86))/2</f>
        <v>0</v>
      </c>
      <c r="T86" s="9">
        <f>(SUM($E86:H86)+SUM($E86:G86))/2</f>
        <v>0</v>
      </c>
      <c r="U86" s="9">
        <f>(SUM($E86:I86)+SUM($E86:H86))/2</f>
        <v>0</v>
      </c>
      <c r="V86" s="9">
        <f>(SUM($E86:J86)+SUM($E86:I86))/2</f>
        <v>0</v>
      </c>
      <c r="W86" s="9">
        <f>(SUM($E86:K86)+SUM($E86:J86))/2</f>
        <v>0</v>
      </c>
      <c r="X86" s="9">
        <f>(SUM($E86:L86)+SUM($E86:K86))/2</f>
        <v>0</v>
      </c>
      <c r="Y86" s="9">
        <f>(SUM($E86:M86)+SUM($E86:L86))/2</f>
        <v>0</v>
      </c>
      <c r="Z86" s="9">
        <f>(SUM($E86:N86)+SUM($E86:M86))/2</f>
        <v>0</v>
      </c>
      <c r="AA86" s="9">
        <f t="shared" si="7"/>
        <v>0</v>
      </c>
    </row>
    <row r="87" spans="1:27" hidden="1">
      <c r="A87" s="7">
        <v>2280</v>
      </c>
      <c r="B87" t="s">
        <v>34</v>
      </c>
      <c r="C87" t="str">
        <f t="shared" si="4"/>
        <v>2280 Elec Transmission 350-359</v>
      </c>
      <c r="D87" s="11">
        <v>1</v>
      </c>
      <c r="E87" s="8">
        <v>0</v>
      </c>
      <c r="F87" s="9">
        <v>0</v>
      </c>
      <c r="G87" s="9">
        <v>0</v>
      </c>
      <c r="H87" s="9">
        <v>0</v>
      </c>
      <c r="I87" s="9">
        <v>0</v>
      </c>
      <c r="J87" s="9">
        <v>0</v>
      </c>
      <c r="K87" s="9">
        <v>0</v>
      </c>
      <c r="L87" s="9">
        <v>0</v>
      </c>
      <c r="M87" s="9">
        <v>0</v>
      </c>
      <c r="N87" s="9">
        <v>0</v>
      </c>
      <c r="O87" s="9">
        <f t="shared" si="5"/>
        <v>0</v>
      </c>
      <c r="Q87" s="9">
        <f t="shared" si="6"/>
        <v>0</v>
      </c>
      <c r="R87" s="9">
        <f>(SUM($E87:F87)+SUM($E87:E87))/2</f>
        <v>0</v>
      </c>
      <c r="S87" s="9">
        <f>(SUM($E87:G87)+SUM($E87:F87))/2</f>
        <v>0</v>
      </c>
      <c r="T87" s="9">
        <f>(SUM($E87:H87)+SUM($E87:G87))/2</f>
        <v>0</v>
      </c>
      <c r="U87" s="9">
        <f>(SUM($E87:I87)+SUM($E87:H87))/2</f>
        <v>0</v>
      </c>
      <c r="V87" s="9">
        <f>(SUM($E87:J87)+SUM($E87:I87))/2</f>
        <v>0</v>
      </c>
      <c r="W87" s="9">
        <f>(SUM($E87:K87)+SUM($E87:J87))/2</f>
        <v>0</v>
      </c>
      <c r="X87" s="9">
        <f>(SUM($E87:L87)+SUM($E87:K87))/2</f>
        <v>0</v>
      </c>
      <c r="Y87" s="9">
        <f>(SUM($E87:M87)+SUM($E87:L87))/2</f>
        <v>0</v>
      </c>
      <c r="Z87" s="9">
        <f>(SUM($E87:N87)+SUM($E87:M87))/2</f>
        <v>0</v>
      </c>
      <c r="AA87" s="9">
        <f t="shared" si="7"/>
        <v>0</v>
      </c>
    </row>
    <row r="88" spans="1:27" hidden="1">
      <c r="A88" s="7">
        <v>2283</v>
      </c>
      <c r="B88" t="s">
        <v>33</v>
      </c>
      <c r="C88" t="str">
        <f t="shared" si="4"/>
        <v>2283 Elec Distribution 360-373</v>
      </c>
      <c r="D88" s="11">
        <v>1</v>
      </c>
      <c r="E88" s="8">
        <v>0</v>
      </c>
      <c r="F88" s="9">
        <v>0</v>
      </c>
      <c r="G88" s="9">
        <v>0</v>
      </c>
      <c r="H88" s="9">
        <v>0</v>
      </c>
      <c r="I88" s="9">
        <v>0</v>
      </c>
      <c r="J88" s="9">
        <v>0</v>
      </c>
      <c r="K88" s="9">
        <v>0</v>
      </c>
      <c r="L88" s="9">
        <v>0</v>
      </c>
      <c r="M88" s="9">
        <v>0</v>
      </c>
      <c r="N88" s="9">
        <v>0</v>
      </c>
      <c r="O88" s="9">
        <f t="shared" si="5"/>
        <v>0</v>
      </c>
      <c r="Q88" s="9">
        <f t="shared" si="6"/>
        <v>0</v>
      </c>
      <c r="R88" s="9">
        <f>(SUM($E88:F88)+SUM($E88:E88))/2</f>
        <v>0</v>
      </c>
      <c r="S88" s="9">
        <f>(SUM($E88:G88)+SUM($E88:F88))/2</f>
        <v>0</v>
      </c>
      <c r="T88" s="9">
        <f>(SUM($E88:H88)+SUM($E88:G88))/2</f>
        <v>0</v>
      </c>
      <c r="U88" s="9">
        <f>(SUM($E88:I88)+SUM($E88:H88))/2</f>
        <v>0</v>
      </c>
      <c r="V88" s="9">
        <f>(SUM($E88:J88)+SUM($E88:I88))/2</f>
        <v>0</v>
      </c>
      <c r="W88" s="9">
        <f>(SUM($E88:K88)+SUM($E88:J88))/2</f>
        <v>0</v>
      </c>
      <c r="X88" s="9">
        <f>(SUM($E88:L88)+SUM($E88:K88))/2</f>
        <v>0</v>
      </c>
      <c r="Y88" s="9">
        <f>(SUM($E88:M88)+SUM($E88:L88))/2</f>
        <v>0</v>
      </c>
      <c r="Z88" s="9">
        <f>(SUM($E88:N88)+SUM($E88:M88))/2</f>
        <v>0</v>
      </c>
      <c r="AA88" s="9">
        <f t="shared" si="7"/>
        <v>0</v>
      </c>
    </row>
    <row r="89" spans="1:27" hidden="1">
      <c r="A89" s="7">
        <v>2283</v>
      </c>
      <c r="B89" t="s">
        <v>34</v>
      </c>
      <c r="C89" t="str">
        <f t="shared" si="4"/>
        <v>2283 Elec Transmission 350-359</v>
      </c>
      <c r="D89" s="11">
        <v>1</v>
      </c>
      <c r="E89" s="8">
        <v>0</v>
      </c>
      <c r="F89" s="9">
        <v>0</v>
      </c>
      <c r="G89" s="9">
        <v>0</v>
      </c>
      <c r="H89" s="9">
        <v>0</v>
      </c>
      <c r="I89" s="9">
        <v>0</v>
      </c>
      <c r="J89" s="9">
        <v>0</v>
      </c>
      <c r="K89" s="9">
        <v>0</v>
      </c>
      <c r="L89" s="9">
        <v>0</v>
      </c>
      <c r="M89" s="9">
        <v>0</v>
      </c>
      <c r="N89" s="9">
        <v>0</v>
      </c>
      <c r="O89" s="9">
        <f t="shared" si="5"/>
        <v>0</v>
      </c>
      <c r="Q89" s="9">
        <f t="shared" si="6"/>
        <v>0</v>
      </c>
      <c r="R89" s="9">
        <f>(SUM($E89:F89)+SUM($E89:E89))/2</f>
        <v>0</v>
      </c>
      <c r="S89" s="9">
        <f>(SUM($E89:G89)+SUM($E89:F89))/2</f>
        <v>0</v>
      </c>
      <c r="T89" s="9">
        <f>(SUM($E89:H89)+SUM($E89:G89))/2</f>
        <v>0</v>
      </c>
      <c r="U89" s="9">
        <f>(SUM($E89:I89)+SUM($E89:H89))/2</f>
        <v>0</v>
      </c>
      <c r="V89" s="9">
        <f>(SUM($E89:J89)+SUM($E89:I89))/2</f>
        <v>0</v>
      </c>
      <c r="W89" s="9">
        <f>(SUM($E89:K89)+SUM($E89:J89))/2</f>
        <v>0</v>
      </c>
      <c r="X89" s="9">
        <f>(SUM($E89:L89)+SUM($E89:K89))/2</f>
        <v>0</v>
      </c>
      <c r="Y89" s="9">
        <f>(SUM($E89:M89)+SUM($E89:L89))/2</f>
        <v>0</v>
      </c>
      <c r="Z89" s="9">
        <f>(SUM($E89:N89)+SUM($E89:M89))/2</f>
        <v>0</v>
      </c>
      <c r="AA89" s="9">
        <f t="shared" si="7"/>
        <v>0</v>
      </c>
    </row>
    <row r="90" spans="1:27" hidden="1">
      <c r="A90" s="7">
        <v>2289</v>
      </c>
      <c r="B90" t="s">
        <v>33</v>
      </c>
      <c r="C90" t="str">
        <f t="shared" si="4"/>
        <v>2289 Elec Distribution 360-373</v>
      </c>
      <c r="D90" s="11">
        <v>1</v>
      </c>
      <c r="E90" s="8">
        <v>0</v>
      </c>
      <c r="F90" s="9">
        <v>0</v>
      </c>
      <c r="G90" s="9">
        <v>0</v>
      </c>
      <c r="H90" s="9">
        <v>0</v>
      </c>
      <c r="I90" s="9">
        <v>0</v>
      </c>
      <c r="J90" s="9">
        <v>0</v>
      </c>
      <c r="K90" s="9">
        <v>0</v>
      </c>
      <c r="L90" s="9">
        <v>0</v>
      </c>
      <c r="M90" s="9">
        <v>0</v>
      </c>
      <c r="N90" s="9">
        <v>0</v>
      </c>
      <c r="O90" s="9">
        <f t="shared" si="5"/>
        <v>0</v>
      </c>
      <c r="Q90" s="9">
        <f t="shared" si="6"/>
        <v>0</v>
      </c>
      <c r="R90" s="9">
        <f>(SUM($E90:F90)+SUM($E90:E90))/2</f>
        <v>0</v>
      </c>
      <c r="S90" s="9">
        <f>(SUM($E90:G90)+SUM($E90:F90))/2</f>
        <v>0</v>
      </c>
      <c r="T90" s="9">
        <f>(SUM($E90:H90)+SUM($E90:G90))/2</f>
        <v>0</v>
      </c>
      <c r="U90" s="9">
        <f>(SUM($E90:I90)+SUM($E90:H90))/2</f>
        <v>0</v>
      </c>
      <c r="V90" s="9">
        <f>(SUM($E90:J90)+SUM($E90:I90))/2</f>
        <v>0</v>
      </c>
      <c r="W90" s="9">
        <f>(SUM($E90:K90)+SUM($E90:J90))/2</f>
        <v>0</v>
      </c>
      <c r="X90" s="9">
        <f>(SUM($E90:L90)+SUM($E90:K90))/2</f>
        <v>0</v>
      </c>
      <c r="Y90" s="9">
        <f>(SUM($E90:M90)+SUM($E90:L90))/2</f>
        <v>0</v>
      </c>
      <c r="Z90" s="9">
        <f>(SUM($E90:N90)+SUM($E90:M90))/2</f>
        <v>0</v>
      </c>
      <c r="AA90" s="9">
        <f t="shared" si="7"/>
        <v>0</v>
      </c>
    </row>
    <row r="91" spans="1:27" hidden="1">
      <c r="A91" s="7">
        <v>2289</v>
      </c>
      <c r="B91" t="s">
        <v>34</v>
      </c>
      <c r="C91" t="str">
        <f t="shared" si="4"/>
        <v>2289 Elec Transmission 350-359</v>
      </c>
      <c r="D91" s="11">
        <v>1</v>
      </c>
      <c r="E91" s="8">
        <v>0</v>
      </c>
      <c r="F91" s="9">
        <v>0</v>
      </c>
      <c r="G91" s="9">
        <v>0</v>
      </c>
      <c r="H91" s="9">
        <v>0</v>
      </c>
      <c r="I91" s="9">
        <v>0</v>
      </c>
      <c r="J91" s="9">
        <v>0</v>
      </c>
      <c r="K91" s="9">
        <v>0</v>
      </c>
      <c r="L91" s="9">
        <v>0</v>
      </c>
      <c r="M91" s="9">
        <v>0</v>
      </c>
      <c r="N91" s="9">
        <v>0</v>
      </c>
      <c r="O91" s="9">
        <f t="shared" si="5"/>
        <v>0</v>
      </c>
      <c r="Q91" s="9">
        <f t="shared" si="6"/>
        <v>0</v>
      </c>
      <c r="R91" s="9">
        <f>(SUM($E91:F91)+SUM($E91:E91))/2</f>
        <v>0</v>
      </c>
      <c r="S91" s="9">
        <f>(SUM($E91:G91)+SUM($E91:F91))/2</f>
        <v>0</v>
      </c>
      <c r="T91" s="9">
        <f>(SUM($E91:H91)+SUM($E91:G91))/2</f>
        <v>0</v>
      </c>
      <c r="U91" s="9">
        <f>(SUM($E91:I91)+SUM($E91:H91))/2</f>
        <v>0</v>
      </c>
      <c r="V91" s="9">
        <f>(SUM($E91:J91)+SUM($E91:I91))/2</f>
        <v>0</v>
      </c>
      <c r="W91" s="9">
        <f>(SUM($E91:K91)+SUM($E91:J91))/2</f>
        <v>0</v>
      </c>
      <c r="X91" s="9">
        <f>(SUM($E91:L91)+SUM($E91:K91))/2</f>
        <v>0</v>
      </c>
      <c r="Y91" s="9">
        <f>(SUM($E91:M91)+SUM($E91:L91))/2</f>
        <v>0</v>
      </c>
      <c r="Z91" s="9">
        <f>(SUM($E91:N91)+SUM($E91:M91))/2</f>
        <v>0</v>
      </c>
      <c r="AA91" s="9">
        <f t="shared" si="7"/>
        <v>0</v>
      </c>
    </row>
    <row r="92" spans="1:27" hidden="1">
      <c r="A92" s="7">
        <v>2293</v>
      </c>
      <c r="B92" t="s">
        <v>33</v>
      </c>
      <c r="C92" t="str">
        <f t="shared" si="4"/>
        <v>2293 Elec Distribution 360-373</v>
      </c>
      <c r="D92" s="11">
        <v>1</v>
      </c>
      <c r="E92" s="8">
        <v>0</v>
      </c>
      <c r="F92" s="9">
        <v>0</v>
      </c>
      <c r="G92" s="9">
        <v>0</v>
      </c>
      <c r="H92" s="9">
        <v>0</v>
      </c>
      <c r="I92" s="9">
        <v>0</v>
      </c>
      <c r="J92" s="9">
        <v>0</v>
      </c>
      <c r="K92" s="9">
        <v>0</v>
      </c>
      <c r="L92" s="9">
        <v>0</v>
      </c>
      <c r="M92" s="9">
        <v>0</v>
      </c>
      <c r="N92" s="9">
        <v>0</v>
      </c>
      <c r="O92" s="9">
        <f t="shared" si="5"/>
        <v>0</v>
      </c>
      <c r="Q92" s="9">
        <f t="shared" si="6"/>
        <v>0</v>
      </c>
      <c r="R92" s="9">
        <f>(SUM($E92:F92)+SUM($E92:E92))/2</f>
        <v>0</v>
      </c>
      <c r="S92" s="9">
        <f>(SUM($E92:G92)+SUM($E92:F92))/2</f>
        <v>0</v>
      </c>
      <c r="T92" s="9">
        <f>(SUM($E92:H92)+SUM($E92:G92))/2</f>
        <v>0</v>
      </c>
      <c r="U92" s="9">
        <f>(SUM($E92:I92)+SUM($E92:H92))/2</f>
        <v>0</v>
      </c>
      <c r="V92" s="9">
        <f>(SUM($E92:J92)+SUM($E92:I92))/2</f>
        <v>0</v>
      </c>
      <c r="W92" s="9">
        <f>(SUM($E92:K92)+SUM($E92:J92))/2</f>
        <v>0</v>
      </c>
      <c r="X92" s="9">
        <f>(SUM($E92:L92)+SUM($E92:K92))/2</f>
        <v>0</v>
      </c>
      <c r="Y92" s="9">
        <f>(SUM($E92:M92)+SUM($E92:L92))/2</f>
        <v>0</v>
      </c>
      <c r="Z92" s="9">
        <f>(SUM($E92:N92)+SUM($E92:M92))/2</f>
        <v>0</v>
      </c>
      <c r="AA92" s="9">
        <f t="shared" si="7"/>
        <v>0</v>
      </c>
    </row>
    <row r="93" spans="1:27" hidden="1">
      <c r="A93" s="7">
        <v>2293</v>
      </c>
      <c r="B93" t="s">
        <v>34</v>
      </c>
      <c r="C93" t="str">
        <f t="shared" si="4"/>
        <v>2293 Elec Transmission 350-359</v>
      </c>
      <c r="D93" s="11">
        <v>1</v>
      </c>
      <c r="E93" s="8">
        <v>0</v>
      </c>
      <c r="F93" s="9">
        <v>0</v>
      </c>
      <c r="G93" s="9">
        <v>0</v>
      </c>
      <c r="H93" s="9">
        <v>0</v>
      </c>
      <c r="I93" s="9">
        <v>0</v>
      </c>
      <c r="J93" s="9">
        <v>0</v>
      </c>
      <c r="K93" s="9">
        <v>0</v>
      </c>
      <c r="L93" s="9">
        <v>0</v>
      </c>
      <c r="M93" s="9">
        <v>0</v>
      </c>
      <c r="N93" s="9">
        <v>0</v>
      </c>
      <c r="O93" s="9">
        <f t="shared" si="5"/>
        <v>0</v>
      </c>
      <c r="Q93" s="9">
        <f t="shared" si="6"/>
        <v>0</v>
      </c>
      <c r="R93" s="9">
        <f>(SUM($E93:F93)+SUM($E93:E93))/2</f>
        <v>0</v>
      </c>
      <c r="S93" s="9">
        <f>(SUM($E93:G93)+SUM($E93:F93))/2</f>
        <v>0</v>
      </c>
      <c r="T93" s="9">
        <f>(SUM($E93:H93)+SUM($E93:G93))/2</f>
        <v>0</v>
      </c>
      <c r="U93" s="9">
        <f>(SUM($E93:I93)+SUM($E93:H93))/2</f>
        <v>0</v>
      </c>
      <c r="V93" s="9">
        <f>(SUM($E93:J93)+SUM($E93:I93))/2</f>
        <v>0</v>
      </c>
      <c r="W93" s="9">
        <f>(SUM($E93:K93)+SUM($E93:J93))/2</f>
        <v>0</v>
      </c>
      <c r="X93" s="9">
        <f>(SUM($E93:L93)+SUM($E93:K93))/2</f>
        <v>0</v>
      </c>
      <c r="Y93" s="9">
        <f>(SUM($E93:M93)+SUM($E93:L93))/2</f>
        <v>0</v>
      </c>
      <c r="Z93" s="9">
        <f>(SUM($E93:N93)+SUM($E93:M93))/2</f>
        <v>0</v>
      </c>
      <c r="AA93" s="9">
        <f t="shared" si="7"/>
        <v>0</v>
      </c>
    </row>
    <row r="94" spans="1:27" hidden="1">
      <c r="A94" s="7">
        <v>2293</v>
      </c>
      <c r="B94" t="s">
        <v>36</v>
      </c>
      <c r="C94" t="str">
        <f t="shared" si="4"/>
        <v>2293 General 389-391 / 393-395 / 397-398</v>
      </c>
      <c r="D94" s="11">
        <v>1</v>
      </c>
      <c r="E94" s="8">
        <v>0</v>
      </c>
      <c r="F94" s="9">
        <v>0</v>
      </c>
      <c r="G94" s="9">
        <v>0</v>
      </c>
      <c r="H94" s="9">
        <v>0</v>
      </c>
      <c r="I94" s="9">
        <v>0</v>
      </c>
      <c r="J94" s="9">
        <v>0</v>
      </c>
      <c r="K94" s="9">
        <v>0</v>
      </c>
      <c r="L94" s="9">
        <v>0</v>
      </c>
      <c r="M94" s="9">
        <v>0</v>
      </c>
      <c r="N94" s="9">
        <v>0</v>
      </c>
      <c r="O94" s="9">
        <f t="shared" si="5"/>
        <v>0</v>
      </c>
      <c r="Q94" s="9">
        <f t="shared" si="6"/>
        <v>0</v>
      </c>
      <c r="R94" s="9">
        <f>(SUM($E94:F94)+SUM($E94:E94))/2</f>
        <v>0</v>
      </c>
      <c r="S94" s="9">
        <f>(SUM($E94:G94)+SUM($E94:F94))/2</f>
        <v>0</v>
      </c>
      <c r="T94" s="9">
        <f>(SUM($E94:H94)+SUM($E94:G94))/2</f>
        <v>0</v>
      </c>
      <c r="U94" s="9">
        <f>(SUM($E94:I94)+SUM($E94:H94))/2</f>
        <v>0</v>
      </c>
      <c r="V94" s="9">
        <f>(SUM($E94:J94)+SUM($E94:I94))/2</f>
        <v>0</v>
      </c>
      <c r="W94" s="9">
        <f>(SUM($E94:K94)+SUM($E94:J94))/2</f>
        <v>0</v>
      </c>
      <c r="X94" s="9">
        <f>(SUM($E94:L94)+SUM($E94:K94))/2</f>
        <v>0</v>
      </c>
      <c r="Y94" s="9">
        <f>(SUM($E94:M94)+SUM($E94:L94))/2</f>
        <v>0</v>
      </c>
      <c r="Z94" s="9">
        <f>(SUM($E94:N94)+SUM($E94:M94))/2</f>
        <v>0</v>
      </c>
      <c r="AA94" s="9">
        <f t="shared" si="7"/>
        <v>0</v>
      </c>
    </row>
    <row r="95" spans="1:27" hidden="1">
      <c r="A95" s="7">
        <v>2294</v>
      </c>
      <c r="B95" t="s">
        <v>34</v>
      </c>
      <c r="C95" t="str">
        <f t="shared" si="4"/>
        <v>2294 Elec Transmission 350-359</v>
      </c>
      <c r="D95" s="11">
        <v>1</v>
      </c>
      <c r="E95" s="8">
        <v>0</v>
      </c>
      <c r="F95" s="9">
        <v>0</v>
      </c>
      <c r="G95" s="9">
        <v>0</v>
      </c>
      <c r="H95" s="9">
        <v>0</v>
      </c>
      <c r="I95" s="9">
        <v>0</v>
      </c>
      <c r="J95" s="9">
        <v>0</v>
      </c>
      <c r="K95" s="9">
        <v>0</v>
      </c>
      <c r="L95" s="9">
        <v>0</v>
      </c>
      <c r="M95" s="9">
        <v>0</v>
      </c>
      <c r="N95" s="9">
        <v>0</v>
      </c>
      <c r="O95" s="9">
        <f t="shared" si="5"/>
        <v>0</v>
      </c>
      <c r="Q95" s="9">
        <f t="shared" si="6"/>
        <v>0</v>
      </c>
      <c r="R95" s="9">
        <f>(SUM($E95:F95)+SUM($E95:E95))/2</f>
        <v>0</v>
      </c>
      <c r="S95" s="9">
        <f>(SUM($E95:G95)+SUM($E95:F95))/2</f>
        <v>0</v>
      </c>
      <c r="T95" s="9">
        <f>(SUM($E95:H95)+SUM($E95:G95))/2</f>
        <v>0</v>
      </c>
      <c r="U95" s="9">
        <f>(SUM($E95:I95)+SUM($E95:H95))/2</f>
        <v>0</v>
      </c>
      <c r="V95" s="9">
        <f>(SUM($E95:J95)+SUM($E95:I95))/2</f>
        <v>0</v>
      </c>
      <c r="W95" s="9">
        <f>(SUM($E95:K95)+SUM($E95:J95))/2</f>
        <v>0</v>
      </c>
      <c r="X95" s="9">
        <f>(SUM($E95:L95)+SUM($E95:K95))/2</f>
        <v>0</v>
      </c>
      <c r="Y95" s="9">
        <f>(SUM($E95:M95)+SUM($E95:L95))/2</f>
        <v>0</v>
      </c>
      <c r="Z95" s="9">
        <f>(SUM($E95:N95)+SUM($E95:M95))/2</f>
        <v>0</v>
      </c>
      <c r="AA95" s="9">
        <f t="shared" si="7"/>
        <v>0</v>
      </c>
    </row>
    <row r="96" spans="1:27" hidden="1">
      <c r="A96" s="7">
        <v>2294</v>
      </c>
      <c r="B96" t="s">
        <v>33</v>
      </c>
      <c r="C96" t="str">
        <f t="shared" si="4"/>
        <v>2294 Elec Distribution 360-373</v>
      </c>
      <c r="D96" s="11">
        <v>1</v>
      </c>
      <c r="E96" s="8">
        <v>0</v>
      </c>
      <c r="F96" s="9">
        <v>0</v>
      </c>
      <c r="G96" s="9">
        <v>0</v>
      </c>
      <c r="H96" s="9">
        <v>0</v>
      </c>
      <c r="I96" s="9">
        <v>0</v>
      </c>
      <c r="J96" s="9">
        <v>0</v>
      </c>
      <c r="K96" s="9">
        <v>0</v>
      </c>
      <c r="L96" s="9">
        <v>0</v>
      </c>
      <c r="M96" s="9">
        <v>0</v>
      </c>
      <c r="N96" s="9">
        <v>0</v>
      </c>
      <c r="O96" s="9">
        <f t="shared" si="5"/>
        <v>0</v>
      </c>
      <c r="Q96" s="9">
        <f t="shared" si="6"/>
        <v>0</v>
      </c>
      <c r="R96" s="9">
        <f>(SUM($E96:F96)+SUM($E96:E96))/2</f>
        <v>0</v>
      </c>
      <c r="S96" s="9">
        <f>(SUM($E96:G96)+SUM($E96:F96))/2</f>
        <v>0</v>
      </c>
      <c r="T96" s="9">
        <f>(SUM($E96:H96)+SUM($E96:G96))/2</f>
        <v>0</v>
      </c>
      <c r="U96" s="9">
        <f>(SUM($E96:I96)+SUM($E96:H96))/2</f>
        <v>0</v>
      </c>
      <c r="V96" s="9">
        <f>(SUM($E96:J96)+SUM($E96:I96))/2</f>
        <v>0</v>
      </c>
      <c r="W96" s="9">
        <f>(SUM($E96:K96)+SUM($E96:J96))/2</f>
        <v>0</v>
      </c>
      <c r="X96" s="9">
        <f>(SUM($E96:L96)+SUM($E96:K96))/2</f>
        <v>0</v>
      </c>
      <c r="Y96" s="9">
        <f>(SUM($E96:M96)+SUM($E96:L96))/2</f>
        <v>0</v>
      </c>
      <c r="Z96" s="9">
        <f>(SUM($E96:N96)+SUM($E96:M96))/2</f>
        <v>0</v>
      </c>
      <c r="AA96" s="9">
        <f t="shared" si="7"/>
        <v>0</v>
      </c>
    </row>
    <row r="97" spans="1:27" hidden="1">
      <c r="A97" s="7">
        <v>2296</v>
      </c>
      <c r="B97" t="s">
        <v>33</v>
      </c>
      <c r="C97" t="str">
        <f t="shared" si="4"/>
        <v>2296 Elec Distribution 360-373</v>
      </c>
      <c r="D97" s="11">
        <v>1</v>
      </c>
      <c r="E97" s="8">
        <v>0</v>
      </c>
      <c r="F97" s="9">
        <v>0</v>
      </c>
      <c r="G97" s="9">
        <v>0</v>
      </c>
      <c r="H97" s="9">
        <v>0</v>
      </c>
      <c r="I97" s="9">
        <v>0</v>
      </c>
      <c r="J97" s="9">
        <v>0</v>
      </c>
      <c r="K97" s="9">
        <v>0</v>
      </c>
      <c r="L97" s="9">
        <v>0</v>
      </c>
      <c r="M97" s="9">
        <v>0</v>
      </c>
      <c r="N97" s="9">
        <v>0</v>
      </c>
      <c r="O97" s="9">
        <f t="shared" si="5"/>
        <v>0</v>
      </c>
      <c r="Q97" s="9">
        <f t="shared" si="6"/>
        <v>0</v>
      </c>
      <c r="R97" s="9">
        <f>(SUM($E97:F97)+SUM($E97:E97))/2</f>
        <v>0</v>
      </c>
      <c r="S97" s="9">
        <f>(SUM($E97:G97)+SUM($E97:F97))/2</f>
        <v>0</v>
      </c>
      <c r="T97" s="9">
        <f>(SUM($E97:H97)+SUM($E97:G97))/2</f>
        <v>0</v>
      </c>
      <c r="U97" s="9">
        <f>(SUM($E97:I97)+SUM($E97:H97))/2</f>
        <v>0</v>
      </c>
      <c r="V97" s="9">
        <f>(SUM($E97:J97)+SUM($E97:I97))/2</f>
        <v>0</v>
      </c>
      <c r="W97" s="9">
        <f>(SUM($E97:K97)+SUM($E97:J97))/2</f>
        <v>0</v>
      </c>
      <c r="X97" s="9">
        <f>(SUM($E97:L97)+SUM($E97:K97))/2</f>
        <v>0</v>
      </c>
      <c r="Y97" s="9">
        <f>(SUM($E97:M97)+SUM($E97:L97))/2</f>
        <v>0</v>
      </c>
      <c r="Z97" s="9">
        <f>(SUM($E97:N97)+SUM($E97:M97))/2</f>
        <v>0</v>
      </c>
      <c r="AA97" s="9">
        <f t="shared" si="7"/>
        <v>0</v>
      </c>
    </row>
    <row r="98" spans="1:27" hidden="1">
      <c r="A98" s="7">
        <v>2301</v>
      </c>
      <c r="B98" t="s">
        <v>34</v>
      </c>
      <c r="C98" t="str">
        <f t="shared" si="4"/>
        <v>2301 Elec Transmission 350-359</v>
      </c>
      <c r="D98" s="11">
        <v>1</v>
      </c>
      <c r="E98" s="8">
        <v>0</v>
      </c>
      <c r="F98" s="9">
        <v>0</v>
      </c>
      <c r="G98" s="9">
        <v>0</v>
      </c>
      <c r="H98" s="9">
        <v>0</v>
      </c>
      <c r="I98" s="9">
        <v>0</v>
      </c>
      <c r="J98" s="9">
        <v>0</v>
      </c>
      <c r="K98" s="9">
        <v>0</v>
      </c>
      <c r="L98" s="9">
        <v>0</v>
      </c>
      <c r="M98" s="9">
        <v>0</v>
      </c>
      <c r="N98" s="9">
        <v>0</v>
      </c>
      <c r="O98" s="9">
        <f t="shared" si="5"/>
        <v>0</v>
      </c>
      <c r="Q98" s="9">
        <f t="shared" si="6"/>
        <v>0</v>
      </c>
      <c r="R98" s="9">
        <f>(SUM($E98:F98)+SUM($E98:E98))/2</f>
        <v>0</v>
      </c>
      <c r="S98" s="9">
        <f>(SUM($E98:G98)+SUM($E98:F98))/2</f>
        <v>0</v>
      </c>
      <c r="T98" s="9">
        <f>(SUM($E98:H98)+SUM($E98:G98))/2</f>
        <v>0</v>
      </c>
      <c r="U98" s="9">
        <f>(SUM($E98:I98)+SUM($E98:H98))/2</f>
        <v>0</v>
      </c>
      <c r="V98" s="9">
        <f>(SUM($E98:J98)+SUM($E98:I98))/2</f>
        <v>0</v>
      </c>
      <c r="W98" s="9">
        <f>(SUM($E98:K98)+SUM($E98:J98))/2</f>
        <v>0</v>
      </c>
      <c r="X98" s="9">
        <f>(SUM($E98:L98)+SUM($E98:K98))/2</f>
        <v>0</v>
      </c>
      <c r="Y98" s="9">
        <f>(SUM($E98:M98)+SUM($E98:L98))/2</f>
        <v>0</v>
      </c>
      <c r="Z98" s="9">
        <f>(SUM($E98:N98)+SUM($E98:M98))/2</f>
        <v>0</v>
      </c>
      <c r="AA98" s="9">
        <f t="shared" si="7"/>
        <v>0</v>
      </c>
    </row>
    <row r="99" spans="1:27" hidden="1">
      <c r="A99" s="7">
        <v>2301</v>
      </c>
      <c r="B99" t="s">
        <v>33</v>
      </c>
      <c r="C99" t="str">
        <f t="shared" si="4"/>
        <v>2301 Elec Distribution 360-373</v>
      </c>
      <c r="D99" s="11">
        <v>1</v>
      </c>
      <c r="E99" s="8">
        <v>0</v>
      </c>
      <c r="F99" s="9">
        <v>0</v>
      </c>
      <c r="G99" s="9">
        <v>0</v>
      </c>
      <c r="H99" s="9">
        <v>0</v>
      </c>
      <c r="I99" s="9">
        <v>0</v>
      </c>
      <c r="J99" s="9">
        <v>0</v>
      </c>
      <c r="K99" s="9">
        <v>0</v>
      </c>
      <c r="L99" s="9">
        <v>0</v>
      </c>
      <c r="M99" s="9">
        <v>0</v>
      </c>
      <c r="N99" s="9">
        <v>0</v>
      </c>
      <c r="O99" s="9">
        <f t="shared" si="5"/>
        <v>0</v>
      </c>
      <c r="Q99" s="9">
        <f t="shared" si="6"/>
        <v>0</v>
      </c>
      <c r="R99" s="9">
        <f>(SUM($E99:F99)+SUM($E99:E99))/2</f>
        <v>0</v>
      </c>
      <c r="S99" s="9">
        <f>(SUM($E99:G99)+SUM($E99:F99))/2</f>
        <v>0</v>
      </c>
      <c r="T99" s="9">
        <f>(SUM($E99:H99)+SUM($E99:G99))/2</f>
        <v>0</v>
      </c>
      <c r="U99" s="9">
        <f>(SUM($E99:I99)+SUM($E99:H99))/2</f>
        <v>0</v>
      </c>
      <c r="V99" s="9">
        <f>(SUM($E99:J99)+SUM($E99:I99))/2</f>
        <v>0</v>
      </c>
      <c r="W99" s="9">
        <f>(SUM($E99:K99)+SUM($E99:J99))/2</f>
        <v>0</v>
      </c>
      <c r="X99" s="9">
        <f>(SUM($E99:L99)+SUM($E99:K99))/2</f>
        <v>0</v>
      </c>
      <c r="Y99" s="9">
        <f>(SUM($E99:M99)+SUM($E99:L99))/2</f>
        <v>0</v>
      </c>
      <c r="Z99" s="9">
        <f>(SUM($E99:N99)+SUM($E99:M99))/2</f>
        <v>0</v>
      </c>
      <c r="AA99" s="9">
        <f t="shared" si="7"/>
        <v>0</v>
      </c>
    </row>
    <row r="100" spans="1:27" hidden="1">
      <c r="A100" s="7">
        <v>2306</v>
      </c>
      <c r="B100" t="s">
        <v>33</v>
      </c>
      <c r="C100" t="str">
        <f t="shared" si="4"/>
        <v>2306 Elec Distribution 360-373</v>
      </c>
      <c r="D100" s="11">
        <v>1</v>
      </c>
      <c r="E100" s="8">
        <v>0</v>
      </c>
      <c r="F100" s="9">
        <v>0</v>
      </c>
      <c r="G100" s="9">
        <v>0</v>
      </c>
      <c r="H100" s="9">
        <v>0</v>
      </c>
      <c r="I100" s="9">
        <v>0</v>
      </c>
      <c r="J100" s="9">
        <v>0</v>
      </c>
      <c r="K100" s="9">
        <v>0</v>
      </c>
      <c r="L100" s="9">
        <v>0</v>
      </c>
      <c r="M100" s="9">
        <v>0</v>
      </c>
      <c r="N100" s="9">
        <v>0</v>
      </c>
      <c r="O100" s="9">
        <f t="shared" si="5"/>
        <v>0</v>
      </c>
      <c r="Q100" s="9">
        <f t="shared" si="6"/>
        <v>0</v>
      </c>
      <c r="R100" s="9">
        <f>(SUM($E100:F100)+SUM($E100:E100))/2</f>
        <v>0</v>
      </c>
      <c r="S100" s="9">
        <f>(SUM($E100:G100)+SUM($E100:F100))/2</f>
        <v>0</v>
      </c>
      <c r="T100" s="9">
        <f>(SUM($E100:H100)+SUM($E100:G100))/2</f>
        <v>0</v>
      </c>
      <c r="U100" s="9">
        <f>(SUM($E100:I100)+SUM($E100:H100))/2</f>
        <v>0</v>
      </c>
      <c r="V100" s="9">
        <f>(SUM($E100:J100)+SUM($E100:I100))/2</f>
        <v>0</v>
      </c>
      <c r="W100" s="9">
        <f>(SUM($E100:K100)+SUM($E100:J100))/2</f>
        <v>0</v>
      </c>
      <c r="X100" s="9">
        <f>(SUM($E100:L100)+SUM($E100:K100))/2</f>
        <v>0</v>
      </c>
      <c r="Y100" s="9">
        <f>(SUM($E100:M100)+SUM($E100:L100))/2</f>
        <v>0</v>
      </c>
      <c r="Z100" s="9">
        <f>(SUM($E100:N100)+SUM($E100:M100))/2</f>
        <v>0</v>
      </c>
      <c r="AA100" s="9">
        <f t="shared" si="7"/>
        <v>0</v>
      </c>
    </row>
    <row r="101" spans="1:27" hidden="1">
      <c r="A101" s="7">
        <v>2306</v>
      </c>
      <c r="B101" t="s">
        <v>34</v>
      </c>
      <c r="C101" t="str">
        <f t="shared" si="4"/>
        <v>2306 Elec Transmission 350-359</v>
      </c>
      <c r="D101" s="11">
        <v>1</v>
      </c>
      <c r="E101" s="8">
        <v>0</v>
      </c>
      <c r="F101" s="9">
        <v>0</v>
      </c>
      <c r="G101" s="9">
        <v>0</v>
      </c>
      <c r="H101" s="9">
        <v>0</v>
      </c>
      <c r="I101" s="9">
        <v>0</v>
      </c>
      <c r="J101" s="9">
        <v>0</v>
      </c>
      <c r="K101" s="9">
        <v>0</v>
      </c>
      <c r="L101" s="9">
        <v>0</v>
      </c>
      <c r="M101" s="9">
        <v>0</v>
      </c>
      <c r="N101" s="9">
        <v>0</v>
      </c>
      <c r="O101" s="9">
        <f t="shared" si="5"/>
        <v>0</v>
      </c>
      <c r="Q101" s="9">
        <f t="shared" si="6"/>
        <v>0</v>
      </c>
      <c r="R101" s="9">
        <f>(SUM($E101:F101)+SUM($E101:E101))/2</f>
        <v>0</v>
      </c>
      <c r="S101" s="9">
        <f>(SUM($E101:G101)+SUM($E101:F101))/2</f>
        <v>0</v>
      </c>
      <c r="T101" s="9">
        <f>(SUM($E101:H101)+SUM($E101:G101))/2</f>
        <v>0</v>
      </c>
      <c r="U101" s="9">
        <f>(SUM($E101:I101)+SUM($E101:H101))/2</f>
        <v>0</v>
      </c>
      <c r="V101" s="9">
        <f>(SUM($E101:J101)+SUM($E101:I101))/2</f>
        <v>0</v>
      </c>
      <c r="W101" s="9">
        <f>(SUM($E101:K101)+SUM($E101:J101))/2</f>
        <v>0</v>
      </c>
      <c r="X101" s="9">
        <f>(SUM($E101:L101)+SUM($E101:K101))/2</f>
        <v>0</v>
      </c>
      <c r="Y101" s="9">
        <f>(SUM($E101:M101)+SUM($E101:L101))/2</f>
        <v>0</v>
      </c>
      <c r="Z101" s="9">
        <f>(SUM($E101:N101)+SUM($E101:M101))/2</f>
        <v>0</v>
      </c>
      <c r="AA101" s="9">
        <f t="shared" si="7"/>
        <v>0</v>
      </c>
    </row>
    <row r="102" spans="1:27" hidden="1">
      <c r="A102" s="7">
        <v>2310</v>
      </c>
      <c r="B102" t="s">
        <v>34</v>
      </c>
      <c r="C102" t="str">
        <f t="shared" si="4"/>
        <v>2310 Elec Transmission 350-359</v>
      </c>
      <c r="D102" s="11">
        <v>1</v>
      </c>
      <c r="E102" s="8">
        <v>0</v>
      </c>
      <c r="F102" s="9">
        <v>0</v>
      </c>
      <c r="G102" s="9">
        <v>0</v>
      </c>
      <c r="H102" s="9">
        <v>0</v>
      </c>
      <c r="I102" s="9">
        <v>0</v>
      </c>
      <c r="J102" s="9">
        <v>0</v>
      </c>
      <c r="K102" s="9">
        <v>0</v>
      </c>
      <c r="L102" s="9">
        <v>0</v>
      </c>
      <c r="M102" s="9">
        <v>0</v>
      </c>
      <c r="N102" s="9">
        <v>0</v>
      </c>
      <c r="O102" s="9">
        <f t="shared" si="5"/>
        <v>0</v>
      </c>
      <c r="Q102" s="9">
        <f t="shared" si="6"/>
        <v>0</v>
      </c>
      <c r="R102" s="9">
        <f>(SUM($E102:F102)+SUM($E102:E102))/2</f>
        <v>0</v>
      </c>
      <c r="S102" s="9">
        <f>(SUM($E102:G102)+SUM($E102:F102))/2</f>
        <v>0</v>
      </c>
      <c r="T102" s="9">
        <f>(SUM($E102:H102)+SUM($E102:G102))/2</f>
        <v>0</v>
      </c>
      <c r="U102" s="9">
        <f>(SUM($E102:I102)+SUM($E102:H102))/2</f>
        <v>0</v>
      </c>
      <c r="V102" s="9">
        <f>(SUM($E102:J102)+SUM($E102:I102))/2</f>
        <v>0</v>
      </c>
      <c r="W102" s="9">
        <f>(SUM($E102:K102)+SUM($E102:J102))/2</f>
        <v>0</v>
      </c>
      <c r="X102" s="9">
        <f>(SUM($E102:L102)+SUM($E102:K102))/2</f>
        <v>0</v>
      </c>
      <c r="Y102" s="9">
        <f>(SUM($E102:M102)+SUM($E102:L102))/2</f>
        <v>0</v>
      </c>
      <c r="Z102" s="9">
        <f>(SUM($E102:N102)+SUM($E102:M102))/2</f>
        <v>0</v>
      </c>
      <c r="AA102" s="9">
        <f t="shared" si="7"/>
        <v>0</v>
      </c>
    </row>
    <row r="103" spans="1:27" hidden="1">
      <c r="A103" s="7">
        <v>2317</v>
      </c>
      <c r="B103" t="s">
        <v>33</v>
      </c>
      <c r="C103" t="str">
        <f t="shared" si="4"/>
        <v>2317 Elec Distribution 360-373</v>
      </c>
      <c r="D103" s="11">
        <v>1</v>
      </c>
      <c r="E103" s="8">
        <v>0</v>
      </c>
      <c r="F103" s="9">
        <v>0</v>
      </c>
      <c r="G103" s="9">
        <v>0</v>
      </c>
      <c r="H103" s="9">
        <v>0</v>
      </c>
      <c r="I103" s="9">
        <v>0</v>
      </c>
      <c r="J103" s="9">
        <v>0</v>
      </c>
      <c r="K103" s="9">
        <v>0</v>
      </c>
      <c r="L103" s="9">
        <v>0</v>
      </c>
      <c r="M103" s="9">
        <v>0</v>
      </c>
      <c r="N103" s="9">
        <v>0</v>
      </c>
      <c r="O103" s="9">
        <f t="shared" si="5"/>
        <v>0</v>
      </c>
      <c r="Q103" s="9">
        <f t="shared" si="6"/>
        <v>0</v>
      </c>
      <c r="R103" s="9">
        <f>(SUM($E103:F103)+SUM($E103:E103))/2</f>
        <v>0</v>
      </c>
      <c r="S103" s="9">
        <f>(SUM($E103:G103)+SUM($E103:F103))/2</f>
        <v>0</v>
      </c>
      <c r="T103" s="9">
        <f>(SUM($E103:H103)+SUM($E103:G103))/2</f>
        <v>0</v>
      </c>
      <c r="U103" s="9">
        <f>(SUM($E103:I103)+SUM($E103:H103))/2</f>
        <v>0</v>
      </c>
      <c r="V103" s="9">
        <f>(SUM($E103:J103)+SUM($E103:I103))/2</f>
        <v>0</v>
      </c>
      <c r="W103" s="9">
        <f>(SUM($E103:K103)+SUM($E103:J103))/2</f>
        <v>0</v>
      </c>
      <c r="X103" s="9">
        <f>(SUM($E103:L103)+SUM($E103:K103))/2</f>
        <v>0</v>
      </c>
      <c r="Y103" s="9">
        <f>(SUM($E103:M103)+SUM($E103:L103))/2</f>
        <v>0</v>
      </c>
      <c r="Z103" s="9">
        <f>(SUM($E103:N103)+SUM($E103:M103))/2</f>
        <v>0</v>
      </c>
      <c r="AA103" s="9">
        <f t="shared" si="7"/>
        <v>0</v>
      </c>
    </row>
    <row r="104" spans="1:27" hidden="1">
      <c r="A104" s="7">
        <v>2322</v>
      </c>
      <c r="B104" t="s">
        <v>33</v>
      </c>
      <c r="C104" t="str">
        <f t="shared" si="4"/>
        <v>2322 Elec Distribution 360-373</v>
      </c>
      <c r="D104" s="11">
        <v>1</v>
      </c>
      <c r="E104" s="8">
        <v>0</v>
      </c>
      <c r="F104" s="9">
        <v>0</v>
      </c>
      <c r="G104" s="9">
        <v>0</v>
      </c>
      <c r="H104" s="9">
        <v>0</v>
      </c>
      <c r="I104" s="9">
        <v>0</v>
      </c>
      <c r="J104" s="9">
        <v>0</v>
      </c>
      <c r="K104" s="9">
        <v>0</v>
      </c>
      <c r="L104" s="9">
        <v>0</v>
      </c>
      <c r="M104" s="9">
        <v>0</v>
      </c>
      <c r="N104" s="9">
        <v>0</v>
      </c>
      <c r="O104" s="9">
        <f t="shared" si="5"/>
        <v>0</v>
      </c>
      <c r="Q104" s="9">
        <f t="shared" si="6"/>
        <v>0</v>
      </c>
      <c r="R104" s="9">
        <f>(SUM($E104:F104)+SUM($E104:E104))/2</f>
        <v>0</v>
      </c>
      <c r="S104" s="9">
        <f>(SUM($E104:G104)+SUM($E104:F104))/2</f>
        <v>0</v>
      </c>
      <c r="T104" s="9">
        <f>(SUM($E104:H104)+SUM($E104:G104))/2</f>
        <v>0</v>
      </c>
      <c r="U104" s="9">
        <f>(SUM($E104:I104)+SUM($E104:H104))/2</f>
        <v>0</v>
      </c>
      <c r="V104" s="9">
        <f>(SUM($E104:J104)+SUM($E104:I104))/2</f>
        <v>0</v>
      </c>
      <c r="W104" s="9">
        <f>(SUM($E104:K104)+SUM($E104:J104))/2</f>
        <v>0</v>
      </c>
      <c r="X104" s="9">
        <f>(SUM($E104:L104)+SUM($E104:K104))/2</f>
        <v>0</v>
      </c>
      <c r="Y104" s="9">
        <f>(SUM($E104:M104)+SUM($E104:L104))/2</f>
        <v>0</v>
      </c>
      <c r="Z104" s="9">
        <f>(SUM($E104:N104)+SUM($E104:M104))/2</f>
        <v>0</v>
      </c>
      <c r="AA104" s="9">
        <f t="shared" si="7"/>
        <v>0</v>
      </c>
    </row>
    <row r="105" spans="1:27" hidden="1">
      <c r="A105" s="7">
        <v>2331</v>
      </c>
      <c r="B105" t="s">
        <v>33</v>
      </c>
      <c r="C105" t="str">
        <f t="shared" si="4"/>
        <v>2331 Elec Distribution 360-373</v>
      </c>
      <c r="D105" s="11">
        <v>1</v>
      </c>
      <c r="E105" s="8">
        <v>0</v>
      </c>
      <c r="F105" s="9">
        <v>0</v>
      </c>
      <c r="G105" s="9">
        <v>0</v>
      </c>
      <c r="H105" s="9">
        <v>0</v>
      </c>
      <c r="I105" s="9">
        <v>0</v>
      </c>
      <c r="J105" s="9">
        <v>0</v>
      </c>
      <c r="K105" s="9">
        <v>0</v>
      </c>
      <c r="L105" s="9">
        <v>0</v>
      </c>
      <c r="M105" s="9">
        <v>0</v>
      </c>
      <c r="N105" s="9">
        <v>0</v>
      </c>
      <c r="O105" s="9">
        <f t="shared" si="5"/>
        <v>0</v>
      </c>
      <c r="Q105" s="9">
        <f t="shared" si="6"/>
        <v>0</v>
      </c>
      <c r="R105" s="9">
        <f>(SUM($E105:F105)+SUM($E105:E105))/2</f>
        <v>0</v>
      </c>
      <c r="S105" s="9">
        <f>(SUM($E105:G105)+SUM($E105:F105))/2</f>
        <v>0</v>
      </c>
      <c r="T105" s="9">
        <f>(SUM($E105:H105)+SUM($E105:G105))/2</f>
        <v>0</v>
      </c>
      <c r="U105" s="9">
        <f>(SUM($E105:I105)+SUM($E105:H105))/2</f>
        <v>0</v>
      </c>
      <c r="V105" s="9">
        <f>(SUM($E105:J105)+SUM($E105:I105))/2</f>
        <v>0</v>
      </c>
      <c r="W105" s="9">
        <f>(SUM($E105:K105)+SUM($E105:J105))/2</f>
        <v>0</v>
      </c>
      <c r="X105" s="9">
        <f>(SUM($E105:L105)+SUM($E105:K105))/2</f>
        <v>0</v>
      </c>
      <c r="Y105" s="9">
        <f>(SUM($E105:M105)+SUM($E105:L105))/2</f>
        <v>0</v>
      </c>
      <c r="Z105" s="9">
        <f>(SUM($E105:N105)+SUM($E105:M105))/2</f>
        <v>0</v>
      </c>
      <c r="AA105" s="9">
        <f t="shared" si="7"/>
        <v>0</v>
      </c>
    </row>
    <row r="106" spans="1:27" hidden="1">
      <c r="A106" s="7">
        <v>2331</v>
      </c>
      <c r="B106" t="s">
        <v>34</v>
      </c>
      <c r="C106" t="str">
        <f t="shared" si="4"/>
        <v>2331 Elec Transmission 350-359</v>
      </c>
      <c r="D106" s="11">
        <v>1</v>
      </c>
      <c r="E106" s="8">
        <v>0</v>
      </c>
      <c r="F106" s="9">
        <v>0</v>
      </c>
      <c r="G106" s="9">
        <v>0</v>
      </c>
      <c r="H106" s="9">
        <v>0</v>
      </c>
      <c r="I106" s="9">
        <v>0</v>
      </c>
      <c r="J106" s="9">
        <v>0</v>
      </c>
      <c r="K106" s="9">
        <v>0</v>
      </c>
      <c r="L106" s="9">
        <v>0</v>
      </c>
      <c r="M106" s="9">
        <v>0</v>
      </c>
      <c r="N106" s="9">
        <v>0</v>
      </c>
      <c r="O106" s="9">
        <f t="shared" si="5"/>
        <v>0</v>
      </c>
      <c r="Q106" s="9">
        <f t="shared" si="6"/>
        <v>0</v>
      </c>
      <c r="R106" s="9">
        <f>(SUM($E106:F106)+SUM($E106:E106))/2</f>
        <v>0</v>
      </c>
      <c r="S106" s="9">
        <f>(SUM($E106:G106)+SUM($E106:F106))/2</f>
        <v>0</v>
      </c>
      <c r="T106" s="9">
        <f>(SUM($E106:H106)+SUM($E106:G106))/2</f>
        <v>0</v>
      </c>
      <c r="U106" s="9">
        <f>(SUM($E106:I106)+SUM($E106:H106))/2</f>
        <v>0</v>
      </c>
      <c r="V106" s="9">
        <f>(SUM($E106:J106)+SUM($E106:I106))/2</f>
        <v>0</v>
      </c>
      <c r="W106" s="9">
        <f>(SUM($E106:K106)+SUM($E106:J106))/2</f>
        <v>0</v>
      </c>
      <c r="X106" s="9">
        <f>(SUM($E106:L106)+SUM($E106:K106))/2</f>
        <v>0</v>
      </c>
      <c r="Y106" s="9">
        <f>(SUM($E106:M106)+SUM($E106:L106))/2</f>
        <v>0</v>
      </c>
      <c r="Z106" s="9">
        <f>(SUM($E106:N106)+SUM($E106:M106))/2</f>
        <v>0</v>
      </c>
      <c r="AA106" s="9">
        <f t="shared" si="7"/>
        <v>0</v>
      </c>
    </row>
    <row r="107" spans="1:27" hidden="1">
      <c r="A107" s="7">
        <v>2336</v>
      </c>
      <c r="B107" t="s">
        <v>33</v>
      </c>
      <c r="C107" t="str">
        <f t="shared" si="4"/>
        <v>2336 Elec Distribution 360-373</v>
      </c>
      <c r="D107" s="11">
        <v>1</v>
      </c>
      <c r="E107" s="8">
        <v>0</v>
      </c>
      <c r="F107" s="9">
        <v>0</v>
      </c>
      <c r="G107" s="9">
        <v>0</v>
      </c>
      <c r="H107" s="9">
        <v>0</v>
      </c>
      <c r="I107" s="9">
        <v>0</v>
      </c>
      <c r="J107" s="9">
        <v>0</v>
      </c>
      <c r="K107" s="9">
        <v>0</v>
      </c>
      <c r="L107" s="9">
        <v>0</v>
      </c>
      <c r="M107" s="9">
        <v>0</v>
      </c>
      <c r="N107" s="9">
        <v>0</v>
      </c>
      <c r="O107" s="9">
        <f t="shared" si="5"/>
        <v>0</v>
      </c>
      <c r="Q107" s="9">
        <f t="shared" si="6"/>
        <v>0</v>
      </c>
      <c r="R107" s="9">
        <f>(SUM($E107:F107)+SUM($E107:E107))/2</f>
        <v>0</v>
      </c>
      <c r="S107" s="9">
        <f>(SUM($E107:G107)+SUM($E107:F107))/2</f>
        <v>0</v>
      </c>
      <c r="T107" s="9">
        <f>(SUM($E107:H107)+SUM($E107:G107))/2</f>
        <v>0</v>
      </c>
      <c r="U107" s="9">
        <f>(SUM($E107:I107)+SUM($E107:H107))/2</f>
        <v>0</v>
      </c>
      <c r="V107" s="9">
        <f>(SUM($E107:J107)+SUM($E107:I107))/2</f>
        <v>0</v>
      </c>
      <c r="W107" s="9">
        <f>(SUM($E107:K107)+SUM($E107:J107))/2</f>
        <v>0</v>
      </c>
      <c r="X107" s="9">
        <f>(SUM($E107:L107)+SUM($E107:K107))/2</f>
        <v>0</v>
      </c>
      <c r="Y107" s="9">
        <f>(SUM($E107:M107)+SUM($E107:L107))/2</f>
        <v>0</v>
      </c>
      <c r="Z107" s="9">
        <f>(SUM($E107:N107)+SUM($E107:M107))/2</f>
        <v>0</v>
      </c>
      <c r="AA107" s="9">
        <f t="shared" si="7"/>
        <v>0</v>
      </c>
    </row>
    <row r="108" spans="1:27" hidden="1">
      <c r="A108" s="7">
        <v>2336</v>
      </c>
      <c r="B108" t="s">
        <v>37</v>
      </c>
      <c r="C108" t="str">
        <f t="shared" si="4"/>
        <v>2336 Software 303</v>
      </c>
      <c r="D108" s="11">
        <v>1</v>
      </c>
      <c r="E108" s="8">
        <v>0</v>
      </c>
      <c r="F108" s="9">
        <v>0</v>
      </c>
      <c r="G108" s="9">
        <v>0</v>
      </c>
      <c r="H108" s="9">
        <v>0</v>
      </c>
      <c r="I108" s="9">
        <v>0</v>
      </c>
      <c r="J108" s="9">
        <v>0</v>
      </c>
      <c r="K108" s="9">
        <v>0</v>
      </c>
      <c r="L108" s="9">
        <v>0</v>
      </c>
      <c r="M108" s="9">
        <v>0</v>
      </c>
      <c r="N108" s="9">
        <v>0</v>
      </c>
      <c r="O108" s="9">
        <f t="shared" si="5"/>
        <v>0</v>
      </c>
      <c r="Q108" s="9">
        <f t="shared" si="6"/>
        <v>0</v>
      </c>
      <c r="R108" s="9">
        <f>(SUM($E108:F108)+SUM($E108:E108))/2</f>
        <v>0</v>
      </c>
      <c r="S108" s="9">
        <f>(SUM($E108:G108)+SUM($E108:F108))/2</f>
        <v>0</v>
      </c>
      <c r="T108" s="9">
        <f>(SUM($E108:H108)+SUM($E108:G108))/2</f>
        <v>0</v>
      </c>
      <c r="U108" s="9">
        <f>(SUM($E108:I108)+SUM($E108:H108))/2</f>
        <v>0</v>
      </c>
      <c r="V108" s="9">
        <f>(SUM($E108:J108)+SUM($E108:I108))/2</f>
        <v>0</v>
      </c>
      <c r="W108" s="9">
        <f>(SUM($E108:K108)+SUM($E108:J108))/2</f>
        <v>0</v>
      </c>
      <c r="X108" s="9">
        <f>(SUM($E108:L108)+SUM($E108:K108))/2</f>
        <v>0</v>
      </c>
      <c r="Y108" s="9">
        <f>(SUM($E108:M108)+SUM($E108:L108))/2</f>
        <v>0</v>
      </c>
      <c r="Z108" s="9">
        <f>(SUM($E108:N108)+SUM($E108:M108))/2</f>
        <v>0</v>
      </c>
      <c r="AA108" s="9">
        <f t="shared" si="7"/>
        <v>0</v>
      </c>
    </row>
    <row r="109" spans="1:27" hidden="1">
      <c r="A109" s="7">
        <v>2336</v>
      </c>
      <c r="B109" t="s">
        <v>34</v>
      </c>
      <c r="C109" t="str">
        <f t="shared" si="4"/>
        <v>2336 Elec Transmission 350-359</v>
      </c>
      <c r="D109" s="11">
        <v>1</v>
      </c>
      <c r="E109" s="8">
        <v>0</v>
      </c>
      <c r="F109" s="9">
        <v>0</v>
      </c>
      <c r="G109" s="9">
        <v>0</v>
      </c>
      <c r="H109" s="9">
        <v>0</v>
      </c>
      <c r="I109" s="9">
        <v>0</v>
      </c>
      <c r="J109" s="9">
        <v>0</v>
      </c>
      <c r="K109" s="9">
        <v>0</v>
      </c>
      <c r="L109" s="9">
        <v>0</v>
      </c>
      <c r="M109" s="9">
        <v>0</v>
      </c>
      <c r="N109" s="9">
        <v>0</v>
      </c>
      <c r="O109" s="9">
        <f t="shared" si="5"/>
        <v>0</v>
      </c>
      <c r="Q109" s="9">
        <f t="shared" si="6"/>
        <v>0</v>
      </c>
      <c r="R109" s="9">
        <f>(SUM($E109:F109)+SUM($E109:E109))/2</f>
        <v>0</v>
      </c>
      <c r="S109" s="9">
        <f>(SUM($E109:G109)+SUM($E109:F109))/2</f>
        <v>0</v>
      </c>
      <c r="T109" s="9">
        <f>(SUM($E109:H109)+SUM($E109:G109))/2</f>
        <v>0</v>
      </c>
      <c r="U109" s="9">
        <f>(SUM($E109:I109)+SUM($E109:H109))/2</f>
        <v>0</v>
      </c>
      <c r="V109" s="9">
        <f>(SUM($E109:J109)+SUM($E109:I109))/2</f>
        <v>0</v>
      </c>
      <c r="W109" s="9">
        <f>(SUM($E109:K109)+SUM($E109:J109))/2</f>
        <v>0</v>
      </c>
      <c r="X109" s="9">
        <f>(SUM($E109:L109)+SUM($E109:K109))/2</f>
        <v>0</v>
      </c>
      <c r="Y109" s="9">
        <f>(SUM($E109:M109)+SUM($E109:L109))/2</f>
        <v>0</v>
      </c>
      <c r="Z109" s="9">
        <f>(SUM($E109:N109)+SUM($E109:M109))/2</f>
        <v>0</v>
      </c>
      <c r="AA109" s="9">
        <f t="shared" si="7"/>
        <v>0</v>
      </c>
    </row>
    <row r="110" spans="1:27" hidden="1">
      <c r="A110" s="7">
        <v>2341</v>
      </c>
      <c r="B110" t="s">
        <v>34</v>
      </c>
      <c r="C110" t="str">
        <f t="shared" si="4"/>
        <v>2341 Elec Transmission 350-359</v>
      </c>
      <c r="D110" s="11">
        <v>1</v>
      </c>
      <c r="E110" s="8">
        <v>0</v>
      </c>
      <c r="F110" s="9">
        <v>0</v>
      </c>
      <c r="G110" s="9">
        <v>0</v>
      </c>
      <c r="H110" s="9">
        <v>0</v>
      </c>
      <c r="I110" s="9">
        <v>0</v>
      </c>
      <c r="J110" s="9">
        <v>0</v>
      </c>
      <c r="K110" s="9">
        <v>0</v>
      </c>
      <c r="L110" s="9">
        <v>0</v>
      </c>
      <c r="M110" s="9">
        <v>0</v>
      </c>
      <c r="N110" s="9">
        <v>0</v>
      </c>
      <c r="O110" s="9">
        <f t="shared" si="5"/>
        <v>0</v>
      </c>
      <c r="Q110" s="9">
        <f t="shared" si="6"/>
        <v>0</v>
      </c>
      <c r="R110" s="9">
        <f>(SUM($E110:F110)+SUM($E110:E110))/2</f>
        <v>0</v>
      </c>
      <c r="S110" s="9">
        <f>(SUM($E110:G110)+SUM($E110:F110))/2</f>
        <v>0</v>
      </c>
      <c r="T110" s="9">
        <f>(SUM($E110:H110)+SUM($E110:G110))/2</f>
        <v>0</v>
      </c>
      <c r="U110" s="9">
        <f>(SUM($E110:I110)+SUM($E110:H110))/2</f>
        <v>0</v>
      </c>
      <c r="V110" s="9">
        <f>(SUM($E110:J110)+SUM($E110:I110))/2</f>
        <v>0</v>
      </c>
      <c r="W110" s="9">
        <f>(SUM($E110:K110)+SUM($E110:J110))/2</f>
        <v>0</v>
      </c>
      <c r="X110" s="9">
        <f>(SUM($E110:L110)+SUM($E110:K110))/2</f>
        <v>0</v>
      </c>
      <c r="Y110" s="9">
        <f>(SUM($E110:M110)+SUM($E110:L110))/2</f>
        <v>0</v>
      </c>
      <c r="Z110" s="9">
        <f>(SUM($E110:N110)+SUM($E110:M110))/2</f>
        <v>0</v>
      </c>
      <c r="AA110" s="9">
        <f t="shared" si="7"/>
        <v>0</v>
      </c>
    </row>
    <row r="111" spans="1:27" hidden="1">
      <c r="A111" s="7">
        <v>2341</v>
      </c>
      <c r="B111" t="s">
        <v>33</v>
      </c>
      <c r="C111" t="str">
        <f t="shared" si="4"/>
        <v>2341 Elec Distribution 360-373</v>
      </c>
      <c r="D111" s="11">
        <v>1</v>
      </c>
      <c r="E111" s="8">
        <v>0</v>
      </c>
      <c r="F111" s="9">
        <v>0</v>
      </c>
      <c r="G111" s="9">
        <v>0</v>
      </c>
      <c r="H111" s="9">
        <v>0</v>
      </c>
      <c r="I111" s="9">
        <v>0</v>
      </c>
      <c r="J111" s="9">
        <v>0</v>
      </c>
      <c r="K111" s="9">
        <v>0</v>
      </c>
      <c r="L111" s="9">
        <v>0</v>
      </c>
      <c r="M111" s="9">
        <v>0</v>
      </c>
      <c r="N111" s="9">
        <v>0</v>
      </c>
      <c r="O111" s="9">
        <f t="shared" si="5"/>
        <v>0</v>
      </c>
      <c r="Q111" s="9">
        <f t="shared" si="6"/>
        <v>0</v>
      </c>
      <c r="R111" s="9">
        <f>(SUM($E111:F111)+SUM($E111:E111))/2</f>
        <v>0</v>
      </c>
      <c r="S111" s="9">
        <f>(SUM($E111:G111)+SUM($E111:F111))/2</f>
        <v>0</v>
      </c>
      <c r="T111" s="9">
        <f>(SUM($E111:H111)+SUM($E111:G111))/2</f>
        <v>0</v>
      </c>
      <c r="U111" s="9">
        <f>(SUM($E111:I111)+SUM($E111:H111))/2</f>
        <v>0</v>
      </c>
      <c r="V111" s="9">
        <f>(SUM($E111:J111)+SUM($E111:I111))/2</f>
        <v>0</v>
      </c>
      <c r="W111" s="9">
        <f>(SUM($E111:K111)+SUM($E111:J111))/2</f>
        <v>0</v>
      </c>
      <c r="X111" s="9">
        <f>(SUM($E111:L111)+SUM($E111:K111))/2</f>
        <v>0</v>
      </c>
      <c r="Y111" s="9">
        <f>(SUM($E111:M111)+SUM($E111:L111))/2</f>
        <v>0</v>
      </c>
      <c r="Z111" s="9">
        <f>(SUM($E111:N111)+SUM($E111:M111))/2</f>
        <v>0</v>
      </c>
      <c r="AA111" s="9">
        <f t="shared" si="7"/>
        <v>0</v>
      </c>
    </row>
    <row r="112" spans="1:27" hidden="1">
      <c r="A112" s="7">
        <v>2342</v>
      </c>
      <c r="B112" t="s">
        <v>33</v>
      </c>
      <c r="C112" t="str">
        <f t="shared" si="4"/>
        <v>2342 Elec Distribution 360-373</v>
      </c>
      <c r="D112" s="11">
        <v>1</v>
      </c>
      <c r="E112" s="8">
        <v>0</v>
      </c>
      <c r="F112" s="9">
        <v>0</v>
      </c>
      <c r="G112" s="9">
        <v>0</v>
      </c>
      <c r="H112" s="9">
        <v>0</v>
      </c>
      <c r="I112" s="9">
        <v>0</v>
      </c>
      <c r="J112" s="9">
        <v>0</v>
      </c>
      <c r="K112" s="9">
        <v>0</v>
      </c>
      <c r="L112" s="9">
        <v>0</v>
      </c>
      <c r="M112" s="9">
        <v>0</v>
      </c>
      <c r="N112" s="9">
        <v>0</v>
      </c>
      <c r="O112" s="9">
        <f t="shared" si="5"/>
        <v>0</v>
      </c>
      <c r="Q112" s="9">
        <f t="shared" si="6"/>
        <v>0</v>
      </c>
      <c r="R112" s="9">
        <f>(SUM($E112:F112)+SUM($E112:E112))/2</f>
        <v>0</v>
      </c>
      <c r="S112" s="9">
        <f>(SUM($E112:G112)+SUM($E112:F112))/2</f>
        <v>0</v>
      </c>
      <c r="T112" s="9">
        <f>(SUM($E112:H112)+SUM($E112:G112))/2</f>
        <v>0</v>
      </c>
      <c r="U112" s="9">
        <f>(SUM($E112:I112)+SUM($E112:H112))/2</f>
        <v>0</v>
      </c>
      <c r="V112" s="9">
        <f>(SUM($E112:J112)+SUM($E112:I112))/2</f>
        <v>0</v>
      </c>
      <c r="W112" s="9">
        <f>(SUM($E112:K112)+SUM($E112:J112))/2</f>
        <v>0</v>
      </c>
      <c r="X112" s="9">
        <f>(SUM($E112:L112)+SUM($E112:K112))/2</f>
        <v>0</v>
      </c>
      <c r="Y112" s="9">
        <f>(SUM($E112:M112)+SUM($E112:L112))/2</f>
        <v>0</v>
      </c>
      <c r="Z112" s="9">
        <f>(SUM($E112:N112)+SUM($E112:M112))/2</f>
        <v>0</v>
      </c>
      <c r="AA112" s="9">
        <f t="shared" si="7"/>
        <v>0</v>
      </c>
    </row>
    <row r="113" spans="1:27" hidden="1">
      <c r="A113" s="7">
        <v>2343</v>
      </c>
      <c r="B113" t="s">
        <v>33</v>
      </c>
      <c r="C113" t="str">
        <f t="shared" si="4"/>
        <v>2343 Elec Distribution 360-373</v>
      </c>
      <c r="D113" s="11">
        <v>1</v>
      </c>
      <c r="E113" s="8">
        <v>0</v>
      </c>
      <c r="F113" s="9">
        <v>0</v>
      </c>
      <c r="G113" s="9">
        <v>0</v>
      </c>
      <c r="H113" s="9">
        <v>0</v>
      </c>
      <c r="I113" s="9">
        <v>0</v>
      </c>
      <c r="J113" s="9">
        <v>0</v>
      </c>
      <c r="K113" s="9">
        <v>0</v>
      </c>
      <c r="L113" s="9">
        <v>0</v>
      </c>
      <c r="M113" s="9">
        <v>0</v>
      </c>
      <c r="N113" s="9">
        <v>0</v>
      </c>
      <c r="O113" s="9">
        <f t="shared" si="5"/>
        <v>0</v>
      </c>
      <c r="Q113" s="9">
        <f t="shared" si="6"/>
        <v>0</v>
      </c>
      <c r="R113" s="9">
        <f>(SUM($E113:F113)+SUM($E113:E113))/2</f>
        <v>0</v>
      </c>
      <c r="S113" s="9">
        <f>(SUM($E113:G113)+SUM($E113:F113))/2</f>
        <v>0</v>
      </c>
      <c r="T113" s="9">
        <f>(SUM($E113:H113)+SUM($E113:G113))/2</f>
        <v>0</v>
      </c>
      <c r="U113" s="9">
        <f>(SUM($E113:I113)+SUM($E113:H113))/2</f>
        <v>0</v>
      </c>
      <c r="V113" s="9">
        <f>(SUM($E113:J113)+SUM($E113:I113))/2</f>
        <v>0</v>
      </c>
      <c r="W113" s="9">
        <f>(SUM($E113:K113)+SUM($E113:J113))/2</f>
        <v>0</v>
      </c>
      <c r="X113" s="9">
        <f>(SUM($E113:L113)+SUM($E113:K113))/2</f>
        <v>0</v>
      </c>
      <c r="Y113" s="9">
        <f>(SUM($E113:M113)+SUM($E113:L113))/2</f>
        <v>0</v>
      </c>
      <c r="Z113" s="9">
        <f>(SUM($E113:N113)+SUM($E113:M113))/2</f>
        <v>0</v>
      </c>
      <c r="AA113" s="9">
        <f t="shared" si="7"/>
        <v>0</v>
      </c>
    </row>
    <row r="114" spans="1:27" hidden="1">
      <c r="A114" s="7">
        <v>2343</v>
      </c>
      <c r="B114" t="s">
        <v>34</v>
      </c>
      <c r="C114" t="str">
        <f t="shared" si="4"/>
        <v>2343 Elec Transmission 350-359</v>
      </c>
      <c r="D114" s="11">
        <v>1</v>
      </c>
      <c r="E114" s="8">
        <v>0</v>
      </c>
      <c r="F114" s="9">
        <v>0</v>
      </c>
      <c r="G114" s="9">
        <v>0</v>
      </c>
      <c r="H114" s="9">
        <v>0</v>
      </c>
      <c r="I114" s="9">
        <v>0</v>
      </c>
      <c r="J114" s="9">
        <v>0</v>
      </c>
      <c r="K114" s="9">
        <v>0</v>
      </c>
      <c r="L114" s="9">
        <v>0</v>
      </c>
      <c r="M114" s="9">
        <v>0</v>
      </c>
      <c r="N114" s="9">
        <v>0</v>
      </c>
      <c r="O114" s="9">
        <f t="shared" si="5"/>
        <v>0</v>
      </c>
      <c r="Q114" s="9">
        <f t="shared" si="6"/>
        <v>0</v>
      </c>
      <c r="R114" s="9">
        <f>(SUM($E114:F114)+SUM($E114:E114))/2</f>
        <v>0</v>
      </c>
      <c r="S114" s="9">
        <f>(SUM($E114:G114)+SUM($E114:F114))/2</f>
        <v>0</v>
      </c>
      <c r="T114" s="9">
        <f>(SUM($E114:H114)+SUM($E114:G114))/2</f>
        <v>0</v>
      </c>
      <c r="U114" s="9">
        <f>(SUM($E114:I114)+SUM($E114:H114))/2</f>
        <v>0</v>
      </c>
      <c r="V114" s="9">
        <f>(SUM($E114:J114)+SUM($E114:I114))/2</f>
        <v>0</v>
      </c>
      <c r="W114" s="9">
        <f>(SUM($E114:K114)+SUM($E114:J114))/2</f>
        <v>0</v>
      </c>
      <c r="X114" s="9">
        <f>(SUM($E114:L114)+SUM($E114:K114))/2</f>
        <v>0</v>
      </c>
      <c r="Y114" s="9">
        <f>(SUM($E114:M114)+SUM($E114:L114))/2</f>
        <v>0</v>
      </c>
      <c r="Z114" s="9">
        <f>(SUM($E114:N114)+SUM($E114:M114))/2</f>
        <v>0</v>
      </c>
      <c r="AA114" s="9">
        <f t="shared" si="7"/>
        <v>0</v>
      </c>
    </row>
    <row r="115" spans="1:27" hidden="1">
      <c r="A115" s="7">
        <v>2346</v>
      </c>
      <c r="B115" t="s">
        <v>36</v>
      </c>
      <c r="C115" t="str">
        <f t="shared" si="4"/>
        <v>2346 General 389-391 / 393-395 / 397-398</v>
      </c>
      <c r="D115" s="11">
        <v>1</v>
      </c>
      <c r="E115" s="8">
        <v>0</v>
      </c>
      <c r="F115" s="9">
        <v>0</v>
      </c>
      <c r="G115" s="9">
        <v>0</v>
      </c>
      <c r="H115" s="9">
        <v>0</v>
      </c>
      <c r="I115" s="9">
        <v>0</v>
      </c>
      <c r="J115" s="9">
        <v>0</v>
      </c>
      <c r="K115" s="9">
        <v>0</v>
      </c>
      <c r="L115" s="9">
        <v>0</v>
      </c>
      <c r="M115" s="9">
        <v>0</v>
      </c>
      <c r="N115" s="9">
        <v>0</v>
      </c>
      <c r="O115" s="9">
        <f t="shared" si="5"/>
        <v>0</v>
      </c>
      <c r="Q115" s="9">
        <f t="shared" si="6"/>
        <v>0</v>
      </c>
      <c r="R115" s="9">
        <f>(SUM($E115:F115)+SUM($E115:E115))/2</f>
        <v>0</v>
      </c>
      <c r="S115" s="9">
        <f>(SUM($E115:G115)+SUM($E115:F115))/2</f>
        <v>0</v>
      </c>
      <c r="T115" s="9">
        <f>(SUM($E115:H115)+SUM($E115:G115))/2</f>
        <v>0</v>
      </c>
      <c r="U115" s="9">
        <f>(SUM($E115:I115)+SUM($E115:H115))/2</f>
        <v>0</v>
      </c>
      <c r="V115" s="9">
        <f>(SUM($E115:J115)+SUM($E115:I115))/2</f>
        <v>0</v>
      </c>
      <c r="W115" s="9">
        <f>(SUM($E115:K115)+SUM($E115:J115))/2</f>
        <v>0</v>
      </c>
      <c r="X115" s="9">
        <f>(SUM($E115:L115)+SUM($E115:K115))/2</f>
        <v>0</v>
      </c>
      <c r="Y115" s="9">
        <f>(SUM($E115:M115)+SUM($E115:L115))/2</f>
        <v>0</v>
      </c>
      <c r="Z115" s="9">
        <f>(SUM($E115:N115)+SUM($E115:M115))/2</f>
        <v>0</v>
      </c>
      <c r="AA115" s="9">
        <f t="shared" si="7"/>
        <v>0</v>
      </c>
    </row>
    <row r="116" spans="1:27" hidden="1">
      <c r="A116" s="7">
        <v>2390</v>
      </c>
      <c r="B116" t="s">
        <v>36</v>
      </c>
      <c r="C116" t="str">
        <f t="shared" si="4"/>
        <v>2390 General 389-391 / 393-395 / 397-398</v>
      </c>
      <c r="D116" s="11">
        <v>1</v>
      </c>
      <c r="E116" s="8">
        <v>0</v>
      </c>
      <c r="F116" s="9">
        <v>0</v>
      </c>
      <c r="G116" s="9">
        <v>0</v>
      </c>
      <c r="H116" s="9">
        <v>0</v>
      </c>
      <c r="I116" s="9">
        <v>0</v>
      </c>
      <c r="J116" s="9">
        <v>0</v>
      </c>
      <c r="K116" s="9">
        <v>0</v>
      </c>
      <c r="L116" s="9">
        <v>0</v>
      </c>
      <c r="M116" s="9">
        <v>0</v>
      </c>
      <c r="N116" s="9">
        <v>0</v>
      </c>
      <c r="O116" s="9">
        <f t="shared" si="5"/>
        <v>0</v>
      </c>
      <c r="Q116" s="9">
        <f t="shared" si="6"/>
        <v>0</v>
      </c>
      <c r="R116" s="9">
        <f>(SUM($E116:F116)+SUM($E116:E116))/2</f>
        <v>0</v>
      </c>
      <c r="S116" s="9">
        <f>(SUM($E116:G116)+SUM($E116:F116))/2</f>
        <v>0</v>
      </c>
      <c r="T116" s="9">
        <f>(SUM($E116:H116)+SUM($E116:G116))/2</f>
        <v>0</v>
      </c>
      <c r="U116" s="9">
        <f>(SUM($E116:I116)+SUM($E116:H116))/2</f>
        <v>0</v>
      </c>
      <c r="V116" s="9">
        <f>(SUM($E116:J116)+SUM($E116:I116))/2</f>
        <v>0</v>
      </c>
      <c r="W116" s="9">
        <f>(SUM($E116:K116)+SUM($E116:J116))/2</f>
        <v>0</v>
      </c>
      <c r="X116" s="9">
        <f>(SUM($E116:L116)+SUM($E116:K116))/2</f>
        <v>0</v>
      </c>
      <c r="Y116" s="9">
        <f>(SUM($E116:M116)+SUM($E116:L116))/2</f>
        <v>0</v>
      </c>
      <c r="Z116" s="9">
        <f>(SUM($E116:N116)+SUM($E116:M116))/2</f>
        <v>0</v>
      </c>
      <c r="AA116" s="9">
        <f t="shared" si="7"/>
        <v>0</v>
      </c>
    </row>
    <row r="117" spans="1:27" hidden="1">
      <c r="A117" s="7">
        <v>2396</v>
      </c>
      <c r="B117" t="s">
        <v>36</v>
      </c>
      <c r="C117" t="str">
        <f t="shared" si="4"/>
        <v>2396 General 389-391 / 393-395 / 397-398</v>
      </c>
      <c r="D117" s="11">
        <v>1</v>
      </c>
      <c r="E117" s="8">
        <v>0</v>
      </c>
      <c r="F117" s="9">
        <v>0</v>
      </c>
      <c r="G117" s="9">
        <v>0</v>
      </c>
      <c r="H117" s="9">
        <v>0</v>
      </c>
      <c r="I117" s="9">
        <v>0</v>
      </c>
      <c r="J117" s="9">
        <v>0</v>
      </c>
      <c r="K117" s="9">
        <v>0</v>
      </c>
      <c r="L117" s="9">
        <v>0</v>
      </c>
      <c r="M117" s="9">
        <v>0</v>
      </c>
      <c r="N117" s="9">
        <v>0</v>
      </c>
      <c r="O117" s="9">
        <f t="shared" si="5"/>
        <v>0</v>
      </c>
      <c r="Q117" s="9">
        <f t="shared" si="6"/>
        <v>0</v>
      </c>
      <c r="R117" s="9">
        <f>(SUM($E117:F117)+SUM($E117:E117))/2</f>
        <v>0</v>
      </c>
      <c r="S117" s="9">
        <f>(SUM($E117:G117)+SUM($E117:F117))/2</f>
        <v>0</v>
      </c>
      <c r="T117" s="9">
        <f>(SUM($E117:H117)+SUM($E117:G117))/2</f>
        <v>0</v>
      </c>
      <c r="U117" s="9">
        <f>(SUM($E117:I117)+SUM($E117:H117))/2</f>
        <v>0</v>
      </c>
      <c r="V117" s="9">
        <f>(SUM($E117:J117)+SUM($E117:I117))/2</f>
        <v>0</v>
      </c>
      <c r="W117" s="9">
        <f>(SUM($E117:K117)+SUM($E117:J117))/2</f>
        <v>0</v>
      </c>
      <c r="X117" s="9">
        <f>(SUM($E117:L117)+SUM($E117:K117))/2</f>
        <v>0</v>
      </c>
      <c r="Y117" s="9">
        <f>(SUM($E117:M117)+SUM($E117:L117))/2</f>
        <v>0</v>
      </c>
      <c r="Z117" s="9">
        <f>(SUM($E117:N117)+SUM($E117:M117))/2</f>
        <v>0</v>
      </c>
      <c r="AA117" s="9">
        <f t="shared" si="7"/>
        <v>0</v>
      </c>
    </row>
    <row r="118" spans="1:27" hidden="1">
      <c r="A118" s="7">
        <v>2397</v>
      </c>
      <c r="B118" t="s">
        <v>33</v>
      </c>
      <c r="C118" t="str">
        <f t="shared" si="4"/>
        <v>2397 Elec Distribution 360-373</v>
      </c>
      <c r="D118" s="11">
        <v>1</v>
      </c>
      <c r="E118" s="8">
        <v>0</v>
      </c>
      <c r="F118" s="9">
        <v>0</v>
      </c>
      <c r="G118" s="9">
        <v>0</v>
      </c>
      <c r="H118" s="9">
        <v>0</v>
      </c>
      <c r="I118" s="9">
        <v>0</v>
      </c>
      <c r="J118" s="9">
        <v>0</v>
      </c>
      <c r="K118" s="9">
        <v>0</v>
      </c>
      <c r="L118" s="9">
        <v>0</v>
      </c>
      <c r="M118" s="9">
        <v>0</v>
      </c>
      <c r="N118" s="9">
        <v>0</v>
      </c>
      <c r="O118" s="9">
        <f t="shared" si="5"/>
        <v>0</v>
      </c>
      <c r="Q118" s="9">
        <f t="shared" si="6"/>
        <v>0</v>
      </c>
      <c r="R118" s="9">
        <f>(SUM($E118:F118)+SUM($E118:E118))/2</f>
        <v>0</v>
      </c>
      <c r="S118" s="9">
        <f>(SUM($E118:G118)+SUM($E118:F118))/2</f>
        <v>0</v>
      </c>
      <c r="T118" s="9">
        <f>(SUM($E118:H118)+SUM($E118:G118))/2</f>
        <v>0</v>
      </c>
      <c r="U118" s="9">
        <f>(SUM($E118:I118)+SUM($E118:H118))/2</f>
        <v>0</v>
      </c>
      <c r="V118" s="9">
        <f>(SUM($E118:J118)+SUM($E118:I118))/2</f>
        <v>0</v>
      </c>
      <c r="W118" s="9">
        <f>(SUM($E118:K118)+SUM($E118:J118))/2</f>
        <v>0</v>
      </c>
      <c r="X118" s="9">
        <f>(SUM($E118:L118)+SUM($E118:K118))/2</f>
        <v>0</v>
      </c>
      <c r="Y118" s="9">
        <f>(SUM($E118:M118)+SUM($E118:L118))/2</f>
        <v>0</v>
      </c>
      <c r="Z118" s="9">
        <f>(SUM($E118:N118)+SUM($E118:M118))/2</f>
        <v>0</v>
      </c>
      <c r="AA118" s="9">
        <f t="shared" si="7"/>
        <v>0</v>
      </c>
    </row>
    <row r="119" spans="1:27" hidden="1">
      <c r="A119" s="7">
        <v>2397</v>
      </c>
      <c r="B119" t="s">
        <v>37</v>
      </c>
      <c r="C119" t="str">
        <f t="shared" si="4"/>
        <v>2397 Software 303</v>
      </c>
      <c r="D119" s="11">
        <v>1</v>
      </c>
      <c r="E119" s="8">
        <v>0</v>
      </c>
      <c r="F119" s="9">
        <v>0</v>
      </c>
      <c r="G119" s="9">
        <v>0</v>
      </c>
      <c r="H119" s="9">
        <v>0</v>
      </c>
      <c r="I119" s="9">
        <v>0</v>
      </c>
      <c r="J119" s="9">
        <v>0</v>
      </c>
      <c r="K119" s="9">
        <v>0</v>
      </c>
      <c r="L119" s="9">
        <v>0</v>
      </c>
      <c r="M119" s="9">
        <v>0</v>
      </c>
      <c r="N119" s="9">
        <v>0</v>
      </c>
      <c r="O119" s="9">
        <f t="shared" si="5"/>
        <v>0</v>
      </c>
      <c r="Q119" s="9">
        <f t="shared" si="6"/>
        <v>0</v>
      </c>
      <c r="R119" s="9">
        <f>(SUM($E119:F119)+SUM($E119:E119))/2</f>
        <v>0</v>
      </c>
      <c r="S119" s="9">
        <f>(SUM($E119:G119)+SUM($E119:F119))/2</f>
        <v>0</v>
      </c>
      <c r="T119" s="9">
        <f>(SUM($E119:H119)+SUM($E119:G119))/2</f>
        <v>0</v>
      </c>
      <c r="U119" s="9">
        <f>(SUM($E119:I119)+SUM($E119:H119))/2</f>
        <v>0</v>
      </c>
      <c r="V119" s="9">
        <f>(SUM($E119:J119)+SUM($E119:I119))/2</f>
        <v>0</v>
      </c>
      <c r="W119" s="9">
        <f>(SUM($E119:K119)+SUM($E119:J119))/2</f>
        <v>0</v>
      </c>
      <c r="X119" s="9">
        <f>(SUM($E119:L119)+SUM($E119:K119))/2</f>
        <v>0</v>
      </c>
      <c r="Y119" s="9">
        <f>(SUM($E119:M119)+SUM($E119:L119))/2</f>
        <v>0</v>
      </c>
      <c r="Z119" s="9">
        <f>(SUM($E119:N119)+SUM($E119:M119))/2</f>
        <v>0</v>
      </c>
      <c r="AA119" s="9">
        <f t="shared" si="7"/>
        <v>0</v>
      </c>
    </row>
    <row r="120" spans="1:27" hidden="1">
      <c r="A120" s="7">
        <v>2397</v>
      </c>
      <c r="B120" t="s">
        <v>36</v>
      </c>
      <c r="C120" t="str">
        <f t="shared" si="4"/>
        <v>2397 General 389-391 / 393-395 / 397-398</v>
      </c>
      <c r="D120" s="11">
        <v>1</v>
      </c>
      <c r="E120" s="8">
        <v>0</v>
      </c>
      <c r="F120" s="9">
        <v>0</v>
      </c>
      <c r="G120" s="9">
        <v>0</v>
      </c>
      <c r="H120" s="9">
        <v>0</v>
      </c>
      <c r="I120" s="9">
        <v>0</v>
      </c>
      <c r="J120" s="9">
        <v>0</v>
      </c>
      <c r="K120" s="9">
        <v>0</v>
      </c>
      <c r="L120" s="9">
        <v>0</v>
      </c>
      <c r="M120" s="9">
        <v>0</v>
      </c>
      <c r="N120" s="9">
        <v>0</v>
      </c>
      <c r="O120" s="9">
        <f t="shared" si="5"/>
        <v>0</v>
      </c>
      <c r="Q120" s="9">
        <f t="shared" si="6"/>
        <v>0</v>
      </c>
      <c r="R120" s="9">
        <f>(SUM($E120:F120)+SUM($E120:E120))/2</f>
        <v>0</v>
      </c>
      <c r="S120" s="9">
        <f>(SUM($E120:G120)+SUM($E120:F120))/2</f>
        <v>0</v>
      </c>
      <c r="T120" s="9">
        <f>(SUM($E120:H120)+SUM($E120:G120))/2</f>
        <v>0</v>
      </c>
      <c r="U120" s="9">
        <f>(SUM($E120:I120)+SUM($E120:H120))/2</f>
        <v>0</v>
      </c>
      <c r="V120" s="9">
        <f>(SUM($E120:J120)+SUM($E120:I120))/2</f>
        <v>0</v>
      </c>
      <c r="W120" s="9">
        <f>(SUM($E120:K120)+SUM($E120:J120))/2</f>
        <v>0</v>
      </c>
      <c r="X120" s="9">
        <f>(SUM($E120:L120)+SUM($E120:K120))/2</f>
        <v>0</v>
      </c>
      <c r="Y120" s="9">
        <f>(SUM($E120:M120)+SUM($E120:L120))/2</f>
        <v>0</v>
      </c>
      <c r="Z120" s="9">
        <f>(SUM($E120:N120)+SUM($E120:M120))/2</f>
        <v>0</v>
      </c>
      <c r="AA120" s="9">
        <f t="shared" si="7"/>
        <v>0</v>
      </c>
    </row>
    <row r="121" spans="1:27" hidden="1">
      <c r="A121" s="7">
        <v>2414</v>
      </c>
      <c r="B121" t="s">
        <v>33</v>
      </c>
      <c r="C121" t="str">
        <f t="shared" si="4"/>
        <v>2414 Elec Distribution 360-373</v>
      </c>
      <c r="D121" s="11">
        <v>1</v>
      </c>
      <c r="E121" s="8">
        <v>0</v>
      </c>
      <c r="F121" s="9">
        <v>0</v>
      </c>
      <c r="G121" s="9">
        <v>0</v>
      </c>
      <c r="H121" s="9">
        <v>0</v>
      </c>
      <c r="I121" s="9">
        <v>0</v>
      </c>
      <c r="J121" s="9">
        <v>0</v>
      </c>
      <c r="K121" s="9">
        <v>0</v>
      </c>
      <c r="L121" s="9">
        <v>0</v>
      </c>
      <c r="M121" s="9">
        <v>0</v>
      </c>
      <c r="N121" s="9">
        <v>0</v>
      </c>
      <c r="O121" s="9">
        <f t="shared" si="5"/>
        <v>0</v>
      </c>
      <c r="Q121" s="9">
        <f t="shared" si="6"/>
        <v>0</v>
      </c>
      <c r="R121" s="9">
        <f>(SUM($E121:F121)+SUM($E121:E121))/2</f>
        <v>0</v>
      </c>
      <c r="S121" s="9">
        <f>(SUM($E121:G121)+SUM($E121:F121))/2</f>
        <v>0</v>
      </c>
      <c r="T121" s="9">
        <f>(SUM($E121:H121)+SUM($E121:G121))/2</f>
        <v>0</v>
      </c>
      <c r="U121" s="9">
        <f>(SUM($E121:I121)+SUM($E121:H121))/2</f>
        <v>0</v>
      </c>
      <c r="V121" s="9">
        <f>(SUM($E121:J121)+SUM($E121:I121))/2</f>
        <v>0</v>
      </c>
      <c r="W121" s="9">
        <f>(SUM($E121:K121)+SUM($E121:J121))/2</f>
        <v>0</v>
      </c>
      <c r="X121" s="9">
        <f>(SUM($E121:L121)+SUM($E121:K121))/2</f>
        <v>0</v>
      </c>
      <c r="Y121" s="9">
        <f>(SUM($E121:M121)+SUM($E121:L121))/2</f>
        <v>0</v>
      </c>
      <c r="Z121" s="9">
        <f>(SUM($E121:N121)+SUM($E121:M121))/2</f>
        <v>0</v>
      </c>
      <c r="AA121" s="9">
        <f t="shared" si="7"/>
        <v>0</v>
      </c>
    </row>
    <row r="122" spans="1:27" hidden="1">
      <c r="A122" s="7">
        <v>2423</v>
      </c>
      <c r="B122" t="s">
        <v>33</v>
      </c>
      <c r="C122" t="str">
        <f t="shared" si="4"/>
        <v>2423 Elec Distribution 360-373</v>
      </c>
      <c r="D122" s="11">
        <v>1</v>
      </c>
      <c r="E122" s="8">
        <v>0</v>
      </c>
      <c r="F122" s="9">
        <v>0</v>
      </c>
      <c r="G122" s="9">
        <v>0</v>
      </c>
      <c r="H122" s="9">
        <v>0</v>
      </c>
      <c r="I122" s="9">
        <v>0</v>
      </c>
      <c r="J122" s="9">
        <v>0</v>
      </c>
      <c r="K122" s="9">
        <v>0</v>
      </c>
      <c r="L122" s="9">
        <v>0</v>
      </c>
      <c r="M122" s="9">
        <v>0</v>
      </c>
      <c r="N122" s="9">
        <v>0</v>
      </c>
      <c r="O122" s="9">
        <f t="shared" si="5"/>
        <v>0</v>
      </c>
      <c r="Q122" s="9">
        <f t="shared" si="6"/>
        <v>0</v>
      </c>
      <c r="R122" s="9">
        <f>(SUM($E122:F122)+SUM($E122:E122))/2</f>
        <v>0</v>
      </c>
      <c r="S122" s="9">
        <f>(SUM($E122:G122)+SUM($E122:F122))/2</f>
        <v>0</v>
      </c>
      <c r="T122" s="9">
        <f>(SUM($E122:H122)+SUM($E122:G122))/2</f>
        <v>0</v>
      </c>
      <c r="U122" s="9">
        <f>(SUM($E122:I122)+SUM($E122:H122))/2</f>
        <v>0</v>
      </c>
      <c r="V122" s="9">
        <f>(SUM($E122:J122)+SUM($E122:I122))/2</f>
        <v>0</v>
      </c>
      <c r="W122" s="9">
        <f>(SUM($E122:K122)+SUM($E122:J122))/2</f>
        <v>0</v>
      </c>
      <c r="X122" s="9">
        <f>(SUM($E122:L122)+SUM($E122:K122))/2</f>
        <v>0</v>
      </c>
      <c r="Y122" s="9">
        <f>(SUM($E122:M122)+SUM($E122:L122))/2</f>
        <v>0</v>
      </c>
      <c r="Z122" s="9">
        <f>(SUM($E122:N122)+SUM($E122:M122))/2</f>
        <v>0</v>
      </c>
      <c r="AA122" s="9">
        <f t="shared" si="7"/>
        <v>0</v>
      </c>
    </row>
    <row r="123" spans="1:27" hidden="1">
      <c r="A123" s="7">
        <v>2423</v>
      </c>
      <c r="B123" t="s">
        <v>34</v>
      </c>
      <c r="C123" t="str">
        <f t="shared" si="4"/>
        <v>2423 Elec Transmission 350-359</v>
      </c>
      <c r="D123" s="11">
        <v>1</v>
      </c>
      <c r="E123" s="8">
        <v>0</v>
      </c>
      <c r="F123" s="9">
        <v>0</v>
      </c>
      <c r="G123" s="9">
        <v>0</v>
      </c>
      <c r="H123" s="9">
        <v>0</v>
      </c>
      <c r="I123" s="9">
        <v>0</v>
      </c>
      <c r="J123" s="9">
        <v>0</v>
      </c>
      <c r="K123" s="9">
        <v>0</v>
      </c>
      <c r="L123" s="9">
        <v>0</v>
      </c>
      <c r="M123" s="9">
        <v>0</v>
      </c>
      <c r="N123" s="9">
        <v>0</v>
      </c>
      <c r="O123" s="9">
        <f t="shared" si="5"/>
        <v>0</v>
      </c>
      <c r="Q123" s="9">
        <f t="shared" si="6"/>
        <v>0</v>
      </c>
      <c r="R123" s="9">
        <f>(SUM($E123:F123)+SUM($E123:E123))/2</f>
        <v>0</v>
      </c>
      <c r="S123" s="9">
        <f>(SUM($E123:G123)+SUM($E123:F123))/2</f>
        <v>0</v>
      </c>
      <c r="T123" s="9">
        <f>(SUM($E123:H123)+SUM($E123:G123))/2</f>
        <v>0</v>
      </c>
      <c r="U123" s="9">
        <f>(SUM($E123:I123)+SUM($E123:H123))/2</f>
        <v>0</v>
      </c>
      <c r="V123" s="9">
        <f>(SUM($E123:J123)+SUM($E123:I123))/2</f>
        <v>0</v>
      </c>
      <c r="W123" s="9">
        <f>(SUM($E123:K123)+SUM($E123:J123))/2</f>
        <v>0</v>
      </c>
      <c r="X123" s="9">
        <f>(SUM($E123:L123)+SUM($E123:K123))/2</f>
        <v>0</v>
      </c>
      <c r="Y123" s="9">
        <f>(SUM($E123:M123)+SUM($E123:L123))/2</f>
        <v>0</v>
      </c>
      <c r="Z123" s="9">
        <f>(SUM($E123:N123)+SUM($E123:M123))/2</f>
        <v>0</v>
      </c>
      <c r="AA123" s="9">
        <f t="shared" si="7"/>
        <v>0</v>
      </c>
    </row>
    <row r="124" spans="1:27" hidden="1">
      <c r="A124" s="7">
        <v>2425</v>
      </c>
      <c r="B124" t="s">
        <v>33</v>
      </c>
      <c r="C124" t="str">
        <f t="shared" si="4"/>
        <v>2425 Elec Distribution 360-373</v>
      </c>
      <c r="D124" s="11">
        <v>1</v>
      </c>
      <c r="E124" s="8">
        <v>0</v>
      </c>
      <c r="F124" s="9">
        <v>0</v>
      </c>
      <c r="G124" s="9">
        <v>0</v>
      </c>
      <c r="H124" s="9">
        <v>0</v>
      </c>
      <c r="I124" s="9">
        <v>0</v>
      </c>
      <c r="J124" s="9">
        <v>0</v>
      </c>
      <c r="K124" s="9">
        <v>0</v>
      </c>
      <c r="L124" s="9">
        <v>0</v>
      </c>
      <c r="M124" s="9">
        <v>0</v>
      </c>
      <c r="N124" s="9">
        <v>0</v>
      </c>
      <c r="O124" s="9">
        <f t="shared" si="5"/>
        <v>0</v>
      </c>
      <c r="Q124" s="9">
        <f t="shared" si="6"/>
        <v>0</v>
      </c>
      <c r="R124" s="9">
        <f>(SUM($E124:F124)+SUM($E124:E124))/2</f>
        <v>0</v>
      </c>
      <c r="S124" s="9">
        <f>(SUM($E124:G124)+SUM($E124:F124))/2</f>
        <v>0</v>
      </c>
      <c r="T124" s="9">
        <f>(SUM($E124:H124)+SUM($E124:G124))/2</f>
        <v>0</v>
      </c>
      <c r="U124" s="9">
        <f>(SUM($E124:I124)+SUM($E124:H124))/2</f>
        <v>0</v>
      </c>
      <c r="V124" s="9">
        <f>(SUM($E124:J124)+SUM($E124:I124))/2</f>
        <v>0</v>
      </c>
      <c r="W124" s="9">
        <f>(SUM($E124:K124)+SUM($E124:J124))/2</f>
        <v>0</v>
      </c>
      <c r="X124" s="9">
        <f>(SUM($E124:L124)+SUM($E124:K124))/2</f>
        <v>0</v>
      </c>
      <c r="Y124" s="9">
        <f>(SUM($E124:M124)+SUM($E124:L124))/2</f>
        <v>0</v>
      </c>
      <c r="Z124" s="9">
        <f>(SUM($E124:N124)+SUM($E124:M124))/2</f>
        <v>0</v>
      </c>
      <c r="AA124" s="9">
        <f t="shared" si="7"/>
        <v>0</v>
      </c>
    </row>
    <row r="125" spans="1:27" hidden="1">
      <c r="A125" s="7">
        <v>2425</v>
      </c>
      <c r="B125" t="s">
        <v>34</v>
      </c>
      <c r="C125" t="str">
        <f t="shared" si="4"/>
        <v>2425 Elec Transmission 350-359</v>
      </c>
      <c r="D125" s="11">
        <v>1</v>
      </c>
      <c r="E125" s="8">
        <v>0</v>
      </c>
      <c r="F125" s="9">
        <v>0</v>
      </c>
      <c r="G125" s="9">
        <v>0</v>
      </c>
      <c r="H125" s="9">
        <v>0</v>
      </c>
      <c r="I125" s="9">
        <v>0</v>
      </c>
      <c r="J125" s="9">
        <v>0</v>
      </c>
      <c r="K125" s="9">
        <v>0</v>
      </c>
      <c r="L125" s="9">
        <v>0</v>
      </c>
      <c r="M125" s="9">
        <v>0</v>
      </c>
      <c r="N125" s="9">
        <v>0</v>
      </c>
      <c r="O125" s="9">
        <f t="shared" si="5"/>
        <v>0</v>
      </c>
      <c r="Q125" s="9">
        <f t="shared" si="6"/>
        <v>0</v>
      </c>
      <c r="R125" s="9">
        <f>(SUM($E125:F125)+SUM($E125:E125))/2</f>
        <v>0</v>
      </c>
      <c r="S125" s="9">
        <f>(SUM($E125:G125)+SUM($E125:F125))/2</f>
        <v>0</v>
      </c>
      <c r="T125" s="9">
        <f>(SUM($E125:H125)+SUM($E125:G125))/2</f>
        <v>0</v>
      </c>
      <c r="U125" s="9">
        <f>(SUM($E125:I125)+SUM($E125:H125))/2</f>
        <v>0</v>
      </c>
      <c r="V125" s="9">
        <f>(SUM($E125:J125)+SUM($E125:I125))/2</f>
        <v>0</v>
      </c>
      <c r="W125" s="9">
        <f>(SUM($E125:K125)+SUM($E125:J125))/2</f>
        <v>0</v>
      </c>
      <c r="X125" s="9">
        <f>(SUM($E125:L125)+SUM($E125:K125))/2</f>
        <v>0</v>
      </c>
      <c r="Y125" s="9">
        <f>(SUM($E125:M125)+SUM($E125:L125))/2</f>
        <v>0</v>
      </c>
      <c r="Z125" s="9">
        <f>(SUM($E125:N125)+SUM($E125:M125))/2</f>
        <v>0</v>
      </c>
      <c r="AA125" s="9">
        <f t="shared" si="7"/>
        <v>0</v>
      </c>
    </row>
    <row r="126" spans="1:27" hidden="1">
      <c r="A126" s="7">
        <v>2443</v>
      </c>
      <c r="B126" t="s">
        <v>33</v>
      </c>
      <c r="C126" t="str">
        <f t="shared" si="4"/>
        <v>2443 Elec Distribution 360-373</v>
      </c>
      <c r="D126" s="11">
        <v>1</v>
      </c>
      <c r="E126" s="8">
        <v>0</v>
      </c>
      <c r="F126" s="9">
        <v>0</v>
      </c>
      <c r="G126" s="9">
        <v>0</v>
      </c>
      <c r="H126" s="9">
        <v>0</v>
      </c>
      <c r="I126" s="9">
        <v>0</v>
      </c>
      <c r="J126" s="9">
        <v>0</v>
      </c>
      <c r="K126" s="9">
        <v>0</v>
      </c>
      <c r="L126" s="9">
        <v>0</v>
      </c>
      <c r="M126" s="9">
        <v>0</v>
      </c>
      <c r="N126" s="9">
        <v>0</v>
      </c>
      <c r="O126" s="9">
        <f t="shared" si="5"/>
        <v>0</v>
      </c>
      <c r="Q126" s="9">
        <f t="shared" si="6"/>
        <v>0</v>
      </c>
      <c r="R126" s="9">
        <f>(SUM($E126:F126)+SUM($E126:E126))/2</f>
        <v>0</v>
      </c>
      <c r="S126" s="9">
        <f>(SUM($E126:G126)+SUM($E126:F126))/2</f>
        <v>0</v>
      </c>
      <c r="T126" s="9">
        <f>(SUM($E126:H126)+SUM($E126:G126))/2</f>
        <v>0</v>
      </c>
      <c r="U126" s="9">
        <f>(SUM($E126:I126)+SUM($E126:H126))/2</f>
        <v>0</v>
      </c>
      <c r="V126" s="9">
        <f>(SUM($E126:J126)+SUM($E126:I126))/2</f>
        <v>0</v>
      </c>
      <c r="W126" s="9">
        <f>(SUM($E126:K126)+SUM($E126:J126))/2</f>
        <v>0</v>
      </c>
      <c r="X126" s="9">
        <f>(SUM($E126:L126)+SUM($E126:K126))/2</f>
        <v>0</v>
      </c>
      <c r="Y126" s="9">
        <f>(SUM($E126:M126)+SUM($E126:L126))/2</f>
        <v>0</v>
      </c>
      <c r="Z126" s="9">
        <f>(SUM($E126:N126)+SUM($E126:M126))/2</f>
        <v>0</v>
      </c>
      <c r="AA126" s="9">
        <f t="shared" si="7"/>
        <v>0</v>
      </c>
    </row>
    <row r="127" spans="1:27" hidden="1">
      <c r="A127" s="7">
        <v>2443</v>
      </c>
      <c r="B127" t="s">
        <v>34</v>
      </c>
      <c r="C127" t="str">
        <f t="shared" si="4"/>
        <v>2443 Elec Transmission 350-359</v>
      </c>
      <c r="D127" s="11">
        <v>1</v>
      </c>
      <c r="E127" s="8">
        <v>0</v>
      </c>
      <c r="F127" s="9">
        <v>0</v>
      </c>
      <c r="G127" s="9">
        <v>0</v>
      </c>
      <c r="H127" s="9">
        <v>0</v>
      </c>
      <c r="I127" s="9">
        <v>0</v>
      </c>
      <c r="J127" s="9">
        <v>0</v>
      </c>
      <c r="K127" s="9">
        <v>0</v>
      </c>
      <c r="L127" s="9">
        <v>0</v>
      </c>
      <c r="M127" s="9">
        <v>0</v>
      </c>
      <c r="N127" s="9">
        <v>0</v>
      </c>
      <c r="O127" s="9">
        <f t="shared" si="5"/>
        <v>0</v>
      </c>
      <c r="Q127" s="9">
        <f t="shared" si="6"/>
        <v>0</v>
      </c>
      <c r="R127" s="9">
        <f>(SUM($E127:F127)+SUM($E127:E127))/2</f>
        <v>0</v>
      </c>
      <c r="S127" s="9">
        <f>(SUM($E127:G127)+SUM($E127:F127))/2</f>
        <v>0</v>
      </c>
      <c r="T127" s="9">
        <f>(SUM($E127:H127)+SUM($E127:G127))/2</f>
        <v>0</v>
      </c>
      <c r="U127" s="9">
        <f>(SUM($E127:I127)+SUM($E127:H127))/2</f>
        <v>0</v>
      </c>
      <c r="V127" s="9">
        <f>(SUM($E127:J127)+SUM($E127:I127))/2</f>
        <v>0</v>
      </c>
      <c r="W127" s="9">
        <f>(SUM($E127:K127)+SUM($E127:J127))/2</f>
        <v>0</v>
      </c>
      <c r="X127" s="9">
        <f>(SUM($E127:L127)+SUM($E127:K127))/2</f>
        <v>0</v>
      </c>
      <c r="Y127" s="9">
        <f>(SUM($E127:M127)+SUM($E127:L127))/2</f>
        <v>0</v>
      </c>
      <c r="Z127" s="9">
        <f>(SUM($E127:N127)+SUM($E127:M127))/2</f>
        <v>0</v>
      </c>
      <c r="AA127" s="9">
        <f t="shared" si="7"/>
        <v>0</v>
      </c>
    </row>
    <row r="128" spans="1:27" hidden="1">
      <c r="A128" s="7">
        <v>2443</v>
      </c>
      <c r="B128" t="s">
        <v>36</v>
      </c>
      <c r="C128" t="str">
        <f t="shared" si="4"/>
        <v>2443 General 389-391 / 393-395 / 397-398</v>
      </c>
      <c r="D128" s="11">
        <v>1</v>
      </c>
      <c r="E128" s="8">
        <v>0</v>
      </c>
      <c r="F128" s="9">
        <v>0</v>
      </c>
      <c r="G128" s="9">
        <v>0</v>
      </c>
      <c r="H128" s="9">
        <v>0</v>
      </c>
      <c r="I128" s="9">
        <v>0</v>
      </c>
      <c r="J128" s="9">
        <v>0</v>
      </c>
      <c r="K128" s="9">
        <v>0</v>
      </c>
      <c r="L128" s="9">
        <v>0</v>
      </c>
      <c r="M128" s="9">
        <v>0</v>
      </c>
      <c r="N128" s="9">
        <v>0</v>
      </c>
      <c r="O128" s="9">
        <f t="shared" si="5"/>
        <v>0</v>
      </c>
      <c r="Q128" s="9">
        <f t="shared" si="6"/>
        <v>0</v>
      </c>
      <c r="R128" s="9">
        <f>(SUM($E128:F128)+SUM($E128:E128))/2</f>
        <v>0</v>
      </c>
      <c r="S128" s="9">
        <f>(SUM($E128:G128)+SUM($E128:F128))/2</f>
        <v>0</v>
      </c>
      <c r="T128" s="9">
        <f>(SUM($E128:H128)+SUM($E128:G128))/2</f>
        <v>0</v>
      </c>
      <c r="U128" s="9">
        <f>(SUM($E128:I128)+SUM($E128:H128))/2</f>
        <v>0</v>
      </c>
      <c r="V128" s="9">
        <f>(SUM($E128:J128)+SUM($E128:I128))/2</f>
        <v>0</v>
      </c>
      <c r="W128" s="9">
        <f>(SUM($E128:K128)+SUM($E128:J128))/2</f>
        <v>0</v>
      </c>
      <c r="X128" s="9">
        <f>(SUM($E128:L128)+SUM($E128:K128))/2</f>
        <v>0</v>
      </c>
      <c r="Y128" s="9">
        <f>(SUM($E128:M128)+SUM($E128:L128))/2</f>
        <v>0</v>
      </c>
      <c r="Z128" s="9">
        <f>(SUM($E128:N128)+SUM($E128:M128))/2</f>
        <v>0</v>
      </c>
      <c r="AA128" s="9">
        <f t="shared" si="7"/>
        <v>0</v>
      </c>
    </row>
    <row r="129" spans="1:27" hidden="1">
      <c r="A129" s="7">
        <v>2446</v>
      </c>
      <c r="B129" t="s">
        <v>33</v>
      </c>
      <c r="C129" t="str">
        <f t="shared" si="4"/>
        <v>2446 Elec Distribution 360-373</v>
      </c>
      <c r="D129" s="11">
        <v>1</v>
      </c>
      <c r="E129" s="8">
        <v>0</v>
      </c>
      <c r="F129" s="9">
        <v>0</v>
      </c>
      <c r="G129" s="9">
        <v>0</v>
      </c>
      <c r="H129" s="9">
        <v>0</v>
      </c>
      <c r="I129" s="9">
        <v>0</v>
      </c>
      <c r="J129" s="9">
        <v>0</v>
      </c>
      <c r="K129" s="9">
        <v>0</v>
      </c>
      <c r="L129" s="9">
        <v>0</v>
      </c>
      <c r="M129" s="9">
        <v>0</v>
      </c>
      <c r="N129" s="9">
        <v>0</v>
      </c>
      <c r="O129" s="9">
        <f t="shared" si="5"/>
        <v>0</v>
      </c>
      <c r="Q129" s="9">
        <f t="shared" si="6"/>
        <v>0</v>
      </c>
      <c r="R129" s="9">
        <f>(SUM($E129:F129)+SUM($E129:E129))/2</f>
        <v>0</v>
      </c>
      <c r="S129" s="9">
        <f>(SUM($E129:G129)+SUM($E129:F129))/2</f>
        <v>0</v>
      </c>
      <c r="T129" s="9">
        <f>(SUM($E129:H129)+SUM($E129:G129))/2</f>
        <v>0</v>
      </c>
      <c r="U129" s="9">
        <f>(SUM($E129:I129)+SUM($E129:H129))/2</f>
        <v>0</v>
      </c>
      <c r="V129" s="9">
        <f>(SUM($E129:J129)+SUM($E129:I129))/2</f>
        <v>0</v>
      </c>
      <c r="W129" s="9">
        <f>(SUM($E129:K129)+SUM($E129:J129))/2</f>
        <v>0</v>
      </c>
      <c r="X129" s="9">
        <f>(SUM($E129:L129)+SUM($E129:K129))/2</f>
        <v>0</v>
      </c>
      <c r="Y129" s="9">
        <f>(SUM($E129:M129)+SUM($E129:L129))/2</f>
        <v>0</v>
      </c>
      <c r="Z129" s="9">
        <f>(SUM($E129:N129)+SUM($E129:M129))/2</f>
        <v>0</v>
      </c>
      <c r="AA129" s="9">
        <f t="shared" si="7"/>
        <v>0</v>
      </c>
    </row>
    <row r="130" spans="1:27" hidden="1">
      <c r="A130" s="7">
        <v>2446</v>
      </c>
      <c r="B130" t="s">
        <v>34</v>
      </c>
      <c r="C130" t="str">
        <f t="shared" si="4"/>
        <v>2446 Elec Transmission 350-359</v>
      </c>
      <c r="D130" s="11">
        <v>1</v>
      </c>
      <c r="E130" s="8">
        <v>0</v>
      </c>
      <c r="F130" s="9">
        <v>0</v>
      </c>
      <c r="G130" s="9">
        <v>0</v>
      </c>
      <c r="H130" s="9">
        <v>0</v>
      </c>
      <c r="I130" s="9">
        <v>0</v>
      </c>
      <c r="J130" s="9">
        <v>0</v>
      </c>
      <c r="K130" s="9">
        <v>0</v>
      </c>
      <c r="L130" s="9">
        <v>0</v>
      </c>
      <c r="M130" s="9">
        <v>0</v>
      </c>
      <c r="N130" s="9">
        <v>0</v>
      </c>
      <c r="O130" s="9">
        <f t="shared" si="5"/>
        <v>0</v>
      </c>
      <c r="Q130" s="9">
        <f t="shared" si="6"/>
        <v>0</v>
      </c>
      <c r="R130" s="9">
        <f>(SUM($E130:F130)+SUM($E130:E130))/2</f>
        <v>0</v>
      </c>
      <c r="S130" s="9">
        <f>(SUM($E130:G130)+SUM($E130:F130))/2</f>
        <v>0</v>
      </c>
      <c r="T130" s="9">
        <f>(SUM($E130:H130)+SUM($E130:G130))/2</f>
        <v>0</v>
      </c>
      <c r="U130" s="9">
        <f>(SUM($E130:I130)+SUM($E130:H130))/2</f>
        <v>0</v>
      </c>
      <c r="V130" s="9">
        <f>(SUM($E130:J130)+SUM($E130:I130))/2</f>
        <v>0</v>
      </c>
      <c r="W130" s="9">
        <f>(SUM($E130:K130)+SUM($E130:J130))/2</f>
        <v>0</v>
      </c>
      <c r="X130" s="9">
        <f>(SUM($E130:L130)+SUM($E130:K130))/2</f>
        <v>0</v>
      </c>
      <c r="Y130" s="9">
        <f>(SUM($E130:M130)+SUM($E130:L130))/2</f>
        <v>0</v>
      </c>
      <c r="Z130" s="9">
        <f>(SUM($E130:N130)+SUM($E130:M130))/2</f>
        <v>0</v>
      </c>
      <c r="AA130" s="9">
        <f t="shared" si="7"/>
        <v>0</v>
      </c>
    </row>
    <row r="131" spans="1:27" hidden="1">
      <c r="A131" s="7">
        <v>2449</v>
      </c>
      <c r="B131" t="s">
        <v>34</v>
      </c>
      <c r="C131" t="str">
        <f t="shared" si="4"/>
        <v>2449 Elec Transmission 350-359</v>
      </c>
      <c r="D131" s="11">
        <v>1</v>
      </c>
      <c r="E131" s="8">
        <v>0</v>
      </c>
      <c r="F131" s="9">
        <v>0</v>
      </c>
      <c r="G131" s="9">
        <v>0</v>
      </c>
      <c r="H131" s="9">
        <v>0</v>
      </c>
      <c r="I131" s="9">
        <v>0</v>
      </c>
      <c r="J131" s="9">
        <v>0</v>
      </c>
      <c r="K131" s="9">
        <v>0</v>
      </c>
      <c r="L131" s="9">
        <v>0</v>
      </c>
      <c r="M131" s="9">
        <v>0</v>
      </c>
      <c r="N131" s="9">
        <v>0</v>
      </c>
      <c r="O131" s="9">
        <f t="shared" si="5"/>
        <v>0</v>
      </c>
      <c r="Q131" s="9">
        <f t="shared" si="6"/>
        <v>0</v>
      </c>
      <c r="R131" s="9">
        <f>(SUM($E131:F131)+SUM($E131:E131))/2</f>
        <v>0</v>
      </c>
      <c r="S131" s="9">
        <f>(SUM($E131:G131)+SUM($E131:F131))/2</f>
        <v>0</v>
      </c>
      <c r="T131" s="9">
        <f>(SUM($E131:H131)+SUM($E131:G131))/2</f>
        <v>0</v>
      </c>
      <c r="U131" s="9">
        <f>(SUM($E131:I131)+SUM($E131:H131))/2</f>
        <v>0</v>
      </c>
      <c r="V131" s="9">
        <f>(SUM($E131:J131)+SUM($E131:I131))/2</f>
        <v>0</v>
      </c>
      <c r="W131" s="9">
        <f>(SUM($E131:K131)+SUM($E131:J131))/2</f>
        <v>0</v>
      </c>
      <c r="X131" s="9">
        <f>(SUM($E131:L131)+SUM($E131:K131))/2</f>
        <v>0</v>
      </c>
      <c r="Y131" s="9">
        <f>(SUM($E131:M131)+SUM($E131:L131))/2</f>
        <v>0</v>
      </c>
      <c r="Z131" s="9">
        <f>(SUM($E131:N131)+SUM($E131:M131))/2</f>
        <v>0</v>
      </c>
      <c r="AA131" s="9">
        <f t="shared" si="7"/>
        <v>0</v>
      </c>
    </row>
    <row r="132" spans="1:27" hidden="1">
      <c r="A132" s="7">
        <v>2449</v>
      </c>
      <c r="B132" t="s">
        <v>33</v>
      </c>
      <c r="C132" t="str">
        <f t="shared" ref="C132:C195" si="8">CONCATENATE(A132," ",B132)</f>
        <v>2449 Elec Distribution 360-373</v>
      </c>
      <c r="D132" s="11">
        <v>1</v>
      </c>
      <c r="E132" s="8">
        <v>0</v>
      </c>
      <c r="F132" s="9">
        <v>0</v>
      </c>
      <c r="G132" s="9">
        <v>0</v>
      </c>
      <c r="H132" s="9">
        <v>0</v>
      </c>
      <c r="I132" s="9">
        <v>0</v>
      </c>
      <c r="J132" s="9">
        <v>0</v>
      </c>
      <c r="K132" s="9">
        <v>0</v>
      </c>
      <c r="L132" s="9">
        <v>0</v>
      </c>
      <c r="M132" s="9">
        <v>0</v>
      </c>
      <c r="N132" s="9">
        <v>0</v>
      </c>
      <c r="O132" s="9">
        <f t="shared" ref="O132:O195" si="9">SUM(E132:N132)</f>
        <v>0</v>
      </c>
      <c r="Q132" s="9">
        <f t="shared" ref="Q132:Q195" si="10">E132/2</f>
        <v>0</v>
      </c>
      <c r="R132" s="9">
        <f>(SUM($E132:F132)+SUM($E132:E132))/2</f>
        <v>0</v>
      </c>
      <c r="S132" s="9">
        <f>(SUM($E132:G132)+SUM($E132:F132))/2</f>
        <v>0</v>
      </c>
      <c r="T132" s="9">
        <f>(SUM($E132:H132)+SUM($E132:G132))/2</f>
        <v>0</v>
      </c>
      <c r="U132" s="9">
        <f>(SUM($E132:I132)+SUM($E132:H132))/2</f>
        <v>0</v>
      </c>
      <c r="V132" s="9">
        <f>(SUM($E132:J132)+SUM($E132:I132))/2</f>
        <v>0</v>
      </c>
      <c r="W132" s="9">
        <f>(SUM($E132:K132)+SUM($E132:J132))/2</f>
        <v>0</v>
      </c>
      <c r="X132" s="9">
        <f>(SUM($E132:L132)+SUM($E132:K132))/2</f>
        <v>0</v>
      </c>
      <c r="Y132" s="9">
        <f>(SUM($E132:M132)+SUM($E132:L132))/2</f>
        <v>0</v>
      </c>
      <c r="Z132" s="9">
        <f>(SUM($E132:N132)+SUM($E132:M132))/2</f>
        <v>0</v>
      </c>
      <c r="AA132" s="9">
        <f t="shared" ref="AA132:AA195" si="11">AVERAGE(Q132:Z132)</f>
        <v>0</v>
      </c>
    </row>
    <row r="133" spans="1:27" hidden="1">
      <c r="A133" s="7">
        <v>2457</v>
      </c>
      <c r="B133" t="s">
        <v>34</v>
      </c>
      <c r="C133" t="str">
        <f t="shared" si="8"/>
        <v>2457 Elec Transmission 350-359</v>
      </c>
      <c r="D133" s="11">
        <v>1</v>
      </c>
      <c r="E133" s="8">
        <v>0</v>
      </c>
      <c r="F133" s="9">
        <v>0</v>
      </c>
      <c r="G133" s="9">
        <v>0</v>
      </c>
      <c r="H133" s="9">
        <v>0</v>
      </c>
      <c r="I133" s="9">
        <v>0</v>
      </c>
      <c r="J133" s="9">
        <v>0</v>
      </c>
      <c r="K133" s="9">
        <v>0</v>
      </c>
      <c r="L133" s="9">
        <v>0</v>
      </c>
      <c r="M133" s="9">
        <v>0</v>
      </c>
      <c r="N133" s="9">
        <v>0</v>
      </c>
      <c r="O133" s="9">
        <f t="shared" si="9"/>
        <v>0</v>
      </c>
      <c r="Q133" s="9">
        <f t="shared" si="10"/>
        <v>0</v>
      </c>
      <c r="R133" s="9">
        <f>(SUM($E133:F133)+SUM($E133:E133))/2</f>
        <v>0</v>
      </c>
      <c r="S133" s="9">
        <f>(SUM($E133:G133)+SUM($E133:F133))/2</f>
        <v>0</v>
      </c>
      <c r="T133" s="9">
        <f>(SUM($E133:H133)+SUM($E133:G133))/2</f>
        <v>0</v>
      </c>
      <c r="U133" s="9">
        <f>(SUM($E133:I133)+SUM($E133:H133))/2</f>
        <v>0</v>
      </c>
      <c r="V133" s="9">
        <f>(SUM($E133:J133)+SUM($E133:I133))/2</f>
        <v>0</v>
      </c>
      <c r="W133" s="9">
        <f>(SUM($E133:K133)+SUM($E133:J133))/2</f>
        <v>0</v>
      </c>
      <c r="X133" s="9">
        <f>(SUM($E133:L133)+SUM($E133:K133))/2</f>
        <v>0</v>
      </c>
      <c r="Y133" s="9">
        <f>(SUM($E133:M133)+SUM($E133:L133))/2</f>
        <v>0</v>
      </c>
      <c r="Z133" s="9">
        <f>(SUM($E133:N133)+SUM($E133:M133))/2</f>
        <v>0</v>
      </c>
      <c r="AA133" s="9">
        <f t="shared" si="11"/>
        <v>0</v>
      </c>
    </row>
    <row r="134" spans="1:27" hidden="1">
      <c r="A134" s="7">
        <v>2470</v>
      </c>
      <c r="B134" t="s">
        <v>33</v>
      </c>
      <c r="C134" t="str">
        <f t="shared" si="8"/>
        <v>2470 Elec Distribution 360-373</v>
      </c>
      <c r="D134" s="11">
        <v>1</v>
      </c>
      <c r="E134" s="8">
        <v>0</v>
      </c>
      <c r="F134" s="9">
        <v>0</v>
      </c>
      <c r="G134" s="9">
        <v>0</v>
      </c>
      <c r="H134" s="9">
        <v>0</v>
      </c>
      <c r="I134" s="9">
        <v>0</v>
      </c>
      <c r="J134" s="9">
        <v>0</v>
      </c>
      <c r="K134" s="9">
        <v>0</v>
      </c>
      <c r="L134" s="9">
        <v>0</v>
      </c>
      <c r="M134" s="9">
        <v>0</v>
      </c>
      <c r="N134" s="9">
        <v>0</v>
      </c>
      <c r="O134" s="9">
        <f t="shared" si="9"/>
        <v>0</v>
      </c>
      <c r="Q134" s="9">
        <f t="shared" si="10"/>
        <v>0</v>
      </c>
      <c r="R134" s="9">
        <f>(SUM($E134:F134)+SUM($E134:E134))/2</f>
        <v>0</v>
      </c>
      <c r="S134" s="9">
        <f>(SUM($E134:G134)+SUM($E134:F134))/2</f>
        <v>0</v>
      </c>
      <c r="T134" s="9">
        <f>(SUM($E134:H134)+SUM($E134:G134))/2</f>
        <v>0</v>
      </c>
      <c r="U134" s="9">
        <f>(SUM($E134:I134)+SUM($E134:H134))/2</f>
        <v>0</v>
      </c>
      <c r="V134" s="9">
        <f>(SUM($E134:J134)+SUM($E134:I134))/2</f>
        <v>0</v>
      </c>
      <c r="W134" s="9">
        <f>(SUM($E134:K134)+SUM($E134:J134))/2</f>
        <v>0</v>
      </c>
      <c r="X134" s="9">
        <f>(SUM($E134:L134)+SUM($E134:K134))/2</f>
        <v>0</v>
      </c>
      <c r="Y134" s="9">
        <f>(SUM($E134:M134)+SUM($E134:L134))/2</f>
        <v>0</v>
      </c>
      <c r="Z134" s="9">
        <f>(SUM($E134:N134)+SUM($E134:M134))/2</f>
        <v>0</v>
      </c>
      <c r="AA134" s="9">
        <f t="shared" si="11"/>
        <v>0</v>
      </c>
    </row>
    <row r="135" spans="1:27" hidden="1">
      <c r="A135" s="7">
        <v>2470</v>
      </c>
      <c r="B135" t="s">
        <v>36</v>
      </c>
      <c r="C135" t="str">
        <f t="shared" si="8"/>
        <v>2470 General 389-391 / 393-395 / 397-398</v>
      </c>
      <c r="D135" s="11">
        <v>1</v>
      </c>
      <c r="E135" s="8">
        <v>0</v>
      </c>
      <c r="F135" s="9">
        <v>0</v>
      </c>
      <c r="G135" s="9">
        <v>0</v>
      </c>
      <c r="H135" s="9">
        <v>0</v>
      </c>
      <c r="I135" s="9">
        <v>0</v>
      </c>
      <c r="J135" s="9">
        <v>0</v>
      </c>
      <c r="K135" s="9">
        <v>0</v>
      </c>
      <c r="L135" s="9">
        <v>0</v>
      </c>
      <c r="M135" s="9">
        <v>0</v>
      </c>
      <c r="N135" s="9">
        <v>0</v>
      </c>
      <c r="O135" s="9">
        <f t="shared" si="9"/>
        <v>0</v>
      </c>
      <c r="Q135" s="9">
        <f t="shared" si="10"/>
        <v>0</v>
      </c>
      <c r="R135" s="9">
        <f>(SUM($E135:F135)+SUM($E135:E135))/2</f>
        <v>0</v>
      </c>
      <c r="S135" s="9">
        <f>(SUM($E135:G135)+SUM($E135:F135))/2</f>
        <v>0</v>
      </c>
      <c r="T135" s="9">
        <f>(SUM($E135:H135)+SUM($E135:G135))/2</f>
        <v>0</v>
      </c>
      <c r="U135" s="9">
        <f>(SUM($E135:I135)+SUM($E135:H135))/2</f>
        <v>0</v>
      </c>
      <c r="V135" s="9">
        <f>(SUM($E135:J135)+SUM($E135:I135))/2</f>
        <v>0</v>
      </c>
      <c r="W135" s="9">
        <f>(SUM($E135:K135)+SUM($E135:J135))/2</f>
        <v>0</v>
      </c>
      <c r="X135" s="9">
        <f>(SUM($E135:L135)+SUM($E135:K135))/2</f>
        <v>0</v>
      </c>
      <c r="Y135" s="9">
        <f>(SUM($E135:M135)+SUM($E135:L135))/2</f>
        <v>0</v>
      </c>
      <c r="Z135" s="9">
        <f>(SUM($E135:N135)+SUM($E135:M135))/2</f>
        <v>0</v>
      </c>
      <c r="AA135" s="9">
        <f t="shared" si="11"/>
        <v>0</v>
      </c>
    </row>
    <row r="136" spans="1:27" hidden="1">
      <c r="A136" s="7">
        <v>2474</v>
      </c>
      <c r="B136" t="s">
        <v>34</v>
      </c>
      <c r="C136" t="str">
        <f t="shared" si="8"/>
        <v>2474 Elec Transmission 350-359</v>
      </c>
      <c r="D136" s="11">
        <v>1</v>
      </c>
      <c r="E136" s="8">
        <v>0</v>
      </c>
      <c r="F136" s="9">
        <v>0</v>
      </c>
      <c r="G136" s="9">
        <v>0</v>
      </c>
      <c r="H136" s="9">
        <v>0</v>
      </c>
      <c r="I136" s="9">
        <v>0</v>
      </c>
      <c r="J136" s="9">
        <v>0</v>
      </c>
      <c r="K136" s="9">
        <v>0</v>
      </c>
      <c r="L136" s="9">
        <v>0</v>
      </c>
      <c r="M136" s="9">
        <v>0</v>
      </c>
      <c r="N136" s="9">
        <v>0</v>
      </c>
      <c r="O136" s="9">
        <f t="shared" si="9"/>
        <v>0</v>
      </c>
      <c r="Q136" s="9">
        <f t="shared" si="10"/>
        <v>0</v>
      </c>
      <c r="R136" s="9">
        <f>(SUM($E136:F136)+SUM($E136:E136))/2</f>
        <v>0</v>
      </c>
      <c r="S136" s="9">
        <f>(SUM($E136:G136)+SUM($E136:F136))/2</f>
        <v>0</v>
      </c>
      <c r="T136" s="9">
        <f>(SUM($E136:H136)+SUM($E136:G136))/2</f>
        <v>0</v>
      </c>
      <c r="U136" s="9">
        <f>(SUM($E136:I136)+SUM($E136:H136))/2</f>
        <v>0</v>
      </c>
      <c r="V136" s="9">
        <f>(SUM($E136:J136)+SUM($E136:I136))/2</f>
        <v>0</v>
      </c>
      <c r="W136" s="9">
        <f>(SUM($E136:K136)+SUM($E136:J136))/2</f>
        <v>0</v>
      </c>
      <c r="X136" s="9">
        <f>(SUM($E136:L136)+SUM($E136:K136))/2</f>
        <v>0</v>
      </c>
      <c r="Y136" s="9">
        <f>(SUM($E136:M136)+SUM($E136:L136))/2</f>
        <v>0</v>
      </c>
      <c r="Z136" s="9">
        <f>(SUM($E136:N136)+SUM($E136:M136))/2</f>
        <v>0</v>
      </c>
      <c r="AA136" s="9">
        <f t="shared" si="11"/>
        <v>0</v>
      </c>
    </row>
    <row r="137" spans="1:27" hidden="1">
      <c r="A137" s="7">
        <v>2474</v>
      </c>
      <c r="B137" t="s">
        <v>33</v>
      </c>
      <c r="C137" t="str">
        <f t="shared" si="8"/>
        <v>2474 Elec Distribution 360-373</v>
      </c>
      <c r="D137" s="11">
        <v>1</v>
      </c>
      <c r="E137" s="8">
        <v>0</v>
      </c>
      <c r="F137" s="9">
        <v>0</v>
      </c>
      <c r="G137" s="9">
        <v>0</v>
      </c>
      <c r="H137" s="9">
        <v>0</v>
      </c>
      <c r="I137" s="9">
        <v>0</v>
      </c>
      <c r="J137" s="9">
        <v>0</v>
      </c>
      <c r="K137" s="9">
        <v>0</v>
      </c>
      <c r="L137" s="9">
        <v>0</v>
      </c>
      <c r="M137" s="9">
        <v>0</v>
      </c>
      <c r="N137" s="9">
        <v>0</v>
      </c>
      <c r="O137" s="9">
        <f t="shared" si="9"/>
        <v>0</v>
      </c>
      <c r="Q137" s="9">
        <f t="shared" si="10"/>
        <v>0</v>
      </c>
      <c r="R137" s="9">
        <f>(SUM($E137:F137)+SUM($E137:E137))/2</f>
        <v>0</v>
      </c>
      <c r="S137" s="9">
        <f>(SUM($E137:G137)+SUM($E137:F137))/2</f>
        <v>0</v>
      </c>
      <c r="T137" s="9">
        <f>(SUM($E137:H137)+SUM($E137:G137))/2</f>
        <v>0</v>
      </c>
      <c r="U137" s="9">
        <f>(SUM($E137:I137)+SUM($E137:H137))/2</f>
        <v>0</v>
      </c>
      <c r="V137" s="9">
        <f>(SUM($E137:J137)+SUM($E137:I137))/2</f>
        <v>0</v>
      </c>
      <c r="W137" s="9">
        <f>(SUM($E137:K137)+SUM($E137:J137))/2</f>
        <v>0</v>
      </c>
      <c r="X137" s="9">
        <f>(SUM($E137:L137)+SUM($E137:K137))/2</f>
        <v>0</v>
      </c>
      <c r="Y137" s="9">
        <f>(SUM($E137:M137)+SUM($E137:L137))/2</f>
        <v>0</v>
      </c>
      <c r="Z137" s="9">
        <f>(SUM($E137:N137)+SUM($E137:M137))/2</f>
        <v>0</v>
      </c>
      <c r="AA137" s="9">
        <f t="shared" si="11"/>
        <v>0</v>
      </c>
    </row>
    <row r="138" spans="1:27" hidden="1">
      <c r="A138" s="7">
        <v>2481</v>
      </c>
      <c r="B138" t="s">
        <v>34</v>
      </c>
      <c r="C138" t="str">
        <f t="shared" si="8"/>
        <v>2481 Elec Transmission 350-359</v>
      </c>
      <c r="D138" s="11">
        <v>1</v>
      </c>
      <c r="E138" s="8">
        <v>0</v>
      </c>
      <c r="F138" s="9">
        <v>0</v>
      </c>
      <c r="G138" s="9">
        <v>0</v>
      </c>
      <c r="H138" s="9">
        <v>0</v>
      </c>
      <c r="I138" s="9">
        <v>0</v>
      </c>
      <c r="J138" s="9">
        <v>0</v>
      </c>
      <c r="K138" s="9">
        <v>0</v>
      </c>
      <c r="L138" s="9">
        <v>0</v>
      </c>
      <c r="M138" s="9">
        <v>0</v>
      </c>
      <c r="N138" s="9">
        <v>0</v>
      </c>
      <c r="O138" s="9">
        <f t="shared" si="9"/>
        <v>0</v>
      </c>
      <c r="Q138" s="9">
        <f t="shared" si="10"/>
        <v>0</v>
      </c>
      <c r="R138" s="9">
        <f>(SUM($E138:F138)+SUM($E138:E138))/2</f>
        <v>0</v>
      </c>
      <c r="S138" s="9">
        <f>(SUM($E138:G138)+SUM($E138:F138))/2</f>
        <v>0</v>
      </c>
      <c r="T138" s="9">
        <f>(SUM($E138:H138)+SUM($E138:G138))/2</f>
        <v>0</v>
      </c>
      <c r="U138" s="9">
        <f>(SUM($E138:I138)+SUM($E138:H138))/2</f>
        <v>0</v>
      </c>
      <c r="V138" s="9">
        <f>(SUM($E138:J138)+SUM($E138:I138))/2</f>
        <v>0</v>
      </c>
      <c r="W138" s="9">
        <f>(SUM($E138:K138)+SUM($E138:J138))/2</f>
        <v>0</v>
      </c>
      <c r="X138" s="9">
        <f>(SUM($E138:L138)+SUM($E138:K138))/2</f>
        <v>0</v>
      </c>
      <c r="Y138" s="9">
        <f>(SUM($E138:M138)+SUM($E138:L138))/2</f>
        <v>0</v>
      </c>
      <c r="Z138" s="9">
        <f>(SUM($E138:N138)+SUM($E138:M138))/2</f>
        <v>0</v>
      </c>
      <c r="AA138" s="9">
        <f t="shared" si="11"/>
        <v>0</v>
      </c>
    </row>
    <row r="139" spans="1:27" hidden="1">
      <c r="A139" s="7">
        <v>2481</v>
      </c>
      <c r="B139" t="s">
        <v>33</v>
      </c>
      <c r="C139" t="str">
        <f t="shared" si="8"/>
        <v>2481 Elec Distribution 360-373</v>
      </c>
      <c r="D139" s="11">
        <v>1</v>
      </c>
      <c r="E139" s="8">
        <v>0</v>
      </c>
      <c r="F139" s="9">
        <v>0</v>
      </c>
      <c r="G139" s="9">
        <v>0</v>
      </c>
      <c r="H139" s="9">
        <v>0</v>
      </c>
      <c r="I139" s="9">
        <v>0</v>
      </c>
      <c r="J139" s="9">
        <v>0</v>
      </c>
      <c r="K139" s="9">
        <v>0</v>
      </c>
      <c r="L139" s="9">
        <v>0</v>
      </c>
      <c r="M139" s="9">
        <v>0</v>
      </c>
      <c r="N139" s="9">
        <v>0</v>
      </c>
      <c r="O139" s="9">
        <f t="shared" si="9"/>
        <v>0</v>
      </c>
      <c r="Q139" s="9">
        <f t="shared" si="10"/>
        <v>0</v>
      </c>
      <c r="R139" s="9">
        <f>(SUM($E139:F139)+SUM($E139:E139))/2</f>
        <v>0</v>
      </c>
      <c r="S139" s="9">
        <f>(SUM($E139:G139)+SUM($E139:F139))/2</f>
        <v>0</v>
      </c>
      <c r="T139" s="9">
        <f>(SUM($E139:H139)+SUM($E139:G139))/2</f>
        <v>0</v>
      </c>
      <c r="U139" s="9">
        <f>(SUM($E139:I139)+SUM($E139:H139))/2</f>
        <v>0</v>
      </c>
      <c r="V139" s="9">
        <f>(SUM($E139:J139)+SUM($E139:I139))/2</f>
        <v>0</v>
      </c>
      <c r="W139" s="9">
        <f>(SUM($E139:K139)+SUM($E139:J139))/2</f>
        <v>0</v>
      </c>
      <c r="X139" s="9">
        <f>(SUM($E139:L139)+SUM($E139:K139))/2</f>
        <v>0</v>
      </c>
      <c r="Y139" s="9">
        <f>(SUM($E139:M139)+SUM($E139:L139))/2</f>
        <v>0</v>
      </c>
      <c r="Z139" s="9">
        <f>(SUM($E139:N139)+SUM($E139:M139))/2</f>
        <v>0</v>
      </c>
      <c r="AA139" s="9">
        <f t="shared" si="11"/>
        <v>0</v>
      </c>
    </row>
    <row r="140" spans="1:27" hidden="1">
      <c r="A140" s="7">
        <v>2481</v>
      </c>
      <c r="B140" t="s">
        <v>36</v>
      </c>
      <c r="C140" t="str">
        <f t="shared" si="8"/>
        <v>2481 General 389-391 / 393-395 / 397-398</v>
      </c>
      <c r="D140" s="11">
        <v>1</v>
      </c>
      <c r="E140" s="8">
        <v>0</v>
      </c>
      <c r="F140" s="9">
        <v>0</v>
      </c>
      <c r="G140" s="9">
        <v>0</v>
      </c>
      <c r="H140" s="9">
        <v>0</v>
      </c>
      <c r="I140" s="9">
        <v>0</v>
      </c>
      <c r="J140" s="9">
        <v>0</v>
      </c>
      <c r="K140" s="9">
        <v>0</v>
      </c>
      <c r="L140" s="9">
        <v>0</v>
      </c>
      <c r="M140" s="9">
        <v>0</v>
      </c>
      <c r="N140" s="9">
        <v>0</v>
      </c>
      <c r="O140" s="9">
        <f t="shared" si="9"/>
        <v>0</v>
      </c>
      <c r="Q140" s="9">
        <f t="shared" si="10"/>
        <v>0</v>
      </c>
      <c r="R140" s="9">
        <f>(SUM($E140:F140)+SUM($E140:E140))/2</f>
        <v>0</v>
      </c>
      <c r="S140" s="9">
        <f>(SUM($E140:G140)+SUM($E140:F140))/2</f>
        <v>0</v>
      </c>
      <c r="T140" s="9">
        <f>(SUM($E140:H140)+SUM($E140:G140))/2</f>
        <v>0</v>
      </c>
      <c r="U140" s="9">
        <f>(SUM($E140:I140)+SUM($E140:H140))/2</f>
        <v>0</v>
      </c>
      <c r="V140" s="9">
        <f>(SUM($E140:J140)+SUM($E140:I140))/2</f>
        <v>0</v>
      </c>
      <c r="W140" s="9">
        <f>(SUM($E140:K140)+SUM($E140:J140))/2</f>
        <v>0</v>
      </c>
      <c r="X140" s="9">
        <f>(SUM($E140:L140)+SUM($E140:K140))/2</f>
        <v>0</v>
      </c>
      <c r="Y140" s="9">
        <f>(SUM($E140:M140)+SUM($E140:L140))/2</f>
        <v>0</v>
      </c>
      <c r="Z140" s="9">
        <f>(SUM($E140:N140)+SUM($E140:M140))/2</f>
        <v>0</v>
      </c>
      <c r="AA140" s="9">
        <f t="shared" si="11"/>
        <v>0</v>
      </c>
    </row>
    <row r="141" spans="1:27" hidden="1">
      <c r="A141" s="7">
        <v>2483</v>
      </c>
      <c r="B141" t="s">
        <v>34</v>
      </c>
      <c r="C141" t="str">
        <f t="shared" si="8"/>
        <v>2483 Elec Transmission 350-359</v>
      </c>
      <c r="D141" s="11">
        <v>1</v>
      </c>
      <c r="E141" s="8">
        <v>0</v>
      </c>
      <c r="F141" s="9">
        <v>0</v>
      </c>
      <c r="G141" s="9">
        <v>0</v>
      </c>
      <c r="H141" s="9">
        <v>0</v>
      </c>
      <c r="I141" s="9">
        <v>0</v>
      </c>
      <c r="J141" s="9">
        <v>0</v>
      </c>
      <c r="K141" s="9">
        <v>0</v>
      </c>
      <c r="L141" s="9">
        <v>0</v>
      </c>
      <c r="M141" s="9">
        <v>0</v>
      </c>
      <c r="N141" s="9">
        <v>0</v>
      </c>
      <c r="O141" s="9">
        <f t="shared" si="9"/>
        <v>0</v>
      </c>
      <c r="Q141" s="9">
        <f t="shared" si="10"/>
        <v>0</v>
      </c>
      <c r="R141" s="9">
        <f>(SUM($E141:F141)+SUM($E141:E141))/2</f>
        <v>0</v>
      </c>
      <c r="S141" s="9">
        <f>(SUM($E141:G141)+SUM($E141:F141))/2</f>
        <v>0</v>
      </c>
      <c r="T141" s="9">
        <f>(SUM($E141:H141)+SUM($E141:G141))/2</f>
        <v>0</v>
      </c>
      <c r="U141" s="9">
        <f>(SUM($E141:I141)+SUM($E141:H141))/2</f>
        <v>0</v>
      </c>
      <c r="V141" s="9">
        <f>(SUM($E141:J141)+SUM($E141:I141))/2</f>
        <v>0</v>
      </c>
      <c r="W141" s="9">
        <f>(SUM($E141:K141)+SUM($E141:J141))/2</f>
        <v>0</v>
      </c>
      <c r="X141" s="9">
        <f>(SUM($E141:L141)+SUM($E141:K141))/2</f>
        <v>0</v>
      </c>
      <c r="Y141" s="9">
        <f>(SUM($E141:M141)+SUM($E141:L141))/2</f>
        <v>0</v>
      </c>
      <c r="Z141" s="9">
        <f>(SUM($E141:N141)+SUM($E141:M141))/2</f>
        <v>0</v>
      </c>
      <c r="AA141" s="9">
        <f t="shared" si="11"/>
        <v>0</v>
      </c>
    </row>
    <row r="142" spans="1:27" hidden="1">
      <c r="A142" s="7">
        <v>2483</v>
      </c>
      <c r="B142" t="s">
        <v>33</v>
      </c>
      <c r="C142" t="str">
        <f t="shared" si="8"/>
        <v>2483 Elec Distribution 360-373</v>
      </c>
      <c r="D142" s="11">
        <v>1</v>
      </c>
      <c r="E142" s="8">
        <v>0</v>
      </c>
      <c r="F142" s="9">
        <v>0</v>
      </c>
      <c r="G142" s="9">
        <v>0</v>
      </c>
      <c r="H142" s="9">
        <v>0</v>
      </c>
      <c r="I142" s="9">
        <v>0</v>
      </c>
      <c r="J142" s="9">
        <v>0</v>
      </c>
      <c r="K142" s="9">
        <v>0</v>
      </c>
      <c r="L142" s="9">
        <v>0</v>
      </c>
      <c r="M142" s="9">
        <v>0</v>
      </c>
      <c r="N142" s="9">
        <v>0</v>
      </c>
      <c r="O142" s="9">
        <f t="shared" si="9"/>
        <v>0</v>
      </c>
      <c r="Q142" s="9">
        <f t="shared" si="10"/>
        <v>0</v>
      </c>
      <c r="R142" s="9">
        <f>(SUM($E142:F142)+SUM($E142:E142))/2</f>
        <v>0</v>
      </c>
      <c r="S142" s="9">
        <f>(SUM($E142:G142)+SUM($E142:F142))/2</f>
        <v>0</v>
      </c>
      <c r="T142" s="9">
        <f>(SUM($E142:H142)+SUM($E142:G142))/2</f>
        <v>0</v>
      </c>
      <c r="U142" s="9">
        <f>(SUM($E142:I142)+SUM($E142:H142))/2</f>
        <v>0</v>
      </c>
      <c r="V142" s="9">
        <f>(SUM($E142:J142)+SUM($E142:I142))/2</f>
        <v>0</v>
      </c>
      <c r="W142" s="9">
        <f>(SUM($E142:K142)+SUM($E142:J142))/2</f>
        <v>0</v>
      </c>
      <c r="X142" s="9">
        <f>(SUM($E142:L142)+SUM($E142:K142))/2</f>
        <v>0</v>
      </c>
      <c r="Y142" s="9">
        <f>(SUM($E142:M142)+SUM($E142:L142))/2</f>
        <v>0</v>
      </c>
      <c r="Z142" s="9">
        <f>(SUM($E142:N142)+SUM($E142:M142))/2</f>
        <v>0</v>
      </c>
      <c r="AA142" s="9">
        <f t="shared" si="11"/>
        <v>0</v>
      </c>
    </row>
    <row r="143" spans="1:27" hidden="1">
      <c r="A143" s="7">
        <v>2484</v>
      </c>
      <c r="B143" t="s">
        <v>34</v>
      </c>
      <c r="C143" t="str">
        <f t="shared" si="8"/>
        <v>2484 Elec Transmission 350-359</v>
      </c>
      <c r="D143" s="11">
        <v>1</v>
      </c>
      <c r="E143" s="8">
        <v>0</v>
      </c>
      <c r="F143" s="9">
        <v>0</v>
      </c>
      <c r="G143" s="9">
        <v>0</v>
      </c>
      <c r="H143" s="9">
        <v>0</v>
      </c>
      <c r="I143" s="9">
        <v>0</v>
      </c>
      <c r="J143" s="9">
        <v>0</v>
      </c>
      <c r="K143" s="9">
        <v>0</v>
      </c>
      <c r="L143" s="9">
        <v>0</v>
      </c>
      <c r="M143" s="9">
        <v>0</v>
      </c>
      <c r="N143" s="9">
        <v>0</v>
      </c>
      <c r="O143" s="9">
        <f t="shared" si="9"/>
        <v>0</v>
      </c>
      <c r="Q143" s="9">
        <f t="shared" si="10"/>
        <v>0</v>
      </c>
      <c r="R143" s="9">
        <f>(SUM($E143:F143)+SUM($E143:E143))/2</f>
        <v>0</v>
      </c>
      <c r="S143" s="9">
        <f>(SUM($E143:G143)+SUM($E143:F143))/2</f>
        <v>0</v>
      </c>
      <c r="T143" s="9">
        <f>(SUM($E143:H143)+SUM($E143:G143))/2</f>
        <v>0</v>
      </c>
      <c r="U143" s="9">
        <f>(SUM($E143:I143)+SUM($E143:H143))/2</f>
        <v>0</v>
      </c>
      <c r="V143" s="9">
        <f>(SUM($E143:J143)+SUM($E143:I143))/2</f>
        <v>0</v>
      </c>
      <c r="W143" s="9">
        <f>(SUM($E143:K143)+SUM($E143:J143))/2</f>
        <v>0</v>
      </c>
      <c r="X143" s="9">
        <f>(SUM($E143:L143)+SUM($E143:K143))/2</f>
        <v>0</v>
      </c>
      <c r="Y143" s="9">
        <f>(SUM($E143:M143)+SUM($E143:L143))/2</f>
        <v>0</v>
      </c>
      <c r="Z143" s="9">
        <f>(SUM($E143:N143)+SUM($E143:M143))/2</f>
        <v>0</v>
      </c>
      <c r="AA143" s="9">
        <f t="shared" si="11"/>
        <v>0</v>
      </c>
    </row>
    <row r="144" spans="1:27" hidden="1">
      <c r="A144" s="7">
        <v>2484</v>
      </c>
      <c r="B144" t="s">
        <v>33</v>
      </c>
      <c r="C144" t="str">
        <f t="shared" si="8"/>
        <v>2484 Elec Distribution 360-373</v>
      </c>
      <c r="D144" s="11">
        <v>1</v>
      </c>
      <c r="E144" s="8">
        <v>0</v>
      </c>
      <c r="F144" s="9">
        <v>0</v>
      </c>
      <c r="G144" s="9">
        <v>0</v>
      </c>
      <c r="H144" s="9">
        <v>0</v>
      </c>
      <c r="I144" s="9">
        <v>0</v>
      </c>
      <c r="J144" s="9">
        <v>0</v>
      </c>
      <c r="K144" s="9">
        <v>0</v>
      </c>
      <c r="L144" s="9">
        <v>0</v>
      </c>
      <c r="M144" s="9">
        <v>0</v>
      </c>
      <c r="N144" s="9">
        <v>0</v>
      </c>
      <c r="O144" s="9">
        <f t="shared" si="9"/>
        <v>0</v>
      </c>
      <c r="Q144" s="9">
        <f t="shared" si="10"/>
        <v>0</v>
      </c>
      <c r="R144" s="9">
        <f>(SUM($E144:F144)+SUM($E144:E144))/2</f>
        <v>0</v>
      </c>
      <c r="S144" s="9">
        <f>(SUM($E144:G144)+SUM($E144:F144))/2</f>
        <v>0</v>
      </c>
      <c r="T144" s="9">
        <f>(SUM($E144:H144)+SUM($E144:G144))/2</f>
        <v>0</v>
      </c>
      <c r="U144" s="9">
        <f>(SUM($E144:I144)+SUM($E144:H144))/2</f>
        <v>0</v>
      </c>
      <c r="V144" s="9">
        <f>(SUM($E144:J144)+SUM($E144:I144))/2</f>
        <v>0</v>
      </c>
      <c r="W144" s="9">
        <f>(SUM($E144:K144)+SUM($E144:J144))/2</f>
        <v>0</v>
      </c>
      <c r="X144" s="9">
        <f>(SUM($E144:L144)+SUM($E144:K144))/2</f>
        <v>0</v>
      </c>
      <c r="Y144" s="9">
        <f>(SUM($E144:M144)+SUM($E144:L144))/2</f>
        <v>0</v>
      </c>
      <c r="Z144" s="9">
        <f>(SUM($E144:N144)+SUM($E144:M144))/2</f>
        <v>0</v>
      </c>
      <c r="AA144" s="9">
        <f t="shared" si="11"/>
        <v>0</v>
      </c>
    </row>
    <row r="145" spans="1:27" hidden="1">
      <c r="A145" s="7">
        <v>2484</v>
      </c>
      <c r="B145" t="s">
        <v>36</v>
      </c>
      <c r="C145" t="str">
        <f t="shared" si="8"/>
        <v>2484 General 389-391 / 393-395 / 397-398</v>
      </c>
      <c r="D145" s="11">
        <v>1</v>
      </c>
      <c r="E145" s="8">
        <v>0</v>
      </c>
      <c r="F145" s="9">
        <v>0</v>
      </c>
      <c r="G145" s="9">
        <v>0</v>
      </c>
      <c r="H145" s="9">
        <v>0</v>
      </c>
      <c r="I145" s="9">
        <v>0</v>
      </c>
      <c r="J145" s="9">
        <v>0</v>
      </c>
      <c r="K145" s="9">
        <v>0</v>
      </c>
      <c r="L145" s="9">
        <v>0</v>
      </c>
      <c r="M145" s="9">
        <v>0</v>
      </c>
      <c r="N145" s="9">
        <v>0</v>
      </c>
      <c r="O145" s="9">
        <f t="shared" si="9"/>
        <v>0</v>
      </c>
      <c r="Q145" s="9">
        <f t="shared" si="10"/>
        <v>0</v>
      </c>
      <c r="R145" s="9">
        <f>(SUM($E145:F145)+SUM($E145:E145))/2</f>
        <v>0</v>
      </c>
      <c r="S145" s="9">
        <f>(SUM($E145:G145)+SUM($E145:F145))/2</f>
        <v>0</v>
      </c>
      <c r="T145" s="9">
        <f>(SUM($E145:H145)+SUM($E145:G145))/2</f>
        <v>0</v>
      </c>
      <c r="U145" s="9">
        <f>(SUM($E145:I145)+SUM($E145:H145))/2</f>
        <v>0</v>
      </c>
      <c r="V145" s="9">
        <f>(SUM($E145:J145)+SUM($E145:I145))/2</f>
        <v>0</v>
      </c>
      <c r="W145" s="9">
        <f>(SUM($E145:K145)+SUM($E145:J145))/2</f>
        <v>0</v>
      </c>
      <c r="X145" s="9">
        <f>(SUM($E145:L145)+SUM($E145:K145))/2</f>
        <v>0</v>
      </c>
      <c r="Y145" s="9">
        <f>(SUM($E145:M145)+SUM($E145:L145))/2</f>
        <v>0</v>
      </c>
      <c r="Z145" s="9">
        <f>(SUM($E145:N145)+SUM($E145:M145))/2</f>
        <v>0</v>
      </c>
      <c r="AA145" s="9">
        <f t="shared" si="11"/>
        <v>0</v>
      </c>
    </row>
    <row r="146" spans="1:27" hidden="1">
      <c r="A146" s="7">
        <v>2492</v>
      </c>
      <c r="B146" t="s">
        <v>34</v>
      </c>
      <c r="C146" t="str">
        <f t="shared" si="8"/>
        <v>2492 Elec Transmission 350-359</v>
      </c>
      <c r="D146" s="11">
        <v>1</v>
      </c>
      <c r="E146" s="8">
        <v>0</v>
      </c>
      <c r="F146" s="9">
        <v>0</v>
      </c>
      <c r="G146" s="9">
        <v>0</v>
      </c>
      <c r="H146" s="9">
        <v>0</v>
      </c>
      <c r="I146" s="9">
        <v>0</v>
      </c>
      <c r="J146" s="9">
        <v>0</v>
      </c>
      <c r="K146" s="9">
        <v>0</v>
      </c>
      <c r="L146" s="9">
        <v>0</v>
      </c>
      <c r="M146" s="9">
        <v>0</v>
      </c>
      <c r="N146" s="9">
        <v>0</v>
      </c>
      <c r="O146" s="9">
        <f t="shared" si="9"/>
        <v>0</v>
      </c>
      <c r="Q146" s="9">
        <f t="shared" si="10"/>
        <v>0</v>
      </c>
      <c r="R146" s="9">
        <f>(SUM($E146:F146)+SUM($E146:E146))/2</f>
        <v>0</v>
      </c>
      <c r="S146" s="9">
        <f>(SUM($E146:G146)+SUM($E146:F146))/2</f>
        <v>0</v>
      </c>
      <c r="T146" s="9">
        <f>(SUM($E146:H146)+SUM($E146:G146))/2</f>
        <v>0</v>
      </c>
      <c r="U146" s="9">
        <f>(SUM($E146:I146)+SUM($E146:H146))/2</f>
        <v>0</v>
      </c>
      <c r="V146" s="9">
        <f>(SUM($E146:J146)+SUM($E146:I146))/2</f>
        <v>0</v>
      </c>
      <c r="W146" s="9">
        <f>(SUM($E146:K146)+SUM($E146:J146))/2</f>
        <v>0</v>
      </c>
      <c r="X146" s="9">
        <f>(SUM($E146:L146)+SUM($E146:K146))/2</f>
        <v>0</v>
      </c>
      <c r="Y146" s="9">
        <f>(SUM($E146:M146)+SUM($E146:L146))/2</f>
        <v>0</v>
      </c>
      <c r="Z146" s="9">
        <f>(SUM($E146:N146)+SUM($E146:M146))/2</f>
        <v>0</v>
      </c>
      <c r="AA146" s="9">
        <f t="shared" si="11"/>
        <v>0</v>
      </c>
    </row>
    <row r="147" spans="1:27" hidden="1">
      <c r="A147" s="7">
        <v>2493</v>
      </c>
      <c r="B147" t="s">
        <v>33</v>
      </c>
      <c r="C147" t="str">
        <f t="shared" si="8"/>
        <v>2493 Elec Distribution 360-373</v>
      </c>
      <c r="D147" s="11">
        <v>1</v>
      </c>
      <c r="E147" s="8">
        <v>0</v>
      </c>
      <c r="F147" s="9">
        <v>0</v>
      </c>
      <c r="G147" s="9">
        <v>0</v>
      </c>
      <c r="H147" s="9">
        <v>0</v>
      </c>
      <c r="I147" s="9">
        <v>0</v>
      </c>
      <c r="J147" s="9">
        <v>0</v>
      </c>
      <c r="K147" s="9">
        <v>0</v>
      </c>
      <c r="L147" s="9">
        <v>0</v>
      </c>
      <c r="M147" s="9">
        <v>0</v>
      </c>
      <c r="N147" s="9">
        <v>0</v>
      </c>
      <c r="O147" s="9">
        <f t="shared" si="9"/>
        <v>0</v>
      </c>
      <c r="Q147" s="9">
        <f t="shared" si="10"/>
        <v>0</v>
      </c>
      <c r="R147" s="9">
        <f>(SUM($E147:F147)+SUM($E147:E147))/2</f>
        <v>0</v>
      </c>
      <c r="S147" s="9">
        <f>(SUM($E147:G147)+SUM($E147:F147))/2</f>
        <v>0</v>
      </c>
      <c r="T147" s="9">
        <f>(SUM($E147:H147)+SUM($E147:G147))/2</f>
        <v>0</v>
      </c>
      <c r="U147" s="9">
        <f>(SUM($E147:I147)+SUM($E147:H147))/2</f>
        <v>0</v>
      </c>
      <c r="V147" s="9">
        <f>(SUM($E147:J147)+SUM($E147:I147))/2</f>
        <v>0</v>
      </c>
      <c r="W147" s="9">
        <f>(SUM($E147:K147)+SUM($E147:J147))/2</f>
        <v>0</v>
      </c>
      <c r="X147" s="9">
        <f>(SUM($E147:L147)+SUM($E147:K147))/2</f>
        <v>0</v>
      </c>
      <c r="Y147" s="9">
        <f>(SUM($E147:M147)+SUM($E147:L147))/2</f>
        <v>0</v>
      </c>
      <c r="Z147" s="9">
        <f>(SUM($E147:N147)+SUM($E147:M147))/2</f>
        <v>0</v>
      </c>
      <c r="AA147" s="9">
        <f t="shared" si="11"/>
        <v>0</v>
      </c>
    </row>
    <row r="148" spans="1:27" hidden="1">
      <c r="A148" s="7">
        <v>2493</v>
      </c>
      <c r="B148" t="s">
        <v>36</v>
      </c>
      <c r="C148" t="str">
        <f t="shared" si="8"/>
        <v>2493 General 389-391 / 393-395 / 397-398</v>
      </c>
      <c r="D148" s="11">
        <v>1</v>
      </c>
      <c r="E148" s="8">
        <v>0</v>
      </c>
      <c r="F148" s="9">
        <v>0</v>
      </c>
      <c r="G148" s="9">
        <v>0</v>
      </c>
      <c r="H148" s="9">
        <v>0</v>
      </c>
      <c r="I148" s="9">
        <v>0</v>
      </c>
      <c r="J148" s="9">
        <v>0</v>
      </c>
      <c r="K148" s="9">
        <v>0</v>
      </c>
      <c r="L148" s="9">
        <v>0</v>
      </c>
      <c r="M148" s="9">
        <v>0</v>
      </c>
      <c r="N148" s="9">
        <v>0</v>
      </c>
      <c r="O148" s="9">
        <f t="shared" si="9"/>
        <v>0</v>
      </c>
      <c r="Q148" s="9">
        <f t="shared" si="10"/>
        <v>0</v>
      </c>
      <c r="R148" s="9">
        <f>(SUM($E148:F148)+SUM($E148:E148))/2</f>
        <v>0</v>
      </c>
      <c r="S148" s="9">
        <f>(SUM($E148:G148)+SUM($E148:F148))/2</f>
        <v>0</v>
      </c>
      <c r="T148" s="9">
        <f>(SUM($E148:H148)+SUM($E148:G148))/2</f>
        <v>0</v>
      </c>
      <c r="U148" s="9">
        <f>(SUM($E148:I148)+SUM($E148:H148))/2</f>
        <v>0</v>
      </c>
      <c r="V148" s="9">
        <f>(SUM($E148:J148)+SUM($E148:I148))/2</f>
        <v>0</v>
      </c>
      <c r="W148" s="9">
        <f>(SUM($E148:K148)+SUM($E148:J148))/2</f>
        <v>0</v>
      </c>
      <c r="X148" s="9">
        <f>(SUM($E148:L148)+SUM($E148:K148))/2</f>
        <v>0</v>
      </c>
      <c r="Y148" s="9">
        <f>(SUM($E148:M148)+SUM($E148:L148))/2</f>
        <v>0</v>
      </c>
      <c r="Z148" s="9">
        <f>(SUM($E148:N148)+SUM($E148:M148))/2</f>
        <v>0</v>
      </c>
      <c r="AA148" s="9">
        <f t="shared" si="11"/>
        <v>0</v>
      </c>
    </row>
    <row r="149" spans="1:27" hidden="1">
      <c r="A149" s="7">
        <v>2502</v>
      </c>
      <c r="B149" t="s">
        <v>33</v>
      </c>
      <c r="C149" t="str">
        <f t="shared" si="8"/>
        <v>2502 Elec Distribution 360-373</v>
      </c>
      <c r="D149" s="11">
        <v>1</v>
      </c>
      <c r="E149" s="8">
        <v>0</v>
      </c>
      <c r="F149" s="9">
        <v>0</v>
      </c>
      <c r="G149" s="9">
        <v>0</v>
      </c>
      <c r="H149" s="9">
        <v>0</v>
      </c>
      <c r="I149" s="9">
        <v>0</v>
      </c>
      <c r="J149" s="9">
        <v>0</v>
      </c>
      <c r="K149" s="9">
        <v>0</v>
      </c>
      <c r="L149" s="9">
        <v>0</v>
      </c>
      <c r="M149" s="9">
        <v>0</v>
      </c>
      <c r="N149" s="9">
        <v>0</v>
      </c>
      <c r="O149" s="9">
        <f t="shared" si="9"/>
        <v>0</v>
      </c>
      <c r="Q149" s="9">
        <f t="shared" si="10"/>
        <v>0</v>
      </c>
      <c r="R149" s="9">
        <f>(SUM($E149:F149)+SUM($E149:E149))/2</f>
        <v>0</v>
      </c>
      <c r="S149" s="9">
        <f>(SUM($E149:G149)+SUM($E149:F149))/2</f>
        <v>0</v>
      </c>
      <c r="T149" s="9">
        <f>(SUM($E149:H149)+SUM($E149:G149))/2</f>
        <v>0</v>
      </c>
      <c r="U149" s="9">
        <f>(SUM($E149:I149)+SUM($E149:H149))/2</f>
        <v>0</v>
      </c>
      <c r="V149" s="9">
        <f>(SUM($E149:J149)+SUM($E149:I149))/2</f>
        <v>0</v>
      </c>
      <c r="W149" s="9">
        <f>(SUM($E149:K149)+SUM($E149:J149))/2</f>
        <v>0</v>
      </c>
      <c r="X149" s="9">
        <f>(SUM($E149:L149)+SUM($E149:K149))/2</f>
        <v>0</v>
      </c>
      <c r="Y149" s="9">
        <f>(SUM($E149:M149)+SUM($E149:L149))/2</f>
        <v>0</v>
      </c>
      <c r="Z149" s="9">
        <f>(SUM($E149:N149)+SUM($E149:M149))/2</f>
        <v>0</v>
      </c>
      <c r="AA149" s="9">
        <f t="shared" si="11"/>
        <v>0</v>
      </c>
    </row>
    <row r="150" spans="1:27" hidden="1">
      <c r="A150" s="7">
        <v>2505</v>
      </c>
      <c r="B150" t="s">
        <v>34</v>
      </c>
      <c r="C150" t="str">
        <f t="shared" si="8"/>
        <v>2505 Elec Transmission 350-359</v>
      </c>
      <c r="D150" s="11">
        <v>1</v>
      </c>
      <c r="E150" s="8">
        <v>0</v>
      </c>
      <c r="F150" s="9">
        <v>0</v>
      </c>
      <c r="G150" s="9">
        <v>0</v>
      </c>
      <c r="H150" s="9">
        <v>0</v>
      </c>
      <c r="I150" s="9">
        <v>0</v>
      </c>
      <c r="J150" s="9">
        <v>0</v>
      </c>
      <c r="K150" s="9">
        <v>0</v>
      </c>
      <c r="L150" s="9">
        <v>0</v>
      </c>
      <c r="M150" s="9">
        <v>0</v>
      </c>
      <c r="N150" s="9">
        <v>0</v>
      </c>
      <c r="O150" s="9">
        <f t="shared" si="9"/>
        <v>0</v>
      </c>
      <c r="Q150" s="9">
        <f t="shared" si="10"/>
        <v>0</v>
      </c>
      <c r="R150" s="9">
        <f>(SUM($E150:F150)+SUM($E150:E150))/2</f>
        <v>0</v>
      </c>
      <c r="S150" s="9">
        <f>(SUM($E150:G150)+SUM($E150:F150))/2</f>
        <v>0</v>
      </c>
      <c r="T150" s="9">
        <f>(SUM($E150:H150)+SUM($E150:G150))/2</f>
        <v>0</v>
      </c>
      <c r="U150" s="9">
        <f>(SUM($E150:I150)+SUM($E150:H150))/2</f>
        <v>0</v>
      </c>
      <c r="V150" s="9">
        <f>(SUM($E150:J150)+SUM($E150:I150))/2</f>
        <v>0</v>
      </c>
      <c r="W150" s="9">
        <f>(SUM($E150:K150)+SUM($E150:J150))/2</f>
        <v>0</v>
      </c>
      <c r="X150" s="9">
        <f>(SUM($E150:L150)+SUM($E150:K150))/2</f>
        <v>0</v>
      </c>
      <c r="Y150" s="9">
        <f>(SUM($E150:M150)+SUM($E150:L150))/2</f>
        <v>0</v>
      </c>
      <c r="Z150" s="9">
        <f>(SUM($E150:N150)+SUM($E150:M150))/2</f>
        <v>0</v>
      </c>
      <c r="AA150" s="9">
        <f t="shared" si="11"/>
        <v>0</v>
      </c>
    </row>
    <row r="151" spans="1:27" hidden="1">
      <c r="A151" s="7">
        <v>2505</v>
      </c>
      <c r="B151" t="s">
        <v>33</v>
      </c>
      <c r="C151" t="str">
        <f t="shared" si="8"/>
        <v>2505 Elec Distribution 360-373</v>
      </c>
      <c r="D151" s="11">
        <v>1</v>
      </c>
      <c r="E151" s="8">
        <v>0</v>
      </c>
      <c r="F151" s="9">
        <v>0</v>
      </c>
      <c r="G151" s="9">
        <v>0</v>
      </c>
      <c r="H151" s="9">
        <v>0</v>
      </c>
      <c r="I151" s="9">
        <v>0</v>
      </c>
      <c r="J151" s="9">
        <v>0</v>
      </c>
      <c r="K151" s="9">
        <v>0</v>
      </c>
      <c r="L151" s="9">
        <v>0</v>
      </c>
      <c r="M151" s="9">
        <v>0</v>
      </c>
      <c r="N151" s="9">
        <v>0</v>
      </c>
      <c r="O151" s="9">
        <f t="shared" si="9"/>
        <v>0</v>
      </c>
      <c r="Q151" s="9">
        <f t="shared" si="10"/>
        <v>0</v>
      </c>
      <c r="R151" s="9">
        <f>(SUM($E151:F151)+SUM($E151:E151))/2</f>
        <v>0</v>
      </c>
      <c r="S151" s="9">
        <f>(SUM($E151:G151)+SUM($E151:F151))/2</f>
        <v>0</v>
      </c>
      <c r="T151" s="9">
        <f>(SUM($E151:H151)+SUM($E151:G151))/2</f>
        <v>0</v>
      </c>
      <c r="U151" s="9">
        <f>(SUM($E151:I151)+SUM($E151:H151))/2</f>
        <v>0</v>
      </c>
      <c r="V151" s="9">
        <f>(SUM($E151:J151)+SUM($E151:I151))/2</f>
        <v>0</v>
      </c>
      <c r="W151" s="9">
        <f>(SUM($E151:K151)+SUM($E151:J151))/2</f>
        <v>0</v>
      </c>
      <c r="X151" s="9">
        <f>(SUM($E151:L151)+SUM($E151:K151))/2</f>
        <v>0</v>
      </c>
      <c r="Y151" s="9">
        <f>(SUM($E151:M151)+SUM($E151:L151))/2</f>
        <v>0</v>
      </c>
      <c r="Z151" s="9">
        <f>(SUM($E151:N151)+SUM($E151:M151))/2</f>
        <v>0</v>
      </c>
      <c r="AA151" s="9">
        <f t="shared" si="11"/>
        <v>0</v>
      </c>
    </row>
    <row r="152" spans="1:27" hidden="1">
      <c r="A152" s="7">
        <v>2514</v>
      </c>
      <c r="B152" t="s">
        <v>33</v>
      </c>
      <c r="C152" t="str">
        <f t="shared" si="8"/>
        <v>2514 Elec Distribution 360-373</v>
      </c>
      <c r="D152" s="11">
        <v>1</v>
      </c>
      <c r="E152" s="8">
        <v>0</v>
      </c>
      <c r="F152" s="9">
        <v>0</v>
      </c>
      <c r="G152" s="9">
        <v>0</v>
      </c>
      <c r="H152" s="9">
        <v>0</v>
      </c>
      <c r="I152" s="9">
        <v>0</v>
      </c>
      <c r="J152" s="9">
        <v>0</v>
      </c>
      <c r="K152" s="9">
        <v>0</v>
      </c>
      <c r="L152" s="9">
        <v>0</v>
      </c>
      <c r="M152" s="9">
        <v>0</v>
      </c>
      <c r="N152" s="9">
        <v>0</v>
      </c>
      <c r="O152" s="9">
        <f t="shared" si="9"/>
        <v>0</v>
      </c>
      <c r="Q152" s="9">
        <f t="shared" si="10"/>
        <v>0</v>
      </c>
      <c r="R152" s="9">
        <f>(SUM($E152:F152)+SUM($E152:E152))/2</f>
        <v>0</v>
      </c>
      <c r="S152" s="9">
        <f>(SUM($E152:G152)+SUM($E152:F152))/2</f>
        <v>0</v>
      </c>
      <c r="T152" s="9">
        <f>(SUM($E152:H152)+SUM($E152:G152))/2</f>
        <v>0</v>
      </c>
      <c r="U152" s="9">
        <f>(SUM($E152:I152)+SUM($E152:H152))/2</f>
        <v>0</v>
      </c>
      <c r="V152" s="9">
        <f>(SUM($E152:J152)+SUM($E152:I152))/2</f>
        <v>0</v>
      </c>
      <c r="W152" s="9">
        <f>(SUM($E152:K152)+SUM($E152:J152))/2</f>
        <v>0</v>
      </c>
      <c r="X152" s="9">
        <f>(SUM($E152:L152)+SUM($E152:K152))/2</f>
        <v>0</v>
      </c>
      <c r="Y152" s="9">
        <f>(SUM($E152:M152)+SUM($E152:L152))/2</f>
        <v>0</v>
      </c>
      <c r="Z152" s="9">
        <f>(SUM($E152:N152)+SUM($E152:M152))/2</f>
        <v>0</v>
      </c>
      <c r="AA152" s="9">
        <f t="shared" si="11"/>
        <v>0</v>
      </c>
    </row>
    <row r="153" spans="1:27" hidden="1">
      <c r="A153" s="7">
        <v>2514</v>
      </c>
      <c r="B153" t="s">
        <v>34</v>
      </c>
      <c r="C153" t="str">
        <f t="shared" si="8"/>
        <v>2514 Elec Transmission 350-359</v>
      </c>
      <c r="D153" s="11">
        <v>1</v>
      </c>
      <c r="E153" s="8">
        <v>0</v>
      </c>
      <c r="F153" s="9">
        <v>0</v>
      </c>
      <c r="G153" s="9">
        <v>0</v>
      </c>
      <c r="H153" s="9">
        <v>0</v>
      </c>
      <c r="I153" s="9">
        <v>0</v>
      </c>
      <c r="J153" s="9">
        <v>0</v>
      </c>
      <c r="K153" s="9">
        <v>0</v>
      </c>
      <c r="L153" s="9">
        <v>0</v>
      </c>
      <c r="M153" s="9">
        <v>0</v>
      </c>
      <c r="N153" s="9">
        <v>0</v>
      </c>
      <c r="O153" s="9">
        <f t="shared" si="9"/>
        <v>0</v>
      </c>
      <c r="Q153" s="9">
        <f t="shared" si="10"/>
        <v>0</v>
      </c>
      <c r="R153" s="9">
        <f>(SUM($E153:F153)+SUM($E153:E153))/2</f>
        <v>0</v>
      </c>
      <c r="S153" s="9">
        <f>(SUM($E153:G153)+SUM($E153:F153))/2</f>
        <v>0</v>
      </c>
      <c r="T153" s="9">
        <f>(SUM($E153:H153)+SUM($E153:G153))/2</f>
        <v>0</v>
      </c>
      <c r="U153" s="9">
        <f>(SUM($E153:I153)+SUM($E153:H153))/2</f>
        <v>0</v>
      </c>
      <c r="V153" s="9">
        <f>(SUM($E153:J153)+SUM($E153:I153))/2</f>
        <v>0</v>
      </c>
      <c r="W153" s="9">
        <f>(SUM($E153:K153)+SUM($E153:J153))/2</f>
        <v>0</v>
      </c>
      <c r="X153" s="9">
        <f>(SUM($E153:L153)+SUM($E153:K153))/2</f>
        <v>0</v>
      </c>
      <c r="Y153" s="9">
        <f>(SUM($E153:M153)+SUM($E153:L153))/2</f>
        <v>0</v>
      </c>
      <c r="Z153" s="9">
        <f>(SUM($E153:N153)+SUM($E153:M153))/2</f>
        <v>0</v>
      </c>
      <c r="AA153" s="9">
        <f t="shared" si="11"/>
        <v>0</v>
      </c>
    </row>
    <row r="154" spans="1:27" hidden="1">
      <c r="A154" s="7">
        <v>2515</v>
      </c>
      <c r="B154" t="s">
        <v>33</v>
      </c>
      <c r="C154" t="str">
        <f t="shared" si="8"/>
        <v>2515 Elec Distribution 360-373</v>
      </c>
      <c r="D154" s="11">
        <v>1</v>
      </c>
      <c r="E154" s="8">
        <v>0</v>
      </c>
      <c r="F154" s="9">
        <v>0</v>
      </c>
      <c r="G154" s="9">
        <v>0</v>
      </c>
      <c r="H154" s="9">
        <v>0</v>
      </c>
      <c r="I154" s="9">
        <v>0</v>
      </c>
      <c r="J154" s="9">
        <v>0</v>
      </c>
      <c r="K154" s="9">
        <v>0</v>
      </c>
      <c r="L154" s="9">
        <v>0</v>
      </c>
      <c r="M154" s="9">
        <v>0</v>
      </c>
      <c r="N154" s="9">
        <v>0</v>
      </c>
      <c r="O154" s="9">
        <f t="shared" si="9"/>
        <v>0</v>
      </c>
      <c r="Q154" s="9">
        <f t="shared" si="10"/>
        <v>0</v>
      </c>
      <c r="R154" s="9">
        <f>(SUM($E154:F154)+SUM($E154:E154))/2</f>
        <v>0</v>
      </c>
      <c r="S154" s="9">
        <f>(SUM($E154:G154)+SUM($E154:F154))/2</f>
        <v>0</v>
      </c>
      <c r="T154" s="9">
        <f>(SUM($E154:H154)+SUM($E154:G154))/2</f>
        <v>0</v>
      </c>
      <c r="U154" s="9">
        <f>(SUM($E154:I154)+SUM($E154:H154))/2</f>
        <v>0</v>
      </c>
      <c r="V154" s="9">
        <f>(SUM($E154:J154)+SUM($E154:I154))/2</f>
        <v>0</v>
      </c>
      <c r="W154" s="9">
        <f>(SUM($E154:K154)+SUM($E154:J154))/2</f>
        <v>0</v>
      </c>
      <c r="X154" s="9">
        <f>(SUM($E154:L154)+SUM($E154:K154))/2</f>
        <v>0</v>
      </c>
      <c r="Y154" s="9">
        <f>(SUM($E154:M154)+SUM($E154:L154))/2</f>
        <v>0</v>
      </c>
      <c r="Z154" s="9">
        <f>(SUM($E154:N154)+SUM($E154:M154))/2</f>
        <v>0</v>
      </c>
      <c r="AA154" s="9">
        <f t="shared" si="11"/>
        <v>0</v>
      </c>
    </row>
    <row r="155" spans="1:27" hidden="1">
      <c r="A155" s="7">
        <v>2516</v>
      </c>
      <c r="B155" t="s">
        <v>33</v>
      </c>
      <c r="C155" t="str">
        <f t="shared" si="8"/>
        <v>2516 Elec Distribution 360-373</v>
      </c>
      <c r="D155" s="11">
        <v>1</v>
      </c>
      <c r="E155" s="8">
        <v>0</v>
      </c>
      <c r="F155" s="9">
        <v>0</v>
      </c>
      <c r="G155" s="9">
        <v>0</v>
      </c>
      <c r="H155" s="9">
        <v>0</v>
      </c>
      <c r="I155" s="9">
        <v>0</v>
      </c>
      <c r="J155" s="9">
        <v>0</v>
      </c>
      <c r="K155" s="9">
        <v>0</v>
      </c>
      <c r="L155" s="9">
        <v>0</v>
      </c>
      <c r="M155" s="9">
        <v>0</v>
      </c>
      <c r="N155" s="9">
        <v>0</v>
      </c>
      <c r="O155" s="9">
        <f t="shared" si="9"/>
        <v>0</v>
      </c>
      <c r="Q155" s="9">
        <f t="shared" si="10"/>
        <v>0</v>
      </c>
      <c r="R155" s="9">
        <f>(SUM($E155:F155)+SUM($E155:E155))/2</f>
        <v>0</v>
      </c>
      <c r="S155" s="9">
        <f>(SUM($E155:G155)+SUM($E155:F155))/2</f>
        <v>0</v>
      </c>
      <c r="T155" s="9">
        <f>(SUM($E155:H155)+SUM($E155:G155))/2</f>
        <v>0</v>
      </c>
      <c r="U155" s="9">
        <f>(SUM($E155:I155)+SUM($E155:H155))/2</f>
        <v>0</v>
      </c>
      <c r="V155" s="9">
        <f>(SUM($E155:J155)+SUM($E155:I155))/2</f>
        <v>0</v>
      </c>
      <c r="W155" s="9">
        <f>(SUM($E155:K155)+SUM($E155:J155))/2</f>
        <v>0</v>
      </c>
      <c r="X155" s="9">
        <f>(SUM($E155:L155)+SUM($E155:K155))/2</f>
        <v>0</v>
      </c>
      <c r="Y155" s="9">
        <f>(SUM($E155:M155)+SUM($E155:L155))/2</f>
        <v>0</v>
      </c>
      <c r="Z155" s="9">
        <f>(SUM($E155:N155)+SUM($E155:M155))/2</f>
        <v>0</v>
      </c>
      <c r="AA155" s="9">
        <f t="shared" si="11"/>
        <v>0</v>
      </c>
    </row>
    <row r="156" spans="1:27" hidden="1">
      <c r="A156" s="7">
        <v>2522</v>
      </c>
      <c r="B156" t="s">
        <v>33</v>
      </c>
      <c r="C156" t="str">
        <f t="shared" si="8"/>
        <v>2522 Elec Distribution 360-373</v>
      </c>
      <c r="D156" s="11">
        <v>1</v>
      </c>
      <c r="E156" s="8">
        <v>0</v>
      </c>
      <c r="F156" s="9">
        <v>0</v>
      </c>
      <c r="G156" s="9">
        <v>0</v>
      </c>
      <c r="H156" s="9">
        <v>0</v>
      </c>
      <c r="I156" s="9">
        <v>0</v>
      </c>
      <c r="J156" s="9">
        <v>0</v>
      </c>
      <c r="K156" s="9">
        <v>0</v>
      </c>
      <c r="L156" s="9">
        <v>0</v>
      </c>
      <c r="M156" s="9">
        <v>0</v>
      </c>
      <c r="N156" s="9">
        <v>0</v>
      </c>
      <c r="O156" s="9">
        <f t="shared" si="9"/>
        <v>0</v>
      </c>
      <c r="Q156" s="9">
        <f t="shared" si="10"/>
        <v>0</v>
      </c>
      <c r="R156" s="9">
        <f>(SUM($E156:F156)+SUM($E156:E156))/2</f>
        <v>0</v>
      </c>
      <c r="S156" s="9">
        <f>(SUM($E156:G156)+SUM($E156:F156))/2</f>
        <v>0</v>
      </c>
      <c r="T156" s="9">
        <f>(SUM($E156:H156)+SUM($E156:G156))/2</f>
        <v>0</v>
      </c>
      <c r="U156" s="9">
        <f>(SUM($E156:I156)+SUM($E156:H156))/2</f>
        <v>0</v>
      </c>
      <c r="V156" s="9">
        <f>(SUM($E156:J156)+SUM($E156:I156))/2</f>
        <v>0</v>
      </c>
      <c r="W156" s="9">
        <f>(SUM($E156:K156)+SUM($E156:J156))/2</f>
        <v>0</v>
      </c>
      <c r="X156" s="9">
        <f>(SUM($E156:L156)+SUM($E156:K156))/2</f>
        <v>0</v>
      </c>
      <c r="Y156" s="9">
        <f>(SUM($E156:M156)+SUM($E156:L156))/2</f>
        <v>0</v>
      </c>
      <c r="Z156" s="9">
        <f>(SUM($E156:N156)+SUM($E156:M156))/2</f>
        <v>0</v>
      </c>
      <c r="AA156" s="9">
        <f t="shared" si="11"/>
        <v>0</v>
      </c>
    </row>
    <row r="157" spans="1:27" hidden="1">
      <c r="A157" s="7">
        <v>2525</v>
      </c>
      <c r="B157" t="s">
        <v>33</v>
      </c>
      <c r="C157" t="str">
        <f t="shared" si="8"/>
        <v>2525 Elec Distribution 360-373</v>
      </c>
      <c r="D157" s="11">
        <v>1</v>
      </c>
      <c r="E157" s="8">
        <v>0</v>
      </c>
      <c r="F157" s="9">
        <v>0</v>
      </c>
      <c r="G157" s="9">
        <v>0</v>
      </c>
      <c r="H157" s="9">
        <v>0</v>
      </c>
      <c r="I157" s="9">
        <v>0</v>
      </c>
      <c r="J157" s="9">
        <v>0</v>
      </c>
      <c r="K157" s="9">
        <v>0</v>
      </c>
      <c r="L157" s="9">
        <v>0</v>
      </c>
      <c r="M157" s="9">
        <v>0</v>
      </c>
      <c r="N157" s="9">
        <v>0</v>
      </c>
      <c r="O157" s="9">
        <f t="shared" si="9"/>
        <v>0</v>
      </c>
      <c r="Q157" s="9">
        <f t="shared" si="10"/>
        <v>0</v>
      </c>
      <c r="R157" s="9">
        <f>(SUM($E157:F157)+SUM($E157:E157))/2</f>
        <v>0</v>
      </c>
      <c r="S157" s="9">
        <f>(SUM($E157:G157)+SUM($E157:F157))/2</f>
        <v>0</v>
      </c>
      <c r="T157" s="9">
        <f>(SUM($E157:H157)+SUM($E157:G157))/2</f>
        <v>0</v>
      </c>
      <c r="U157" s="9">
        <f>(SUM($E157:I157)+SUM($E157:H157))/2</f>
        <v>0</v>
      </c>
      <c r="V157" s="9">
        <f>(SUM($E157:J157)+SUM($E157:I157))/2</f>
        <v>0</v>
      </c>
      <c r="W157" s="9">
        <f>(SUM($E157:K157)+SUM($E157:J157))/2</f>
        <v>0</v>
      </c>
      <c r="X157" s="9">
        <f>(SUM($E157:L157)+SUM($E157:K157))/2</f>
        <v>0</v>
      </c>
      <c r="Y157" s="9">
        <f>(SUM($E157:M157)+SUM($E157:L157))/2</f>
        <v>0</v>
      </c>
      <c r="Z157" s="9">
        <f>(SUM($E157:N157)+SUM($E157:M157))/2</f>
        <v>0</v>
      </c>
      <c r="AA157" s="9">
        <f t="shared" si="11"/>
        <v>0</v>
      </c>
    </row>
    <row r="158" spans="1:27" hidden="1">
      <c r="A158" s="7">
        <v>2526</v>
      </c>
      <c r="B158" t="s">
        <v>33</v>
      </c>
      <c r="C158" t="str">
        <f t="shared" si="8"/>
        <v>2526 Elec Distribution 360-373</v>
      </c>
      <c r="D158" s="11">
        <v>1</v>
      </c>
      <c r="E158" s="8">
        <v>0</v>
      </c>
      <c r="F158" s="9">
        <v>0</v>
      </c>
      <c r="G158" s="9">
        <v>0</v>
      </c>
      <c r="H158" s="9">
        <v>0</v>
      </c>
      <c r="I158" s="9">
        <v>0</v>
      </c>
      <c r="J158" s="9">
        <v>0</v>
      </c>
      <c r="K158" s="9">
        <v>0</v>
      </c>
      <c r="L158" s="9">
        <v>0</v>
      </c>
      <c r="M158" s="9">
        <v>0</v>
      </c>
      <c r="N158" s="9">
        <v>0</v>
      </c>
      <c r="O158" s="9">
        <f t="shared" si="9"/>
        <v>0</v>
      </c>
      <c r="Q158" s="9">
        <f t="shared" si="10"/>
        <v>0</v>
      </c>
      <c r="R158" s="9">
        <f>(SUM($E158:F158)+SUM($E158:E158))/2</f>
        <v>0</v>
      </c>
      <c r="S158" s="9">
        <f>(SUM($E158:G158)+SUM($E158:F158))/2</f>
        <v>0</v>
      </c>
      <c r="T158" s="9">
        <f>(SUM($E158:H158)+SUM($E158:G158))/2</f>
        <v>0</v>
      </c>
      <c r="U158" s="9">
        <f>(SUM($E158:I158)+SUM($E158:H158))/2</f>
        <v>0</v>
      </c>
      <c r="V158" s="9">
        <f>(SUM($E158:J158)+SUM($E158:I158))/2</f>
        <v>0</v>
      </c>
      <c r="W158" s="9">
        <f>(SUM($E158:K158)+SUM($E158:J158))/2</f>
        <v>0</v>
      </c>
      <c r="X158" s="9">
        <f>(SUM($E158:L158)+SUM($E158:K158))/2</f>
        <v>0</v>
      </c>
      <c r="Y158" s="9">
        <f>(SUM($E158:M158)+SUM($E158:L158))/2</f>
        <v>0</v>
      </c>
      <c r="Z158" s="9">
        <f>(SUM($E158:N158)+SUM($E158:M158))/2</f>
        <v>0</v>
      </c>
      <c r="AA158" s="9">
        <f t="shared" si="11"/>
        <v>0</v>
      </c>
    </row>
    <row r="159" spans="1:27" hidden="1">
      <c r="A159" s="7">
        <v>2529</v>
      </c>
      <c r="B159" t="s">
        <v>33</v>
      </c>
      <c r="C159" t="str">
        <f t="shared" si="8"/>
        <v>2529 Elec Distribution 360-373</v>
      </c>
      <c r="D159" s="11">
        <v>1</v>
      </c>
      <c r="E159" s="8">
        <v>0</v>
      </c>
      <c r="F159" s="9">
        <v>0</v>
      </c>
      <c r="G159" s="9">
        <v>0</v>
      </c>
      <c r="H159" s="9">
        <v>0</v>
      </c>
      <c r="I159" s="9">
        <v>0</v>
      </c>
      <c r="J159" s="9">
        <v>0</v>
      </c>
      <c r="K159" s="9">
        <v>0</v>
      </c>
      <c r="L159" s="9">
        <v>0</v>
      </c>
      <c r="M159" s="9">
        <v>0</v>
      </c>
      <c r="N159" s="9">
        <v>0</v>
      </c>
      <c r="O159" s="9">
        <f t="shared" si="9"/>
        <v>0</v>
      </c>
      <c r="Q159" s="9">
        <f t="shared" si="10"/>
        <v>0</v>
      </c>
      <c r="R159" s="9">
        <f>(SUM($E159:F159)+SUM($E159:E159))/2</f>
        <v>0</v>
      </c>
      <c r="S159" s="9">
        <f>(SUM($E159:G159)+SUM($E159:F159))/2</f>
        <v>0</v>
      </c>
      <c r="T159" s="9">
        <f>(SUM($E159:H159)+SUM($E159:G159))/2</f>
        <v>0</v>
      </c>
      <c r="U159" s="9">
        <f>(SUM($E159:I159)+SUM($E159:H159))/2</f>
        <v>0</v>
      </c>
      <c r="V159" s="9">
        <f>(SUM($E159:J159)+SUM($E159:I159))/2</f>
        <v>0</v>
      </c>
      <c r="W159" s="9">
        <f>(SUM($E159:K159)+SUM($E159:J159))/2</f>
        <v>0</v>
      </c>
      <c r="X159" s="9">
        <f>(SUM($E159:L159)+SUM($E159:K159))/2</f>
        <v>0</v>
      </c>
      <c r="Y159" s="9">
        <f>(SUM($E159:M159)+SUM($E159:L159))/2</f>
        <v>0</v>
      </c>
      <c r="Z159" s="9">
        <f>(SUM($E159:N159)+SUM($E159:M159))/2</f>
        <v>0</v>
      </c>
      <c r="AA159" s="9">
        <f t="shared" si="11"/>
        <v>0</v>
      </c>
    </row>
    <row r="160" spans="1:27" hidden="1">
      <c r="A160" s="7">
        <v>2529</v>
      </c>
      <c r="B160" t="s">
        <v>37</v>
      </c>
      <c r="C160" t="str">
        <f t="shared" si="8"/>
        <v>2529 Software 303</v>
      </c>
      <c r="D160" s="11">
        <v>1</v>
      </c>
      <c r="E160" s="8">
        <v>0</v>
      </c>
      <c r="F160" s="9">
        <v>0</v>
      </c>
      <c r="G160" s="9">
        <v>0</v>
      </c>
      <c r="H160" s="9">
        <v>0</v>
      </c>
      <c r="I160" s="9">
        <v>0</v>
      </c>
      <c r="J160" s="9">
        <v>0</v>
      </c>
      <c r="K160" s="9">
        <v>0</v>
      </c>
      <c r="L160" s="9">
        <v>0</v>
      </c>
      <c r="M160" s="9">
        <v>0</v>
      </c>
      <c r="N160" s="9">
        <v>0</v>
      </c>
      <c r="O160" s="9">
        <f t="shared" si="9"/>
        <v>0</v>
      </c>
      <c r="Q160" s="9">
        <f t="shared" si="10"/>
        <v>0</v>
      </c>
      <c r="R160" s="9">
        <f>(SUM($E160:F160)+SUM($E160:E160))/2</f>
        <v>0</v>
      </c>
      <c r="S160" s="9">
        <f>(SUM($E160:G160)+SUM($E160:F160))/2</f>
        <v>0</v>
      </c>
      <c r="T160" s="9">
        <f>(SUM($E160:H160)+SUM($E160:G160))/2</f>
        <v>0</v>
      </c>
      <c r="U160" s="9">
        <f>(SUM($E160:I160)+SUM($E160:H160))/2</f>
        <v>0</v>
      </c>
      <c r="V160" s="9">
        <f>(SUM($E160:J160)+SUM($E160:I160))/2</f>
        <v>0</v>
      </c>
      <c r="W160" s="9">
        <f>(SUM($E160:K160)+SUM($E160:J160))/2</f>
        <v>0</v>
      </c>
      <c r="X160" s="9">
        <f>(SUM($E160:L160)+SUM($E160:K160))/2</f>
        <v>0</v>
      </c>
      <c r="Y160" s="9">
        <f>(SUM($E160:M160)+SUM($E160:L160))/2</f>
        <v>0</v>
      </c>
      <c r="Z160" s="9">
        <f>(SUM($E160:N160)+SUM($E160:M160))/2</f>
        <v>0</v>
      </c>
      <c r="AA160" s="9">
        <f t="shared" si="11"/>
        <v>0</v>
      </c>
    </row>
    <row r="161" spans="1:27" hidden="1">
      <c r="A161" s="7">
        <v>2529</v>
      </c>
      <c r="B161" t="s">
        <v>36</v>
      </c>
      <c r="C161" t="str">
        <f t="shared" si="8"/>
        <v>2529 General 389-391 / 393-395 / 397-398</v>
      </c>
      <c r="D161" s="11">
        <v>1</v>
      </c>
      <c r="E161" s="8">
        <v>0</v>
      </c>
      <c r="F161" s="9">
        <v>0</v>
      </c>
      <c r="G161" s="9">
        <v>0</v>
      </c>
      <c r="H161" s="9">
        <v>0</v>
      </c>
      <c r="I161" s="9">
        <v>0</v>
      </c>
      <c r="J161" s="9">
        <v>0</v>
      </c>
      <c r="K161" s="9">
        <v>0</v>
      </c>
      <c r="L161" s="9">
        <v>0</v>
      </c>
      <c r="M161" s="9">
        <v>0</v>
      </c>
      <c r="N161" s="9">
        <v>0</v>
      </c>
      <c r="O161" s="9">
        <f t="shared" si="9"/>
        <v>0</v>
      </c>
      <c r="Q161" s="9">
        <f t="shared" si="10"/>
        <v>0</v>
      </c>
      <c r="R161" s="9">
        <f>(SUM($E161:F161)+SUM($E161:E161))/2</f>
        <v>0</v>
      </c>
      <c r="S161" s="9">
        <f>(SUM($E161:G161)+SUM($E161:F161))/2</f>
        <v>0</v>
      </c>
      <c r="T161" s="9">
        <f>(SUM($E161:H161)+SUM($E161:G161))/2</f>
        <v>0</v>
      </c>
      <c r="U161" s="9">
        <f>(SUM($E161:I161)+SUM($E161:H161))/2</f>
        <v>0</v>
      </c>
      <c r="V161" s="9">
        <f>(SUM($E161:J161)+SUM($E161:I161))/2</f>
        <v>0</v>
      </c>
      <c r="W161" s="9">
        <f>(SUM($E161:K161)+SUM($E161:J161))/2</f>
        <v>0</v>
      </c>
      <c r="X161" s="9">
        <f>(SUM($E161:L161)+SUM($E161:K161))/2</f>
        <v>0</v>
      </c>
      <c r="Y161" s="9">
        <f>(SUM($E161:M161)+SUM($E161:L161))/2</f>
        <v>0</v>
      </c>
      <c r="Z161" s="9">
        <f>(SUM($E161:N161)+SUM($E161:M161))/2</f>
        <v>0</v>
      </c>
      <c r="AA161" s="9">
        <f t="shared" si="11"/>
        <v>0</v>
      </c>
    </row>
    <row r="162" spans="1:27" hidden="1">
      <c r="A162" s="7">
        <v>2530</v>
      </c>
      <c r="B162" t="s">
        <v>33</v>
      </c>
      <c r="C162" t="str">
        <f t="shared" si="8"/>
        <v>2530 Elec Distribution 360-373</v>
      </c>
      <c r="D162" s="11">
        <v>1</v>
      </c>
      <c r="E162" s="8">
        <v>0</v>
      </c>
      <c r="F162" s="9">
        <v>0</v>
      </c>
      <c r="G162" s="9">
        <v>0</v>
      </c>
      <c r="H162" s="9">
        <v>0</v>
      </c>
      <c r="I162" s="9">
        <v>0</v>
      </c>
      <c r="J162" s="9">
        <v>0</v>
      </c>
      <c r="K162" s="9">
        <v>0</v>
      </c>
      <c r="L162" s="9">
        <v>0</v>
      </c>
      <c r="M162" s="9">
        <v>0</v>
      </c>
      <c r="N162" s="9">
        <v>0</v>
      </c>
      <c r="O162" s="9">
        <f t="shared" si="9"/>
        <v>0</v>
      </c>
      <c r="Q162" s="9">
        <f t="shared" si="10"/>
        <v>0</v>
      </c>
      <c r="R162" s="9">
        <f>(SUM($E162:F162)+SUM($E162:E162))/2</f>
        <v>0</v>
      </c>
      <c r="S162" s="9">
        <f>(SUM($E162:G162)+SUM($E162:F162))/2</f>
        <v>0</v>
      </c>
      <c r="T162" s="9">
        <f>(SUM($E162:H162)+SUM($E162:G162))/2</f>
        <v>0</v>
      </c>
      <c r="U162" s="9">
        <f>(SUM($E162:I162)+SUM($E162:H162))/2</f>
        <v>0</v>
      </c>
      <c r="V162" s="9">
        <f>(SUM($E162:J162)+SUM($E162:I162))/2</f>
        <v>0</v>
      </c>
      <c r="W162" s="9">
        <f>(SUM($E162:K162)+SUM($E162:J162))/2</f>
        <v>0</v>
      </c>
      <c r="X162" s="9">
        <f>(SUM($E162:L162)+SUM($E162:K162))/2</f>
        <v>0</v>
      </c>
      <c r="Y162" s="9">
        <f>(SUM($E162:M162)+SUM($E162:L162))/2</f>
        <v>0</v>
      </c>
      <c r="Z162" s="9">
        <f>(SUM($E162:N162)+SUM($E162:M162))/2</f>
        <v>0</v>
      </c>
      <c r="AA162" s="9">
        <f t="shared" si="11"/>
        <v>0</v>
      </c>
    </row>
    <row r="163" spans="1:27" hidden="1">
      <c r="A163" s="7">
        <v>2530</v>
      </c>
      <c r="B163" t="s">
        <v>37</v>
      </c>
      <c r="C163" t="str">
        <f t="shared" si="8"/>
        <v>2530 Software 303</v>
      </c>
      <c r="D163" s="11">
        <v>1</v>
      </c>
      <c r="E163" s="8">
        <v>0</v>
      </c>
      <c r="F163" s="9">
        <v>0</v>
      </c>
      <c r="G163" s="9">
        <v>0</v>
      </c>
      <c r="H163" s="9">
        <v>0</v>
      </c>
      <c r="I163" s="9">
        <v>0</v>
      </c>
      <c r="J163" s="9">
        <v>0</v>
      </c>
      <c r="K163" s="9">
        <v>0</v>
      </c>
      <c r="L163" s="9">
        <v>0</v>
      </c>
      <c r="M163" s="9">
        <v>0</v>
      </c>
      <c r="N163" s="9">
        <v>0</v>
      </c>
      <c r="O163" s="9">
        <f t="shared" si="9"/>
        <v>0</v>
      </c>
      <c r="Q163" s="9">
        <f t="shared" si="10"/>
        <v>0</v>
      </c>
      <c r="R163" s="9">
        <f>(SUM($E163:F163)+SUM($E163:E163))/2</f>
        <v>0</v>
      </c>
      <c r="S163" s="9">
        <f>(SUM($E163:G163)+SUM($E163:F163))/2</f>
        <v>0</v>
      </c>
      <c r="T163" s="9">
        <f>(SUM($E163:H163)+SUM($E163:G163))/2</f>
        <v>0</v>
      </c>
      <c r="U163" s="9">
        <f>(SUM($E163:I163)+SUM($E163:H163))/2</f>
        <v>0</v>
      </c>
      <c r="V163" s="9">
        <f>(SUM($E163:J163)+SUM($E163:I163))/2</f>
        <v>0</v>
      </c>
      <c r="W163" s="9">
        <f>(SUM($E163:K163)+SUM($E163:J163))/2</f>
        <v>0</v>
      </c>
      <c r="X163" s="9">
        <f>(SUM($E163:L163)+SUM($E163:K163))/2</f>
        <v>0</v>
      </c>
      <c r="Y163" s="9">
        <f>(SUM($E163:M163)+SUM($E163:L163))/2</f>
        <v>0</v>
      </c>
      <c r="Z163" s="9">
        <f>(SUM($E163:N163)+SUM($E163:M163))/2</f>
        <v>0</v>
      </c>
      <c r="AA163" s="9">
        <f t="shared" si="11"/>
        <v>0</v>
      </c>
    </row>
    <row r="164" spans="1:27" hidden="1">
      <c r="A164" s="7">
        <v>2530</v>
      </c>
      <c r="B164" t="s">
        <v>36</v>
      </c>
      <c r="C164" t="str">
        <f t="shared" si="8"/>
        <v>2530 General 389-391 / 393-395 / 397-398</v>
      </c>
      <c r="D164" s="11">
        <v>1</v>
      </c>
      <c r="E164" s="8">
        <v>0</v>
      </c>
      <c r="F164" s="9">
        <v>0</v>
      </c>
      <c r="G164" s="9">
        <v>0</v>
      </c>
      <c r="H164" s="9">
        <v>0</v>
      </c>
      <c r="I164" s="9">
        <v>0</v>
      </c>
      <c r="J164" s="9">
        <v>0</v>
      </c>
      <c r="K164" s="9">
        <v>0</v>
      </c>
      <c r="L164" s="9">
        <v>0</v>
      </c>
      <c r="M164" s="9">
        <v>0</v>
      </c>
      <c r="N164" s="9">
        <v>0</v>
      </c>
      <c r="O164" s="9">
        <f t="shared" si="9"/>
        <v>0</v>
      </c>
      <c r="Q164" s="9">
        <f t="shared" si="10"/>
        <v>0</v>
      </c>
      <c r="R164" s="9">
        <f>(SUM($E164:F164)+SUM($E164:E164))/2</f>
        <v>0</v>
      </c>
      <c r="S164" s="9">
        <f>(SUM($E164:G164)+SUM($E164:F164))/2</f>
        <v>0</v>
      </c>
      <c r="T164" s="9">
        <f>(SUM($E164:H164)+SUM($E164:G164))/2</f>
        <v>0</v>
      </c>
      <c r="U164" s="9">
        <f>(SUM($E164:I164)+SUM($E164:H164))/2</f>
        <v>0</v>
      </c>
      <c r="V164" s="9">
        <f>(SUM($E164:J164)+SUM($E164:I164))/2</f>
        <v>0</v>
      </c>
      <c r="W164" s="9">
        <f>(SUM($E164:K164)+SUM($E164:J164))/2</f>
        <v>0</v>
      </c>
      <c r="X164" s="9">
        <f>(SUM($E164:L164)+SUM($E164:K164))/2</f>
        <v>0</v>
      </c>
      <c r="Y164" s="9">
        <f>(SUM($E164:M164)+SUM($E164:L164))/2</f>
        <v>0</v>
      </c>
      <c r="Z164" s="9">
        <f>(SUM($E164:N164)+SUM($E164:M164))/2</f>
        <v>0</v>
      </c>
      <c r="AA164" s="9">
        <f t="shared" si="11"/>
        <v>0</v>
      </c>
    </row>
    <row r="165" spans="1:27" hidden="1">
      <c r="A165" s="7">
        <v>2531</v>
      </c>
      <c r="B165" t="s">
        <v>34</v>
      </c>
      <c r="C165" t="str">
        <f t="shared" si="8"/>
        <v>2531 Elec Transmission 350-359</v>
      </c>
      <c r="D165" s="11">
        <v>1</v>
      </c>
      <c r="E165" s="8">
        <v>0</v>
      </c>
      <c r="F165" s="9">
        <v>0</v>
      </c>
      <c r="G165" s="9">
        <v>0</v>
      </c>
      <c r="H165" s="9">
        <v>0</v>
      </c>
      <c r="I165" s="9">
        <v>0</v>
      </c>
      <c r="J165" s="9">
        <v>0</v>
      </c>
      <c r="K165" s="9">
        <v>0</v>
      </c>
      <c r="L165" s="9">
        <v>0</v>
      </c>
      <c r="M165" s="9">
        <v>0</v>
      </c>
      <c r="N165" s="9">
        <v>0</v>
      </c>
      <c r="O165" s="9">
        <f t="shared" si="9"/>
        <v>0</v>
      </c>
      <c r="Q165" s="9">
        <f t="shared" si="10"/>
        <v>0</v>
      </c>
      <c r="R165" s="9">
        <f>(SUM($E165:F165)+SUM($E165:E165))/2</f>
        <v>0</v>
      </c>
      <c r="S165" s="9">
        <f>(SUM($E165:G165)+SUM($E165:F165))/2</f>
        <v>0</v>
      </c>
      <c r="T165" s="9">
        <f>(SUM($E165:H165)+SUM($E165:G165))/2</f>
        <v>0</v>
      </c>
      <c r="U165" s="9">
        <f>(SUM($E165:I165)+SUM($E165:H165))/2</f>
        <v>0</v>
      </c>
      <c r="V165" s="9">
        <f>(SUM($E165:J165)+SUM($E165:I165))/2</f>
        <v>0</v>
      </c>
      <c r="W165" s="9">
        <f>(SUM($E165:K165)+SUM($E165:J165))/2</f>
        <v>0</v>
      </c>
      <c r="X165" s="9">
        <f>(SUM($E165:L165)+SUM($E165:K165))/2</f>
        <v>0</v>
      </c>
      <c r="Y165" s="9">
        <f>(SUM($E165:M165)+SUM($E165:L165))/2</f>
        <v>0</v>
      </c>
      <c r="Z165" s="9">
        <f>(SUM($E165:N165)+SUM($E165:M165))/2</f>
        <v>0</v>
      </c>
      <c r="AA165" s="9">
        <f t="shared" si="11"/>
        <v>0</v>
      </c>
    </row>
    <row r="166" spans="1:27" hidden="1">
      <c r="A166" s="7">
        <v>2532</v>
      </c>
      <c r="B166" t="s">
        <v>34</v>
      </c>
      <c r="C166" t="str">
        <f t="shared" si="8"/>
        <v>2532 Elec Transmission 350-359</v>
      </c>
      <c r="D166" s="11">
        <v>1</v>
      </c>
      <c r="E166" s="8">
        <v>0</v>
      </c>
      <c r="F166" s="9">
        <v>0</v>
      </c>
      <c r="G166" s="9">
        <v>0</v>
      </c>
      <c r="H166" s="9">
        <v>0</v>
      </c>
      <c r="I166" s="9">
        <v>0</v>
      </c>
      <c r="J166" s="9">
        <v>0</v>
      </c>
      <c r="K166" s="9">
        <v>0</v>
      </c>
      <c r="L166" s="9">
        <v>0</v>
      </c>
      <c r="M166" s="9">
        <v>0</v>
      </c>
      <c r="N166" s="9">
        <v>0</v>
      </c>
      <c r="O166" s="9">
        <f t="shared" si="9"/>
        <v>0</v>
      </c>
      <c r="Q166" s="9">
        <f t="shared" si="10"/>
        <v>0</v>
      </c>
      <c r="R166" s="9">
        <f>(SUM($E166:F166)+SUM($E166:E166))/2</f>
        <v>0</v>
      </c>
      <c r="S166" s="9">
        <f>(SUM($E166:G166)+SUM($E166:F166))/2</f>
        <v>0</v>
      </c>
      <c r="T166" s="9">
        <f>(SUM($E166:H166)+SUM($E166:G166))/2</f>
        <v>0</v>
      </c>
      <c r="U166" s="9">
        <f>(SUM($E166:I166)+SUM($E166:H166))/2</f>
        <v>0</v>
      </c>
      <c r="V166" s="9">
        <f>(SUM($E166:J166)+SUM($E166:I166))/2</f>
        <v>0</v>
      </c>
      <c r="W166" s="9">
        <f>(SUM($E166:K166)+SUM($E166:J166))/2</f>
        <v>0</v>
      </c>
      <c r="X166" s="9">
        <f>(SUM($E166:L166)+SUM($E166:K166))/2</f>
        <v>0</v>
      </c>
      <c r="Y166" s="9">
        <f>(SUM($E166:M166)+SUM($E166:L166))/2</f>
        <v>0</v>
      </c>
      <c r="Z166" s="9">
        <f>(SUM($E166:N166)+SUM($E166:M166))/2</f>
        <v>0</v>
      </c>
      <c r="AA166" s="9">
        <f t="shared" si="11"/>
        <v>0</v>
      </c>
    </row>
    <row r="167" spans="1:27" hidden="1">
      <c r="A167" s="7">
        <v>2532</v>
      </c>
      <c r="B167" t="s">
        <v>33</v>
      </c>
      <c r="C167" t="str">
        <f t="shared" si="8"/>
        <v>2532 Elec Distribution 360-373</v>
      </c>
      <c r="D167" s="11">
        <v>1</v>
      </c>
      <c r="E167" s="8">
        <v>0</v>
      </c>
      <c r="F167" s="9">
        <v>0</v>
      </c>
      <c r="G167" s="9">
        <v>0</v>
      </c>
      <c r="H167" s="9">
        <v>0</v>
      </c>
      <c r="I167" s="9">
        <v>0</v>
      </c>
      <c r="J167" s="9">
        <v>0</v>
      </c>
      <c r="K167" s="9">
        <v>0</v>
      </c>
      <c r="L167" s="9">
        <v>0</v>
      </c>
      <c r="M167" s="9">
        <v>0</v>
      </c>
      <c r="N167" s="9">
        <v>0</v>
      </c>
      <c r="O167" s="9">
        <f t="shared" si="9"/>
        <v>0</v>
      </c>
      <c r="Q167" s="9">
        <f t="shared" si="10"/>
        <v>0</v>
      </c>
      <c r="R167" s="9">
        <f>(SUM($E167:F167)+SUM($E167:E167))/2</f>
        <v>0</v>
      </c>
      <c r="S167" s="9">
        <f>(SUM($E167:G167)+SUM($E167:F167))/2</f>
        <v>0</v>
      </c>
      <c r="T167" s="9">
        <f>(SUM($E167:H167)+SUM($E167:G167))/2</f>
        <v>0</v>
      </c>
      <c r="U167" s="9">
        <f>(SUM($E167:I167)+SUM($E167:H167))/2</f>
        <v>0</v>
      </c>
      <c r="V167" s="9">
        <f>(SUM($E167:J167)+SUM($E167:I167))/2</f>
        <v>0</v>
      </c>
      <c r="W167" s="9">
        <f>(SUM($E167:K167)+SUM($E167:J167))/2</f>
        <v>0</v>
      </c>
      <c r="X167" s="9">
        <f>(SUM($E167:L167)+SUM($E167:K167))/2</f>
        <v>0</v>
      </c>
      <c r="Y167" s="9">
        <f>(SUM($E167:M167)+SUM($E167:L167))/2</f>
        <v>0</v>
      </c>
      <c r="Z167" s="9">
        <f>(SUM($E167:N167)+SUM($E167:M167))/2</f>
        <v>0</v>
      </c>
      <c r="AA167" s="9">
        <f t="shared" si="11"/>
        <v>0</v>
      </c>
    </row>
    <row r="168" spans="1:27" hidden="1">
      <c r="A168" s="7">
        <v>2533</v>
      </c>
      <c r="B168" t="s">
        <v>34</v>
      </c>
      <c r="C168" t="str">
        <f t="shared" si="8"/>
        <v>2533 Elec Transmission 350-359</v>
      </c>
      <c r="D168" s="11">
        <v>1</v>
      </c>
      <c r="E168" s="8">
        <v>0</v>
      </c>
      <c r="F168" s="9">
        <v>0</v>
      </c>
      <c r="G168" s="9">
        <v>0</v>
      </c>
      <c r="H168" s="9">
        <v>0</v>
      </c>
      <c r="I168" s="9">
        <v>0</v>
      </c>
      <c r="J168" s="9">
        <v>0</v>
      </c>
      <c r="K168" s="9">
        <v>0</v>
      </c>
      <c r="L168" s="9">
        <v>0</v>
      </c>
      <c r="M168" s="9">
        <v>0</v>
      </c>
      <c r="N168" s="9">
        <v>0</v>
      </c>
      <c r="O168" s="9">
        <f t="shared" si="9"/>
        <v>0</v>
      </c>
      <c r="Q168" s="9">
        <f t="shared" si="10"/>
        <v>0</v>
      </c>
      <c r="R168" s="9">
        <f>(SUM($E168:F168)+SUM($E168:E168))/2</f>
        <v>0</v>
      </c>
      <c r="S168" s="9">
        <f>(SUM($E168:G168)+SUM($E168:F168))/2</f>
        <v>0</v>
      </c>
      <c r="T168" s="9">
        <f>(SUM($E168:H168)+SUM($E168:G168))/2</f>
        <v>0</v>
      </c>
      <c r="U168" s="9">
        <f>(SUM($E168:I168)+SUM($E168:H168))/2</f>
        <v>0</v>
      </c>
      <c r="V168" s="9">
        <f>(SUM($E168:J168)+SUM($E168:I168))/2</f>
        <v>0</v>
      </c>
      <c r="W168" s="9">
        <f>(SUM($E168:K168)+SUM($E168:J168))/2</f>
        <v>0</v>
      </c>
      <c r="X168" s="9">
        <f>(SUM($E168:L168)+SUM($E168:K168))/2</f>
        <v>0</v>
      </c>
      <c r="Y168" s="9">
        <f>(SUM($E168:M168)+SUM($E168:L168))/2</f>
        <v>0</v>
      </c>
      <c r="Z168" s="9">
        <f>(SUM($E168:N168)+SUM($E168:M168))/2</f>
        <v>0</v>
      </c>
      <c r="AA168" s="9">
        <f t="shared" si="11"/>
        <v>0</v>
      </c>
    </row>
    <row r="169" spans="1:27" hidden="1">
      <c r="A169" s="7">
        <v>2535</v>
      </c>
      <c r="B169" t="s">
        <v>33</v>
      </c>
      <c r="C169" t="str">
        <f t="shared" si="8"/>
        <v>2535 Elec Distribution 360-373</v>
      </c>
      <c r="D169" s="11">
        <v>1</v>
      </c>
      <c r="E169" s="8">
        <v>0</v>
      </c>
      <c r="F169" s="9">
        <v>0</v>
      </c>
      <c r="G169" s="9">
        <v>0</v>
      </c>
      <c r="H169" s="9">
        <v>0</v>
      </c>
      <c r="I169" s="9">
        <v>0</v>
      </c>
      <c r="J169" s="9">
        <v>0</v>
      </c>
      <c r="K169" s="9">
        <v>0</v>
      </c>
      <c r="L169" s="9">
        <v>0</v>
      </c>
      <c r="M169" s="9">
        <v>0</v>
      </c>
      <c r="N169" s="9">
        <v>0</v>
      </c>
      <c r="O169" s="9">
        <f t="shared" si="9"/>
        <v>0</v>
      </c>
      <c r="Q169" s="9">
        <f t="shared" si="10"/>
        <v>0</v>
      </c>
      <c r="R169" s="9">
        <f>(SUM($E169:F169)+SUM($E169:E169))/2</f>
        <v>0</v>
      </c>
      <c r="S169" s="9">
        <f>(SUM($E169:G169)+SUM($E169:F169))/2</f>
        <v>0</v>
      </c>
      <c r="T169" s="9">
        <f>(SUM($E169:H169)+SUM($E169:G169))/2</f>
        <v>0</v>
      </c>
      <c r="U169" s="9">
        <f>(SUM($E169:I169)+SUM($E169:H169))/2</f>
        <v>0</v>
      </c>
      <c r="V169" s="9">
        <f>(SUM($E169:J169)+SUM($E169:I169))/2</f>
        <v>0</v>
      </c>
      <c r="W169" s="9">
        <f>(SUM($E169:K169)+SUM($E169:J169))/2</f>
        <v>0</v>
      </c>
      <c r="X169" s="9">
        <f>(SUM($E169:L169)+SUM($E169:K169))/2</f>
        <v>0</v>
      </c>
      <c r="Y169" s="9">
        <f>(SUM($E169:M169)+SUM($E169:L169))/2</f>
        <v>0</v>
      </c>
      <c r="Z169" s="9">
        <f>(SUM($E169:N169)+SUM($E169:M169))/2</f>
        <v>0</v>
      </c>
      <c r="AA169" s="9">
        <f t="shared" si="11"/>
        <v>0</v>
      </c>
    </row>
    <row r="170" spans="1:27" hidden="1">
      <c r="A170" s="7">
        <v>2538</v>
      </c>
      <c r="B170" t="s">
        <v>33</v>
      </c>
      <c r="C170" t="str">
        <f t="shared" si="8"/>
        <v>2538 Elec Distribution 360-373</v>
      </c>
      <c r="D170" s="11">
        <v>1</v>
      </c>
      <c r="E170" s="8">
        <v>0</v>
      </c>
      <c r="F170" s="9">
        <v>0</v>
      </c>
      <c r="G170" s="9">
        <v>0</v>
      </c>
      <c r="H170" s="9">
        <v>0</v>
      </c>
      <c r="I170" s="9">
        <v>0</v>
      </c>
      <c r="J170" s="9">
        <v>0</v>
      </c>
      <c r="K170" s="9">
        <v>0</v>
      </c>
      <c r="L170" s="9">
        <v>0</v>
      </c>
      <c r="M170" s="9">
        <v>0</v>
      </c>
      <c r="N170" s="9">
        <v>0</v>
      </c>
      <c r="O170" s="9">
        <f t="shared" si="9"/>
        <v>0</v>
      </c>
      <c r="Q170" s="9">
        <f t="shared" si="10"/>
        <v>0</v>
      </c>
      <c r="R170" s="9">
        <f>(SUM($E170:F170)+SUM($E170:E170))/2</f>
        <v>0</v>
      </c>
      <c r="S170" s="9">
        <f>(SUM($E170:G170)+SUM($E170:F170))/2</f>
        <v>0</v>
      </c>
      <c r="T170" s="9">
        <f>(SUM($E170:H170)+SUM($E170:G170))/2</f>
        <v>0</v>
      </c>
      <c r="U170" s="9">
        <f>(SUM($E170:I170)+SUM($E170:H170))/2</f>
        <v>0</v>
      </c>
      <c r="V170" s="9">
        <f>(SUM($E170:J170)+SUM($E170:I170))/2</f>
        <v>0</v>
      </c>
      <c r="W170" s="9">
        <f>(SUM($E170:K170)+SUM($E170:J170))/2</f>
        <v>0</v>
      </c>
      <c r="X170" s="9">
        <f>(SUM($E170:L170)+SUM($E170:K170))/2</f>
        <v>0</v>
      </c>
      <c r="Y170" s="9">
        <f>(SUM($E170:M170)+SUM($E170:L170))/2</f>
        <v>0</v>
      </c>
      <c r="Z170" s="9">
        <f>(SUM($E170:N170)+SUM($E170:M170))/2</f>
        <v>0</v>
      </c>
      <c r="AA170" s="9">
        <f t="shared" si="11"/>
        <v>0</v>
      </c>
    </row>
    <row r="171" spans="1:27" hidden="1">
      <c r="A171" s="7">
        <v>2539</v>
      </c>
      <c r="B171" t="s">
        <v>34</v>
      </c>
      <c r="C171" t="str">
        <f t="shared" si="8"/>
        <v>2539 Elec Transmission 350-359</v>
      </c>
      <c r="D171" s="11">
        <v>1</v>
      </c>
      <c r="E171" s="8">
        <v>0</v>
      </c>
      <c r="F171" s="9">
        <v>0</v>
      </c>
      <c r="G171" s="9">
        <v>0</v>
      </c>
      <c r="H171" s="9">
        <v>0</v>
      </c>
      <c r="I171" s="9">
        <v>0</v>
      </c>
      <c r="J171" s="9">
        <v>0</v>
      </c>
      <c r="K171" s="9">
        <v>0</v>
      </c>
      <c r="L171" s="9">
        <v>0</v>
      </c>
      <c r="M171" s="9">
        <v>0</v>
      </c>
      <c r="N171" s="9">
        <v>0</v>
      </c>
      <c r="O171" s="9">
        <f t="shared" si="9"/>
        <v>0</v>
      </c>
      <c r="Q171" s="9">
        <f t="shared" si="10"/>
        <v>0</v>
      </c>
      <c r="R171" s="9">
        <f>(SUM($E171:F171)+SUM($E171:E171))/2</f>
        <v>0</v>
      </c>
      <c r="S171" s="9">
        <f>(SUM($E171:G171)+SUM($E171:F171))/2</f>
        <v>0</v>
      </c>
      <c r="T171" s="9">
        <f>(SUM($E171:H171)+SUM($E171:G171))/2</f>
        <v>0</v>
      </c>
      <c r="U171" s="9">
        <f>(SUM($E171:I171)+SUM($E171:H171))/2</f>
        <v>0</v>
      </c>
      <c r="V171" s="9">
        <f>(SUM($E171:J171)+SUM($E171:I171))/2</f>
        <v>0</v>
      </c>
      <c r="W171" s="9">
        <f>(SUM($E171:K171)+SUM($E171:J171))/2</f>
        <v>0</v>
      </c>
      <c r="X171" s="9">
        <f>(SUM($E171:L171)+SUM($E171:K171))/2</f>
        <v>0</v>
      </c>
      <c r="Y171" s="9">
        <f>(SUM($E171:M171)+SUM($E171:L171))/2</f>
        <v>0</v>
      </c>
      <c r="Z171" s="9">
        <f>(SUM($E171:N171)+SUM($E171:M171))/2</f>
        <v>0</v>
      </c>
      <c r="AA171" s="9">
        <f t="shared" si="11"/>
        <v>0</v>
      </c>
    </row>
    <row r="172" spans="1:27" hidden="1">
      <c r="A172" s="7">
        <v>2544</v>
      </c>
      <c r="B172" t="s">
        <v>33</v>
      </c>
      <c r="C172" t="str">
        <f t="shared" si="8"/>
        <v>2544 Elec Distribution 360-373</v>
      </c>
      <c r="D172" s="11">
        <v>1</v>
      </c>
      <c r="E172" s="8">
        <v>0</v>
      </c>
      <c r="F172" s="9">
        <v>0</v>
      </c>
      <c r="G172" s="9">
        <v>0</v>
      </c>
      <c r="H172" s="9">
        <v>0</v>
      </c>
      <c r="I172" s="9">
        <v>0</v>
      </c>
      <c r="J172" s="9">
        <v>0</v>
      </c>
      <c r="K172" s="9">
        <v>0</v>
      </c>
      <c r="L172" s="9">
        <v>0</v>
      </c>
      <c r="M172" s="9">
        <v>0</v>
      </c>
      <c r="N172" s="9">
        <v>0</v>
      </c>
      <c r="O172" s="9">
        <f t="shared" si="9"/>
        <v>0</v>
      </c>
      <c r="Q172" s="9">
        <f t="shared" si="10"/>
        <v>0</v>
      </c>
      <c r="R172" s="9">
        <f>(SUM($E172:F172)+SUM($E172:E172))/2</f>
        <v>0</v>
      </c>
      <c r="S172" s="9">
        <f>(SUM($E172:G172)+SUM($E172:F172))/2</f>
        <v>0</v>
      </c>
      <c r="T172" s="9">
        <f>(SUM($E172:H172)+SUM($E172:G172))/2</f>
        <v>0</v>
      </c>
      <c r="U172" s="9">
        <f>(SUM($E172:I172)+SUM($E172:H172))/2</f>
        <v>0</v>
      </c>
      <c r="V172" s="9">
        <f>(SUM($E172:J172)+SUM($E172:I172))/2</f>
        <v>0</v>
      </c>
      <c r="W172" s="9">
        <f>(SUM($E172:K172)+SUM($E172:J172))/2</f>
        <v>0</v>
      </c>
      <c r="X172" s="9">
        <f>(SUM($E172:L172)+SUM($E172:K172))/2</f>
        <v>0</v>
      </c>
      <c r="Y172" s="9">
        <f>(SUM($E172:M172)+SUM($E172:L172))/2</f>
        <v>0</v>
      </c>
      <c r="Z172" s="9">
        <f>(SUM($E172:N172)+SUM($E172:M172))/2</f>
        <v>0</v>
      </c>
      <c r="AA172" s="9">
        <f t="shared" si="11"/>
        <v>0</v>
      </c>
    </row>
    <row r="173" spans="1:27" hidden="1">
      <c r="A173" s="7">
        <v>2545</v>
      </c>
      <c r="B173" t="s">
        <v>34</v>
      </c>
      <c r="C173" t="str">
        <f t="shared" si="8"/>
        <v>2545 Elec Transmission 350-359</v>
      </c>
      <c r="D173" s="11">
        <v>1</v>
      </c>
      <c r="E173" s="8">
        <v>0</v>
      </c>
      <c r="F173" s="9">
        <v>0</v>
      </c>
      <c r="G173" s="9">
        <v>0</v>
      </c>
      <c r="H173" s="9">
        <v>0</v>
      </c>
      <c r="I173" s="9">
        <v>0</v>
      </c>
      <c r="J173" s="9">
        <v>0</v>
      </c>
      <c r="K173" s="9">
        <v>0</v>
      </c>
      <c r="L173" s="9">
        <v>0</v>
      </c>
      <c r="M173" s="9">
        <v>0</v>
      </c>
      <c r="N173" s="9">
        <v>0</v>
      </c>
      <c r="O173" s="9">
        <f t="shared" si="9"/>
        <v>0</v>
      </c>
      <c r="Q173" s="9">
        <f t="shared" si="10"/>
        <v>0</v>
      </c>
      <c r="R173" s="9">
        <f>(SUM($E173:F173)+SUM($E173:E173))/2</f>
        <v>0</v>
      </c>
      <c r="S173" s="9">
        <f>(SUM($E173:G173)+SUM($E173:F173))/2</f>
        <v>0</v>
      </c>
      <c r="T173" s="9">
        <f>(SUM($E173:H173)+SUM($E173:G173))/2</f>
        <v>0</v>
      </c>
      <c r="U173" s="9">
        <f>(SUM($E173:I173)+SUM($E173:H173))/2</f>
        <v>0</v>
      </c>
      <c r="V173" s="9">
        <f>(SUM($E173:J173)+SUM($E173:I173))/2</f>
        <v>0</v>
      </c>
      <c r="W173" s="9">
        <f>(SUM($E173:K173)+SUM($E173:J173))/2</f>
        <v>0</v>
      </c>
      <c r="X173" s="9">
        <f>(SUM($E173:L173)+SUM($E173:K173))/2</f>
        <v>0</v>
      </c>
      <c r="Y173" s="9">
        <f>(SUM($E173:M173)+SUM($E173:L173))/2</f>
        <v>0</v>
      </c>
      <c r="Z173" s="9">
        <f>(SUM($E173:N173)+SUM($E173:M173))/2</f>
        <v>0</v>
      </c>
      <c r="AA173" s="9">
        <f t="shared" si="11"/>
        <v>0</v>
      </c>
    </row>
    <row r="174" spans="1:27" hidden="1">
      <c r="A174" s="7">
        <v>2545</v>
      </c>
      <c r="B174" t="s">
        <v>33</v>
      </c>
      <c r="C174" t="str">
        <f t="shared" si="8"/>
        <v>2545 Elec Distribution 360-373</v>
      </c>
      <c r="D174" s="11">
        <v>1</v>
      </c>
      <c r="E174" s="8">
        <v>0</v>
      </c>
      <c r="F174" s="9">
        <v>0</v>
      </c>
      <c r="G174" s="9">
        <v>0</v>
      </c>
      <c r="H174" s="9">
        <v>0</v>
      </c>
      <c r="I174" s="9">
        <v>0</v>
      </c>
      <c r="J174" s="9">
        <v>0</v>
      </c>
      <c r="K174" s="9">
        <v>0</v>
      </c>
      <c r="L174" s="9">
        <v>0</v>
      </c>
      <c r="M174" s="9">
        <v>0</v>
      </c>
      <c r="N174" s="9">
        <v>0</v>
      </c>
      <c r="O174" s="9">
        <f t="shared" si="9"/>
        <v>0</v>
      </c>
      <c r="Q174" s="9">
        <f t="shared" si="10"/>
        <v>0</v>
      </c>
      <c r="R174" s="9">
        <f>(SUM($E174:F174)+SUM($E174:E174))/2</f>
        <v>0</v>
      </c>
      <c r="S174" s="9">
        <f>(SUM($E174:G174)+SUM($E174:F174))/2</f>
        <v>0</v>
      </c>
      <c r="T174" s="9">
        <f>(SUM($E174:H174)+SUM($E174:G174))/2</f>
        <v>0</v>
      </c>
      <c r="U174" s="9">
        <f>(SUM($E174:I174)+SUM($E174:H174))/2</f>
        <v>0</v>
      </c>
      <c r="V174" s="9">
        <f>(SUM($E174:J174)+SUM($E174:I174))/2</f>
        <v>0</v>
      </c>
      <c r="W174" s="9">
        <f>(SUM($E174:K174)+SUM($E174:J174))/2</f>
        <v>0</v>
      </c>
      <c r="X174" s="9">
        <f>(SUM($E174:L174)+SUM($E174:K174))/2</f>
        <v>0</v>
      </c>
      <c r="Y174" s="9">
        <f>(SUM($E174:M174)+SUM($E174:L174))/2</f>
        <v>0</v>
      </c>
      <c r="Z174" s="9">
        <f>(SUM($E174:N174)+SUM($E174:M174))/2</f>
        <v>0</v>
      </c>
      <c r="AA174" s="9">
        <f t="shared" si="11"/>
        <v>0</v>
      </c>
    </row>
    <row r="175" spans="1:27" hidden="1">
      <c r="A175" s="7">
        <v>2545</v>
      </c>
      <c r="B175" t="s">
        <v>36</v>
      </c>
      <c r="C175" t="str">
        <f t="shared" si="8"/>
        <v>2545 General 389-391 / 393-395 / 397-398</v>
      </c>
      <c r="D175" s="11">
        <v>1</v>
      </c>
      <c r="E175" s="8">
        <v>0</v>
      </c>
      <c r="F175" s="9">
        <v>0</v>
      </c>
      <c r="G175" s="9">
        <v>0</v>
      </c>
      <c r="H175" s="9">
        <v>0</v>
      </c>
      <c r="I175" s="9">
        <v>0</v>
      </c>
      <c r="J175" s="9">
        <v>0</v>
      </c>
      <c r="K175" s="9">
        <v>0</v>
      </c>
      <c r="L175" s="9">
        <v>0</v>
      </c>
      <c r="M175" s="9">
        <v>0</v>
      </c>
      <c r="N175" s="9">
        <v>0</v>
      </c>
      <c r="O175" s="9">
        <f t="shared" si="9"/>
        <v>0</v>
      </c>
      <c r="Q175" s="9">
        <f t="shared" si="10"/>
        <v>0</v>
      </c>
      <c r="R175" s="9">
        <f>(SUM($E175:F175)+SUM($E175:E175))/2</f>
        <v>0</v>
      </c>
      <c r="S175" s="9">
        <f>(SUM($E175:G175)+SUM($E175:F175))/2</f>
        <v>0</v>
      </c>
      <c r="T175" s="9">
        <f>(SUM($E175:H175)+SUM($E175:G175))/2</f>
        <v>0</v>
      </c>
      <c r="U175" s="9">
        <f>(SUM($E175:I175)+SUM($E175:H175))/2</f>
        <v>0</v>
      </c>
      <c r="V175" s="9">
        <f>(SUM($E175:J175)+SUM($E175:I175))/2</f>
        <v>0</v>
      </c>
      <c r="W175" s="9">
        <f>(SUM($E175:K175)+SUM($E175:J175))/2</f>
        <v>0</v>
      </c>
      <c r="X175" s="9">
        <f>(SUM($E175:L175)+SUM($E175:K175))/2</f>
        <v>0</v>
      </c>
      <c r="Y175" s="9">
        <f>(SUM($E175:M175)+SUM($E175:L175))/2</f>
        <v>0</v>
      </c>
      <c r="Z175" s="9">
        <f>(SUM($E175:N175)+SUM($E175:M175))/2</f>
        <v>0</v>
      </c>
      <c r="AA175" s="9">
        <f t="shared" si="11"/>
        <v>0</v>
      </c>
    </row>
    <row r="176" spans="1:27" hidden="1">
      <c r="A176" s="7">
        <v>2546</v>
      </c>
      <c r="B176" t="s">
        <v>33</v>
      </c>
      <c r="C176" t="str">
        <f t="shared" si="8"/>
        <v>2546 Elec Distribution 360-373</v>
      </c>
      <c r="D176" s="11">
        <v>1</v>
      </c>
      <c r="E176" s="8">
        <v>0</v>
      </c>
      <c r="F176" s="9">
        <v>0</v>
      </c>
      <c r="G176" s="9">
        <v>0</v>
      </c>
      <c r="H176" s="9">
        <v>0</v>
      </c>
      <c r="I176" s="9">
        <v>0</v>
      </c>
      <c r="J176" s="9">
        <v>0</v>
      </c>
      <c r="K176" s="9">
        <v>0</v>
      </c>
      <c r="L176" s="9">
        <v>0</v>
      </c>
      <c r="M176" s="9">
        <v>0</v>
      </c>
      <c r="N176" s="9">
        <v>0</v>
      </c>
      <c r="O176" s="9">
        <f t="shared" si="9"/>
        <v>0</v>
      </c>
      <c r="Q176" s="9">
        <f t="shared" si="10"/>
        <v>0</v>
      </c>
      <c r="R176" s="9">
        <f>(SUM($E176:F176)+SUM($E176:E176))/2</f>
        <v>0</v>
      </c>
      <c r="S176" s="9">
        <f>(SUM($E176:G176)+SUM($E176:F176))/2</f>
        <v>0</v>
      </c>
      <c r="T176" s="9">
        <f>(SUM($E176:H176)+SUM($E176:G176))/2</f>
        <v>0</v>
      </c>
      <c r="U176" s="9">
        <f>(SUM($E176:I176)+SUM($E176:H176))/2</f>
        <v>0</v>
      </c>
      <c r="V176" s="9">
        <f>(SUM($E176:J176)+SUM($E176:I176))/2</f>
        <v>0</v>
      </c>
      <c r="W176" s="9">
        <f>(SUM($E176:K176)+SUM($E176:J176))/2</f>
        <v>0</v>
      </c>
      <c r="X176" s="9">
        <f>(SUM($E176:L176)+SUM($E176:K176))/2</f>
        <v>0</v>
      </c>
      <c r="Y176" s="9">
        <f>(SUM($E176:M176)+SUM($E176:L176))/2</f>
        <v>0</v>
      </c>
      <c r="Z176" s="9">
        <f>(SUM($E176:N176)+SUM($E176:M176))/2</f>
        <v>0</v>
      </c>
      <c r="AA176" s="9">
        <f t="shared" si="11"/>
        <v>0</v>
      </c>
    </row>
    <row r="177" spans="1:27" hidden="1">
      <c r="A177" s="7">
        <v>2546</v>
      </c>
      <c r="B177" t="s">
        <v>34</v>
      </c>
      <c r="C177" t="str">
        <f t="shared" si="8"/>
        <v>2546 Elec Transmission 350-359</v>
      </c>
      <c r="D177" s="11">
        <v>1</v>
      </c>
      <c r="E177" s="8">
        <v>0</v>
      </c>
      <c r="F177" s="9">
        <v>0</v>
      </c>
      <c r="G177" s="9">
        <v>0</v>
      </c>
      <c r="H177" s="9">
        <v>0</v>
      </c>
      <c r="I177" s="9">
        <v>0</v>
      </c>
      <c r="J177" s="9">
        <v>0</v>
      </c>
      <c r="K177" s="9">
        <v>0</v>
      </c>
      <c r="L177" s="9">
        <v>0</v>
      </c>
      <c r="M177" s="9">
        <v>0</v>
      </c>
      <c r="N177" s="9">
        <v>0</v>
      </c>
      <c r="O177" s="9">
        <f t="shared" si="9"/>
        <v>0</v>
      </c>
      <c r="Q177" s="9">
        <f t="shared" si="10"/>
        <v>0</v>
      </c>
      <c r="R177" s="9">
        <f>(SUM($E177:F177)+SUM($E177:E177))/2</f>
        <v>0</v>
      </c>
      <c r="S177" s="9">
        <f>(SUM($E177:G177)+SUM($E177:F177))/2</f>
        <v>0</v>
      </c>
      <c r="T177" s="9">
        <f>(SUM($E177:H177)+SUM($E177:G177))/2</f>
        <v>0</v>
      </c>
      <c r="U177" s="9">
        <f>(SUM($E177:I177)+SUM($E177:H177))/2</f>
        <v>0</v>
      </c>
      <c r="V177" s="9">
        <f>(SUM($E177:J177)+SUM($E177:I177))/2</f>
        <v>0</v>
      </c>
      <c r="W177" s="9">
        <f>(SUM($E177:K177)+SUM($E177:J177))/2</f>
        <v>0</v>
      </c>
      <c r="X177" s="9">
        <f>(SUM($E177:L177)+SUM($E177:K177))/2</f>
        <v>0</v>
      </c>
      <c r="Y177" s="9">
        <f>(SUM($E177:M177)+SUM($E177:L177))/2</f>
        <v>0</v>
      </c>
      <c r="Z177" s="9">
        <f>(SUM($E177:N177)+SUM($E177:M177))/2</f>
        <v>0</v>
      </c>
      <c r="AA177" s="9">
        <f t="shared" si="11"/>
        <v>0</v>
      </c>
    </row>
    <row r="178" spans="1:27" hidden="1">
      <c r="A178" s="7">
        <v>2546</v>
      </c>
      <c r="B178" t="s">
        <v>36</v>
      </c>
      <c r="C178" t="str">
        <f t="shared" si="8"/>
        <v>2546 General 389-391 / 393-395 / 397-398</v>
      </c>
      <c r="D178" s="11">
        <v>1</v>
      </c>
      <c r="E178" s="8">
        <v>0</v>
      </c>
      <c r="F178" s="9">
        <v>0</v>
      </c>
      <c r="G178" s="9">
        <v>0</v>
      </c>
      <c r="H178" s="9">
        <v>0</v>
      </c>
      <c r="I178" s="9">
        <v>0</v>
      </c>
      <c r="J178" s="9">
        <v>0</v>
      </c>
      <c r="K178" s="9">
        <v>0</v>
      </c>
      <c r="L178" s="9">
        <v>0</v>
      </c>
      <c r="M178" s="9">
        <v>0</v>
      </c>
      <c r="N178" s="9">
        <v>0</v>
      </c>
      <c r="O178" s="9">
        <f t="shared" si="9"/>
        <v>0</v>
      </c>
      <c r="Q178" s="9">
        <f t="shared" si="10"/>
        <v>0</v>
      </c>
      <c r="R178" s="9">
        <f>(SUM($E178:F178)+SUM($E178:E178))/2</f>
        <v>0</v>
      </c>
      <c r="S178" s="9">
        <f>(SUM($E178:G178)+SUM($E178:F178))/2</f>
        <v>0</v>
      </c>
      <c r="T178" s="9">
        <f>(SUM($E178:H178)+SUM($E178:G178))/2</f>
        <v>0</v>
      </c>
      <c r="U178" s="9">
        <f>(SUM($E178:I178)+SUM($E178:H178))/2</f>
        <v>0</v>
      </c>
      <c r="V178" s="9">
        <f>(SUM($E178:J178)+SUM($E178:I178))/2</f>
        <v>0</v>
      </c>
      <c r="W178" s="9">
        <f>(SUM($E178:K178)+SUM($E178:J178))/2</f>
        <v>0</v>
      </c>
      <c r="X178" s="9">
        <f>(SUM($E178:L178)+SUM($E178:K178))/2</f>
        <v>0</v>
      </c>
      <c r="Y178" s="9">
        <f>(SUM($E178:M178)+SUM($E178:L178))/2</f>
        <v>0</v>
      </c>
      <c r="Z178" s="9">
        <f>(SUM($E178:N178)+SUM($E178:M178))/2</f>
        <v>0</v>
      </c>
      <c r="AA178" s="9">
        <f t="shared" si="11"/>
        <v>0</v>
      </c>
    </row>
    <row r="179" spans="1:27" hidden="1">
      <c r="A179" s="7">
        <v>2547</v>
      </c>
      <c r="B179" t="s">
        <v>33</v>
      </c>
      <c r="C179" t="str">
        <f t="shared" si="8"/>
        <v>2547 Elec Distribution 360-373</v>
      </c>
      <c r="D179" s="11">
        <v>1</v>
      </c>
      <c r="E179" s="8">
        <v>0</v>
      </c>
      <c r="F179" s="9">
        <v>0</v>
      </c>
      <c r="G179" s="9">
        <v>0</v>
      </c>
      <c r="H179" s="9">
        <v>0</v>
      </c>
      <c r="I179" s="9">
        <v>0</v>
      </c>
      <c r="J179" s="9">
        <v>0</v>
      </c>
      <c r="K179" s="9">
        <v>0</v>
      </c>
      <c r="L179" s="9">
        <v>0</v>
      </c>
      <c r="M179" s="9">
        <v>0</v>
      </c>
      <c r="N179" s="9">
        <v>0</v>
      </c>
      <c r="O179" s="9">
        <f t="shared" si="9"/>
        <v>0</v>
      </c>
      <c r="Q179" s="9">
        <f t="shared" si="10"/>
        <v>0</v>
      </c>
      <c r="R179" s="9">
        <f>(SUM($E179:F179)+SUM($E179:E179))/2</f>
        <v>0</v>
      </c>
      <c r="S179" s="9">
        <f>(SUM($E179:G179)+SUM($E179:F179))/2</f>
        <v>0</v>
      </c>
      <c r="T179" s="9">
        <f>(SUM($E179:H179)+SUM($E179:G179))/2</f>
        <v>0</v>
      </c>
      <c r="U179" s="9">
        <f>(SUM($E179:I179)+SUM($E179:H179))/2</f>
        <v>0</v>
      </c>
      <c r="V179" s="9">
        <f>(SUM($E179:J179)+SUM($E179:I179))/2</f>
        <v>0</v>
      </c>
      <c r="W179" s="9">
        <f>(SUM($E179:K179)+SUM($E179:J179))/2</f>
        <v>0</v>
      </c>
      <c r="X179" s="9">
        <f>(SUM($E179:L179)+SUM($E179:K179))/2</f>
        <v>0</v>
      </c>
      <c r="Y179" s="9">
        <f>(SUM($E179:M179)+SUM($E179:L179))/2</f>
        <v>0</v>
      </c>
      <c r="Z179" s="9">
        <f>(SUM($E179:N179)+SUM($E179:M179))/2</f>
        <v>0</v>
      </c>
      <c r="AA179" s="9">
        <f t="shared" si="11"/>
        <v>0</v>
      </c>
    </row>
    <row r="180" spans="1:27" hidden="1">
      <c r="A180" s="7">
        <v>2548</v>
      </c>
      <c r="B180" t="s">
        <v>33</v>
      </c>
      <c r="C180" t="str">
        <f t="shared" si="8"/>
        <v>2548 Elec Distribution 360-373</v>
      </c>
      <c r="D180" s="11">
        <v>1</v>
      </c>
      <c r="E180" s="8">
        <v>0</v>
      </c>
      <c r="F180" s="9">
        <v>0</v>
      </c>
      <c r="G180" s="9">
        <v>0</v>
      </c>
      <c r="H180" s="9">
        <v>0</v>
      </c>
      <c r="I180" s="9">
        <v>0</v>
      </c>
      <c r="J180" s="9">
        <v>0</v>
      </c>
      <c r="K180" s="9">
        <v>0</v>
      </c>
      <c r="L180" s="9">
        <v>0</v>
      </c>
      <c r="M180" s="9">
        <v>0</v>
      </c>
      <c r="N180" s="9">
        <v>0</v>
      </c>
      <c r="O180" s="9">
        <f t="shared" si="9"/>
        <v>0</v>
      </c>
      <c r="Q180" s="9">
        <f t="shared" si="10"/>
        <v>0</v>
      </c>
      <c r="R180" s="9">
        <f>(SUM($E180:F180)+SUM($E180:E180))/2</f>
        <v>0</v>
      </c>
      <c r="S180" s="9">
        <f>(SUM($E180:G180)+SUM($E180:F180))/2</f>
        <v>0</v>
      </c>
      <c r="T180" s="9">
        <f>(SUM($E180:H180)+SUM($E180:G180))/2</f>
        <v>0</v>
      </c>
      <c r="U180" s="9">
        <f>(SUM($E180:I180)+SUM($E180:H180))/2</f>
        <v>0</v>
      </c>
      <c r="V180" s="9">
        <f>(SUM($E180:J180)+SUM($E180:I180))/2</f>
        <v>0</v>
      </c>
      <c r="W180" s="9">
        <f>(SUM($E180:K180)+SUM($E180:J180))/2</f>
        <v>0</v>
      </c>
      <c r="X180" s="9">
        <f>(SUM($E180:L180)+SUM($E180:K180))/2</f>
        <v>0</v>
      </c>
      <c r="Y180" s="9">
        <f>(SUM($E180:M180)+SUM($E180:L180))/2</f>
        <v>0</v>
      </c>
      <c r="Z180" s="9">
        <f>(SUM($E180:N180)+SUM($E180:M180))/2</f>
        <v>0</v>
      </c>
      <c r="AA180" s="9">
        <f t="shared" si="11"/>
        <v>0</v>
      </c>
    </row>
    <row r="181" spans="1:27" hidden="1">
      <c r="A181" s="7">
        <v>2549</v>
      </c>
      <c r="B181" t="s">
        <v>33</v>
      </c>
      <c r="C181" t="str">
        <f t="shared" si="8"/>
        <v>2549 Elec Distribution 360-373</v>
      </c>
      <c r="D181" s="11">
        <v>1</v>
      </c>
      <c r="E181" s="8">
        <v>0</v>
      </c>
      <c r="F181" s="9">
        <v>0</v>
      </c>
      <c r="G181" s="9">
        <v>0</v>
      </c>
      <c r="H181" s="9">
        <v>0</v>
      </c>
      <c r="I181" s="9">
        <v>0</v>
      </c>
      <c r="J181" s="9">
        <v>0</v>
      </c>
      <c r="K181" s="9">
        <v>0</v>
      </c>
      <c r="L181" s="9">
        <v>0</v>
      </c>
      <c r="M181" s="9">
        <v>0</v>
      </c>
      <c r="N181" s="9">
        <v>0</v>
      </c>
      <c r="O181" s="9">
        <f t="shared" si="9"/>
        <v>0</v>
      </c>
      <c r="Q181" s="9">
        <f t="shared" si="10"/>
        <v>0</v>
      </c>
      <c r="R181" s="9">
        <f>(SUM($E181:F181)+SUM($E181:E181))/2</f>
        <v>0</v>
      </c>
      <c r="S181" s="9">
        <f>(SUM($E181:G181)+SUM($E181:F181))/2</f>
        <v>0</v>
      </c>
      <c r="T181" s="9">
        <f>(SUM($E181:H181)+SUM($E181:G181))/2</f>
        <v>0</v>
      </c>
      <c r="U181" s="9">
        <f>(SUM($E181:I181)+SUM($E181:H181))/2</f>
        <v>0</v>
      </c>
      <c r="V181" s="9">
        <f>(SUM($E181:J181)+SUM($E181:I181))/2</f>
        <v>0</v>
      </c>
      <c r="W181" s="9">
        <f>(SUM($E181:K181)+SUM($E181:J181))/2</f>
        <v>0</v>
      </c>
      <c r="X181" s="9">
        <f>(SUM($E181:L181)+SUM($E181:K181))/2</f>
        <v>0</v>
      </c>
      <c r="Y181" s="9">
        <f>(SUM($E181:M181)+SUM($E181:L181))/2</f>
        <v>0</v>
      </c>
      <c r="Z181" s="9">
        <f>(SUM($E181:N181)+SUM($E181:M181))/2</f>
        <v>0</v>
      </c>
      <c r="AA181" s="9">
        <f t="shared" si="11"/>
        <v>0</v>
      </c>
    </row>
    <row r="182" spans="1:27" hidden="1">
      <c r="A182" s="7">
        <v>2549</v>
      </c>
      <c r="B182" t="s">
        <v>34</v>
      </c>
      <c r="C182" t="str">
        <f t="shared" si="8"/>
        <v>2549 Elec Transmission 350-359</v>
      </c>
      <c r="D182" s="11">
        <v>1</v>
      </c>
      <c r="E182" s="8">
        <v>0</v>
      </c>
      <c r="F182" s="9">
        <v>0</v>
      </c>
      <c r="G182" s="9">
        <v>0</v>
      </c>
      <c r="H182" s="9">
        <v>0</v>
      </c>
      <c r="I182" s="9">
        <v>0</v>
      </c>
      <c r="J182" s="9">
        <v>0</v>
      </c>
      <c r="K182" s="9">
        <v>0</v>
      </c>
      <c r="L182" s="9">
        <v>0</v>
      </c>
      <c r="M182" s="9">
        <v>0</v>
      </c>
      <c r="N182" s="9">
        <v>0</v>
      </c>
      <c r="O182" s="9">
        <f t="shared" si="9"/>
        <v>0</v>
      </c>
      <c r="Q182" s="9">
        <f t="shared" si="10"/>
        <v>0</v>
      </c>
      <c r="R182" s="9">
        <f>(SUM($E182:F182)+SUM($E182:E182))/2</f>
        <v>0</v>
      </c>
      <c r="S182" s="9">
        <f>(SUM($E182:G182)+SUM($E182:F182))/2</f>
        <v>0</v>
      </c>
      <c r="T182" s="9">
        <f>(SUM($E182:H182)+SUM($E182:G182))/2</f>
        <v>0</v>
      </c>
      <c r="U182" s="9">
        <f>(SUM($E182:I182)+SUM($E182:H182))/2</f>
        <v>0</v>
      </c>
      <c r="V182" s="9">
        <f>(SUM($E182:J182)+SUM($E182:I182))/2</f>
        <v>0</v>
      </c>
      <c r="W182" s="9">
        <f>(SUM($E182:K182)+SUM($E182:J182))/2</f>
        <v>0</v>
      </c>
      <c r="X182" s="9">
        <f>(SUM($E182:L182)+SUM($E182:K182))/2</f>
        <v>0</v>
      </c>
      <c r="Y182" s="9">
        <f>(SUM($E182:M182)+SUM($E182:L182))/2</f>
        <v>0</v>
      </c>
      <c r="Z182" s="9">
        <f>(SUM($E182:N182)+SUM($E182:M182))/2</f>
        <v>0</v>
      </c>
      <c r="AA182" s="9">
        <f t="shared" si="11"/>
        <v>0</v>
      </c>
    </row>
    <row r="183" spans="1:27" hidden="1">
      <c r="A183" s="7">
        <v>2550</v>
      </c>
      <c r="B183" t="s">
        <v>34</v>
      </c>
      <c r="C183" t="str">
        <f t="shared" si="8"/>
        <v>2550 Elec Transmission 350-359</v>
      </c>
      <c r="D183" s="11">
        <v>1</v>
      </c>
      <c r="E183" s="8">
        <v>0</v>
      </c>
      <c r="F183" s="9">
        <v>0</v>
      </c>
      <c r="G183" s="9">
        <v>0</v>
      </c>
      <c r="H183" s="9">
        <v>0</v>
      </c>
      <c r="I183" s="9">
        <v>0</v>
      </c>
      <c r="J183" s="9">
        <v>0</v>
      </c>
      <c r="K183" s="9">
        <v>0</v>
      </c>
      <c r="L183" s="9">
        <v>0</v>
      </c>
      <c r="M183" s="9">
        <v>0</v>
      </c>
      <c r="N183" s="9">
        <v>0</v>
      </c>
      <c r="O183" s="9">
        <f t="shared" si="9"/>
        <v>0</v>
      </c>
      <c r="Q183" s="9">
        <f t="shared" si="10"/>
        <v>0</v>
      </c>
      <c r="R183" s="9">
        <f>(SUM($E183:F183)+SUM($E183:E183))/2</f>
        <v>0</v>
      </c>
      <c r="S183" s="9">
        <f>(SUM($E183:G183)+SUM($E183:F183))/2</f>
        <v>0</v>
      </c>
      <c r="T183" s="9">
        <f>(SUM($E183:H183)+SUM($E183:G183))/2</f>
        <v>0</v>
      </c>
      <c r="U183" s="9">
        <f>(SUM($E183:I183)+SUM($E183:H183))/2</f>
        <v>0</v>
      </c>
      <c r="V183" s="9">
        <f>(SUM($E183:J183)+SUM($E183:I183))/2</f>
        <v>0</v>
      </c>
      <c r="W183" s="9">
        <f>(SUM($E183:K183)+SUM($E183:J183))/2</f>
        <v>0</v>
      </c>
      <c r="X183" s="9">
        <f>(SUM($E183:L183)+SUM($E183:K183))/2</f>
        <v>0</v>
      </c>
      <c r="Y183" s="9">
        <f>(SUM($E183:M183)+SUM($E183:L183))/2</f>
        <v>0</v>
      </c>
      <c r="Z183" s="9">
        <f>(SUM($E183:N183)+SUM($E183:M183))/2</f>
        <v>0</v>
      </c>
      <c r="AA183" s="9">
        <f t="shared" si="11"/>
        <v>0</v>
      </c>
    </row>
    <row r="184" spans="1:27" hidden="1">
      <c r="A184" s="7">
        <v>2552</v>
      </c>
      <c r="B184" t="s">
        <v>34</v>
      </c>
      <c r="C184" t="str">
        <f t="shared" si="8"/>
        <v>2552 Elec Transmission 350-359</v>
      </c>
      <c r="D184" s="11">
        <v>1</v>
      </c>
      <c r="E184" s="8">
        <v>0</v>
      </c>
      <c r="F184" s="9">
        <v>0</v>
      </c>
      <c r="G184" s="9">
        <v>0</v>
      </c>
      <c r="H184" s="9">
        <v>0</v>
      </c>
      <c r="I184" s="9">
        <v>0</v>
      </c>
      <c r="J184" s="9">
        <v>0</v>
      </c>
      <c r="K184" s="9">
        <v>0</v>
      </c>
      <c r="L184" s="9">
        <v>0</v>
      </c>
      <c r="M184" s="9">
        <v>0</v>
      </c>
      <c r="N184" s="9">
        <v>0</v>
      </c>
      <c r="O184" s="9">
        <f t="shared" si="9"/>
        <v>0</v>
      </c>
      <c r="Q184" s="9">
        <f t="shared" si="10"/>
        <v>0</v>
      </c>
      <c r="R184" s="9">
        <f>(SUM($E184:F184)+SUM($E184:E184))/2</f>
        <v>0</v>
      </c>
      <c r="S184" s="9">
        <f>(SUM($E184:G184)+SUM($E184:F184))/2</f>
        <v>0</v>
      </c>
      <c r="T184" s="9">
        <f>(SUM($E184:H184)+SUM($E184:G184))/2</f>
        <v>0</v>
      </c>
      <c r="U184" s="9">
        <f>(SUM($E184:I184)+SUM($E184:H184))/2</f>
        <v>0</v>
      </c>
      <c r="V184" s="9">
        <f>(SUM($E184:J184)+SUM($E184:I184))/2</f>
        <v>0</v>
      </c>
      <c r="W184" s="9">
        <f>(SUM($E184:K184)+SUM($E184:J184))/2</f>
        <v>0</v>
      </c>
      <c r="X184" s="9">
        <f>(SUM($E184:L184)+SUM($E184:K184))/2</f>
        <v>0</v>
      </c>
      <c r="Y184" s="9">
        <f>(SUM($E184:M184)+SUM($E184:L184))/2</f>
        <v>0</v>
      </c>
      <c r="Z184" s="9">
        <f>(SUM($E184:N184)+SUM($E184:M184))/2</f>
        <v>0</v>
      </c>
      <c r="AA184" s="9">
        <f t="shared" si="11"/>
        <v>0</v>
      </c>
    </row>
    <row r="185" spans="1:27" hidden="1">
      <c r="A185" s="7">
        <v>2552</v>
      </c>
      <c r="B185" t="s">
        <v>33</v>
      </c>
      <c r="C185" t="str">
        <f t="shared" si="8"/>
        <v>2552 Elec Distribution 360-373</v>
      </c>
      <c r="D185" s="11">
        <v>1</v>
      </c>
      <c r="E185" s="8">
        <v>0</v>
      </c>
      <c r="F185" s="9">
        <v>0</v>
      </c>
      <c r="G185" s="9">
        <v>0</v>
      </c>
      <c r="H185" s="9">
        <v>0</v>
      </c>
      <c r="I185" s="9">
        <v>0</v>
      </c>
      <c r="J185" s="9">
        <v>0</v>
      </c>
      <c r="K185" s="9">
        <v>0</v>
      </c>
      <c r="L185" s="9">
        <v>0</v>
      </c>
      <c r="M185" s="9">
        <v>0</v>
      </c>
      <c r="N185" s="9">
        <v>0</v>
      </c>
      <c r="O185" s="9">
        <f t="shared" si="9"/>
        <v>0</v>
      </c>
      <c r="Q185" s="9">
        <f t="shared" si="10"/>
        <v>0</v>
      </c>
      <c r="R185" s="9">
        <f>(SUM($E185:F185)+SUM($E185:E185))/2</f>
        <v>0</v>
      </c>
      <c r="S185" s="9">
        <f>(SUM($E185:G185)+SUM($E185:F185))/2</f>
        <v>0</v>
      </c>
      <c r="T185" s="9">
        <f>(SUM($E185:H185)+SUM($E185:G185))/2</f>
        <v>0</v>
      </c>
      <c r="U185" s="9">
        <f>(SUM($E185:I185)+SUM($E185:H185))/2</f>
        <v>0</v>
      </c>
      <c r="V185" s="9">
        <f>(SUM($E185:J185)+SUM($E185:I185))/2</f>
        <v>0</v>
      </c>
      <c r="W185" s="9">
        <f>(SUM($E185:K185)+SUM($E185:J185))/2</f>
        <v>0</v>
      </c>
      <c r="X185" s="9">
        <f>(SUM($E185:L185)+SUM($E185:K185))/2</f>
        <v>0</v>
      </c>
      <c r="Y185" s="9">
        <f>(SUM($E185:M185)+SUM($E185:L185))/2</f>
        <v>0</v>
      </c>
      <c r="Z185" s="9">
        <f>(SUM($E185:N185)+SUM($E185:M185))/2</f>
        <v>0</v>
      </c>
      <c r="AA185" s="9">
        <f t="shared" si="11"/>
        <v>0</v>
      </c>
    </row>
    <row r="186" spans="1:27" hidden="1">
      <c r="A186" s="7">
        <v>2554</v>
      </c>
      <c r="B186" t="s">
        <v>33</v>
      </c>
      <c r="C186" t="str">
        <f t="shared" si="8"/>
        <v>2554 Elec Distribution 360-373</v>
      </c>
      <c r="D186" s="11">
        <v>1</v>
      </c>
      <c r="E186" s="8">
        <v>0</v>
      </c>
      <c r="F186" s="9">
        <v>0</v>
      </c>
      <c r="G186" s="9">
        <v>0</v>
      </c>
      <c r="H186" s="9">
        <v>0</v>
      </c>
      <c r="I186" s="9">
        <v>0</v>
      </c>
      <c r="J186" s="9">
        <v>0</v>
      </c>
      <c r="K186" s="9">
        <v>0</v>
      </c>
      <c r="L186" s="9">
        <v>0</v>
      </c>
      <c r="M186" s="9">
        <v>0</v>
      </c>
      <c r="N186" s="9">
        <v>0</v>
      </c>
      <c r="O186" s="9">
        <f t="shared" si="9"/>
        <v>0</v>
      </c>
      <c r="Q186" s="9">
        <f t="shared" si="10"/>
        <v>0</v>
      </c>
      <c r="R186" s="9">
        <f>(SUM($E186:F186)+SUM($E186:E186))/2</f>
        <v>0</v>
      </c>
      <c r="S186" s="9">
        <f>(SUM($E186:G186)+SUM($E186:F186))/2</f>
        <v>0</v>
      </c>
      <c r="T186" s="9">
        <f>(SUM($E186:H186)+SUM($E186:G186))/2</f>
        <v>0</v>
      </c>
      <c r="U186" s="9">
        <f>(SUM($E186:I186)+SUM($E186:H186))/2</f>
        <v>0</v>
      </c>
      <c r="V186" s="9">
        <f>(SUM($E186:J186)+SUM($E186:I186))/2</f>
        <v>0</v>
      </c>
      <c r="W186" s="9">
        <f>(SUM($E186:K186)+SUM($E186:J186))/2</f>
        <v>0</v>
      </c>
      <c r="X186" s="9">
        <f>(SUM($E186:L186)+SUM($E186:K186))/2</f>
        <v>0</v>
      </c>
      <c r="Y186" s="9">
        <f>(SUM($E186:M186)+SUM($E186:L186))/2</f>
        <v>0</v>
      </c>
      <c r="Z186" s="9">
        <f>(SUM($E186:N186)+SUM($E186:M186))/2</f>
        <v>0</v>
      </c>
      <c r="AA186" s="9">
        <f t="shared" si="11"/>
        <v>0</v>
      </c>
    </row>
    <row r="187" spans="1:27" hidden="1">
      <c r="A187" s="7">
        <v>2555</v>
      </c>
      <c r="B187" t="s">
        <v>34</v>
      </c>
      <c r="C187" t="str">
        <f t="shared" si="8"/>
        <v>2555 Elec Transmission 350-359</v>
      </c>
      <c r="D187" s="11">
        <v>1</v>
      </c>
      <c r="E187" s="8">
        <v>0</v>
      </c>
      <c r="F187" s="9">
        <v>0</v>
      </c>
      <c r="G187" s="9">
        <v>0</v>
      </c>
      <c r="H187" s="9">
        <v>0</v>
      </c>
      <c r="I187" s="9">
        <v>0</v>
      </c>
      <c r="J187" s="9">
        <v>0</v>
      </c>
      <c r="K187" s="9">
        <v>0</v>
      </c>
      <c r="L187" s="9">
        <v>0</v>
      </c>
      <c r="M187" s="9">
        <v>0</v>
      </c>
      <c r="N187" s="9">
        <v>0</v>
      </c>
      <c r="O187" s="9">
        <f t="shared" si="9"/>
        <v>0</v>
      </c>
      <c r="Q187" s="9">
        <f t="shared" si="10"/>
        <v>0</v>
      </c>
      <c r="R187" s="9">
        <f>(SUM($E187:F187)+SUM($E187:E187))/2</f>
        <v>0</v>
      </c>
      <c r="S187" s="9">
        <f>(SUM($E187:G187)+SUM($E187:F187))/2</f>
        <v>0</v>
      </c>
      <c r="T187" s="9">
        <f>(SUM($E187:H187)+SUM($E187:G187))/2</f>
        <v>0</v>
      </c>
      <c r="U187" s="9">
        <f>(SUM($E187:I187)+SUM($E187:H187))/2</f>
        <v>0</v>
      </c>
      <c r="V187" s="9">
        <f>(SUM($E187:J187)+SUM($E187:I187))/2</f>
        <v>0</v>
      </c>
      <c r="W187" s="9">
        <f>(SUM($E187:K187)+SUM($E187:J187))/2</f>
        <v>0</v>
      </c>
      <c r="X187" s="9">
        <f>(SUM($E187:L187)+SUM($E187:K187))/2</f>
        <v>0</v>
      </c>
      <c r="Y187" s="9">
        <f>(SUM($E187:M187)+SUM($E187:L187))/2</f>
        <v>0</v>
      </c>
      <c r="Z187" s="9">
        <f>(SUM($E187:N187)+SUM($E187:M187))/2</f>
        <v>0</v>
      </c>
      <c r="AA187" s="9">
        <f t="shared" si="11"/>
        <v>0</v>
      </c>
    </row>
    <row r="188" spans="1:27" hidden="1">
      <c r="A188" s="7">
        <v>2556</v>
      </c>
      <c r="B188" t="s">
        <v>33</v>
      </c>
      <c r="C188" t="str">
        <f t="shared" si="8"/>
        <v>2556 Elec Distribution 360-373</v>
      </c>
      <c r="D188" s="11">
        <v>1</v>
      </c>
      <c r="E188" s="8">
        <v>0</v>
      </c>
      <c r="F188" s="9">
        <v>0</v>
      </c>
      <c r="G188" s="9">
        <v>0</v>
      </c>
      <c r="H188" s="9">
        <v>0</v>
      </c>
      <c r="I188" s="9">
        <v>0</v>
      </c>
      <c r="J188" s="9">
        <v>0</v>
      </c>
      <c r="K188" s="9">
        <v>0</v>
      </c>
      <c r="L188" s="9">
        <v>0</v>
      </c>
      <c r="M188" s="9">
        <v>0</v>
      </c>
      <c r="N188" s="9">
        <v>0</v>
      </c>
      <c r="O188" s="9">
        <f t="shared" si="9"/>
        <v>0</v>
      </c>
      <c r="Q188" s="9">
        <f t="shared" si="10"/>
        <v>0</v>
      </c>
      <c r="R188" s="9">
        <f>(SUM($E188:F188)+SUM($E188:E188))/2</f>
        <v>0</v>
      </c>
      <c r="S188" s="9">
        <f>(SUM($E188:G188)+SUM($E188:F188))/2</f>
        <v>0</v>
      </c>
      <c r="T188" s="9">
        <f>(SUM($E188:H188)+SUM($E188:G188))/2</f>
        <v>0</v>
      </c>
      <c r="U188" s="9">
        <f>(SUM($E188:I188)+SUM($E188:H188))/2</f>
        <v>0</v>
      </c>
      <c r="V188" s="9">
        <f>(SUM($E188:J188)+SUM($E188:I188))/2</f>
        <v>0</v>
      </c>
      <c r="W188" s="9">
        <f>(SUM($E188:K188)+SUM($E188:J188))/2</f>
        <v>0</v>
      </c>
      <c r="X188" s="9">
        <f>(SUM($E188:L188)+SUM($E188:K188))/2</f>
        <v>0</v>
      </c>
      <c r="Y188" s="9">
        <f>(SUM($E188:M188)+SUM($E188:L188))/2</f>
        <v>0</v>
      </c>
      <c r="Z188" s="9">
        <f>(SUM($E188:N188)+SUM($E188:M188))/2</f>
        <v>0</v>
      </c>
      <c r="AA188" s="9">
        <f t="shared" si="11"/>
        <v>0</v>
      </c>
    </row>
    <row r="189" spans="1:27" hidden="1">
      <c r="A189" s="7">
        <v>2556</v>
      </c>
      <c r="B189" t="s">
        <v>34</v>
      </c>
      <c r="C189" t="str">
        <f t="shared" si="8"/>
        <v>2556 Elec Transmission 350-359</v>
      </c>
      <c r="D189" s="11">
        <v>1</v>
      </c>
      <c r="E189" s="8">
        <v>0</v>
      </c>
      <c r="F189" s="9">
        <v>0</v>
      </c>
      <c r="G189" s="9">
        <v>0</v>
      </c>
      <c r="H189" s="9">
        <v>0</v>
      </c>
      <c r="I189" s="9">
        <v>0</v>
      </c>
      <c r="J189" s="9">
        <v>0</v>
      </c>
      <c r="K189" s="9">
        <v>0</v>
      </c>
      <c r="L189" s="9">
        <v>0</v>
      </c>
      <c r="M189" s="9">
        <v>0</v>
      </c>
      <c r="N189" s="9">
        <v>0</v>
      </c>
      <c r="O189" s="9">
        <f t="shared" si="9"/>
        <v>0</v>
      </c>
      <c r="Q189" s="9">
        <f t="shared" si="10"/>
        <v>0</v>
      </c>
      <c r="R189" s="9">
        <f>(SUM($E189:F189)+SUM($E189:E189))/2</f>
        <v>0</v>
      </c>
      <c r="S189" s="9">
        <f>(SUM($E189:G189)+SUM($E189:F189))/2</f>
        <v>0</v>
      </c>
      <c r="T189" s="9">
        <f>(SUM($E189:H189)+SUM($E189:G189))/2</f>
        <v>0</v>
      </c>
      <c r="U189" s="9">
        <f>(SUM($E189:I189)+SUM($E189:H189))/2</f>
        <v>0</v>
      </c>
      <c r="V189" s="9">
        <f>(SUM($E189:J189)+SUM($E189:I189))/2</f>
        <v>0</v>
      </c>
      <c r="W189" s="9">
        <f>(SUM($E189:K189)+SUM($E189:J189))/2</f>
        <v>0</v>
      </c>
      <c r="X189" s="9">
        <f>(SUM($E189:L189)+SUM($E189:K189))/2</f>
        <v>0</v>
      </c>
      <c r="Y189" s="9">
        <f>(SUM($E189:M189)+SUM($E189:L189))/2</f>
        <v>0</v>
      </c>
      <c r="Z189" s="9">
        <f>(SUM($E189:N189)+SUM($E189:M189))/2</f>
        <v>0</v>
      </c>
      <c r="AA189" s="9">
        <f t="shared" si="11"/>
        <v>0</v>
      </c>
    </row>
    <row r="190" spans="1:27" hidden="1">
      <c r="A190" s="7">
        <v>2557</v>
      </c>
      <c r="B190" t="s">
        <v>34</v>
      </c>
      <c r="C190" t="str">
        <f t="shared" si="8"/>
        <v>2557 Elec Transmission 350-359</v>
      </c>
      <c r="D190" s="11">
        <v>1</v>
      </c>
      <c r="E190" s="8">
        <v>0</v>
      </c>
      <c r="F190" s="9">
        <v>0</v>
      </c>
      <c r="G190" s="9">
        <v>0</v>
      </c>
      <c r="H190" s="9">
        <v>0</v>
      </c>
      <c r="I190" s="9">
        <v>0</v>
      </c>
      <c r="J190" s="9">
        <v>0</v>
      </c>
      <c r="K190" s="9">
        <v>0</v>
      </c>
      <c r="L190" s="9">
        <v>0</v>
      </c>
      <c r="M190" s="9">
        <v>0</v>
      </c>
      <c r="N190" s="9">
        <v>0</v>
      </c>
      <c r="O190" s="9">
        <f t="shared" si="9"/>
        <v>0</v>
      </c>
      <c r="Q190" s="9">
        <f t="shared" si="10"/>
        <v>0</v>
      </c>
      <c r="R190" s="9">
        <f>(SUM($E190:F190)+SUM($E190:E190))/2</f>
        <v>0</v>
      </c>
      <c r="S190" s="9">
        <f>(SUM($E190:G190)+SUM($E190:F190))/2</f>
        <v>0</v>
      </c>
      <c r="T190" s="9">
        <f>(SUM($E190:H190)+SUM($E190:G190))/2</f>
        <v>0</v>
      </c>
      <c r="U190" s="9">
        <f>(SUM($E190:I190)+SUM($E190:H190))/2</f>
        <v>0</v>
      </c>
      <c r="V190" s="9">
        <f>(SUM($E190:J190)+SUM($E190:I190))/2</f>
        <v>0</v>
      </c>
      <c r="W190" s="9">
        <f>(SUM($E190:K190)+SUM($E190:J190))/2</f>
        <v>0</v>
      </c>
      <c r="X190" s="9">
        <f>(SUM($E190:L190)+SUM($E190:K190))/2</f>
        <v>0</v>
      </c>
      <c r="Y190" s="9">
        <f>(SUM($E190:M190)+SUM($E190:L190))/2</f>
        <v>0</v>
      </c>
      <c r="Z190" s="9">
        <f>(SUM($E190:N190)+SUM($E190:M190))/2</f>
        <v>0</v>
      </c>
      <c r="AA190" s="9">
        <f t="shared" si="11"/>
        <v>0</v>
      </c>
    </row>
    <row r="191" spans="1:27" hidden="1">
      <c r="A191" s="7">
        <v>2557</v>
      </c>
      <c r="B191" t="s">
        <v>33</v>
      </c>
      <c r="C191" t="str">
        <f t="shared" si="8"/>
        <v>2557 Elec Distribution 360-373</v>
      </c>
      <c r="D191" s="11">
        <v>1</v>
      </c>
      <c r="E191" s="8">
        <v>0</v>
      </c>
      <c r="F191" s="9">
        <v>0</v>
      </c>
      <c r="G191" s="9">
        <v>0</v>
      </c>
      <c r="H191" s="9">
        <v>0</v>
      </c>
      <c r="I191" s="9">
        <v>0</v>
      </c>
      <c r="J191" s="9">
        <v>0</v>
      </c>
      <c r="K191" s="9">
        <v>0</v>
      </c>
      <c r="L191" s="9">
        <v>0</v>
      </c>
      <c r="M191" s="9">
        <v>0</v>
      </c>
      <c r="N191" s="9">
        <v>0</v>
      </c>
      <c r="O191" s="9">
        <f t="shared" si="9"/>
        <v>0</v>
      </c>
      <c r="Q191" s="9">
        <f t="shared" si="10"/>
        <v>0</v>
      </c>
      <c r="R191" s="9">
        <f>(SUM($E191:F191)+SUM($E191:E191))/2</f>
        <v>0</v>
      </c>
      <c r="S191" s="9">
        <f>(SUM($E191:G191)+SUM($E191:F191))/2</f>
        <v>0</v>
      </c>
      <c r="T191" s="9">
        <f>(SUM($E191:H191)+SUM($E191:G191))/2</f>
        <v>0</v>
      </c>
      <c r="U191" s="9">
        <f>(SUM($E191:I191)+SUM($E191:H191))/2</f>
        <v>0</v>
      </c>
      <c r="V191" s="9">
        <f>(SUM($E191:J191)+SUM($E191:I191))/2</f>
        <v>0</v>
      </c>
      <c r="W191" s="9">
        <f>(SUM($E191:K191)+SUM($E191:J191))/2</f>
        <v>0</v>
      </c>
      <c r="X191" s="9">
        <f>(SUM($E191:L191)+SUM($E191:K191))/2</f>
        <v>0</v>
      </c>
      <c r="Y191" s="9">
        <f>(SUM($E191:M191)+SUM($E191:L191))/2</f>
        <v>0</v>
      </c>
      <c r="Z191" s="9">
        <f>(SUM($E191:N191)+SUM($E191:M191))/2</f>
        <v>0</v>
      </c>
      <c r="AA191" s="9">
        <f t="shared" si="11"/>
        <v>0</v>
      </c>
    </row>
    <row r="192" spans="1:27" hidden="1">
      <c r="A192" s="7">
        <v>2559</v>
      </c>
      <c r="B192" t="s">
        <v>34</v>
      </c>
      <c r="C192" t="str">
        <f t="shared" si="8"/>
        <v>2559 Elec Transmission 350-359</v>
      </c>
      <c r="D192" s="11">
        <v>1</v>
      </c>
      <c r="E192" s="8">
        <v>0</v>
      </c>
      <c r="F192" s="9">
        <v>0</v>
      </c>
      <c r="G192" s="9">
        <v>0</v>
      </c>
      <c r="H192" s="9">
        <v>0</v>
      </c>
      <c r="I192" s="9">
        <v>0</v>
      </c>
      <c r="J192" s="9">
        <v>0</v>
      </c>
      <c r="K192" s="9">
        <v>0</v>
      </c>
      <c r="L192" s="9">
        <v>0</v>
      </c>
      <c r="M192" s="9">
        <v>0</v>
      </c>
      <c r="N192" s="9">
        <v>0</v>
      </c>
      <c r="O192" s="9">
        <f t="shared" si="9"/>
        <v>0</v>
      </c>
      <c r="Q192" s="9">
        <f t="shared" si="10"/>
        <v>0</v>
      </c>
      <c r="R192" s="9">
        <f>(SUM($E192:F192)+SUM($E192:E192))/2</f>
        <v>0</v>
      </c>
      <c r="S192" s="9">
        <f>(SUM($E192:G192)+SUM($E192:F192))/2</f>
        <v>0</v>
      </c>
      <c r="T192" s="9">
        <f>(SUM($E192:H192)+SUM($E192:G192))/2</f>
        <v>0</v>
      </c>
      <c r="U192" s="9">
        <f>(SUM($E192:I192)+SUM($E192:H192))/2</f>
        <v>0</v>
      </c>
      <c r="V192" s="9">
        <f>(SUM($E192:J192)+SUM($E192:I192))/2</f>
        <v>0</v>
      </c>
      <c r="W192" s="9">
        <f>(SUM($E192:K192)+SUM($E192:J192))/2</f>
        <v>0</v>
      </c>
      <c r="X192" s="9">
        <f>(SUM($E192:L192)+SUM($E192:K192))/2</f>
        <v>0</v>
      </c>
      <c r="Y192" s="9">
        <f>(SUM($E192:M192)+SUM($E192:L192))/2</f>
        <v>0</v>
      </c>
      <c r="Z192" s="9">
        <f>(SUM($E192:N192)+SUM($E192:M192))/2</f>
        <v>0</v>
      </c>
      <c r="AA192" s="9">
        <f t="shared" si="11"/>
        <v>0</v>
      </c>
    </row>
    <row r="193" spans="1:27" hidden="1">
      <c r="A193" s="7">
        <v>2560</v>
      </c>
      <c r="B193" t="s">
        <v>34</v>
      </c>
      <c r="C193" t="str">
        <f t="shared" si="8"/>
        <v>2560 Elec Transmission 350-359</v>
      </c>
      <c r="D193" s="11">
        <v>1</v>
      </c>
      <c r="E193" s="8">
        <v>0</v>
      </c>
      <c r="F193" s="9">
        <v>0</v>
      </c>
      <c r="G193" s="9">
        <v>0</v>
      </c>
      <c r="H193" s="9">
        <v>0</v>
      </c>
      <c r="I193" s="9">
        <v>0</v>
      </c>
      <c r="J193" s="9">
        <v>0</v>
      </c>
      <c r="K193" s="9">
        <v>0</v>
      </c>
      <c r="L193" s="9">
        <v>0</v>
      </c>
      <c r="M193" s="9">
        <v>0</v>
      </c>
      <c r="N193" s="9">
        <v>0</v>
      </c>
      <c r="O193" s="9">
        <f t="shared" si="9"/>
        <v>0</v>
      </c>
      <c r="Q193" s="9">
        <f t="shared" si="10"/>
        <v>0</v>
      </c>
      <c r="R193" s="9">
        <f>(SUM($E193:F193)+SUM($E193:E193))/2</f>
        <v>0</v>
      </c>
      <c r="S193" s="9">
        <f>(SUM($E193:G193)+SUM($E193:F193))/2</f>
        <v>0</v>
      </c>
      <c r="T193" s="9">
        <f>(SUM($E193:H193)+SUM($E193:G193))/2</f>
        <v>0</v>
      </c>
      <c r="U193" s="9">
        <f>(SUM($E193:I193)+SUM($E193:H193))/2</f>
        <v>0</v>
      </c>
      <c r="V193" s="9">
        <f>(SUM($E193:J193)+SUM($E193:I193))/2</f>
        <v>0</v>
      </c>
      <c r="W193" s="9">
        <f>(SUM($E193:K193)+SUM($E193:J193))/2</f>
        <v>0</v>
      </c>
      <c r="X193" s="9">
        <f>(SUM($E193:L193)+SUM($E193:K193))/2</f>
        <v>0</v>
      </c>
      <c r="Y193" s="9">
        <f>(SUM($E193:M193)+SUM($E193:L193))/2</f>
        <v>0</v>
      </c>
      <c r="Z193" s="9">
        <f>(SUM($E193:N193)+SUM($E193:M193))/2</f>
        <v>0</v>
      </c>
      <c r="AA193" s="9">
        <f t="shared" si="11"/>
        <v>0</v>
      </c>
    </row>
    <row r="194" spans="1:27" hidden="1">
      <c r="A194" s="7">
        <v>2561</v>
      </c>
      <c r="B194" t="s">
        <v>33</v>
      </c>
      <c r="C194" t="str">
        <f t="shared" si="8"/>
        <v>2561 Elec Distribution 360-373</v>
      </c>
      <c r="D194" s="11">
        <v>1</v>
      </c>
      <c r="E194" s="8">
        <v>0</v>
      </c>
      <c r="F194" s="9">
        <v>0</v>
      </c>
      <c r="G194" s="9">
        <v>0</v>
      </c>
      <c r="H194" s="9">
        <v>0</v>
      </c>
      <c r="I194" s="9">
        <v>0</v>
      </c>
      <c r="J194" s="9">
        <v>0</v>
      </c>
      <c r="K194" s="9">
        <v>0</v>
      </c>
      <c r="L194" s="9">
        <v>0</v>
      </c>
      <c r="M194" s="9">
        <v>0</v>
      </c>
      <c r="N194" s="9">
        <v>0</v>
      </c>
      <c r="O194" s="9">
        <f t="shared" si="9"/>
        <v>0</v>
      </c>
      <c r="Q194" s="9">
        <f t="shared" si="10"/>
        <v>0</v>
      </c>
      <c r="R194" s="9">
        <f>(SUM($E194:F194)+SUM($E194:E194))/2</f>
        <v>0</v>
      </c>
      <c r="S194" s="9">
        <f>(SUM($E194:G194)+SUM($E194:F194))/2</f>
        <v>0</v>
      </c>
      <c r="T194" s="9">
        <f>(SUM($E194:H194)+SUM($E194:G194))/2</f>
        <v>0</v>
      </c>
      <c r="U194" s="9">
        <f>(SUM($E194:I194)+SUM($E194:H194))/2</f>
        <v>0</v>
      </c>
      <c r="V194" s="9">
        <f>(SUM($E194:J194)+SUM($E194:I194))/2</f>
        <v>0</v>
      </c>
      <c r="W194" s="9">
        <f>(SUM($E194:K194)+SUM($E194:J194))/2</f>
        <v>0</v>
      </c>
      <c r="X194" s="9">
        <f>(SUM($E194:L194)+SUM($E194:K194))/2</f>
        <v>0</v>
      </c>
      <c r="Y194" s="9">
        <f>(SUM($E194:M194)+SUM($E194:L194))/2</f>
        <v>0</v>
      </c>
      <c r="Z194" s="9">
        <f>(SUM($E194:N194)+SUM($E194:M194))/2</f>
        <v>0</v>
      </c>
      <c r="AA194" s="9">
        <f t="shared" si="11"/>
        <v>0</v>
      </c>
    </row>
    <row r="195" spans="1:27" hidden="1">
      <c r="A195" s="7">
        <v>2563</v>
      </c>
      <c r="B195" t="s">
        <v>33</v>
      </c>
      <c r="C195" t="str">
        <f t="shared" si="8"/>
        <v>2563 Elec Distribution 360-373</v>
      </c>
      <c r="D195" s="11">
        <v>1</v>
      </c>
      <c r="E195" s="8">
        <v>0</v>
      </c>
      <c r="F195" s="9">
        <v>0</v>
      </c>
      <c r="G195" s="9">
        <v>0</v>
      </c>
      <c r="H195" s="9">
        <v>0</v>
      </c>
      <c r="I195" s="9">
        <v>0</v>
      </c>
      <c r="J195" s="9">
        <v>0</v>
      </c>
      <c r="K195" s="9">
        <v>0</v>
      </c>
      <c r="L195" s="9">
        <v>0</v>
      </c>
      <c r="M195" s="9">
        <v>0</v>
      </c>
      <c r="N195" s="9">
        <v>0</v>
      </c>
      <c r="O195" s="9">
        <f t="shared" si="9"/>
        <v>0</v>
      </c>
      <c r="Q195" s="9">
        <f t="shared" si="10"/>
        <v>0</v>
      </c>
      <c r="R195" s="9">
        <f>(SUM($E195:F195)+SUM($E195:E195))/2</f>
        <v>0</v>
      </c>
      <c r="S195" s="9">
        <f>(SUM($E195:G195)+SUM($E195:F195))/2</f>
        <v>0</v>
      </c>
      <c r="T195" s="9">
        <f>(SUM($E195:H195)+SUM($E195:G195))/2</f>
        <v>0</v>
      </c>
      <c r="U195" s="9">
        <f>(SUM($E195:I195)+SUM($E195:H195))/2</f>
        <v>0</v>
      </c>
      <c r="V195" s="9">
        <f>(SUM($E195:J195)+SUM($E195:I195))/2</f>
        <v>0</v>
      </c>
      <c r="W195" s="9">
        <f>(SUM($E195:K195)+SUM($E195:J195))/2</f>
        <v>0</v>
      </c>
      <c r="X195" s="9">
        <f>(SUM($E195:L195)+SUM($E195:K195))/2</f>
        <v>0</v>
      </c>
      <c r="Y195" s="9">
        <f>(SUM($E195:M195)+SUM($E195:L195))/2</f>
        <v>0</v>
      </c>
      <c r="Z195" s="9">
        <f>(SUM($E195:N195)+SUM($E195:M195))/2</f>
        <v>0</v>
      </c>
      <c r="AA195" s="9">
        <f t="shared" si="11"/>
        <v>0</v>
      </c>
    </row>
    <row r="196" spans="1:27" hidden="1">
      <c r="A196" s="7">
        <v>2563</v>
      </c>
      <c r="B196" t="s">
        <v>34</v>
      </c>
      <c r="C196" t="str">
        <f t="shared" ref="C196:C259" si="12">CONCATENATE(A196," ",B196)</f>
        <v>2563 Elec Transmission 350-359</v>
      </c>
      <c r="D196" s="11">
        <v>1</v>
      </c>
      <c r="E196" s="8">
        <v>0</v>
      </c>
      <c r="F196" s="9">
        <v>0</v>
      </c>
      <c r="G196" s="9">
        <v>0</v>
      </c>
      <c r="H196" s="9">
        <v>0</v>
      </c>
      <c r="I196" s="9">
        <v>0</v>
      </c>
      <c r="J196" s="9">
        <v>0</v>
      </c>
      <c r="K196" s="9">
        <v>0</v>
      </c>
      <c r="L196" s="9">
        <v>0</v>
      </c>
      <c r="M196" s="9">
        <v>0</v>
      </c>
      <c r="N196" s="9">
        <v>0</v>
      </c>
      <c r="O196" s="9">
        <f t="shared" ref="O196:O259" si="13">SUM(E196:N196)</f>
        <v>0</v>
      </c>
      <c r="Q196" s="9">
        <f t="shared" ref="Q196:Q259" si="14">E196/2</f>
        <v>0</v>
      </c>
      <c r="R196" s="9">
        <f>(SUM($E196:F196)+SUM($E196:E196))/2</f>
        <v>0</v>
      </c>
      <c r="S196" s="9">
        <f>(SUM($E196:G196)+SUM($E196:F196))/2</f>
        <v>0</v>
      </c>
      <c r="T196" s="9">
        <f>(SUM($E196:H196)+SUM($E196:G196))/2</f>
        <v>0</v>
      </c>
      <c r="U196" s="9">
        <f>(SUM($E196:I196)+SUM($E196:H196))/2</f>
        <v>0</v>
      </c>
      <c r="V196" s="9">
        <f>(SUM($E196:J196)+SUM($E196:I196))/2</f>
        <v>0</v>
      </c>
      <c r="W196" s="9">
        <f>(SUM($E196:K196)+SUM($E196:J196))/2</f>
        <v>0</v>
      </c>
      <c r="X196" s="9">
        <f>(SUM($E196:L196)+SUM($E196:K196))/2</f>
        <v>0</v>
      </c>
      <c r="Y196" s="9">
        <f>(SUM($E196:M196)+SUM($E196:L196))/2</f>
        <v>0</v>
      </c>
      <c r="Z196" s="9">
        <f>(SUM($E196:N196)+SUM($E196:M196))/2</f>
        <v>0</v>
      </c>
      <c r="AA196" s="9">
        <f t="shared" ref="AA196:AA259" si="15">AVERAGE(Q196:Z196)</f>
        <v>0</v>
      </c>
    </row>
    <row r="197" spans="1:27" hidden="1">
      <c r="A197" s="7">
        <v>2563</v>
      </c>
      <c r="B197" t="s">
        <v>36</v>
      </c>
      <c r="C197" t="str">
        <f t="shared" si="12"/>
        <v>2563 General 389-391 / 393-395 / 397-398</v>
      </c>
      <c r="D197" s="11">
        <v>1</v>
      </c>
      <c r="E197" s="8">
        <v>0</v>
      </c>
      <c r="F197" s="9">
        <v>0</v>
      </c>
      <c r="G197" s="9">
        <v>0</v>
      </c>
      <c r="H197" s="9">
        <v>0</v>
      </c>
      <c r="I197" s="9">
        <v>0</v>
      </c>
      <c r="J197" s="9">
        <v>0</v>
      </c>
      <c r="K197" s="9">
        <v>0</v>
      </c>
      <c r="L197" s="9">
        <v>0</v>
      </c>
      <c r="M197" s="9">
        <v>0</v>
      </c>
      <c r="N197" s="9">
        <v>0</v>
      </c>
      <c r="O197" s="9">
        <f t="shared" si="13"/>
        <v>0</v>
      </c>
      <c r="Q197" s="9">
        <f t="shared" si="14"/>
        <v>0</v>
      </c>
      <c r="R197" s="9">
        <f>(SUM($E197:F197)+SUM($E197:E197))/2</f>
        <v>0</v>
      </c>
      <c r="S197" s="9">
        <f>(SUM($E197:G197)+SUM($E197:F197))/2</f>
        <v>0</v>
      </c>
      <c r="T197" s="9">
        <f>(SUM($E197:H197)+SUM($E197:G197))/2</f>
        <v>0</v>
      </c>
      <c r="U197" s="9">
        <f>(SUM($E197:I197)+SUM($E197:H197))/2</f>
        <v>0</v>
      </c>
      <c r="V197" s="9">
        <f>(SUM($E197:J197)+SUM($E197:I197))/2</f>
        <v>0</v>
      </c>
      <c r="W197" s="9">
        <f>(SUM($E197:K197)+SUM($E197:J197))/2</f>
        <v>0</v>
      </c>
      <c r="X197" s="9">
        <f>(SUM($E197:L197)+SUM($E197:K197))/2</f>
        <v>0</v>
      </c>
      <c r="Y197" s="9">
        <f>(SUM($E197:M197)+SUM($E197:L197))/2</f>
        <v>0</v>
      </c>
      <c r="Z197" s="9">
        <f>(SUM($E197:N197)+SUM($E197:M197))/2</f>
        <v>0</v>
      </c>
      <c r="AA197" s="9">
        <f t="shared" si="15"/>
        <v>0</v>
      </c>
    </row>
    <row r="198" spans="1:27" hidden="1">
      <c r="A198" s="7">
        <v>2564</v>
      </c>
      <c r="B198" t="s">
        <v>34</v>
      </c>
      <c r="C198" t="str">
        <f t="shared" si="12"/>
        <v>2564 Elec Transmission 350-359</v>
      </c>
      <c r="D198" s="11">
        <v>1</v>
      </c>
      <c r="E198" s="8">
        <v>0</v>
      </c>
      <c r="F198" s="9">
        <v>0</v>
      </c>
      <c r="G198" s="9">
        <v>0</v>
      </c>
      <c r="H198" s="9">
        <v>0</v>
      </c>
      <c r="I198" s="9">
        <v>0</v>
      </c>
      <c r="J198" s="9">
        <v>0</v>
      </c>
      <c r="K198" s="9">
        <v>0</v>
      </c>
      <c r="L198" s="9">
        <v>0</v>
      </c>
      <c r="M198" s="9">
        <v>0</v>
      </c>
      <c r="N198" s="9">
        <v>0</v>
      </c>
      <c r="O198" s="9">
        <f t="shared" si="13"/>
        <v>0</v>
      </c>
      <c r="Q198" s="9">
        <f t="shared" si="14"/>
        <v>0</v>
      </c>
      <c r="R198" s="9">
        <f>(SUM($E198:F198)+SUM($E198:E198))/2</f>
        <v>0</v>
      </c>
      <c r="S198" s="9">
        <f>(SUM($E198:G198)+SUM($E198:F198))/2</f>
        <v>0</v>
      </c>
      <c r="T198" s="9">
        <f>(SUM($E198:H198)+SUM($E198:G198))/2</f>
        <v>0</v>
      </c>
      <c r="U198" s="9">
        <f>(SUM($E198:I198)+SUM($E198:H198))/2</f>
        <v>0</v>
      </c>
      <c r="V198" s="9">
        <f>(SUM($E198:J198)+SUM($E198:I198))/2</f>
        <v>0</v>
      </c>
      <c r="W198" s="9">
        <f>(SUM($E198:K198)+SUM($E198:J198))/2</f>
        <v>0</v>
      </c>
      <c r="X198" s="9">
        <f>(SUM($E198:L198)+SUM($E198:K198))/2</f>
        <v>0</v>
      </c>
      <c r="Y198" s="9">
        <f>(SUM($E198:M198)+SUM($E198:L198))/2</f>
        <v>0</v>
      </c>
      <c r="Z198" s="9">
        <f>(SUM($E198:N198)+SUM($E198:M198))/2</f>
        <v>0</v>
      </c>
      <c r="AA198" s="9">
        <f t="shared" si="15"/>
        <v>0</v>
      </c>
    </row>
    <row r="199" spans="1:27" hidden="1">
      <c r="A199" s="7">
        <v>2566</v>
      </c>
      <c r="B199" t="s">
        <v>33</v>
      </c>
      <c r="C199" t="str">
        <f t="shared" si="12"/>
        <v>2566 Elec Distribution 360-373</v>
      </c>
      <c r="D199" s="11">
        <v>1</v>
      </c>
      <c r="E199" s="8">
        <v>0</v>
      </c>
      <c r="F199" s="9">
        <v>0</v>
      </c>
      <c r="G199" s="9">
        <v>0</v>
      </c>
      <c r="H199" s="9">
        <v>0</v>
      </c>
      <c r="I199" s="9">
        <v>0</v>
      </c>
      <c r="J199" s="9">
        <v>0</v>
      </c>
      <c r="K199" s="9">
        <v>0</v>
      </c>
      <c r="L199" s="9">
        <v>0</v>
      </c>
      <c r="M199" s="9">
        <v>0</v>
      </c>
      <c r="N199" s="9">
        <v>0</v>
      </c>
      <c r="O199" s="9">
        <f t="shared" si="13"/>
        <v>0</v>
      </c>
      <c r="Q199" s="9">
        <f t="shared" si="14"/>
        <v>0</v>
      </c>
      <c r="R199" s="9">
        <f>(SUM($E199:F199)+SUM($E199:E199))/2</f>
        <v>0</v>
      </c>
      <c r="S199" s="9">
        <f>(SUM($E199:G199)+SUM($E199:F199))/2</f>
        <v>0</v>
      </c>
      <c r="T199" s="9">
        <f>(SUM($E199:H199)+SUM($E199:G199))/2</f>
        <v>0</v>
      </c>
      <c r="U199" s="9">
        <f>(SUM($E199:I199)+SUM($E199:H199))/2</f>
        <v>0</v>
      </c>
      <c r="V199" s="9">
        <f>(SUM($E199:J199)+SUM($E199:I199))/2</f>
        <v>0</v>
      </c>
      <c r="W199" s="9">
        <f>(SUM($E199:K199)+SUM($E199:J199))/2</f>
        <v>0</v>
      </c>
      <c r="X199" s="9">
        <f>(SUM($E199:L199)+SUM($E199:K199))/2</f>
        <v>0</v>
      </c>
      <c r="Y199" s="9">
        <f>(SUM($E199:M199)+SUM($E199:L199))/2</f>
        <v>0</v>
      </c>
      <c r="Z199" s="9">
        <f>(SUM($E199:N199)+SUM($E199:M199))/2</f>
        <v>0</v>
      </c>
      <c r="AA199" s="9">
        <f t="shared" si="15"/>
        <v>0</v>
      </c>
    </row>
    <row r="200" spans="1:27" hidden="1">
      <c r="A200" s="7">
        <v>2567</v>
      </c>
      <c r="B200" t="s">
        <v>33</v>
      </c>
      <c r="C200" t="str">
        <f t="shared" si="12"/>
        <v>2567 Elec Distribution 360-373</v>
      </c>
      <c r="D200" s="11">
        <v>1</v>
      </c>
      <c r="E200" s="8">
        <v>0</v>
      </c>
      <c r="F200" s="9">
        <v>0</v>
      </c>
      <c r="G200" s="9">
        <v>0</v>
      </c>
      <c r="H200" s="9">
        <v>0</v>
      </c>
      <c r="I200" s="9">
        <v>0</v>
      </c>
      <c r="J200" s="9">
        <v>0</v>
      </c>
      <c r="K200" s="9">
        <v>0</v>
      </c>
      <c r="L200" s="9">
        <v>0</v>
      </c>
      <c r="M200" s="9">
        <v>0</v>
      </c>
      <c r="N200" s="9">
        <v>0</v>
      </c>
      <c r="O200" s="9">
        <f t="shared" si="13"/>
        <v>0</v>
      </c>
      <c r="Q200" s="9">
        <f t="shared" si="14"/>
        <v>0</v>
      </c>
      <c r="R200" s="9">
        <f>(SUM($E200:F200)+SUM($E200:E200))/2</f>
        <v>0</v>
      </c>
      <c r="S200" s="9">
        <f>(SUM($E200:G200)+SUM($E200:F200))/2</f>
        <v>0</v>
      </c>
      <c r="T200" s="9">
        <f>(SUM($E200:H200)+SUM($E200:G200))/2</f>
        <v>0</v>
      </c>
      <c r="U200" s="9">
        <f>(SUM($E200:I200)+SUM($E200:H200))/2</f>
        <v>0</v>
      </c>
      <c r="V200" s="9">
        <f>(SUM($E200:J200)+SUM($E200:I200))/2</f>
        <v>0</v>
      </c>
      <c r="W200" s="9">
        <f>(SUM($E200:K200)+SUM($E200:J200))/2</f>
        <v>0</v>
      </c>
      <c r="X200" s="9">
        <f>(SUM($E200:L200)+SUM($E200:K200))/2</f>
        <v>0</v>
      </c>
      <c r="Y200" s="9">
        <f>(SUM($E200:M200)+SUM($E200:L200))/2</f>
        <v>0</v>
      </c>
      <c r="Z200" s="9">
        <f>(SUM($E200:N200)+SUM($E200:M200))/2</f>
        <v>0</v>
      </c>
      <c r="AA200" s="9">
        <f t="shared" si="15"/>
        <v>0</v>
      </c>
    </row>
    <row r="201" spans="1:27" hidden="1">
      <c r="A201" s="7">
        <v>2569</v>
      </c>
      <c r="B201" t="s">
        <v>33</v>
      </c>
      <c r="C201" t="str">
        <f t="shared" si="12"/>
        <v>2569 Elec Distribution 360-373</v>
      </c>
      <c r="D201" s="11">
        <v>1</v>
      </c>
      <c r="E201" s="8">
        <v>0</v>
      </c>
      <c r="F201" s="9">
        <v>0</v>
      </c>
      <c r="G201" s="9">
        <v>0</v>
      </c>
      <c r="H201" s="9">
        <v>0</v>
      </c>
      <c r="I201" s="9">
        <v>0</v>
      </c>
      <c r="J201" s="9">
        <v>0</v>
      </c>
      <c r="K201" s="9">
        <v>0</v>
      </c>
      <c r="L201" s="9">
        <v>0</v>
      </c>
      <c r="M201" s="9">
        <v>0</v>
      </c>
      <c r="N201" s="9">
        <v>0</v>
      </c>
      <c r="O201" s="9">
        <f t="shared" si="13"/>
        <v>0</v>
      </c>
      <c r="Q201" s="9">
        <f t="shared" si="14"/>
        <v>0</v>
      </c>
      <c r="R201" s="9">
        <f>(SUM($E201:F201)+SUM($E201:E201))/2</f>
        <v>0</v>
      </c>
      <c r="S201" s="9">
        <f>(SUM($E201:G201)+SUM($E201:F201))/2</f>
        <v>0</v>
      </c>
      <c r="T201" s="9">
        <f>(SUM($E201:H201)+SUM($E201:G201))/2</f>
        <v>0</v>
      </c>
      <c r="U201" s="9">
        <f>(SUM($E201:I201)+SUM($E201:H201))/2</f>
        <v>0</v>
      </c>
      <c r="V201" s="9">
        <f>(SUM($E201:J201)+SUM($E201:I201))/2</f>
        <v>0</v>
      </c>
      <c r="W201" s="9">
        <f>(SUM($E201:K201)+SUM($E201:J201))/2</f>
        <v>0</v>
      </c>
      <c r="X201" s="9">
        <f>(SUM($E201:L201)+SUM($E201:K201))/2</f>
        <v>0</v>
      </c>
      <c r="Y201" s="9">
        <f>(SUM($E201:M201)+SUM($E201:L201))/2</f>
        <v>0</v>
      </c>
      <c r="Z201" s="9">
        <f>(SUM($E201:N201)+SUM($E201:M201))/2</f>
        <v>0</v>
      </c>
      <c r="AA201" s="9">
        <f t="shared" si="15"/>
        <v>0</v>
      </c>
    </row>
    <row r="202" spans="1:27" hidden="1">
      <c r="A202" s="7">
        <v>2570</v>
      </c>
      <c r="B202" t="s">
        <v>33</v>
      </c>
      <c r="C202" t="str">
        <f t="shared" si="12"/>
        <v>2570 Elec Distribution 360-373</v>
      </c>
      <c r="D202" s="11">
        <v>1</v>
      </c>
      <c r="E202" s="8">
        <v>0</v>
      </c>
      <c r="F202" s="9">
        <v>0</v>
      </c>
      <c r="G202" s="9">
        <v>0</v>
      </c>
      <c r="H202" s="9">
        <v>0</v>
      </c>
      <c r="I202" s="9">
        <v>0</v>
      </c>
      <c r="J202" s="9">
        <v>0</v>
      </c>
      <c r="K202" s="9">
        <v>0</v>
      </c>
      <c r="L202" s="9">
        <v>0</v>
      </c>
      <c r="M202" s="9">
        <v>0</v>
      </c>
      <c r="N202" s="9">
        <v>0</v>
      </c>
      <c r="O202" s="9">
        <f t="shared" si="13"/>
        <v>0</v>
      </c>
      <c r="Q202" s="9">
        <f t="shared" si="14"/>
        <v>0</v>
      </c>
      <c r="R202" s="9">
        <f>(SUM($E202:F202)+SUM($E202:E202))/2</f>
        <v>0</v>
      </c>
      <c r="S202" s="9">
        <f>(SUM($E202:G202)+SUM($E202:F202))/2</f>
        <v>0</v>
      </c>
      <c r="T202" s="9">
        <f>(SUM($E202:H202)+SUM($E202:G202))/2</f>
        <v>0</v>
      </c>
      <c r="U202" s="9">
        <f>(SUM($E202:I202)+SUM($E202:H202))/2</f>
        <v>0</v>
      </c>
      <c r="V202" s="9">
        <f>(SUM($E202:J202)+SUM($E202:I202))/2</f>
        <v>0</v>
      </c>
      <c r="W202" s="9">
        <f>(SUM($E202:K202)+SUM($E202:J202))/2</f>
        <v>0</v>
      </c>
      <c r="X202" s="9">
        <f>(SUM($E202:L202)+SUM($E202:K202))/2</f>
        <v>0</v>
      </c>
      <c r="Y202" s="9">
        <f>(SUM($E202:M202)+SUM($E202:L202))/2</f>
        <v>0</v>
      </c>
      <c r="Z202" s="9">
        <f>(SUM($E202:N202)+SUM($E202:M202))/2</f>
        <v>0</v>
      </c>
      <c r="AA202" s="9">
        <f t="shared" si="15"/>
        <v>0</v>
      </c>
    </row>
    <row r="203" spans="1:27" hidden="1">
      <c r="A203" s="7">
        <v>2570</v>
      </c>
      <c r="B203" t="s">
        <v>36</v>
      </c>
      <c r="C203" t="str">
        <f t="shared" si="12"/>
        <v>2570 General 389-391 / 393-395 / 397-398</v>
      </c>
      <c r="D203" s="11">
        <v>1</v>
      </c>
      <c r="E203" s="8">
        <v>0</v>
      </c>
      <c r="F203" s="9">
        <v>0</v>
      </c>
      <c r="G203" s="9">
        <v>0</v>
      </c>
      <c r="H203" s="9">
        <v>0</v>
      </c>
      <c r="I203" s="9">
        <v>0</v>
      </c>
      <c r="J203" s="9">
        <v>0</v>
      </c>
      <c r="K203" s="9">
        <v>0</v>
      </c>
      <c r="L203" s="9">
        <v>0</v>
      </c>
      <c r="M203" s="9">
        <v>0</v>
      </c>
      <c r="N203" s="9">
        <v>0</v>
      </c>
      <c r="O203" s="9">
        <f t="shared" si="13"/>
        <v>0</v>
      </c>
      <c r="Q203" s="9">
        <f t="shared" si="14"/>
        <v>0</v>
      </c>
      <c r="R203" s="9">
        <f>(SUM($E203:F203)+SUM($E203:E203))/2</f>
        <v>0</v>
      </c>
      <c r="S203" s="9">
        <f>(SUM($E203:G203)+SUM($E203:F203))/2</f>
        <v>0</v>
      </c>
      <c r="T203" s="9">
        <f>(SUM($E203:H203)+SUM($E203:G203))/2</f>
        <v>0</v>
      </c>
      <c r="U203" s="9">
        <f>(SUM($E203:I203)+SUM($E203:H203))/2</f>
        <v>0</v>
      </c>
      <c r="V203" s="9">
        <f>(SUM($E203:J203)+SUM($E203:I203))/2</f>
        <v>0</v>
      </c>
      <c r="W203" s="9">
        <f>(SUM($E203:K203)+SUM($E203:J203))/2</f>
        <v>0</v>
      </c>
      <c r="X203" s="9">
        <f>(SUM($E203:L203)+SUM($E203:K203))/2</f>
        <v>0</v>
      </c>
      <c r="Y203" s="9">
        <f>(SUM($E203:M203)+SUM($E203:L203))/2</f>
        <v>0</v>
      </c>
      <c r="Z203" s="9">
        <f>(SUM($E203:N203)+SUM($E203:M203))/2</f>
        <v>0</v>
      </c>
      <c r="AA203" s="9">
        <f t="shared" si="15"/>
        <v>0</v>
      </c>
    </row>
    <row r="204" spans="1:27" hidden="1">
      <c r="A204" s="7">
        <v>2570</v>
      </c>
      <c r="B204" t="s">
        <v>34</v>
      </c>
      <c r="C204" t="str">
        <f t="shared" si="12"/>
        <v>2570 Elec Transmission 350-359</v>
      </c>
      <c r="D204" s="11">
        <v>1</v>
      </c>
      <c r="E204" s="8">
        <v>0</v>
      </c>
      <c r="F204" s="9">
        <v>0</v>
      </c>
      <c r="G204" s="9">
        <v>0</v>
      </c>
      <c r="H204" s="9">
        <v>0</v>
      </c>
      <c r="I204" s="9">
        <v>0</v>
      </c>
      <c r="J204" s="9">
        <v>0</v>
      </c>
      <c r="K204" s="9">
        <v>0</v>
      </c>
      <c r="L204" s="9">
        <v>0</v>
      </c>
      <c r="M204" s="9">
        <v>0</v>
      </c>
      <c r="N204" s="9">
        <v>0</v>
      </c>
      <c r="O204" s="9">
        <f t="shared" si="13"/>
        <v>0</v>
      </c>
      <c r="Q204" s="9">
        <f t="shared" si="14"/>
        <v>0</v>
      </c>
      <c r="R204" s="9">
        <f>(SUM($E204:F204)+SUM($E204:E204))/2</f>
        <v>0</v>
      </c>
      <c r="S204" s="9">
        <f>(SUM($E204:G204)+SUM($E204:F204))/2</f>
        <v>0</v>
      </c>
      <c r="T204" s="9">
        <f>(SUM($E204:H204)+SUM($E204:G204))/2</f>
        <v>0</v>
      </c>
      <c r="U204" s="9">
        <f>(SUM($E204:I204)+SUM($E204:H204))/2</f>
        <v>0</v>
      </c>
      <c r="V204" s="9">
        <f>(SUM($E204:J204)+SUM($E204:I204))/2</f>
        <v>0</v>
      </c>
      <c r="W204" s="9">
        <f>(SUM($E204:K204)+SUM($E204:J204))/2</f>
        <v>0</v>
      </c>
      <c r="X204" s="9">
        <f>(SUM($E204:L204)+SUM($E204:K204))/2</f>
        <v>0</v>
      </c>
      <c r="Y204" s="9">
        <f>(SUM($E204:M204)+SUM($E204:L204))/2</f>
        <v>0</v>
      </c>
      <c r="Z204" s="9">
        <f>(SUM($E204:N204)+SUM($E204:M204))/2</f>
        <v>0</v>
      </c>
      <c r="AA204" s="9">
        <f t="shared" si="15"/>
        <v>0</v>
      </c>
    </row>
    <row r="205" spans="1:27" hidden="1">
      <c r="A205" s="7">
        <v>2571</v>
      </c>
      <c r="B205" t="s">
        <v>34</v>
      </c>
      <c r="C205" t="str">
        <f t="shared" si="12"/>
        <v>2571 Elec Transmission 350-359</v>
      </c>
      <c r="D205" s="11">
        <v>1</v>
      </c>
      <c r="E205" s="8">
        <v>0</v>
      </c>
      <c r="F205" s="9">
        <v>0</v>
      </c>
      <c r="G205" s="9">
        <v>0</v>
      </c>
      <c r="H205" s="9">
        <v>0</v>
      </c>
      <c r="I205" s="9">
        <v>0</v>
      </c>
      <c r="J205" s="9">
        <v>0</v>
      </c>
      <c r="K205" s="9">
        <v>0</v>
      </c>
      <c r="L205" s="9">
        <v>0</v>
      </c>
      <c r="M205" s="9">
        <v>0</v>
      </c>
      <c r="N205" s="9">
        <v>0</v>
      </c>
      <c r="O205" s="9">
        <f t="shared" si="13"/>
        <v>0</v>
      </c>
      <c r="Q205" s="9">
        <f t="shared" si="14"/>
        <v>0</v>
      </c>
      <c r="R205" s="9">
        <f>(SUM($E205:F205)+SUM($E205:E205))/2</f>
        <v>0</v>
      </c>
      <c r="S205" s="9">
        <f>(SUM($E205:G205)+SUM($E205:F205))/2</f>
        <v>0</v>
      </c>
      <c r="T205" s="9">
        <f>(SUM($E205:H205)+SUM($E205:G205))/2</f>
        <v>0</v>
      </c>
      <c r="U205" s="9">
        <f>(SUM($E205:I205)+SUM($E205:H205))/2</f>
        <v>0</v>
      </c>
      <c r="V205" s="9">
        <f>(SUM($E205:J205)+SUM($E205:I205))/2</f>
        <v>0</v>
      </c>
      <c r="W205" s="9">
        <f>(SUM($E205:K205)+SUM($E205:J205))/2</f>
        <v>0</v>
      </c>
      <c r="X205" s="9">
        <f>(SUM($E205:L205)+SUM($E205:K205))/2</f>
        <v>0</v>
      </c>
      <c r="Y205" s="9">
        <f>(SUM($E205:M205)+SUM($E205:L205))/2</f>
        <v>0</v>
      </c>
      <c r="Z205" s="9">
        <f>(SUM($E205:N205)+SUM($E205:M205))/2</f>
        <v>0</v>
      </c>
      <c r="AA205" s="9">
        <f t="shared" si="15"/>
        <v>0</v>
      </c>
    </row>
    <row r="206" spans="1:27" hidden="1">
      <c r="A206" s="7">
        <v>2572</v>
      </c>
      <c r="B206" t="s">
        <v>33</v>
      </c>
      <c r="C206" t="str">
        <f t="shared" si="12"/>
        <v>2572 Elec Distribution 360-373</v>
      </c>
      <c r="D206" s="11">
        <v>1</v>
      </c>
      <c r="E206" s="8">
        <v>0</v>
      </c>
      <c r="F206" s="9">
        <v>0</v>
      </c>
      <c r="G206" s="9">
        <v>0</v>
      </c>
      <c r="H206" s="9">
        <v>0</v>
      </c>
      <c r="I206" s="9">
        <v>0</v>
      </c>
      <c r="J206" s="9">
        <v>0</v>
      </c>
      <c r="K206" s="9">
        <v>0</v>
      </c>
      <c r="L206" s="9">
        <v>0</v>
      </c>
      <c r="M206" s="9">
        <v>0</v>
      </c>
      <c r="N206" s="9">
        <v>0</v>
      </c>
      <c r="O206" s="9">
        <f t="shared" si="13"/>
        <v>0</v>
      </c>
      <c r="Q206" s="9">
        <f t="shared" si="14"/>
        <v>0</v>
      </c>
      <c r="R206" s="9">
        <f>(SUM($E206:F206)+SUM($E206:E206))/2</f>
        <v>0</v>
      </c>
      <c r="S206" s="9">
        <f>(SUM($E206:G206)+SUM($E206:F206))/2</f>
        <v>0</v>
      </c>
      <c r="T206" s="9">
        <f>(SUM($E206:H206)+SUM($E206:G206))/2</f>
        <v>0</v>
      </c>
      <c r="U206" s="9">
        <f>(SUM($E206:I206)+SUM($E206:H206))/2</f>
        <v>0</v>
      </c>
      <c r="V206" s="9">
        <f>(SUM($E206:J206)+SUM($E206:I206))/2</f>
        <v>0</v>
      </c>
      <c r="W206" s="9">
        <f>(SUM($E206:K206)+SUM($E206:J206))/2</f>
        <v>0</v>
      </c>
      <c r="X206" s="9">
        <f>(SUM($E206:L206)+SUM($E206:K206))/2</f>
        <v>0</v>
      </c>
      <c r="Y206" s="9">
        <f>(SUM($E206:M206)+SUM($E206:L206))/2</f>
        <v>0</v>
      </c>
      <c r="Z206" s="9">
        <f>(SUM($E206:N206)+SUM($E206:M206))/2</f>
        <v>0</v>
      </c>
      <c r="AA206" s="9">
        <f t="shared" si="15"/>
        <v>0</v>
      </c>
    </row>
    <row r="207" spans="1:27" hidden="1">
      <c r="A207" s="7">
        <v>2572</v>
      </c>
      <c r="B207" t="s">
        <v>34</v>
      </c>
      <c r="C207" t="str">
        <f t="shared" si="12"/>
        <v>2572 Elec Transmission 350-359</v>
      </c>
      <c r="D207" s="11">
        <v>1</v>
      </c>
      <c r="E207" s="8">
        <v>0</v>
      </c>
      <c r="F207" s="9">
        <v>0</v>
      </c>
      <c r="G207" s="9">
        <v>0</v>
      </c>
      <c r="H207" s="9">
        <v>0</v>
      </c>
      <c r="I207" s="9">
        <v>0</v>
      </c>
      <c r="J207" s="9">
        <v>0</v>
      </c>
      <c r="K207" s="9">
        <v>0</v>
      </c>
      <c r="L207" s="9">
        <v>0</v>
      </c>
      <c r="M207" s="9">
        <v>0</v>
      </c>
      <c r="N207" s="9">
        <v>0</v>
      </c>
      <c r="O207" s="9">
        <f t="shared" si="13"/>
        <v>0</v>
      </c>
      <c r="Q207" s="9">
        <f t="shared" si="14"/>
        <v>0</v>
      </c>
      <c r="R207" s="9">
        <f>(SUM($E207:F207)+SUM($E207:E207))/2</f>
        <v>0</v>
      </c>
      <c r="S207" s="9">
        <f>(SUM($E207:G207)+SUM($E207:F207))/2</f>
        <v>0</v>
      </c>
      <c r="T207" s="9">
        <f>(SUM($E207:H207)+SUM($E207:G207))/2</f>
        <v>0</v>
      </c>
      <c r="U207" s="9">
        <f>(SUM($E207:I207)+SUM($E207:H207))/2</f>
        <v>0</v>
      </c>
      <c r="V207" s="9">
        <f>(SUM($E207:J207)+SUM($E207:I207))/2</f>
        <v>0</v>
      </c>
      <c r="W207" s="9">
        <f>(SUM($E207:K207)+SUM($E207:J207))/2</f>
        <v>0</v>
      </c>
      <c r="X207" s="9">
        <f>(SUM($E207:L207)+SUM($E207:K207))/2</f>
        <v>0</v>
      </c>
      <c r="Y207" s="9">
        <f>(SUM($E207:M207)+SUM($E207:L207))/2</f>
        <v>0</v>
      </c>
      <c r="Z207" s="9">
        <f>(SUM($E207:N207)+SUM($E207:M207))/2</f>
        <v>0</v>
      </c>
      <c r="AA207" s="9">
        <f t="shared" si="15"/>
        <v>0</v>
      </c>
    </row>
    <row r="208" spans="1:27" hidden="1">
      <c r="A208" s="7">
        <v>2572</v>
      </c>
      <c r="B208" t="s">
        <v>36</v>
      </c>
      <c r="C208" t="str">
        <f t="shared" si="12"/>
        <v>2572 General 389-391 / 393-395 / 397-398</v>
      </c>
      <c r="D208" s="11">
        <v>1</v>
      </c>
      <c r="E208" s="8">
        <v>0</v>
      </c>
      <c r="F208" s="9">
        <v>0</v>
      </c>
      <c r="G208" s="9">
        <v>0</v>
      </c>
      <c r="H208" s="9">
        <v>0</v>
      </c>
      <c r="I208" s="9">
        <v>0</v>
      </c>
      <c r="J208" s="9">
        <v>0</v>
      </c>
      <c r="K208" s="9">
        <v>0</v>
      </c>
      <c r="L208" s="9">
        <v>0</v>
      </c>
      <c r="M208" s="9">
        <v>0</v>
      </c>
      <c r="N208" s="9">
        <v>0</v>
      </c>
      <c r="O208" s="9">
        <f t="shared" si="13"/>
        <v>0</v>
      </c>
      <c r="Q208" s="9">
        <f t="shared" si="14"/>
        <v>0</v>
      </c>
      <c r="R208" s="9">
        <f>(SUM($E208:F208)+SUM($E208:E208))/2</f>
        <v>0</v>
      </c>
      <c r="S208" s="9">
        <f>(SUM($E208:G208)+SUM($E208:F208))/2</f>
        <v>0</v>
      </c>
      <c r="T208" s="9">
        <f>(SUM($E208:H208)+SUM($E208:G208))/2</f>
        <v>0</v>
      </c>
      <c r="U208" s="9">
        <f>(SUM($E208:I208)+SUM($E208:H208))/2</f>
        <v>0</v>
      </c>
      <c r="V208" s="9">
        <f>(SUM($E208:J208)+SUM($E208:I208))/2</f>
        <v>0</v>
      </c>
      <c r="W208" s="9">
        <f>(SUM($E208:K208)+SUM($E208:J208))/2</f>
        <v>0</v>
      </c>
      <c r="X208" s="9">
        <f>(SUM($E208:L208)+SUM($E208:K208))/2</f>
        <v>0</v>
      </c>
      <c r="Y208" s="9">
        <f>(SUM($E208:M208)+SUM($E208:L208))/2</f>
        <v>0</v>
      </c>
      <c r="Z208" s="9">
        <f>(SUM($E208:N208)+SUM($E208:M208))/2</f>
        <v>0</v>
      </c>
      <c r="AA208" s="9">
        <f t="shared" si="15"/>
        <v>0</v>
      </c>
    </row>
    <row r="209" spans="1:27" hidden="1">
      <c r="A209" s="7">
        <v>2573</v>
      </c>
      <c r="B209" t="s">
        <v>34</v>
      </c>
      <c r="C209" t="str">
        <f t="shared" si="12"/>
        <v>2573 Elec Transmission 350-359</v>
      </c>
      <c r="D209" s="11">
        <v>1</v>
      </c>
      <c r="E209" s="8">
        <v>0</v>
      </c>
      <c r="F209" s="9">
        <v>0</v>
      </c>
      <c r="G209" s="9">
        <v>0</v>
      </c>
      <c r="H209" s="9">
        <v>0</v>
      </c>
      <c r="I209" s="9">
        <v>0</v>
      </c>
      <c r="J209" s="9">
        <v>0</v>
      </c>
      <c r="K209" s="9">
        <v>0</v>
      </c>
      <c r="L209" s="9">
        <v>0</v>
      </c>
      <c r="M209" s="9">
        <v>0</v>
      </c>
      <c r="N209" s="9">
        <v>0</v>
      </c>
      <c r="O209" s="9">
        <f t="shared" si="13"/>
        <v>0</v>
      </c>
      <c r="Q209" s="9">
        <f t="shared" si="14"/>
        <v>0</v>
      </c>
      <c r="R209" s="9">
        <f>(SUM($E209:F209)+SUM($E209:E209))/2</f>
        <v>0</v>
      </c>
      <c r="S209" s="9">
        <f>(SUM($E209:G209)+SUM($E209:F209))/2</f>
        <v>0</v>
      </c>
      <c r="T209" s="9">
        <f>(SUM($E209:H209)+SUM($E209:G209))/2</f>
        <v>0</v>
      </c>
      <c r="U209" s="9">
        <f>(SUM($E209:I209)+SUM($E209:H209))/2</f>
        <v>0</v>
      </c>
      <c r="V209" s="9">
        <f>(SUM($E209:J209)+SUM($E209:I209))/2</f>
        <v>0</v>
      </c>
      <c r="W209" s="9">
        <f>(SUM($E209:K209)+SUM($E209:J209))/2</f>
        <v>0</v>
      </c>
      <c r="X209" s="9">
        <f>(SUM($E209:L209)+SUM($E209:K209))/2</f>
        <v>0</v>
      </c>
      <c r="Y209" s="9">
        <f>(SUM($E209:M209)+SUM($E209:L209))/2</f>
        <v>0</v>
      </c>
      <c r="Z209" s="9">
        <f>(SUM($E209:N209)+SUM($E209:M209))/2</f>
        <v>0</v>
      </c>
      <c r="AA209" s="9">
        <f t="shared" si="15"/>
        <v>0</v>
      </c>
    </row>
    <row r="210" spans="1:27" hidden="1">
      <c r="A210" s="7">
        <v>2574</v>
      </c>
      <c r="B210" t="s">
        <v>34</v>
      </c>
      <c r="C210" t="str">
        <f t="shared" si="12"/>
        <v>2574 Elec Transmission 350-359</v>
      </c>
      <c r="D210" s="11">
        <v>1</v>
      </c>
      <c r="E210" s="8">
        <v>0</v>
      </c>
      <c r="F210" s="9">
        <v>0</v>
      </c>
      <c r="G210" s="9">
        <v>0</v>
      </c>
      <c r="H210" s="9">
        <v>0</v>
      </c>
      <c r="I210" s="9">
        <v>0</v>
      </c>
      <c r="J210" s="9">
        <v>0</v>
      </c>
      <c r="K210" s="9">
        <v>0</v>
      </c>
      <c r="L210" s="9">
        <v>0</v>
      </c>
      <c r="M210" s="9">
        <v>0</v>
      </c>
      <c r="N210" s="9">
        <v>0</v>
      </c>
      <c r="O210" s="9">
        <f t="shared" si="13"/>
        <v>0</v>
      </c>
      <c r="Q210" s="9">
        <f t="shared" si="14"/>
        <v>0</v>
      </c>
      <c r="R210" s="9">
        <f>(SUM($E210:F210)+SUM($E210:E210))/2</f>
        <v>0</v>
      </c>
      <c r="S210" s="9">
        <f>(SUM($E210:G210)+SUM($E210:F210))/2</f>
        <v>0</v>
      </c>
      <c r="T210" s="9">
        <f>(SUM($E210:H210)+SUM($E210:G210))/2</f>
        <v>0</v>
      </c>
      <c r="U210" s="9">
        <f>(SUM($E210:I210)+SUM($E210:H210))/2</f>
        <v>0</v>
      </c>
      <c r="V210" s="9">
        <f>(SUM($E210:J210)+SUM($E210:I210))/2</f>
        <v>0</v>
      </c>
      <c r="W210" s="9">
        <f>(SUM($E210:K210)+SUM($E210:J210))/2</f>
        <v>0</v>
      </c>
      <c r="X210" s="9">
        <f>(SUM($E210:L210)+SUM($E210:K210))/2</f>
        <v>0</v>
      </c>
      <c r="Y210" s="9">
        <f>(SUM($E210:M210)+SUM($E210:L210))/2</f>
        <v>0</v>
      </c>
      <c r="Z210" s="9">
        <f>(SUM($E210:N210)+SUM($E210:M210))/2</f>
        <v>0</v>
      </c>
      <c r="AA210" s="9">
        <f t="shared" si="15"/>
        <v>0</v>
      </c>
    </row>
    <row r="211" spans="1:27" hidden="1">
      <c r="A211" s="7">
        <v>2575</v>
      </c>
      <c r="B211" t="s">
        <v>34</v>
      </c>
      <c r="C211" t="str">
        <f t="shared" si="12"/>
        <v>2575 Elec Transmission 350-359</v>
      </c>
      <c r="D211" s="11">
        <v>1</v>
      </c>
      <c r="E211" s="8">
        <v>0</v>
      </c>
      <c r="F211" s="9">
        <v>0</v>
      </c>
      <c r="G211" s="9">
        <v>0</v>
      </c>
      <c r="H211" s="9">
        <v>0</v>
      </c>
      <c r="I211" s="9">
        <v>0</v>
      </c>
      <c r="J211" s="9">
        <v>0</v>
      </c>
      <c r="K211" s="9">
        <v>0</v>
      </c>
      <c r="L211" s="9">
        <v>0</v>
      </c>
      <c r="M211" s="9">
        <v>0</v>
      </c>
      <c r="N211" s="9">
        <v>0</v>
      </c>
      <c r="O211" s="9">
        <f t="shared" si="13"/>
        <v>0</v>
      </c>
      <c r="Q211" s="9">
        <f t="shared" si="14"/>
        <v>0</v>
      </c>
      <c r="R211" s="9">
        <f>(SUM($E211:F211)+SUM($E211:E211))/2</f>
        <v>0</v>
      </c>
      <c r="S211" s="9">
        <f>(SUM($E211:G211)+SUM($E211:F211))/2</f>
        <v>0</v>
      </c>
      <c r="T211" s="9">
        <f>(SUM($E211:H211)+SUM($E211:G211))/2</f>
        <v>0</v>
      </c>
      <c r="U211" s="9">
        <f>(SUM($E211:I211)+SUM($E211:H211))/2</f>
        <v>0</v>
      </c>
      <c r="V211" s="9">
        <f>(SUM($E211:J211)+SUM($E211:I211))/2</f>
        <v>0</v>
      </c>
      <c r="W211" s="9">
        <f>(SUM($E211:K211)+SUM($E211:J211))/2</f>
        <v>0</v>
      </c>
      <c r="X211" s="9">
        <f>(SUM($E211:L211)+SUM($E211:K211))/2</f>
        <v>0</v>
      </c>
      <c r="Y211" s="9">
        <f>(SUM($E211:M211)+SUM($E211:L211))/2</f>
        <v>0</v>
      </c>
      <c r="Z211" s="9">
        <f>(SUM($E211:N211)+SUM($E211:M211))/2</f>
        <v>0</v>
      </c>
      <c r="AA211" s="9">
        <f t="shared" si="15"/>
        <v>0</v>
      </c>
    </row>
    <row r="212" spans="1:27" hidden="1">
      <c r="A212" s="7">
        <v>2576</v>
      </c>
      <c r="B212" t="s">
        <v>34</v>
      </c>
      <c r="C212" t="str">
        <f t="shared" si="12"/>
        <v>2576 Elec Transmission 350-359</v>
      </c>
      <c r="D212" s="11">
        <v>1</v>
      </c>
      <c r="E212" s="8">
        <v>0</v>
      </c>
      <c r="F212" s="9">
        <v>0</v>
      </c>
      <c r="G212" s="9">
        <v>0</v>
      </c>
      <c r="H212" s="9">
        <v>0</v>
      </c>
      <c r="I212" s="9">
        <v>0</v>
      </c>
      <c r="J212" s="9">
        <v>0</v>
      </c>
      <c r="K212" s="9">
        <v>0</v>
      </c>
      <c r="L212" s="9">
        <v>0</v>
      </c>
      <c r="M212" s="9">
        <v>0</v>
      </c>
      <c r="N212" s="9">
        <v>0</v>
      </c>
      <c r="O212" s="9">
        <f t="shared" si="13"/>
        <v>0</v>
      </c>
      <c r="Q212" s="9">
        <f t="shared" si="14"/>
        <v>0</v>
      </c>
      <c r="R212" s="9">
        <f>(SUM($E212:F212)+SUM($E212:E212))/2</f>
        <v>0</v>
      </c>
      <c r="S212" s="9">
        <f>(SUM($E212:G212)+SUM($E212:F212))/2</f>
        <v>0</v>
      </c>
      <c r="T212" s="9">
        <f>(SUM($E212:H212)+SUM($E212:G212))/2</f>
        <v>0</v>
      </c>
      <c r="U212" s="9">
        <f>(SUM($E212:I212)+SUM($E212:H212))/2</f>
        <v>0</v>
      </c>
      <c r="V212" s="9">
        <f>(SUM($E212:J212)+SUM($E212:I212))/2</f>
        <v>0</v>
      </c>
      <c r="W212" s="9">
        <f>(SUM($E212:K212)+SUM($E212:J212))/2</f>
        <v>0</v>
      </c>
      <c r="X212" s="9">
        <f>(SUM($E212:L212)+SUM($E212:K212))/2</f>
        <v>0</v>
      </c>
      <c r="Y212" s="9">
        <f>(SUM($E212:M212)+SUM($E212:L212))/2</f>
        <v>0</v>
      </c>
      <c r="Z212" s="9">
        <f>(SUM($E212:N212)+SUM($E212:M212))/2</f>
        <v>0</v>
      </c>
      <c r="AA212" s="9">
        <f t="shared" si="15"/>
        <v>0</v>
      </c>
    </row>
    <row r="213" spans="1:27" hidden="1">
      <c r="A213" s="7">
        <v>2577</v>
      </c>
      <c r="B213" t="s">
        <v>34</v>
      </c>
      <c r="C213" t="str">
        <f t="shared" si="12"/>
        <v>2577 Elec Transmission 350-359</v>
      </c>
      <c r="D213" s="11">
        <v>1</v>
      </c>
      <c r="E213" s="8">
        <v>0</v>
      </c>
      <c r="F213" s="9">
        <v>0</v>
      </c>
      <c r="G213" s="9">
        <v>0</v>
      </c>
      <c r="H213" s="9">
        <v>0</v>
      </c>
      <c r="I213" s="9">
        <v>0</v>
      </c>
      <c r="J213" s="9">
        <v>0</v>
      </c>
      <c r="K213" s="9">
        <v>0</v>
      </c>
      <c r="L213" s="9">
        <v>0</v>
      </c>
      <c r="M213" s="9">
        <v>0</v>
      </c>
      <c r="N213" s="9">
        <v>0</v>
      </c>
      <c r="O213" s="9">
        <f t="shared" si="13"/>
        <v>0</v>
      </c>
      <c r="Q213" s="9">
        <f t="shared" si="14"/>
        <v>0</v>
      </c>
      <c r="R213" s="9">
        <f>(SUM($E213:F213)+SUM($E213:E213))/2</f>
        <v>0</v>
      </c>
      <c r="S213" s="9">
        <f>(SUM($E213:G213)+SUM($E213:F213))/2</f>
        <v>0</v>
      </c>
      <c r="T213" s="9">
        <f>(SUM($E213:H213)+SUM($E213:G213))/2</f>
        <v>0</v>
      </c>
      <c r="U213" s="9">
        <f>(SUM($E213:I213)+SUM($E213:H213))/2</f>
        <v>0</v>
      </c>
      <c r="V213" s="9">
        <f>(SUM($E213:J213)+SUM($E213:I213))/2</f>
        <v>0</v>
      </c>
      <c r="W213" s="9">
        <f>(SUM($E213:K213)+SUM($E213:J213))/2</f>
        <v>0</v>
      </c>
      <c r="X213" s="9">
        <f>(SUM($E213:L213)+SUM($E213:K213))/2</f>
        <v>0</v>
      </c>
      <c r="Y213" s="9">
        <f>(SUM($E213:M213)+SUM($E213:L213))/2</f>
        <v>0</v>
      </c>
      <c r="Z213" s="9">
        <f>(SUM($E213:N213)+SUM($E213:M213))/2</f>
        <v>0</v>
      </c>
      <c r="AA213" s="9">
        <f t="shared" si="15"/>
        <v>0</v>
      </c>
    </row>
    <row r="214" spans="1:27" hidden="1">
      <c r="A214" s="7">
        <v>2578</v>
      </c>
      <c r="B214" t="s">
        <v>34</v>
      </c>
      <c r="C214" t="str">
        <f t="shared" si="12"/>
        <v>2578 Elec Transmission 350-359</v>
      </c>
      <c r="D214" s="11">
        <v>1</v>
      </c>
      <c r="E214" s="8">
        <v>0</v>
      </c>
      <c r="F214" s="9">
        <v>0</v>
      </c>
      <c r="G214" s="9">
        <v>0</v>
      </c>
      <c r="H214" s="9">
        <v>0</v>
      </c>
      <c r="I214" s="9">
        <v>0</v>
      </c>
      <c r="J214" s="9">
        <v>0</v>
      </c>
      <c r="K214" s="9">
        <v>0</v>
      </c>
      <c r="L214" s="9">
        <v>0</v>
      </c>
      <c r="M214" s="9">
        <v>0</v>
      </c>
      <c r="N214" s="9">
        <v>0</v>
      </c>
      <c r="O214" s="9">
        <f t="shared" si="13"/>
        <v>0</v>
      </c>
      <c r="Q214" s="9">
        <f t="shared" si="14"/>
        <v>0</v>
      </c>
      <c r="R214" s="9">
        <f>(SUM($E214:F214)+SUM($E214:E214))/2</f>
        <v>0</v>
      </c>
      <c r="S214" s="9">
        <f>(SUM($E214:G214)+SUM($E214:F214))/2</f>
        <v>0</v>
      </c>
      <c r="T214" s="9">
        <f>(SUM($E214:H214)+SUM($E214:G214))/2</f>
        <v>0</v>
      </c>
      <c r="U214" s="9">
        <f>(SUM($E214:I214)+SUM($E214:H214))/2</f>
        <v>0</v>
      </c>
      <c r="V214" s="9">
        <f>(SUM($E214:J214)+SUM($E214:I214))/2</f>
        <v>0</v>
      </c>
      <c r="W214" s="9">
        <f>(SUM($E214:K214)+SUM($E214:J214))/2</f>
        <v>0</v>
      </c>
      <c r="X214" s="9">
        <f>(SUM($E214:L214)+SUM($E214:K214))/2</f>
        <v>0</v>
      </c>
      <c r="Y214" s="9">
        <f>(SUM($E214:M214)+SUM($E214:L214))/2</f>
        <v>0</v>
      </c>
      <c r="Z214" s="9">
        <f>(SUM($E214:N214)+SUM($E214:M214))/2</f>
        <v>0</v>
      </c>
      <c r="AA214" s="9">
        <f t="shared" si="15"/>
        <v>0</v>
      </c>
    </row>
    <row r="215" spans="1:27" hidden="1">
      <c r="A215" s="7">
        <v>2579</v>
      </c>
      <c r="B215" t="s">
        <v>34</v>
      </c>
      <c r="C215" t="str">
        <f t="shared" si="12"/>
        <v>2579 Elec Transmission 350-359</v>
      </c>
      <c r="D215" s="11">
        <v>1</v>
      </c>
      <c r="E215" s="8">
        <v>0</v>
      </c>
      <c r="F215" s="9">
        <v>0</v>
      </c>
      <c r="G215" s="9">
        <v>0</v>
      </c>
      <c r="H215" s="9">
        <v>0</v>
      </c>
      <c r="I215" s="9">
        <v>0</v>
      </c>
      <c r="J215" s="9">
        <v>0</v>
      </c>
      <c r="K215" s="9">
        <v>0</v>
      </c>
      <c r="L215" s="9">
        <v>0</v>
      </c>
      <c r="M215" s="9">
        <v>0</v>
      </c>
      <c r="N215" s="9">
        <v>0</v>
      </c>
      <c r="O215" s="9">
        <f t="shared" si="13"/>
        <v>0</v>
      </c>
      <c r="Q215" s="9">
        <f t="shared" si="14"/>
        <v>0</v>
      </c>
      <c r="R215" s="9">
        <f>(SUM($E215:F215)+SUM($E215:E215))/2</f>
        <v>0</v>
      </c>
      <c r="S215" s="9">
        <f>(SUM($E215:G215)+SUM($E215:F215))/2</f>
        <v>0</v>
      </c>
      <c r="T215" s="9">
        <f>(SUM($E215:H215)+SUM($E215:G215))/2</f>
        <v>0</v>
      </c>
      <c r="U215" s="9">
        <f>(SUM($E215:I215)+SUM($E215:H215))/2</f>
        <v>0</v>
      </c>
      <c r="V215" s="9">
        <f>(SUM($E215:J215)+SUM($E215:I215))/2</f>
        <v>0</v>
      </c>
      <c r="W215" s="9">
        <f>(SUM($E215:K215)+SUM($E215:J215))/2</f>
        <v>0</v>
      </c>
      <c r="X215" s="9">
        <f>(SUM($E215:L215)+SUM($E215:K215))/2</f>
        <v>0</v>
      </c>
      <c r="Y215" s="9">
        <f>(SUM($E215:M215)+SUM($E215:L215))/2</f>
        <v>0</v>
      </c>
      <c r="Z215" s="9">
        <f>(SUM($E215:N215)+SUM($E215:M215))/2</f>
        <v>0</v>
      </c>
      <c r="AA215" s="9">
        <f t="shared" si="15"/>
        <v>0</v>
      </c>
    </row>
    <row r="216" spans="1:27" hidden="1">
      <c r="A216" s="7">
        <v>2580</v>
      </c>
      <c r="B216" t="s">
        <v>34</v>
      </c>
      <c r="C216" t="str">
        <f t="shared" si="12"/>
        <v>2580 Elec Transmission 350-359</v>
      </c>
      <c r="D216" s="11">
        <v>1</v>
      </c>
      <c r="E216" s="8">
        <v>0</v>
      </c>
      <c r="F216" s="9">
        <v>0</v>
      </c>
      <c r="G216" s="9">
        <v>0</v>
      </c>
      <c r="H216" s="9">
        <v>0</v>
      </c>
      <c r="I216" s="9">
        <v>0</v>
      </c>
      <c r="J216" s="9">
        <v>0</v>
      </c>
      <c r="K216" s="9">
        <v>0</v>
      </c>
      <c r="L216" s="9">
        <v>0</v>
      </c>
      <c r="M216" s="9">
        <v>0</v>
      </c>
      <c r="N216" s="9">
        <v>0</v>
      </c>
      <c r="O216" s="9">
        <f t="shared" si="13"/>
        <v>0</v>
      </c>
      <c r="Q216" s="9">
        <f t="shared" si="14"/>
        <v>0</v>
      </c>
      <c r="R216" s="9">
        <f>(SUM($E216:F216)+SUM($E216:E216))/2</f>
        <v>0</v>
      </c>
      <c r="S216" s="9">
        <f>(SUM($E216:G216)+SUM($E216:F216))/2</f>
        <v>0</v>
      </c>
      <c r="T216" s="9">
        <f>(SUM($E216:H216)+SUM($E216:G216))/2</f>
        <v>0</v>
      </c>
      <c r="U216" s="9">
        <f>(SUM($E216:I216)+SUM($E216:H216))/2</f>
        <v>0</v>
      </c>
      <c r="V216" s="9">
        <f>(SUM($E216:J216)+SUM($E216:I216))/2</f>
        <v>0</v>
      </c>
      <c r="W216" s="9">
        <f>(SUM($E216:K216)+SUM($E216:J216))/2</f>
        <v>0</v>
      </c>
      <c r="X216" s="9">
        <f>(SUM($E216:L216)+SUM($E216:K216))/2</f>
        <v>0</v>
      </c>
      <c r="Y216" s="9">
        <f>(SUM($E216:M216)+SUM($E216:L216))/2</f>
        <v>0</v>
      </c>
      <c r="Z216" s="9">
        <f>(SUM($E216:N216)+SUM($E216:M216))/2</f>
        <v>0</v>
      </c>
      <c r="AA216" s="9">
        <f t="shared" si="15"/>
        <v>0</v>
      </c>
    </row>
    <row r="217" spans="1:27" hidden="1">
      <c r="A217" s="7">
        <v>2581</v>
      </c>
      <c r="B217" t="s">
        <v>34</v>
      </c>
      <c r="C217" t="str">
        <f t="shared" si="12"/>
        <v>2581 Elec Transmission 350-359</v>
      </c>
      <c r="D217" s="11">
        <v>1</v>
      </c>
      <c r="E217" s="8">
        <v>0</v>
      </c>
      <c r="F217" s="9">
        <v>0</v>
      </c>
      <c r="G217" s="9">
        <v>0</v>
      </c>
      <c r="H217" s="9">
        <v>0</v>
      </c>
      <c r="I217" s="9">
        <v>0</v>
      </c>
      <c r="J217" s="9">
        <v>0</v>
      </c>
      <c r="K217" s="9">
        <v>0</v>
      </c>
      <c r="L217" s="9">
        <v>0</v>
      </c>
      <c r="M217" s="9">
        <v>0</v>
      </c>
      <c r="N217" s="9">
        <v>0</v>
      </c>
      <c r="O217" s="9">
        <f t="shared" si="13"/>
        <v>0</v>
      </c>
      <c r="Q217" s="9">
        <f t="shared" si="14"/>
        <v>0</v>
      </c>
      <c r="R217" s="9">
        <f>(SUM($E217:F217)+SUM($E217:E217))/2</f>
        <v>0</v>
      </c>
      <c r="S217" s="9">
        <f>(SUM($E217:G217)+SUM($E217:F217))/2</f>
        <v>0</v>
      </c>
      <c r="T217" s="9">
        <f>(SUM($E217:H217)+SUM($E217:G217))/2</f>
        <v>0</v>
      </c>
      <c r="U217" s="9">
        <f>(SUM($E217:I217)+SUM($E217:H217))/2</f>
        <v>0</v>
      </c>
      <c r="V217" s="9">
        <f>(SUM($E217:J217)+SUM($E217:I217))/2</f>
        <v>0</v>
      </c>
      <c r="W217" s="9">
        <f>(SUM($E217:K217)+SUM($E217:J217))/2</f>
        <v>0</v>
      </c>
      <c r="X217" s="9">
        <f>(SUM($E217:L217)+SUM($E217:K217))/2</f>
        <v>0</v>
      </c>
      <c r="Y217" s="9">
        <f>(SUM($E217:M217)+SUM($E217:L217))/2</f>
        <v>0</v>
      </c>
      <c r="Z217" s="9">
        <f>(SUM($E217:N217)+SUM($E217:M217))/2</f>
        <v>0</v>
      </c>
      <c r="AA217" s="9">
        <f t="shared" si="15"/>
        <v>0</v>
      </c>
    </row>
    <row r="218" spans="1:27" hidden="1">
      <c r="A218" s="7">
        <v>2582</v>
      </c>
      <c r="B218" t="s">
        <v>34</v>
      </c>
      <c r="C218" t="str">
        <f t="shared" si="12"/>
        <v>2582 Elec Transmission 350-359</v>
      </c>
      <c r="D218" s="11">
        <v>1</v>
      </c>
      <c r="E218" s="8">
        <v>0</v>
      </c>
      <c r="F218" s="9">
        <v>0</v>
      </c>
      <c r="G218" s="9">
        <v>0</v>
      </c>
      <c r="H218" s="9">
        <v>0</v>
      </c>
      <c r="I218" s="9">
        <v>0</v>
      </c>
      <c r="J218" s="9">
        <v>0</v>
      </c>
      <c r="K218" s="9">
        <v>0</v>
      </c>
      <c r="L218" s="9">
        <v>0</v>
      </c>
      <c r="M218" s="9">
        <v>0</v>
      </c>
      <c r="N218" s="9">
        <v>0</v>
      </c>
      <c r="O218" s="9">
        <f t="shared" si="13"/>
        <v>0</v>
      </c>
      <c r="Q218" s="9">
        <f t="shared" si="14"/>
        <v>0</v>
      </c>
      <c r="R218" s="9">
        <f>(SUM($E218:F218)+SUM($E218:E218))/2</f>
        <v>0</v>
      </c>
      <c r="S218" s="9">
        <f>(SUM($E218:G218)+SUM($E218:F218))/2</f>
        <v>0</v>
      </c>
      <c r="T218" s="9">
        <f>(SUM($E218:H218)+SUM($E218:G218))/2</f>
        <v>0</v>
      </c>
      <c r="U218" s="9">
        <f>(SUM($E218:I218)+SUM($E218:H218))/2</f>
        <v>0</v>
      </c>
      <c r="V218" s="9">
        <f>(SUM($E218:J218)+SUM($E218:I218))/2</f>
        <v>0</v>
      </c>
      <c r="W218" s="9">
        <f>(SUM($E218:K218)+SUM($E218:J218))/2</f>
        <v>0</v>
      </c>
      <c r="X218" s="9">
        <f>(SUM($E218:L218)+SUM($E218:K218))/2</f>
        <v>0</v>
      </c>
      <c r="Y218" s="9">
        <f>(SUM($E218:M218)+SUM($E218:L218))/2</f>
        <v>0</v>
      </c>
      <c r="Z218" s="9">
        <f>(SUM($E218:N218)+SUM($E218:M218))/2</f>
        <v>0</v>
      </c>
      <c r="AA218" s="9">
        <f t="shared" si="15"/>
        <v>0</v>
      </c>
    </row>
    <row r="219" spans="1:27" hidden="1">
      <c r="A219" s="7">
        <v>2583</v>
      </c>
      <c r="B219" t="s">
        <v>33</v>
      </c>
      <c r="C219" t="str">
        <f t="shared" si="12"/>
        <v>2583 Elec Distribution 360-373</v>
      </c>
      <c r="D219" s="11">
        <v>1</v>
      </c>
      <c r="E219" s="8">
        <v>0</v>
      </c>
      <c r="F219" s="9">
        <v>0</v>
      </c>
      <c r="G219" s="9">
        <v>0</v>
      </c>
      <c r="H219" s="9">
        <v>0</v>
      </c>
      <c r="I219" s="9">
        <v>0</v>
      </c>
      <c r="J219" s="9">
        <v>0</v>
      </c>
      <c r="K219" s="9">
        <v>0</v>
      </c>
      <c r="L219" s="9">
        <v>0</v>
      </c>
      <c r="M219" s="9">
        <v>0</v>
      </c>
      <c r="N219" s="9">
        <v>0</v>
      </c>
      <c r="O219" s="9">
        <f t="shared" si="13"/>
        <v>0</v>
      </c>
      <c r="Q219" s="9">
        <f t="shared" si="14"/>
        <v>0</v>
      </c>
      <c r="R219" s="9">
        <f>(SUM($E219:F219)+SUM($E219:E219))/2</f>
        <v>0</v>
      </c>
      <c r="S219" s="9">
        <f>(SUM($E219:G219)+SUM($E219:F219))/2</f>
        <v>0</v>
      </c>
      <c r="T219" s="9">
        <f>(SUM($E219:H219)+SUM($E219:G219))/2</f>
        <v>0</v>
      </c>
      <c r="U219" s="9">
        <f>(SUM($E219:I219)+SUM($E219:H219))/2</f>
        <v>0</v>
      </c>
      <c r="V219" s="9">
        <f>(SUM($E219:J219)+SUM($E219:I219))/2</f>
        <v>0</v>
      </c>
      <c r="W219" s="9">
        <f>(SUM($E219:K219)+SUM($E219:J219))/2</f>
        <v>0</v>
      </c>
      <c r="X219" s="9">
        <f>(SUM($E219:L219)+SUM($E219:K219))/2</f>
        <v>0</v>
      </c>
      <c r="Y219" s="9">
        <f>(SUM($E219:M219)+SUM($E219:L219))/2</f>
        <v>0</v>
      </c>
      <c r="Z219" s="9">
        <f>(SUM($E219:N219)+SUM($E219:M219))/2</f>
        <v>0</v>
      </c>
      <c r="AA219" s="9">
        <f t="shared" si="15"/>
        <v>0</v>
      </c>
    </row>
    <row r="220" spans="1:27" hidden="1">
      <c r="A220" s="7">
        <v>2584</v>
      </c>
      <c r="B220" t="s">
        <v>33</v>
      </c>
      <c r="C220" t="str">
        <f t="shared" si="12"/>
        <v>2584 Elec Distribution 360-373</v>
      </c>
      <c r="D220" s="11">
        <v>1</v>
      </c>
      <c r="E220" s="8">
        <v>0</v>
      </c>
      <c r="F220" s="9">
        <v>0</v>
      </c>
      <c r="G220" s="9">
        <v>0</v>
      </c>
      <c r="H220" s="9">
        <v>0</v>
      </c>
      <c r="I220" s="9">
        <v>0</v>
      </c>
      <c r="J220" s="9">
        <v>0</v>
      </c>
      <c r="K220" s="9">
        <v>0</v>
      </c>
      <c r="L220" s="9">
        <v>0</v>
      </c>
      <c r="M220" s="9">
        <v>0</v>
      </c>
      <c r="N220" s="9">
        <v>0</v>
      </c>
      <c r="O220" s="9">
        <f t="shared" si="13"/>
        <v>0</v>
      </c>
      <c r="Q220" s="9">
        <f t="shared" si="14"/>
        <v>0</v>
      </c>
      <c r="R220" s="9">
        <f>(SUM($E220:F220)+SUM($E220:E220))/2</f>
        <v>0</v>
      </c>
      <c r="S220" s="9">
        <f>(SUM($E220:G220)+SUM($E220:F220))/2</f>
        <v>0</v>
      </c>
      <c r="T220" s="9">
        <f>(SUM($E220:H220)+SUM($E220:G220))/2</f>
        <v>0</v>
      </c>
      <c r="U220" s="9">
        <f>(SUM($E220:I220)+SUM($E220:H220))/2</f>
        <v>0</v>
      </c>
      <c r="V220" s="9">
        <f>(SUM($E220:J220)+SUM($E220:I220))/2</f>
        <v>0</v>
      </c>
      <c r="W220" s="9">
        <f>(SUM($E220:K220)+SUM($E220:J220))/2</f>
        <v>0</v>
      </c>
      <c r="X220" s="9">
        <f>(SUM($E220:L220)+SUM($E220:K220))/2</f>
        <v>0</v>
      </c>
      <c r="Y220" s="9">
        <f>(SUM($E220:M220)+SUM($E220:L220))/2</f>
        <v>0</v>
      </c>
      <c r="Z220" s="9">
        <f>(SUM($E220:N220)+SUM($E220:M220))/2</f>
        <v>0</v>
      </c>
      <c r="AA220" s="9">
        <f t="shared" si="15"/>
        <v>0</v>
      </c>
    </row>
    <row r="221" spans="1:27" hidden="1">
      <c r="A221" s="7">
        <v>2585</v>
      </c>
      <c r="B221" t="s">
        <v>33</v>
      </c>
      <c r="C221" t="str">
        <f t="shared" si="12"/>
        <v>2585 Elec Distribution 360-373</v>
      </c>
      <c r="D221" s="11">
        <v>1</v>
      </c>
      <c r="E221" s="8">
        <v>0</v>
      </c>
      <c r="F221" s="9">
        <v>0</v>
      </c>
      <c r="G221" s="9">
        <v>0</v>
      </c>
      <c r="H221" s="9">
        <v>0</v>
      </c>
      <c r="I221" s="9">
        <v>0</v>
      </c>
      <c r="J221" s="9">
        <v>0</v>
      </c>
      <c r="K221" s="9">
        <v>0</v>
      </c>
      <c r="L221" s="9">
        <v>0</v>
      </c>
      <c r="M221" s="9">
        <v>0</v>
      </c>
      <c r="N221" s="9">
        <v>0</v>
      </c>
      <c r="O221" s="9">
        <f t="shared" si="13"/>
        <v>0</v>
      </c>
      <c r="Q221" s="9">
        <f t="shared" si="14"/>
        <v>0</v>
      </c>
      <c r="R221" s="9">
        <f>(SUM($E221:F221)+SUM($E221:E221))/2</f>
        <v>0</v>
      </c>
      <c r="S221" s="9">
        <f>(SUM($E221:G221)+SUM($E221:F221))/2</f>
        <v>0</v>
      </c>
      <c r="T221" s="9">
        <f>(SUM($E221:H221)+SUM($E221:G221))/2</f>
        <v>0</v>
      </c>
      <c r="U221" s="9">
        <f>(SUM($E221:I221)+SUM($E221:H221))/2</f>
        <v>0</v>
      </c>
      <c r="V221" s="9">
        <f>(SUM($E221:J221)+SUM($E221:I221))/2</f>
        <v>0</v>
      </c>
      <c r="W221" s="9">
        <f>(SUM($E221:K221)+SUM($E221:J221))/2</f>
        <v>0</v>
      </c>
      <c r="X221" s="9">
        <f>(SUM($E221:L221)+SUM($E221:K221))/2</f>
        <v>0</v>
      </c>
      <c r="Y221" s="9">
        <f>(SUM($E221:M221)+SUM($E221:L221))/2</f>
        <v>0</v>
      </c>
      <c r="Z221" s="9">
        <f>(SUM($E221:N221)+SUM($E221:M221))/2</f>
        <v>0</v>
      </c>
      <c r="AA221" s="9">
        <f t="shared" si="15"/>
        <v>0</v>
      </c>
    </row>
    <row r="222" spans="1:27" hidden="1">
      <c r="A222" s="7">
        <v>2587</v>
      </c>
      <c r="B222" t="s">
        <v>33</v>
      </c>
      <c r="C222" t="str">
        <f t="shared" si="12"/>
        <v>2587 Elec Distribution 360-373</v>
      </c>
      <c r="D222" s="11">
        <v>1</v>
      </c>
      <c r="E222" s="8">
        <v>0</v>
      </c>
      <c r="F222" s="9">
        <v>0</v>
      </c>
      <c r="G222" s="9">
        <v>0</v>
      </c>
      <c r="H222" s="9">
        <v>0</v>
      </c>
      <c r="I222" s="9">
        <v>0</v>
      </c>
      <c r="J222" s="9">
        <v>0</v>
      </c>
      <c r="K222" s="9">
        <v>0</v>
      </c>
      <c r="L222" s="9">
        <v>0</v>
      </c>
      <c r="M222" s="9">
        <v>0</v>
      </c>
      <c r="N222" s="9">
        <v>0</v>
      </c>
      <c r="O222" s="9">
        <f t="shared" si="13"/>
        <v>0</v>
      </c>
      <c r="Q222" s="9">
        <f t="shared" si="14"/>
        <v>0</v>
      </c>
      <c r="R222" s="9">
        <f>(SUM($E222:F222)+SUM($E222:E222))/2</f>
        <v>0</v>
      </c>
      <c r="S222" s="9">
        <f>(SUM($E222:G222)+SUM($E222:F222))/2</f>
        <v>0</v>
      </c>
      <c r="T222" s="9">
        <f>(SUM($E222:H222)+SUM($E222:G222))/2</f>
        <v>0</v>
      </c>
      <c r="U222" s="9">
        <f>(SUM($E222:I222)+SUM($E222:H222))/2</f>
        <v>0</v>
      </c>
      <c r="V222" s="9">
        <f>(SUM($E222:J222)+SUM($E222:I222))/2</f>
        <v>0</v>
      </c>
      <c r="W222" s="9">
        <f>(SUM($E222:K222)+SUM($E222:J222))/2</f>
        <v>0</v>
      </c>
      <c r="X222" s="9">
        <f>(SUM($E222:L222)+SUM($E222:K222))/2</f>
        <v>0</v>
      </c>
      <c r="Y222" s="9">
        <f>(SUM($E222:M222)+SUM($E222:L222))/2</f>
        <v>0</v>
      </c>
      <c r="Z222" s="9">
        <f>(SUM($E222:N222)+SUM($E222:M222))/2</f>
        <v>0</v>
      </c>
      <c r="AA222" s="9">
        <f t="shared" si="15"/>
        <v>0</v>
      </c>
    </row>
    <row r="223" spans="1:27" hidden="1">
      <c r="A223" s="7">
        <v>2589</v>
      </c>
      <c r="B223" t="s">
        <v>33</v>
      </c>
      <c r="C223" t="str">
        <f t="shared" si="12"/>
        <v>2589 Elec Distribution 360-373</v>
      </c>
      <c r="D223" s="11">
        <v>1</v>
      </c>
      <c r="E223" s="8">
        <v>0</v>
      </c>
      <c r="F223" s="9">
        <v>0</v>
      </c>
      <c r="G223" s="9">
        <v>0</v>
      </c>
      <c r="H223" s="9">
        <v>0</v>
      </c>
      <c r="I223" s="9">
        <v>0</v>
      </c>
      <c r="J223" s="9">
        <v>0</v>
      </c>
      <c r="K223" s="9">
        <v>0</v>
      </c>
      <c r="L223" s="9">
        <v>0</v>
      </c>
      <c r="M223" s="9">
        <v>0</v>
      </c>
      <c r="N223" s="9">
        <v>0</v>
      </c>
      <c r="O223" s="9">
        <f t="shared" si="13"/>
        <v>0</v>
      </c>
      <c r="Q223" s="9">
        <f t="shared" si="14"/>
        <v>0</v>
      </c>
      <c r="R223" s="9">
        <f>(SUM($E223:F223)+SUM($E223:E223))/2</f>
        <v>0</v>
      </c>
      <c r="S223" s="9">
        <f>(SUM($E223:G223)+SUM($E223:F223))/2</f>
        <v>0</v>
      </c>
      <c r="T223" s="9">
        <f>(SUM($E223:H223)+SUM($E223:G223))/2</f>
        <v>0</v>
      </c>
      <c r="U223" s="9">
        <f>(SUM($E223:I223)+SUM($E223:H223))/2</f>
        <v>0</v>
      </c>
      <c r="V223" s="9">
        <f>(SUM($E223:J223)+SUM($E223:I223))/2</f>
        <v>0</v>
      </c>
      <c r="W223" s="9">
        <f>(SUM($E223:K223)+SUM($E223:J223))/2</f>
        <v>0</v>
      </c>
      <c r="X223" s="9">
        <f>(SUM($E223:L223)+SUM($E223:K223))/2</f>
        <v>0</v>
      </c>
      <c r="Y223" s="9">
        <f>(SUM($E223:M223)+SUM($E223:L223))/2</f>
        <v>0</v>
      </c>
      <c r="Z223" s="9">
        <f>(SUM($E223:N223)+SUM($E223:M223))/2</f>
        <v>0</v>
      </c>
      <c r="AA223" s="9">
        <f t="shared" si="15"/>
        <v>0</v>
      </c>
    </row>
    <row r="224" spans="1:27" hidden="1">
      <c r="A224" s="7">
        <v>2589</v>
      </c>
      <c r="B224" t="s">
        <v>34</v>
      </c>
      <c r="C224" t="str">
        <f t="shared" si="12"/>
        <v>2589 Elec Transmission 350-359</v>
      </c>
      <c r="D224" s="11">
        <v>1</v>
      </c>
      <c r="E224" s="8">
        <v>0</v>
      </c>
      <c r="F224" s="9">
        <v>0</v>
      </c>
      <c r="G224" s="9">
        <v>0</v>
      </c>
      <c r="H224" s="9">
        <v>0</v>
      </c>
      <c r="I224" s="9">
        <v>0</v>
      </c>
      <c r="J224" s="9">
        <v>0</v>
      </c>
      <c r="K224" s="9">
        <v>0</v>
      </c>
      <c r="L224" s="9">
        <v>0</v>
      </c>
      <c r="M224" s="9">
        <v>0</v>
      </c>
      <c r="N224" s="9">
        <v>0</v>
      </c>
      <c r="O224" s="9">
        <f t="shared" si="13"/>
        <v>0</v>
      </c>
      <c r="Q224" s="9">
        <f t="shared" si="14"/>
        <v>0</v>
      </c>
      <c r="R224" s="9">
        <f>(SUM($E224:F224)+SUM($E224:E224))/2</f>
        <v>0</v>
      </c>
      <c r="S224" s="9">
        <f>(SUM($E224:G224)+SUM($E224:F224))/2</f>
        <v>0</v>
      </c>
      <c r="T224" s="9">
        <f>(SUM($E224:H224)+SUM($E224:G224))/2</f>
        <v>0</v>
      </c>
      <c r="U224" s="9">
        <f>(SUM($E224:I224)+SUM($E224:H224))/2</f>
        <v>0</v>
      </c>
      <c r="V224" s="9">
        <f>(SUM($E224:J224)+SUM($E224:I224))/2</f>
        <v>0</v>
      </c>
      <c r="W224" s="9">
        <f>(SUM($E224:K224)+SUM($E224:J224))/2</f>
        <v>0</v>
      </c>
      <c r="X224" s="9">
        <f>(SUM($E224:L224)+SUM($E224:K224))/2</f>
        <v>0</v>
      </c>
      <c r="Y224" s="9">
        <f>(SUM($E224:M224)+SUM($E224:L224))/2</f>
        <v>0</v>
      </c>
      <c r="Z224" s="9">
        <f>(SUM($E224:N224)+SUM($E224:M224))/2</f>
        <v>0</v>
      </c>
      <c r="AA224" s="9">
        <f t="shared" si="15"/>
        <v>0</v>
      </c>
    </row>
    <row r="225" spans="1:27" hidden="1">
      <c r="A225" s="7">
        <v>2589</v>
      </c>
      <c r="B225" t="s">
        <v>38</v>
      </c>
      <c r="C225" t="str">
        <f t="shared" si="12"/>
        <v>2589 Transportation and Tools 392 / 396</v>
      </c>
      <c r="D225" s="11">
        <v>1</v>
      </c>
      <c r="E225" s="8">
        <v>0</v>
      </c>
      <c r="F225" s="9">
        <v>0</v>
      </c>
      <c r="G225" s="9">
        <v>0</v>
      </c>
      <c r="H225" s="9">
        <v>0</v>
      </c>
      <c r="I225" s="9">
        <v>0</v>
      </c>
      <c r="J225" s="9">
        <v>0</v>
      </c>
      <c r="K225" s="9">
        <v>0</v>
      </c>
      <c r="L225" s="9">
        <v>0</v>
      </c>
      <c r="M225" s="9">
        <v>0</v>
      </c>
      <c r="N225" s="9">
        <v>0</v>
      </c>
      <c r="O225" s="9">
        <f t="shared" si="13"/>
        <v>0</v>
      </c>
      <c r="Q225" s="9">
        <f t="shared" si="14"/>
        <v>0</v>
      </c>
      <c r="R225" s="9">
        <f>(SUM($E225:F225)+SUM($E225:E225))/2</f>
        <v>0</v>
      </c>
      <c r="S225" s="9">
        <f>(SUM($E225:G225)+SUM($E225:F225))/2</f>
        <v>0</v>
      </c>
      <c r="T225" s="9">
        <f>(SUM($E225:H225)+SUM($E225:G225))/2</f>
        <v>0</v>
      </c>
      <c r="U225" s="9">
        <f>(SUM($E225:I225)+SUM($E225:H225))/2</f>
        <v>0</v>
      </c>
      <c r="V225" s="9">
        <f>(SUM($E225:J225)+SUM($E225:I225))/2</f>
        <v>0</v>
      </c>
      <c r="W225" s="9">
        <f>(SUM($E225:K225)+SUM($E225:J225))/2</f>
        <v>0</v>
      </c>
      <c r="X225" s="9">
        <f>(SUM($E225:L225)+SUM($E225:K225))/2</f>
        <v>0</v>
      </c>
      <c r="Y225" s="9">
        <f>(SUM($E225:M225)+SUM($E225:L225))/2</f>
        <v>0</v>
      </c>
      <c r="Z225" s="9">
        <f>(SUM($E225:N225)+SUM($E225:M225))/2</f>
        <v>0</v>
      </c>
      <c r="AA225" s="9">
        <f t="shared" si="15"/>
        <v>0</v>
      </c>
    </row>
    <row r="226" spans="1:27" hidden="1">
      <c r="A226" s="7">
        <v>2589</v>
      </c>
      <c r="B226" t="s">
        <v>36</v>
      </c>
      <c r="C226" t="str">
        <f t="shared" si="12"/>
        <v>2589 General 389-391 / 393-395 / 397-398</v>
      </c>
      <c r="D226" s="11">
        <v>1</v>
      </c>
      <c r="E226" s="8">
        <v>0</v>
      </c>
      <c r="F226" s="9">
        <v>0</v>
      </c>
      <c r="G226" s="9">
        <v>0</v>
      </c>
      <c r="H226" s="9">
        <v>0</v>
      </c>
      <c r="I226" s="9">
        <v>0</v>
      </c>
      <c r="J226" s="9">
        <v>0</v>
      </c>
      <c r="K226" s="9">
        <v>0</v>
      </c>
      <c r="L226" s="9">
        <v>0</v>
      </c>
      <c r="M226" s="9">
        <v>0</v>
      </c>
      <c r="N226" s="9">
        <v>0</v>
      </c>
      <c r="O226" s="9">
        <f t="shared" si="13"/>
        <v>0</v>
      </c>
      <c r="Q226" s="9">
        <f t="shared" si="14"/>
        <v>0</v>
      </c>
      <c r="R226" s="9">
        <f>(SUM($E226:F226)+SUM($E226:E226))/2</f>
        <v>0</v>
      </c>
      <c r="S226" s="9">
        <f>(SUM($E226:G226)+SUM($E226:F226))/2</f>
        <v>0</v>
      </c>
      <c r="T226" s="9">
        <f>(SUM($E226:H226)+SUM($E226:G226))/2</f>
        <v>0</v>
      </c>
      <c r="U226" s="9">
        <f>(SUM($E226:I226)+SUM($E226:H226))/2</f>
        <v>0</v>
      </c>
      <c r="V226" s="9">
        <f>(SUM($E226:J226)+SUM($E226:I226))/2</f>
        <v>0</v>
      </c>
      <c r="W226" s="9">
        <f>(SUM($E226:K226)+SUM($E226:J226))/2</f>
        <v>0</v>
      </c>
      <c r="X226" s="9">
        <f>(SUM($E226:L226)+SUM($E226:K226))/2</f>
        <v>0</v>
      </c>
      <c r="Y226" s="9">
        <f>(SUM($E226:M226)+SUM($E226:L226))/2</f>
        <v>0</v>
      </c>
      <c r="Z226" s="9">
        <f>(SUM($E226:N226)+SUM($E226:M226))/2</f>
        <v>0</v>
      </c>
      <c r="AA226" s="9">
        <f t="shared" si="15"/>
        <v>0</v>
      </c>
    </row>
    <row r="227" spans="1:27" hidden="1">
      <c r="A227" s="7">
        <v>2590</v>
      </c>
      <c r="B227" t="s">
        <v>33</v>
      </c>
      <c r="C227" t="str">
        <f t="shared" si="12"/>
        <v>2590 Elec Distribution 360-373</v>
      </c>
      <c r="D227" s="11">
        <v>1</v>
      </c>
      <c r="E227" s="8">
        <v>0</v>
      </c>
      <c r="F227" s="9">
        <v>0</v>
      </c>
      <c r="G227" s="9">
        <v>0</v>
      </c>
      <c r="H227" s="9">
        <v>0</v>
      </c>
      <c r="I227" s="9">
        <v>0</v>
      </c>
      <c r="J227" s="9">
        <v>0</v>
      </c>
      <c r="K227" s="9">
        <v>0</v>
      </c>
      <c r="L227" s="9">
        <v>0</v>
      </c>
      <c r="M227" s="9">
        <v>0</v>
      </c>
      <c r="N227" s="9">
        <v>0</v>
      </c>
      <c r="O227" s="9">
        <f t="shared" si="13"/>
        <v>0</v>
      </c>
      <c r="Q227" s="9">
        <f t="shared" si="14"/>
        <v>0</v>
      </c>
      <c r="R227" s="9">
        <f>(SUM($E227:F227)+SUM($E227:E227))/2</f>
        <v>0</v>
      </c>
      <c r="S227" s="9">
        <f>(SUM($E227:G227)+SUM($E227:F227))/2</f>
        <v>0</v>
      </c>
      <c r="T227" s="9">
        <f>(SUM($E227:H227)+SUM($E227:G227))/2</f>
        <v>0</v>
      </c>
      <c r="U227" s="9">
        <f>(SUM($E227:I227)+SUM($E227:H227))/2</f>
        <v>0</v>
      </c>
      <c r="V227" s="9">
        <f>(SUM($E227:J227)+SUM($E227:I227))/2</f>
        <v>0</v>
      </c>
      <c r="W227" s="9">
        <f>(SUM($E227:K227)+SUM($E227:J227))/2</f>
        <v>0</v>
      </c>
      <c r="X227" s="9">
        <f>(SUM($E227:L227)+SUM($E227:K227))/2</f>
        <v>0</v>
      </c>
      <c r="Y227" s="9">
        <f>(SUM($E227:M227)+SUM($E227:L227))/2</f>
        <v>0</v>
      </c>
      <c r="Z227" s="9">
        <f>(SUM($E227:N227)+SUM($E227:M227))/2</f>
        <v>0</v>
      </c>
      <c r="AA227" s="9">
        <f t="shared" si="15"/>
        <v>0</v>
      </c>
    </row>
    <row r="228" spans="1:27" hidden="1">
      <c r="A228" s="7">
        <v>2591</v>
      </c>
      <c r="B228" t="s">
        <v>33</v>
      </c>
      <c r="C228" t="str">
        <f t="shared" si="12"/>
        <v>2591 Elec Distribution 360-373</v>
      </c>
      <c r="D228" s="11">
        <v>1</v>
      </c>
      <c r="E228" s="8">
        <v>0</v>
      </c>
      <c r="F228" s="9">
        <v>0</v>
      </c>
      <c r="G228" s="9">
        <v>0</v>
      </c>
      <c r="H228" s="9">
        <v>0</v>
      </c>
      <c r="I228" s="9">
        <v>0</v>
      </c>
      <c r="J228" s="9">
        <v>0</v>
      </c>
      <c r="K228" s="9">
        <v>0</v>
      </c>
      <c r="L228" s="9">
        <v>0</v>
      </c>
      <c r="M228" s="9">
        <v>0</v>
      </c>
      <c r="N228" s="9">
        <v>0</v>
      </c>
      <c r="O228" s="9">
        <f t="shared" si="13"/>
        <v>0</v>
      </c>
      <c r="Q228" s="9">
        <f t="shared" si="14"/>
        <v>0</v>
      </c>
      <c r="R228" s="9">
        <f>(SUM($E228:F228)+SUM($E228:E228))/2</f>
        <v>0</v>
      </c>
      <c r="S228" s="9">
        <f>(SUM($E228:G228)+SUM($E228:F228))/2</f>
        <v>0</v>
      </c>
      <c r="T228" s="9">
        <f>(SUM($E228:H228)+SUM($E228:G228))/2</f>
        <v>0</v>
      </c>
      <c r="U228" s="9">
        <f>(SUM($E228:I228)+SUM($E228:H228))/2</f>
        <v>0</v>
      </c>
      <c r="V228" s="9">
        <f>(SUM($E228:J228)+SUM($E228:I228))/2</f>
        <v>0</v>
      </c>
      <c r="W228" s="9">
        <f>(SUM($E228:K228)+SUM($E228:J228))/2</f>
        <v>0</v>
      </c>
      <c r="X228" s="9">
        <f>(SUM($E228:L228)+SUM($E228:K228))/2</f>
        <v>0</v>
      </c>
      <c r="Y228" s="9">
        <f>(SUM($E228:M228)+SUM($E228:L228))/2</f>
        <v>0</v>
      </c>
      <c r="Z228" s="9">
        <f>(SUM($E228:N228)+SUM($E228:M228))/2</f>
        <v>0</v>
      </c>
      <c r="AA228" s="9">
        <f t="shared" si="15"/>
        <v>0</v>
      </c>
    </row>
    <row r="229" spans="1:27" hidden="1">
      <c r="A229" s="7">
        <v>2592</v>
      </c>
      <c r="B229" t="s">
        <v>33</v>
      </c>
      <c r="C229" t="str">
        <f t="shared" si="12"/>
        <v>2592 Elec Distribution 360-373</v>
      </c>
      <c r="D229" s="11">
        <v>1</v>
      </c>
      <c r="E229" s="8">
        <v>0</v>
      </c>
      <c r="F229" s="9">
        <v>0</v>
      </c>
      <c r="G229" s="9">
        <v>0</v>
      </c>
      <c r="H229" s="9">
        <v>0</v>
      </c>
      <c r="I229" s="9">
        <v>0</v>
      </c>
      <c r="J229" s="9">
        <v>0</v>
      </c>
      <c r="K229" s="9">
        <v>0</v>
      </c>
      <c r="L229" s="9">
        <v>0</v>
      </c>
      <c r="M229" s="9">
        <v>0</v>
      </c>
      <c r="N229" s="9">
        <v>0</v>
      </c>
      <c r="O229" s="9">
        <f t="shared" si="13"/>
        <v>0</v>
      </c>
      <c r="Q229" s="9">
        <f t="shared" si="14"/>
        <v>0</v>
      </c>
      <c r="R229" s="9">
        <f>(SUM($E229:F229)+SUM($E229:E229))/2</f>
        <v>0</v>
      </c>
      <c r="S229" s="9">
        <f>(SUM($E229:G229)+SUM($E229:F229))/2</f>
        <v>0</v>
      </c>
      <c r="T229" s="9">
        <f>(SUM($E229:H229)+SUM($E229:G229))/2</f>
        <v>0</v>
      </c>
      <c r="U229" s="9">
        <f>(SUM($E229:I229)+SUM($E229:H229))/2</f>
        <v>0</v>
      </c>
      <c r="V229" s="9">
        <f>(SUM($E229:J229)+SUM($E229:I229))/2</f>
        <v>0</v>
      </c>
      <c r="W229" s="9">
        <f>(SUM($E229:K229)+SUM($E229:J229))/2</f>
        <v>0</v>
      </c>
      <c r="X229" s="9">
        <f>(SUM($E229:L229)+SUM($E229:K229))/2</f>
        <v>0</v>
      </c>
      <c r="Y229" s="9">
        <f>(SUM($E229:M229)+SUM($E229:L229))/2</f>
        <v>0</v>
      </c>
      <c r="Z229" s="9">
        <f>(SUM($E229:N229)+SUM($E229:M229))/2</f>
        <v>0</v>
      </c>
      <c r="AA229" s="9">
        <f t="shared" si="15"/>
        <v>0</v>
      </c>
    </row>
    <row r="230" spans="1:27" hidden="1">
      <c r="A230" s="7">
        <v>2593</v>
      </c>
      <c r="B230" t="s">
        <v>33</v>
      </c>
      <c r="C230" t="str">
        <f t="shared" si="12"/>
        <v>2593 Elec Distribution 360-373</v>
      </c>
      <c r="D230" s="11">
        <v>1</v>
      </c>
      <c r="E230" s="8">
        <v>0</v>
      </c>
      <c r="F230" s="9">
        <v>0</v>
      </c>
      <c r="G230" s="9">
        <v>0</v>
      </c>
      <c r="H230" s="9">
        <v>0</v>
      </c>
      <c r="I230" s="9">
        <v>0</v>
      </c>
      <c r="J230" s="9">
        <v>0</v>
      </c>
      <c r="K230" s="9">
        <v>0</v>
      </c>
      <c r="L230" s="9">
        <v>0</v>
      </c>
      <c r="M230" s="9">
        <v>0</v>
      </c>
      <c r="N230" s="9">
        <v>0</v>
      </c>
      <c r="O230" s="9">
        <f t="shared" si="13"/>
        <v>0</v>
      </c>
      <c r="Q230" s="9">
        <f t="shared" si="14"/>
        <v>0</v>
      </c>
      <c r="R230" s="9">
        <f>(SUM($E230:F230)+SUM($E230:E230))/2</f>
        <v>0</v>
      </c>
      <c r="S230" s="9">
        <f>(SUM($E230:G230)+SUM($E230:F230))/2</f>
        <v>0</v>
      </c>
      <c r="T230" s="9">
        <f>(SUM($E230:H230)+SUM($E230:G230))/2</f>
        <v>0</v>
      </c>
      <c r="U230" s="9">
        <f>(SUM($E230:I230)+SUM($E230:H230))/2</f>
        <v>0</v>
      </c>
      <c r="V230" s="9">
        <f>(SUM($E230:J230)+SUM($E230:I230))/2</f>
        <v>0</v>
      </c>
      <c r="W230" s="9">
        <f>(SUM($E230:K230)+SUM($E230:J230))/2</f>
        <v>0</v>
      </c>
      <c r="X230" s="9">
        <f>(SUM($E230:L230)+SUM($E230:K230))/2</f>
        <v>0</v>
      </c>
      <c r="Y230" s="9">
        <f>(SUM($E230:M230)+SUM($E230:L230))/2</f>
        <v>0</v>
      </c>
      <c r="Z230" s="9">
        <f>(SUM($E230:N230)+SUM($E230:M230))/2</f>
        <v>0</v>
      </c>
      <c r="AA230" s="9">
        <f t="shared" si="15"/>
        <v>0</v>
      </c>
    </row>
    <row r="231" spans="1:27" hidden="1">
      <c r="A231" s="7">
        <v>2594</v>
      </c>
      <c r="B231" t="s">
        <v>34</v>
      </c>
      <c r="C231" t="str">
        <f t="shared" si="12"/>
        <v>2594 Elec Transmission 350-359</v>
      </c>
      <c r="D231" s="11">
        <v>1</v>
      </c>
      <c r="E231" s="8">
        <v>0</v>
      </c>
      <c r="F231" s="9">
        <v>0</v>
      </c>
      <c r="G231" s="9">
        <v>0</v>
      </c>
      <c r="H231" s="9">
        <v>0</v>
      </c>
      <c r="I231" s="9">
        <v>0</v>
      </c>
      <c r="J231" s="9">
        <v>0</v>
      </c>
      <c r="K231" s="9">
        <v>0</v>
      </c>
      <c r="L231" s="9">
        <v>0</v>
      </c>
      <c r="M231" s="9">
        <v>0</v>
      </c>
      <c r="N231" s="9">
        <v>0</v>
      </c>
      <c r="O231" s="9">
        <f t="shared" si="13"/>
        <v>0</v>
      </c>
      <c r="Q231" s="9">
        <f t="shared" si="14"/>
        <v>0</v>
      </c>
      <c r="R231" s="9">
        <f>(SUM($E231:F231)+SUM($E231:E231))/2</f>
        <v>0</v>
      </c>
      <c r="S231" s="9">
        <f>(SUM($E231:G231)+SUM($E231:F231))/2</f>
        <v>0</v>
      </c>
      <c r="T231" s="9">
        <f>(SUM($E231:H231)+SUM($E231:G231))/2</f>
        <v>0</v>
      </c>
      <c r="U231" s="9">
        <f>(SUM($E231:I231)+SUM($E231:H231))/2</f>
        <v>0</v>
      </c>
      <c r="V231" s="9">
        <f>(SUM($E231:J231)+SUM($E231:I231))/2</f>
        <v>0</v>
      </c>
      <c r="W231" s="9">
        <f>(SUM($E231:K231)+SUM($E231:J231))/2</f>
        <v>0</v>
      </c>
      <c r="X231" s="9">
        <f>(SUM($E231:L231)+SUM($E231:K231))/2</f>
        <v>0</v>
      </c>
      <c r="Y231" s="9">
        <f>(SUM($E231:M231)+SUM($E231:L231))/2</f>
        <v>0</v>
      </c>
      <c r="Z231" s="9">
        <f>(SUM($E231:N231)+SUM($E231:M231))/2</f>
        <v>0</v>
      </c>
      <c r="AA231" s="9">
        <f t="shared" si="15"/>
        <v>0</v>
      </c>
    </row>
    <row r="232" spans="1:27" hidden="1">
      <c r="A232" s="7">
        <v>2595</v>
      </c>
      <c r="B232" t="s">
        <v>34</v>
      </c>
      <c r="C232" t="str">
        <f t="shared" si="12"/>
        <v>2595 Elec Transmission 350-359</v>
      </c>
      <c r="D232" s="11">
        <v>1</v>
      </c>
      <c r="E232" s="8">
        <v>0</v>
      </c>
      <c r="F232" s="9">
        <v>0</v>
      </c>
      <c r="G232" s="9">
        <v>0</v>
      </c>
      <c r="H232" s="9">
        <v>0</v>
      </c>
      <c r="I232" s="9">
        <v>0</v>
      </c>
      <c r="J232" s="9">
        <v>0</v>
      </c>
      <c r="K232" s="9">
        <v>0</v>
      </c>
      <c r="L232" s="9">
        <v>0</v>
      </c>
      <c r="M232" s="9">
        <v>0</v>
      </c>
      <c r="N232" s="9">
        <v>0</v>
      </c>
      <c r="O232" s="9">
        <f t="shared" si="13"/>
        <v>0</v>
      </c>
      <c r="Q232" s="9">
        <f t="shared" si="14"/>
        <v>0</v>
      </c>
      <c r="R232" s="9">
        <f>(SUM($E232:F232)+SUM($E232:E232))/2</f>
        <v>0</v>
      </c>
      <c r="S232" s="9">
        <f>(SUM($E232:G232)+SUM($E232:F232))/2</f>
        <v>0</v>
      </c>
      <c r="T232" s="9">
        <f>(SUM($E232:H232)+SUM($E232:G232))/2</f>
        <v>0</v>
      </c>
      <c r="U232" s="9">
        <f>(SUM($E232:I232)+SUM($E232:H232))/2</f>
        <v>0</v>
      </c>
      <c r="V232" s="9">
        <f>(SUM($E232:J232)+SUM($E232:I232))/2</f>
        <v>0</v>
      </c>
      <c r="W232" s="9">
        <f>(SUM($E232:K232)+SUM($E232:J232))/2</f>
        <v>0</v>
      </c>
      <c r="X232" s="9">
        <f>(SUM($E232:L232)+SUM($E232:K232))/2</f>
        <v>0</v>
      </c>
      <c r="Y232" s="9">
        <f>(SUM($E232:M232)+SUM($E232:L232))/2</f>
        <v>0</v>
      </c>
      <c r="Z232" s="9">
        <f>(SUM($E232:N232)+SUM($E232:M232))/2</f>
        <v>0</v>
      </c>
      <c r="AA232" s="9">
        <f t="shared" si="15"/>
        <v>0</v>
      </c>
    </row>
    <row r="233" spans="1:27" hidden="1">
      <c r="A233" s="7">
        <v>2596</v>
      </c>
      <c r="B233" t="s">
        <v>34</v>
      </c>
      <c r="C233" t="str">
        <f t="shared" si="12"/>
        <v>2596 Elec Transmission 350-359</v>
      </c>
      <c r="D233" s="11">
        <v>1</v>
      </c>
      <c r="E233" s="8">
        <v>0</v>
      </c>
      <c r="F233" s="9">
        <v>0</v>
      </c>
      <c r="G233" s="9">
        <v>0</v>
      </c>
      <c r="H233" s="9">
        <v>0</v>
      </c>
      <c r="I233" s="9">
        <v>0</v>
      </c>
      <c r="J233" s="9">
        <v>0</v>
      </c>
      <c r="K233" s="9">
        <v>0</v>
      </c>
      <c r="L233" s="9">
        <v>0</v>
      </c>
      <c r="M233" s="9">
        <v>0</v>
      </c>
      <c r="N233" s="9">
        <v>0</v>
      </c>
      <c r="O233" s="9">
        <f t="shared" si="13"/>
        <v>0</v>
      </c>
      <c r="Q233" s="9">
        <f t="shared" si="14"/>
        <v>0</v>
      </c>
      <c r="R233" s="9">
        <f>(SUM($E233:F233)+SUM($E233:E233))/2</f>
        <v>0</v>
      </c>
      <c r="S233" s="9">
        <f>(SUM($E233:G233)+SUM($E233:F233))/2</f>
        <v>0</v>
      </c>
      <c r="T233" s="9">
        <f>(SUM($E233:H233)+SUM($E233:G233))/2</f>
        <v>0</v>
      </c>
      <c r="U233" s="9">
        <f>(SUM($E233:I233)+SUM($E233:H233))/2</f>
        <v>0</v>
      </c>
      <c r="V233" s="9">
        <f>(SUM($E233:J233)+SUM($E233:I233))/2</f>
        <v>0</v>
      </c>
      <c r="W233" s="9">
        <f>(SUM($E233:K233)+SUM($E233:J233))/2</f>
        <v>0</v>
      </c>
      <c r="X233" s="9">
        <f>(SUM($E233:L233)+SUM($E233:K233))/2</f>
        <v>0</v>
      </c>
      <c r="Y233" s="9">
        <f>(SUM($E233:M233)+SUM($E233:L233))/2</f>
        <v>0</v>
      </c>
      <c r="Z233" s="9">
        <f>(SUM($E233:N233)+SUM($E233:M233))/2</f>
        <v>0</v>
      </c>
      <c r="AA233" s="9">
        <f t="shared" si="15"/>
        <v>0</v>
      </c>
    </row>
    <row r="234" spans="1:27" hidden="1">
      <c r="A234" s="7">
        <v>2597</v>
      </c>
      <c r="B234" t="s">
        <v>34</v>
      </c>
      <c r="C234" t="str">
        <f t="shared" si="12"/>
        <v>2597 Elec Transmission 350-359</v>
      </c>
      <c r="D234" s="11">
        <v>1</v>
      </c>
      <c r="E234" s="8">
        <v>0</v>
      </c>
      <c r="F234" s="9">
        <v>0</v>
      </c>
      <c r="G234" s="9">
        <v>0</v>
      </c>
      <c r="H234" s="9">
        <v>0</v>
      </c>
      <c r="I234" s="9">
        <v>0</v>
      </c>
      <c r="J234" s="9">
        <v>0</v>
      </c>
      <c r="K234" s="9">
        <v>0</v>
      </c>
      <c r="L234" s="9">
        <v>0</v>
      </c>
      <c r="M234" s="9">
        <v>0</v>
      </c>
      <c r="N234" s="9">
        <v>0</v>
      </c>
      <c r="O234" s="9">
        <f t="shared" si="13"/>
        <v>0</v>
      </c>
      <c r="Q234" s="9">
        <f t="shared" si="14"/>
        <v>0</v>
      </c>
      <c r="R234" s="9">
        <f>(SUM($E234:F234)+SUM($E234:E234))/2</f>
        <v>0</v>
      </c>
      <c r="S234" s="9">
        <f>(SUM($E234:G234)+SUM($E234:F234))/2</f>
        <v>0</v>
      </c>
      <c r="T234" s="9">
        <f>(SUM($E234:H234)+SUM($E234:G234))/2</f>
        <v>0</v>
      </c>
      <c r="U234" s="9">
        <f>(SUM($E234:I234)+SUM($E234:H234))/2</f>
        <v>0</v>
      </c>
      <c r="V234" s="9">
        <f>(SUM($E234:J234)+SUM($E234:I234))/2</f>
        <v>0</v>
      </c>
      <c r="W234" s="9">
        <f>(SUM($E234:K234)+SUM($E234:J234))/2</f>
        <v>0</v>
      </c>
      <c r="X234" s="9">
        <f>(SUM($E234:L234)+SUM($E234:K234))/2</f>
        <v>0</v>
      </c>
      <c r="Y234" s="9">
        <f>(SUM($E234:M234)+SUM($E234:L234))/2</f>
        <v>0</v>
      </c>
      <c r="Z234" s="9">
        <f>(SUM($E234:N234)+SUM($E234:M234))/2</f>
        <v>0</v>
      </c>
      <c r="AA234" s="9">
        <f t="shared" si="15"/>
        <v>0</v>
      </c>
    </row>
    <row r="235" spans="1:27" hidden="1">
      <c r="A235" s="7">
        <v>2598</v>
      </c>
      <c r="B235" t="s">
        <v>33</v>
      </c>
      <c r="C235" t="str">
        <f t="shared" si="12"/>
        <v>2598 Elec Distribution 360-373</v>
      </c>
      <c r="D235" s="11">
        <v>1</v>
      </c>
      <c r="E235" s="8">
        <v>0</v>
      </c>
      <c r="F235" s="9">
        <v>0</v>
      </c>
      <c r="G235" s="9">
        <v>0</v>
      </c>
      <c r="H235" s="9">
        <v>0</v>
      </c>
      <c r="I235" s="9">
        <v>0</v>
      </c>
      <c r="J235" s="9">
        <v>0</v>
      </c>
      <c r="K235" s="9">
        <v>0</v>
      </c>
      <c r="L235" s="9">
        <v>0</v>
      </c>
      <c r="M235" s="9">
        <v>0</v>
      </c>
      <c r="N235" s="9">
        <v>0</v>
      </c>
      <c r="O235" s="9">
        <f t="shared" si="13"/>
        <v>0</v>
      </c>
      <c r="Q235" s="9">
        <f t="shared" si="14"/>
        <v>0</v>
      </c>
      <c r="R235" s="9">
        <f>(SUM($E235:F235)+SUM($E235:E235))/2</f>
        <v>0</v>
      </c>
      <c r="S235" s="9">
        <f>(SUM($E235:G235)+SUM($E235:F235))/2</f>
        <v>0</v>
      </c>
      <c r="T235" s="9">
        <f>(SUM($E235:H235)+SUM($E235:G235))/2</f>
        <v>0</v>
      </c>
      <c r="U235" s="9">
        <f>(SUM($E235:I235)+SUM($E235:H235))/2</f>
        <v>0</v>
      </c>
      <c r="V235" s="9">
        <f>(SUM($E235:J235)+SUM($E235:I235))/2</f>
        <v>0</v>
      </c>
      <c r="W235" s="9">
        <f>(SUM($E235:K235)+SUM($E235:J235))/2</f>
        <v>0</v>
      </c>
      <c r="X235" s="9">
        <f>(SUM($E235:L235)+SUM($E235:K235))/2</f>
        <v>0</v>
      </c>
      <c r="Y235" s="9">
        <f>(SUM($E235:M235)+SUM($E235:L235))/2</f>
        <v>0</v>
      </c>
      <c r="Z235" s="9">
        <f>(SUM($E235:N235)+SUM($E235:M235))/2</f>
        <v>0</v>
      </c>
      <c r="AA235" s="9">
        <f t="shared" si="15"/>
        <v>0</v>
      </c>
    </row>
    <row r="236" spans="1:27" hidden="1">
      <c r="A236" s="7">
        <v>2599</v>
      </c>
      <c r="B236" t="s">
        <v>33</v>
      </c>
      <c r="C236" t="str">
        <f t="shared" si="12"/>
        <v>2599 Elec Distribution 360-373</v>
      </c>
      <c r="D236" s="11">
        <v>1</v>
      </c>
      <c r="E236" s="8">
        <v>0</v>
      </c>
      <c r="F236" s="9">
        <v>0</v>
      </c>
      <c r="G236" s="9">
        <v>0</v>
      </c>
      <c r="H236" s="9">
        <v>0</v>
      </c>
      <c r="I236" s="9">
        <v>0</v>
      </c>
      <c r="J236" s="9">
        <v>0</v>
      </c>
      <c r="K236" s="9">
        <v>0</v>
      </c>
      <c r="L236" s="9">
        <v>0</v>
      </c>
      <c r="M236" s="9">
        <v>0</v>
      </c>
      <c r="N236" s="9">
        <v>0</v>
      </c>
      <c r="O236" s="9">
        <f t="shared" si="13"/>
        <v>0</v>
      </c>
      <c r="Q236" s="9">
        <f t="shared" si="14"/>
        <v>0</v>
      </c>
      <c r="R236" s="9">
        <f>(SUM($E236:F236)+SUM($E236:E236))/2</f>
        <v>0</v>
      </c>
      <c r="S236" s="9">
        <f>(SUM($E236:G236)+SUM($E236:F236))/2</f>
        <v>0</v>
      </c>
      <c r="T236" s="9">
        <f>(SUM($E236:H236)+SUM($E236:G236))/2</f>
        <v>0</v>
      </c>
      <c r="U236" s="9">
        <f>(SUM($E236:I236)+SUM($E236:H236))/2</f>
        <v>0</v>
      </c>
      <c r="V236" s="9">
        <f>(SUM($E236:J236)+SUM($E236:I236))/2</f>
        <v>0</v>
      </c>
      <c r="W236" s="9">
        <f>(SUM($E236:K236)+SUM($E236:J236))/2</f>
        <v>0</v>
      </c>
      <c r="X236" s="9">
        <f>(SUM($E236:L236)+SUM($E236:K236))/2</f>
        <v>0</v>
      </c>
      <c r="Y236" s="9">
        <f>(SUM($E236:M236)+SUM($E236:L236))/2</f>
        <v>0</v>
      </c>
      <c r="Z236" s="9">
        <f>(SUM($E236:N236)+SUM($E236:M236))/2</f>
        <v>0</v>
      </c>
      <c r="AA236" s="9">
        <f t="shared" si="15"/>
        <v>0</v>
      </c>
    </row>
    <row r="237" spans="1:27" hidden="1">
      <c r="A237" s="7">
        <v>2599</v>
      </c>
      <c r="B237" t="s">
        <v>36</v>
      </c>
      <c r="C237" t="str">
        <f t="shared" si="12"/>
        <v>2599 General 389-391 / 393-395 / 397-398</v>
      </c>
      <c r="D237" s="11">
        <v>1</v>
      </c>
      <c r="E237" s="8">
        <v>0</v>
      </c>
      <c r="F237" s="9">
        <v>0</v>
      </c>
      <c r="G237" s="9">
        <v>0</v>
      </c>
      <c r="H237" s="9">
        <v>0</v>
      </c>
      <c r="I237" s="9">
        <v>0</v>
      </c>
      <c r="J237" s="9">
        <v>0</v>
      </c>
      <c r="K237" s="9">
        <v>0</v>
      </c>
      <c r="L237" s="9">
        <v>0</v>
      </c>
      <c r="M237" s="9">
        <v>0</v>
      </c>
      <c r="N237" s="9">
        <v>0</v>
      </c>
      <c r="O237" s="9">
        <f t="shared" si="13"/>
        <v>0</v>
      </c>
      <c r="Q237" s="9">
        <f t="shared" si="14"/>
        <v>0</v>
      </c>
      <c r="R237" s="9">
        <f>(SUM($E237:F237)+SUM($E237:E237))/2</f>
        <v>0</v>
      </c>
      <c r="S237" s="9">
        <f>(SUM($E237:G237)+SUM($E237:F237))/2</f>
        <v>0</v>
      </c>
      <c r="T237" s="9">
        <f>(SUM($E237:H237)+SUM($E237:G237))/2</f>
        <v>0</v>
      </c>
      <c r="U237" s="9">
        <f>(SUM($E237:I237)+SUM($E237:H237))/2</f>
        <v>0</v>
      </c>
      <c r="V237" s="9">
        <f>(SUM($E237:J237)+SUM($E237:I237))/2</f>
        <v>0</v>
      </c>
      <c r="W237" s="9">
        <f>(SUM($E237:K237)+SUM($E237:J237))/2</f>
        <v>0</v>
      </c>
      <c r="X237" s="9">
        <f>(SUM($E237:L237)+SUM($E237:K237))/2</f>
        <v>0</v>
      </c>
      <c r="Y237" s="9">
        <f>(SUM($E237:M237)+SUM($E237:L237))/2</f>
        <v>0</v>
      </c>
      <c r="Z237" s="9">
        <f>(SUM($E237:N237)+SUM($E237:M237))/2</f>
        <v>0</v>
      </c>
      <c r="AA237" s="9">
        <f t="shared" si="15"/>
        <v>0</v>
      </c>
    </row>
    <row r="238" spans="1:27" hidden="1">
      <c r="A238" s="7">
        <v>2600</v>
      </c>
      <c r="B238" t="s">
        <v>33</v>
      </c>
      <c r="C238" t="str">
        <f t="shared" si="12"/>
        <v>2600 Elec Distribution 360-373</v>
      </c>
      <c r="D238" s="11">
        <v>1</v>
      </c>
      <c r="E238" s="8">
        <v>0</v>
      </c>
      <c r="F238" s="9">
        <v>0</v>
      </c>
      <c r="G238" s="9">
        <v>0</v>
      </c>
      <c r="H238" s="9">
        <v>0</v>
      </c>
      <c r="I238" s="9">
        <v>0</v>
      </c>
      <c r="J238" s="9">
        <v>0</v>
      </c>
      <c r="K238" s="9">
        <v>0</v>
      </c>
      <c r="L238" s="9">
        <v>0</v>
      </c>
      <c r="M238" s="9">
        <v>0</v>
      </c>
      <c r="N238" s="9">
        <v>0</v>
      </c>
      <c r="O238" s="9">
        <f t="shared" si="13"/>
        <v>0</v>
      </c>
      <c r="Q238" s="9">
        <f t="shared" si="14"/>
        <v>0</v>
      </c>
      <c r="R238" s="9">
        <f>(SUM($E238:F238)+SUM($E238:E238))/2</f>
        <v>0</v>
      </c>
      <c r="S238" s="9">
        <f>(SUM($E238:G238)+SUM($E238:F238))/2</f>
        <v>0</v>
      </c>
      <c r="T238" s="9">
        <f>(SUM($E238:H238)+SUM($E238:G238))/2</f>
        <v>0</v>
      </c>
      <c r="U238" s="9">
        <f>(SUM($E238:I238)+SUM($E238:H238))/2</f>
        <v>0</v>
      </c>
      <c r="V238" s="9">
        <f>(SUM($E238:J238)+SUM($E238:I238))/2</f>
        <v>0</v>
      </c>
      <c r="W238" s="9">
        <f>(SUM($E238:K238)+SUM($E238:J238))/2</f>
        <v>0</v>
      </c>
      <c r="X238" s="9">
        <f>(SUM($E238:L238)+SUM($E238:K238))/2</f>
        <v>0</v>
      </c>
      <c r="Y238" s="9">
        <f>(SUM($E238:M238)+SUM($E238:L238))/2</f>
        <v>0</v>
      </c>
      <c r="Z238" s="9">
        <f>(SUM($E238:N238)+SUM($E238:M238))/2</f>
        <v>0</v>
      </c>
      <c r="AA238" s="9">
        <f t="shared" si="15"/>
        <v>0</v>
      </c>
    </row>
    <row r="239" spans="1:27" hidden="1">
      <c r="A239" s="7">
        <v>2604</v>
      </c>
      <c r="B239" t="s">
        <v>34</v>
      </c>
      <c r="C239" t="str">
        <f t="shared" si="12"/>
        <v>2604 Elec Transmission 350-359</v>
      </c>
      <c r="D239" s="11">
        <v>1</v>
      </c>
      <c r="E239" s="8">
        <v>0</v>
      </c>
      <c r="F239" s="9">
        <v>0</v>
      </c>
      <c r="G239" s="9">
        <v>0</v>
      </c>
      <c r="H239" s="9">
        <v>0</v>
      </c>
      <c r="I239" s="9">
        <v>0</v>
      </c>
      <c r="J239" s="9">
        <v>0</v>
      </c>
      <c r="K239" s="9">
        <v>0</v>
      </c>
      <c r="L239" s="9">
        <v>0</v>
      </c>
      <c r="M239" s="9">
        <v>0</v>
      </c>
      <c r="N239" s="9">
        <v>0</v>
      </c>
      <c r="O239" s="9">
        <f t="shared" si="13"/>
        <v>0</v>
      </c>
      <c r="Q239" s="9">
        <f t="shared" si="14"/>
        <v>0</v>
      </c>
      <c r="R239" s="9">
        <f>(SUM($E239:F239)+SUM($E239:E239))/2</f>
        <v>0</v>
      </c>
      <c r="S239" s="9">
        <f>(SUM($E239:G239)+SUM($E239:F239))/2</f>
        <v>0</v>
      </c>
      <c r="T239" s="9">
        <f>(SUM($E239:H239)+SUM($E239:G239))/2</f>
        <v>0</v>
      </c>
      <c r="U239" s="9">
        <f>(SUM($E239:I239)+SUM($E239:H239))/2</f>
        <v>0</v>
      </c>
      <c r="V239" s="9">
        <f>(SUM($E239:J239)+SUM($E239:I239))/2</f>
        <v>0</v>
      </c>
      <c r="W239" s="9">
        <f>(SUM($E239:K239)+SUM($E239:J239))/2</f>
        <v>0</v>
      </c>
      <c r="X239" s="9">
        <f>(SUM($E239:L239)+SUM($E239:K239))/2</f>
        <v>0</v>
      </c>
      <c r="Y239" s="9">
        <f>(SUM($E239:M239)+SUM($E239:L239))/2</f>
        <v>0</v>
      </c>
      <c r="Z239" s="9">
        <f>(SUM($E239:N239)+SUM($E239:M239))/2</f>
        <v>0</v>
      </c>
      <c r="AA239" s="9">
        <f t="shared" si="15"/>
        <v>0</v>
      </c>
    </row>
    <row r="240" spans="1:27" hidden="1">
      <c r="A240" s="7">
        <v>2605</v>
      </c>
      <c r="B240" t="s">
        <v>34</v>
      </c>
      <c r="C240" t="str">
        <f t="shared" si="12"/>
        <v>2605 Elec Transmission 350-359</v>
      </c>
      <c r="D240" s="11">
        <v>1</v>
      </c>
      <c r="E240" s="8">
        <v>0</v>
      </c>
      <c r="F240" s="9">
        <v>0</v>
      </c>
      <c r="G240" s="9">
        <v>0</v>
      </c>
      <c r="H240" s="9">
        <v>0</v>
      </c>
      <c r="I240" s="9">
        <v>0</v>
      </c>
      <c r="J240" s="9">
        <v>0</v>
      </c>
      <c r="K240" s="9">
        <v>0</v>
      </c>
      <c r="L240" s="9">
        <v>0</v>
      </c>
      <c r="M240" s="9">
        <v>0</v>
      </c>
      <c r="N240" s="9">
        <v>0</v>
      </c>
      <c r="O240" s="9">
        <f t="shared" si="13"/>
        <v>0</v>
      </c>
      <c r="Q240" s="9">
        <f t="shared" si="14"/>
        <v>0</v>
      </c>
      <c r="R240" s="9">
        <f>(SUM($E240:F240)+SUM($E240:E240))/2</f>
        <v>0</v>
      </c>
      <c r="S240" s="9">
        <f>(SUM($E240:G240)+SUM($E240:F240))/2</f>
        <v>0</v>
      </c>
      <c r="T240" s="9">
        <f>(SUM($E240:H240)+SUM($E240:G240))/2</f>
        <v>0</v>
      </c>
      <c r="U240" s="9">
        <f>(SUM($E240:I240)+SUM($E240:H240))/2</f>
        <v>0</v>
      </c>
      <c r="V240" s="9">
        <f>(SUM($E240:J240)+SUM($E240:I240))/2</f>
        <v>0</v>
      </c>
      <c r="W240" s="9">
        <f>(SUM($E240:K240)+SUM($E240:J240))/2</f>
        <v>0</v>
      </c>
      <c r="X240" s="9">
        <f>(SUM($E240:L240)+SUM($E240:K240))/2</f>
        <v>0</v>
      </c>
      <c r="Y240" s="9">
        <f>(SUM($E240:M240)+SUM($E240:L240))/2</f>
        <v>0</v>
      </c>
      <c r="Z240" s="9">
        <f>(SUM($E240:N240)+SUM($E240:M240))/2</f>
        <v>0</v>
      </c>
      <c r="AA240" s="9">
        <f t="shared" si="15"/>
        <v>0</v>
      </c>
    </row>
    <row r="241" spans="1:27" hidden="1">
      <c r="A241" s="7">
        <v>2606</v>
      </c>
      <c r="B241" t="s">
        <v>34</v>
      </c>
      <c r="C241" t="str">
        <f t="shared" si="12"/>
        <v>2606 Elec Transmission 350-359</v>
      </c>
      <c r="D241" s="11">
        <v>1</v>
      </c>
      <c r="E241" s="8">
        <v>0</v>
      </c>
      <c r="F241" s="9">
        <v>0</v>
      </c>
      <c r="G241" s="9">
        <v>0</v>
      </c>
      <c r="H241" s="9">
        <v>0</v>
      </c>
      <c r="I241" s="9">
        <v>0</v>
      </c>
      <c r="J241" s="9">
        <v>0</v>
      </c>
      <c r="K241" s="9">
        <v>0</v>
      </c>
      <c r="L241" s="9">
        <v>0</v>
      </c>
      <c r="M241" s="9">
        <v>0</v>
      </c>
      <c r="N241" s="9">
        <v>0</v>
      </c>
      <c r="O241" s="9">
        <f t="shared" si="13"/>
        <v>0</v>
      </c>
      <c r="Q241" s="9">
        <f t="shared" si="14"/>
        <v>0</v>
      </c>
      <c r="R241" s="9">
        <f>(SUM($E241:F241)+SUM($E241:E241))/2</f>
        <v>0</v>
      </c>
      <c r="S241" s="9">
        <f>(SUM($E241:G241)+SUM($E241:F241))/2</f>
        <v>0</v>
      </c>
      <c r="T241" s="9">
        <f>(SUM($E241:H241)+SUM($E241:G241))/2</f>
        <v>0</v>
      </c>
      <c r="U241" s="9">
        <f>(SUM($E241:I241)+SUM($E241:H241))/2</f>
        <v>0</v>
      </c>
      <c r="V241" s="9">
        <f>(SUM($E241:J241)+SUM($E241:I241))/2</f>
        <v>0</v>
      </c>
      <c r="W241" s="9">
        <f>(SUM($E241:K241)+SUM($E241:J241))/2</f>
        <v>0</v>
      </c>
      <c r="X241" s="9">
        <f>(SUM($E241:L241)+SUM($E241:K241))/2</f>
        <v>0</v>
      </c>
      <c r="Y241" s="9">
        <f>(SUM($E241:M241)+SUM($E241:L241))/2</f>
        <v>0</v>
      </c>
      <c r="Z241" s="9">
        <f>(SUM($E241:N241)+SUM($E241:M241))/2</f>
        <v>0</v>
      </c>
      <c r="AA241" s="9">
        <f t="shared" si="15"/>
        <v>0</v>
      </c>
    </row>
    <row r="242" spans="1:27" hidden="1">
      <c r="A242" s="7">
        <v>2607</v>
      </c>
      <c r="B242" t="s">
        <v>34</v>
      </c>
      <c r="C242" t="str">
        <f t="shared" si="12"/>
        <v>2607 Elec Transmission 350-359</v>
      </c>
      <c r="D242" s="11">
        <v>1</v>
      </c>
      <c r="E242" s="8">
        <v>0</v>
      </c>
      <c r="F242" s="9">
        <v>0</v>
      </c>
      <c r="G242" s="9">
        <v>0</v>
      </c>
      <c r="H242" s="9">
        <v>0</v>
      </c>
      <c r="I242" s="9">
        <v>0</v>
      </c>
      <c r="J242" s="9">
        <v>0</v>
      </c>
      <c r="K242" s="9">
        <v>0</v>
      </c>
      <c r="L242" s="9">
        <v>0</v>
      </c>
      <c r="M242" s="9">
        <v>0</v>
      </c>
      <c r="N242" s="9">
        <v>0</v>
      </c>
      <c r="O242" s="9">
        <f t="shared" si="13"/>
        <v>0</v>
      </c>
      <c r="Q242" s="9">
        <f t="shared" si="14"/>
        <v>0</v>
      </c>
      <c r="R242" s="9">
        <f>(SUM($E242:F242)+SUM($E242:E242))/2</f>
        <v>0</v>
      </c>
      <c r="S242" s="9">
        <f>(SUM($E242:G242)+SUM($E242:F242))/2</f>
        <v>0</v>
      </c>
      <c r="T242" s="9">
        <f>(SUM($E242:H242)+SUM($E242:G242))/2</f>
        <v>0</v>
      </c>
      <c r="U242" s="9">
        <f>(SUM($E242:I242)+SUM($E242:H242))/2</f>
        <v>0</v>
      </c>
      <c r="V242" s="9">
        <f>(SUM($E242:J242)+SUM($E242:I242))/2</f>
        <v>0</v>
      </c>
      <c r="W242" s="9">
        <f>(SUM($E242:K242)+SUM($E242:J242))/2</f>
        <v>0</v>
      </c>
      <c r="X242" s="9">
        <f>(SUM($E242:L242)+SUM($E242:K242))/2</f>
        <v>0</v>
      </c>
      <c r="Y242" s="9">
        <f>(SUM($E242:M242)+SUM($E242:L242))/2</f>
        <v>0</v>
      </c>
      <c r="Z242" s="9">
        <f>(SUM($E242:N242)+SUM($E242:M242))/2</f>
        <v>0</v>
      </c>
      <c r="AA242" s="9">
        <f t="shared" si="15"/>
        <v>0</v>
      </c>
    </row>
    <row r="243" spans="1:27" hidden="1">
      <c r="A243" s="7">
        <v>2609</v>
      </c>
      <c r="B243" t="s">
        <v>34</v>
      </c>
      <c r="C243" t="str">
        <f t="shared" si="12"/>
        <v>2609 Elec Transmission 350-359</v>
      </c>
      <c r="D243" s="11">
        <v>1</v>
      </c>
      <c r="E243" s="8">
        <v>0</v>
      </c>
      <c r="F243" s="9">
        <v>0</v>
      </c>
      <c r="G243" s="9">
        <v>0</v>
      </c>
      <c r="H243" s="9">
        <v>0</v>
      </c>
      <c r="I243" s="9">
        <v>0</v>
      </c>
      <c r="J243" s="9">
        <v>0</v>
      </c>
      <c r="K243" s="9">
        <v>0</v>
      </c>
      <c r="L243" s="9">
        <v>0</v>
      </c>
      <c r="M243" s="9">
        <v>0</v>
      </c>
      <c r="N243" s="9">
        <v>0</v>
      </c>
      <c r="O243" s="9">
        <f t="shared" si="13"/>
        <v>0</v>
      </c>
      <c r="Q243" s="9">
        <f t="shared" si="14"/>
        <v>0</v>
      </c>
      <c r="R243" s="9">
        <f>(SUM($E243:F243)+SUM($E243:E243))/2</f>
        <v>0</v>
      </c>
      <c r="S243" s="9">
        <f>(SUM($E243:G243)+SUM($E243:F243))/2</f>
        <v>0</v>
      </c>
      <c r="T243" s="9">
        <f>(SUM($E243:H243)+SUM($E243:G243))/2</f>
        <v>0</v>
      </c>
      <c r="U243" s="9">
        <f>(SUM($E243:I243)+SUM($E243:H243))/2</f>
        <v>0</v>
      </c>
      <c r="V243" s="9">
        <f>(SUM($E243:J243)+SUM($E243:I243))/2</f>
        <v>0</v>
      </c>
      <c r="W243" s="9">
        <f>(SUM($E243:K243)+SUM($E243:J243))/2</f>
        <v>0</v>
      </c>
      <c r="X243" s="9">
        <f>(SUM($E243:L243)+SUM($E243:K243))/2</f>
        <v>0</v>
      </c>
      <c r="Y243" s="9">
        <f>(SUM($E243:M243)+SUM($E243:L243))/2</f>
        <v>0</v>
      </c>
      <c r="Z243" s="9">
        <f>(SUM($E243:N243)+SUM($E243:M243))/2</f>
        <v>0</v>
      </c>
      <c r="AA243" s="9">
        <f t="shared" si="15"/>
        <v>0</v>
      </c>
    </row>
    <row r="244" spans="1:27" hidden="1">
      <c r="A244" s="7">
        <v>3000</v>
      </c>
      <c r="B244" t="s">
        <v>35</v>
      </c>
      <c r="C244" t="str">
        <f t="shared" si="12"/>
        <v>3000 Gas Distribution 374-387</v>
      </c>
      <c r="D244" s="11">
        <v>1</v>
      </c>
      <c r="E244" s="8">
        <v>48130.25</v>
      </c>
      <c r="F244" s="9">
        <v>4807.32</v>
      </c>
      <c r="G244" s="9">
        <v>32486.100000000002</v>
      </c>
      <c r="H244" s="9">
        <v>34726.14</v>
      </c>
      <c r="I244" s="9">
        <v>47325.15</v>
      </c>
      <c r="J244" s="9">
        <v>46371.97</v>
      </c>
      <c r="K244" s="9">
        <v>77711.67</v>
      </c>
      <c r="L244" s="9">
        <v>56132.6</v>
      </c>
      <c r="M244" s="9">
        <v>78115.960000000006</v>
      </c>
      <c r="N244" s="9">
        <v>-72559.86</v>
      </c>
      <c r="O244" s="9">
        <f t="shared" si="13"/>
        <v>353247.3</v>
      </c>
      <c r="Q244" s="9">
        <f t="shared" si="14"/>
        <v>24065.125</v>
      </c>
      <c r="R244" s="9">
        <f>(SUM($E244:F244)+SUM($E244:E244))/2</f>
        <v>50533.91</v>
      </c>
      <c r="S244" s="9">
        <f>(SUM($E244:G244)+SUM($E244:F244))/2</f>
        <v>69180.62</v>
      </c>
      <c r="T244" s="9">
        <f>(SUM($E244:H244)+SUM($E244:G244))/2</f>
        <v>102786.73999999999</v>
      </c>
      <c r="U244" s="9">
        <f>(SUM($E244:I244)+SUM($E244:H244))/2</f>
        <v>143812.38500000001</v>
      </c>
      <c r="V244" s="9">
        <f>(SUM($E244:J244)+SUM($E244:I244))/2</f>
        <v>190660.94500000001</v>
      </c>
      <c r="W244" s="9">
        <f>(SUM($E244:K244)+SUM($E244:J244))/2</f>
        <v>252702.76499999998</v>
      </c>
      <c r="X244" s="9">
        <f>(SUM($E244:L244)+SUM($E244:K244))/2</f>
        <v>319624.89999999997</v>
      </c>
      <c r="Y244" s="9">
        <f>(SUM($E244:M244)+SUM($E244:L244))/2</f>
        <v>386749.17999999993</v>
      </c>
      <c r="Z244" s="9">
        <f>(SUM($E244:N244)+SUM($E244:M244))/2</f>
        <v>389527.23</v>
      </c>
      <c r="AA244" s="9">
        <f t="shared" si="15"/>
        <v>192964.38</v>
      </c>
    </row>
    <row r="245" spans="1:27" hidden="1">
      <c r="A245" s="7">
        <v>3001</v>
      </c>
      <c r="B245" t="s">
        <v>35</v>
      </c>
      <c r="C245" t="str">
        <f t="shared" si="12"/>
        <v>3001 Gas Distribution 374-387</v>
      </c>
      <c r="D245" s="11">
        <v>1</v>
      </c>
      <c r="E245" s="8">
        <v>0</v>
      </c>
      <c r="F245" s="9">
        <v>0</v>
      </c>
      <c r="G245" s="9">
        <v>0</v>
      </c>
      <c r="H245" s="9">
        <v>0</v>
      </c>
      <c r="I245" s="9">
        <v>0</v>
      </c>
      <c r="J245" s="9">
        <v>0</v>
      </c>
      <c r="K245" s="9">
        <v>0</v>
      </c>
      <c r="L245" s="9">
        <v>0</v>
      </c>
      <c r="M245" s="9">
        <v>0</v>
      </c>
      <c r="N245" s="9">
        <v>0</v>
      </c>
      <c r="O245" s="9">
        <f t="shared" si="13"/>
        <v>0</v>
      </c>
      <c r="Q245" s="9">
        <f t="shared" si="14"/>
        <v>0</v>
      </c>
      <c r="R245" s="9">
        <f>(SUM($E245:F245)+SUM($E245:E245))/2</f>
        <v>0</v>
      </c>
      <c r="S245" s="9">
        <f>(SUM($E245:G245)+SUM($E245:F245))/2</f>
        <v>0</v>
      </c>
      <c r="T245" s="9">
        <f>(SUM($E245:H245)+SUM($E245:G245))/2</f>
        <v>0</v>
      </c>
      <c r="U245" s="9">
        <f>(SUM($E245:I245)+SUM($E245:H245))/2</f>
        <v>0</v>
      </c>
      <c r="V245" s="9">
        <f>(SUM($E245:J245)+SUM($E245:I245))/2</f>
        <v>0</v>
      </c>
      <c r="W245" s="9">
        <f>(SUM($E245:K245)+SUM($E245:J245))/2</f>
        <v>0</v>
      </c>
      <c r="X245" s="9">
        <f>(SUM($E245:L245)+SUM($E245:K245))/2</f>
        <v>0</v>
      </c>
      <c r="Y245" s="9">
        <f>(SUM($E245:M245)+SUM($E245:L245))/2</f>
        <v>0</v>
      </c>
      <c r="Z245" s="9">
        <f>(SUM($E245:N245)+SUM($E245:M245))/2</f>
        <v>0</v>
      </c>
      <c r="AA245" s="9">
        <f t="shared" si="15"/>
        <v>0</v>
      </c>
    </row>
    <row r="246" spans="1:27" hidden="1">
      <c r="A246" s="7">
        <v>3002</v>
      </c>
      <c r="B246" t="s">
        <v>35</v>
      </c>
      <c r="C246" t="str">
        <f t="shared" si="12"/>
        <v>3002 Gas Distribution 374-387</v>
      </c>
      <c r="D246" s="11">
        <v>1</v>
      </c>
      <c r="E246" s="8">
        <v>0</v>
      </c>
      <c r="F246" s="9">
        <v>8271.73</v>
      </c>
      <c r="G246" s="9">
        <v>8862.34</v>
      </c>
      <c r="H246" s="9">
        <v>-2.9103830456733704E-11</v>
      </c>
      <c r="I246" s="9">
        <v>158610.03999999998</v>
      </c>
      <c r="J246" s="9">
        <v>26561.45</v>
      </c>
      <c r="K246" s="9">
        <v>16499.169999999998</v>
      </c>
      <c r="L246" s="9">
        <v>96960.069999999992</v>
      </c>
      <c r="M246" s="9">
        <v>71588.640000000014</v>
      </c>
      <c r="N246" s="9">
        <v>3956.3199999999997</v>
      </c>
      <c r="O246" s="9">
        <f t="shared" si="13"/>
        <v>391309.76</v>
      </c>
      <c r="Q246" s="9">
        <f t="shared" si="14"/>
        <v>0</v>
      </c>
      <c r="R246" s="9">
        <f>(SUM($E246:F246)+SUM($E246:E246))/2</f>
        <v>4135.8649999999998</v>
      </c>
      <c r="S246" s="9">
        <f>(SUM($E246:G246)+SUM($E246:F246))/2</f>
        <v>12702.9</v>
      </c>
      <c r="T246" s="9">
        <f>(SUM($E246:H246)+SUM($E246:G246))/2</f>
        <v>17134.069999999985</v>
      </c>
      <c r="U246" s="9">
        <f>(SUM($E246:I246)+SUM($E246:H246))/2</f>
        <v>96439.089999999967</v>
      </c>
      <c r="V246" s="9">
        <f>(SUM($E246:J246)+SUM($E246:I246))/2</f>
        <v>189024.83499999996</v>
      </c>
      <c r="W246" s="9">
        <f>(SUM($E246:K246)+SUM($E246:J246))/2</f>
        <v>210555.14499999996</v>
      </c>
      <c r="X246" s="9">
        <f>(SUM($E246:L246)+SUM($E246:K246))/2</f>
        <v>267284.76500000001</v>
      </c>
      <c r="Y246" s="9">
        <f>(SUM($E246:M246)+SUM($E246:L246))/2</f>
        <v>351559.12</v>
      </c>
      <c r="Z246" s="9">
        <f>(SUM($E246:N246)+SUM($E246:M246))/2</f>
        <v>389331.6</v>
      </c>
      <c r="AA246" s="9">
        <f t="shared" si="15"/>
        <v>153816.73899999997</v>
      </c>
    </row>
    <row r="247" spans="1:27" hidden="1">
      <c r="A247" s="7">
        <v>3002</v>
      </c>
      <c r="B247" t="s">
        <v>36</v>
      </c>
      <c r="C247" t="str">
        <f t="shared" si="12"/>
        <v>3002 General 389-391 / 393-395 / 397-398</v>
      </c>
      <c r="D247" s="11">
        <v>1</v>
      </c>
      <c r="E247" s="8">
        <v>0</v>
      </c>
      <c r="F247" s="9">
        <v>0</v>
      </c>
      <c r="G247" s="9">
        <v>0</v>
      </c>
      <c r="H247" s="9">
        <v>0</v>
      </c>
      <c r="I247" s="9">
        <v>0</v>
      </c>
      <c r="J247" s="9">
        <v>0</v>
      </c>
      <c r="K247" s="9">
        <v>0</v>
      </c>
      <c r="L247" s="9">
        <v>0</v>
      </c>
      <c r="M247" s="9">
        <v>0</v>
      </c>
      <c r="N247" s="9">
        <v>0</v>
      </c>
      <c r="O247" s="9">
        <f t="shared" si="13"/>
        <v>0</v>
      </c>
      <c r="Q247" s="9">
        <f t="shared" si="14"/>
        <v>0</v>
      </c>
      <c r="R247" s="9">
        <f>(SUM($E247:F247)+SUM($E247:E247))/2</f>
        <v>0</v>
      </c>
      <c r="S247" s="9">
        <f>(SUM($E247:G247)+SUM($E247:F247))/2</f>
        <v>0</v>
      </c>
      <c r="T247" s="9">
        <f>(SUM($E247:H247)+SUM($E247:G247))/2</f>
        <v>0</v>
      </c>
      <c r="U247" s="9">
        <f>(SUM($E247:I247)+SUM($E247:H247))/2</f>
        <v>0</v>
      </c>
      <c r="V247" s="9">
        <f>(SUM($E247:J247)+SUM($E247:I247))/2</f>
        <v>0</v>
      </c>
      <c r="W247" s="9">
        <f>(SUM($E247:K247)+SUM($E247:J247))/2</f>
        <v>0</v>
      </c>
      <c r="X247" s="9">
        <f>(SUM($E247:L247)+SUM($E247:K247))/2</f>
        <v>0</v>
      </c>
      <c r="Y247" s="9">
        <f>(SUM($E247:M247)+SUM($E247:L247))/2</f>
        <v>0</v>
      </c>
      <c r="Z247" s="9">
        <f>(SUM($E247:N247)+SUM($E247:M247))/2</f>
        <v>0</v>
      </c>
      <c r="AA247" s="9">
        <f t="shared" si="15"/>
        <v>0</v>
      </c>
    </row>
    <row r="248" spans="1:27" hidden="1">
      <c r="A248" s="7">
        <v>3003</v>
      </c>
      <c r="B248" t="s">
        <v>35</v>
      </c>
      <c r="C248" t="str">
        <f t="shared" si="12"/>
        <v>3003 Gas Distribution 374-387</v>
      </c>
      <c r="D248" s="11">
        <v>1</v>
      </c>
      <c r="E248" s="8">
        <v>-46328.97</v>
      </c>
      <c r="F248" s="9">
        <v>45758.22</v>
      </c>
      <c r="G248" s="9">
        <v>12929.36</v>
      </c>
      <c r="H248" s="9">
        <v>29341.989999999998</v>
      </c>
      <c r="I248" s="9">
        <v>30626.320000000003</v>
      </c>
      <c r="J248" s="9">
        <v>132780.54</v>
      </c>
      <c r="K248" s="9">
        <v>70211.86</v>
      </c>
      <c r="L248" s="9">
        <v>82459.070000000007</v>
      </c>
      <c r="M248" s="9">
        <v>26373.659999999996</v>
      </c>
      <c r="N248" s="9">
        <v>82328.03</v>
      </c>
      <c r="O248" s="9">
        <f t="shared" si="13"/>
        <v>466480.07999999996</v>
      </c>
      <c r="Q248" s="9">
        <f t="shared" si="14"/>
        <v>-23164.485000000001</v>
      </c>
      <c r="R248" s="9">
        <f>(SUM($E248:F248)+SUM($E248:E248))/2</f>
        <v>-23449.86</v>
      </c>
      <c r="S248" s="9">
        <f>(SUM($E248:G248)+SUM($E248:F248))/2</f>
        <v>5893.93</v>
      </c>
      <c r="T248" s="9">
        <f>(SUM($E248:H248)+SUM($E248:G248))/2</f>
        <v>27029.605</v>
      </c>
      <c r="U248" s="9">
        <f>(SUM($E248:I248)+SUM($E248:H248))/2</f>
        <v>57013.759999999995</v>
      </c>
      <c r="V248" s="9">
        <f>(SUM($E248:J248)+SUM($E248:I248))/2</f>
        <v>138717.19</v>
      </c>
      <c r="W248" s="9">
        <f>(SUM($E248:K248)+SUM($E248:J248))/2</f>
        <v>240213.39</v>
      </c>
      <c r="X248" s="9">
        <f>(SUM($E248:L248)+SUM($E248:K248))/2</f>
        <v>316548.85499999998</v>
      </c>
      <c r="Y248" s="9">
        <f>(SUM($E248:M248)+SUM($E248:L248))/2</f>
        <v>370965.22</v>
      </c>
      <c r="Z248" s="9">
        <f>(SUM($E248:N248)+SUM($E248:M248))/2</f>
        <v>425316.06499999994</v>
      </c>
      <c r="AA248" s="9">
        <f t="shared" si="15"/>
        <v>153508.367</v>
      </c>
    </row>
    <row r="249" spans="1:27" hidden="1">
      <c r="A249" s="7">
        <v>3004</v>
      </c>
      <c r="B249" t="s">
        <v>35</v>
      </c>
      <c r="C249" t="str">
        <f t="shared" si="12"/>
        <v>3004 Gas Distribution 374-387</v>
      </c>
      <c r="D249" s="11">
        <v>1</v>
      </c>
      <c r="E249" s="8">
        <v>7956.2400000000016</v>
      </c>
      <c r="F249" s="9">
        <v>5845.6</v>
      </c>
      <c r="G249" s="9">
        <v>4904.12</v>
      </c>
      <c r="H249" s="9">
        <v>8348.369999999999</v>
      </c>
      <c r="I249" s="9">
        <v>163987.79</v>
      </c>
      <c r="J249" s="9">
        <v>9846.02</v>
      </c>
      <c r="K249" s="9">
        <v>15236.859999999999</v>
      </c>
      <c r="L249" s="9">
        <v>57850.1</v>
      </c>
      <c r="M249" s="9">
        <v>20520.78</v>
      </c>
      <c r="N249" s="9">
        <v>18358.45</v>
      </c>
      <c r="O249" s="9">
        <f t="shared" si="13"/>
        <v>312854.33</v>
      </c>
      <c r="Q249" s="9">
        <f t="shared" si="14"/>
        <v>3978.1200000000008</v>
      </c>
      <c r="R249" s="9">
        <f>(SUM($E249:F249)+SUM($E249:E249))/2</f>
        <v>10879.04</v>
      </c>
      <c r="S249" s="9">
        <f>(SUM($E249:G249)+SUM($E249:F249))/2</f>
        <v>16253.900000000001</v>
      </c>
      <c r="T249" s="9">
        <f>(SUM($E249:H249)+SUM($E249:G249))/2</f>
        <v>22880.145000000004</v>
      </c>
      <c r="U249" s="9">
        <f>(SUM($E249:I249)+SUM($E249:H249))/2</f>
        <v>109048.22500000001</v>
      </c>
      <c r="V249" s="9">
        <f>(SUM($E249:J249)+SUM($E249:I249))/2</f>
        <v>195965.13</v>
      </c>
      <c r="W249" s="9">
        <f>(SUM($E249:K249)+SUM($E249:J249))/2</f>
        <v>208506.56999999998</v>
      </c>
      <c r="X249" s="9">
        <f>(SUM($E249:L249)+SUM($E249:K249))/2</f>
        <v>245050.05</v>
      </c>
      <c r="Y249" s="9">
        <f>(SUM($E249:M249)+SUM($E249:L249))/2</f>
        <v>284235.49</v>
      </c>
      <c r="Z249" s="9">
        <f>(SUM($E249:N249)+SUM($E249:M249))/2</f>
        <v>303675.10499999998</v>
      </c>
      <c r="AA249" s="9">
        <f t="shared" si="15"/>
        <v>140047.17749999999</v>
      </c>
    </row>
    <row r="250" spans="1:27">
      <c r="A250" s="7">
        <v>3005</v>
      </c>
      <c r="B250" t="s">
        <v>35</v>
      </c>
      <c r="C250" t="str">
        <f t="shared" si="12"/>
        <v>3005 Gas Distribution 374-387</v>
      </c>
      <c r="D250" s="11">
        <v>1</v>
      </c>
      <c r="E250" s="8">
        <v>144584.05000000005</v>
      </c>
      <c r="F250" s="9">
        <v>169519.83</v>
      </c>
      <c r="G250" s="9">
        <v>249438.58999999997</v>
      </c>
      <c r="H250" s="9">
        <v>245732.78</v>
      </c>
      <c r="I250" s="9">
        <v>138004.29999999999</v>
      </c>
      <c r="J250" s="9">
        <v>410633.64000000007</v>
      </c>
      <c r="K250" s="9">
        <v>263737.84000000003</v>
      </c>
      <c r="L250" s="9">
        <v>198241.03000000003</v>
      </c>
      <c r="M250" s="9">
        <v>360855.05000000005</v>
      </c>
      <c r="N250" s="9">
        <v>370956.25</v>
      </c>
      <c r="O250" s="9">
        <f t="shared" si="13"/>
        <v>2551703.3600000003</v>
      </c>
      <c r="Q250" s="9">
        <f t="shared" si="14"/>
        <v>72292.025000000023</v>
      </c>
      <c r="R250" s="9">
        <f>(SUM($E250:F250)+SUM($E250:E250))/2</f>
        <v>229343.96500000003</v>
      </c>
      <c r="S250" s="9">
        <f>(SUM($E250:G250)+SUM($E250:F250))/2</f>
        <v>438823.17499999999</v>
      </c>
      <c r="T250" s="9">
        <f>(SUM($E250:H250)+SUM($E250:G250))/2</f>
        <v>686408.86</v>
      </c>
      <c r="U250" s="9">
        <f>(SUM($E250:I250)+SUM($E250:H250))/2</f>
        <v>878277.4</v>
      </c>
      <c r="V250" s="9">
        <f>(SUM($E250:J250)+SUM($E250:I250))/2</f>
        <v>1152596.3700000001</v>
      </c>
      <c r="W250" s="9">
        <f>(SUM($E250:K250)+SUM($E250:J250))/2</f>
        <v>1489782.1100000003</v>
      </c>
      <c r="X250" s="9">
        <f>(SUM($E250:L250)+SUM($E250:K250))/2</f>
        <v>1720771.5450000004</v>
      </c>
      <c r="Y250" s="9">
        <f>(SUM($E250:M250)+SUM($E250:L250))/2</f>
        <v>2000319.5850000004</v>
      </c>
      <c r="Z250" s="9">
        <f>(SUM($E250:N250)+SUM($E250:M250))/2</f>
        <v>2366225.2350000003</v>
      </c>
      <c r="AA250" s="9">
        <f t="shared" si="15"/>
        <v>1103484.0270000002</v>
      </c>
    </row>
    <row r="251" spans="1:27" hidden="1">
      <c r="A251" s="7">
        <v>3006</v>
      </c>
      <c r="B251" t="s">
        <v>35</v>
      </c>
      <c r="C251" t="str">
        <f t="shared" si="12"/>
        <v>3006 Gas Distribution 374-387</v>
      </c>
      <c r="D251" s="11">
        <v>1</v>
      </c>
      <c r="E251" s="8">
        <v>0</v>
      </c>
      <c r="F251" s="9">
        <v>14.5</v>
      </c>
      <c r="G251" s="9">
        <v>4280.34</v>
      </c>
      <c r="H251" s="9">
        <v>1258</v>
      </c>
      <c r="I251" s="9">
        <v>0</v>
      </c>
      <c r="J251" s="9">
        <v>435.78</v>
      </c>
      <c r="K251" s="9">
        <v>279.31</v>
      </c>
      <c r="L251" s="9">
        <v>0</v>
      </c>
      <c r="M251" s="9">
        <v>0</v>
      </c>
      <c r="N251" s="9">
        <v>0</v>
      </c>
      <c r="O251" s="9">
        <f t="shared" si="13"/>
        <v>6267.93</v>
      </c>
      <c r="Q251" s="9">
        <f t="shared" si="14"/>
        <v>0</v>
      </c>
      <c r="R251" s="9">
        <f>(SUM($E251:F251)+SUM($E251:E251))/2</f>
        <v>7.25</v>
      </c>
      <c r="S251" s="9">
        <f>(SUM($E251:G251)+SUM($E251:F251))/2</f>
        <v>2154.67</v>
      </c>
      <c r="T251" s="9">
        <f>(SUM($E251:H251)+SUM($E251:G251))/2</f>
        <v>4923.84</v>
      </c>
      <c r="U251" s="9">
        <f>(SUM($E251:I251)+SUM($E251:H251))/2</f>
        <v>5552.84</v>
      </c>
      <c r="V251" s="9">
        <f>(SUM($E251:J251)+SUM($E251:I251))/2</f>
        <v>5770.73</v>
      </c>
      <c r="W251" s="9">
        <f>(SUM($E251:K251)+SUM($E251:J251))/2</f>
        <v>6128.2749999999996</v>
      </c>
      <c r="X251" s="9">
        <f>(SUM($E251:L251)+SUM($E251:K251))/2</f>
        <v>6267.93</v>
      </c>
      <c r="Y251" s="9">
        <f>(SUM($E251:M251)+SUM($E251:L251))/2</f>
        <v>6267.93</v>
      </c>
      <c r="Z251" s="9">
        <f>(SUM($E251:N251)+SUM($E251:M251))/2</f>
        <v>6267.93</v>
      </c>
      <c r="AA251" s="9">
        <f t="shared" si="15"/>
        <v>4334.1395000000002</v>
      </c>
    </row>
    <row r="252" spans="1:27" hidden="1">
      <c r="A252" s="7">
        <v>3007</v>
      </c>
      <c r="B252" t="s">
        <v>35</v>
      </c>
      <c r="C252" t="str">
        <f t="shared" si="12"/>
        <v>3007 Gas Distribution 374-387</v>
      </c>
      <c r="D252" s="11">
        <v>1</v>
      </c>
      <c r="E252" s="8">
        <v>53299.89</v>
      </c>
      <c r="F252" s="9">
        <v>37405.19</v>
      </c>
      <c r="G252" s="9">
        <v>19543.150000000001</v>
      </c>
      <c r="H252" s="9">
        <v>18793.760000000002</v>
      </c>
      <c r="I252" s="9">
        <v>38694.44</v>
      </c>
      <c r="J252" s="9">
        <v>27344.639999999999</v>
      </c>
      <c r="K252" s="9">
        <v>56976.84</v>
      </c>
      <c r="L252" s="9">
        <v>18283.190000000002</v>
      </c>
      <c r="M252" s="9">
        <v>26684.97</v>
      </c>
      <c r="N252" s="9">
        <v>37340.729999999996</v>
      </c>
      <c r="O252" s="9">
        <f t="shared" si="13"/>
        <v>334366.79999999993</v>
      </c>
      <c r="Q252" s="9">
        <f t="shared" si="14"/>
        <v>26649.945</v>
      </c>
      <c r="R252" s="9">
        <f>(SUM($E252:F252)+SUM($E252:E252))/2</f>
        <v>72002.485000000001</v>
      </c>
      <c r="S252" s="9">
        <f>(SUM($E252:G252)+SUM($E252:F252))/2</f>
        <v>100476.655</v>
      </c>
      <c r="T252" s="9">
        <f>(SUM($E252:H252)+SUM($E252:G252))/2</f>
        <v>119645.11000000002</v>
      </c>
      <c r="U252" s="9">
        <f>(SUM($E252:I252)+SUM($E252:H252))/2</f>
        <v>148389.21000000002</v>
      </c>
      <c r="V252" s="9">
        <f>(SUM($E252:J252)+SUM($E252:I252))/2</f>
        <v>181408.75</v>
      </c>
      <c r="W252" s="9">
        <f>(SUM($E252:K252)+SUM($E252:J252))/2</f>
        <v>223569.49</v>
      </c>
      <c r="X252" s="9">
        <f>(SUM($E252:L252)+SUM($E252:K252))/2</f>
        <v>261199.505</v>
      </c>
      <c r="Y252" s="9">
        <f>(SUM($E252:M252)+SUM($E252:L252))/2</f>
        <v>283683.58499999996</v>
      </c>
      <c r="Z252" s="9">
        <f>(SUM($E252:N252)+SUM($E252:M252))/2</f>
        <v>315696.43499999994</v>
      </c>
      <c r="AA252" s="9">
        <f t="shared" si="15"/>
        <v>173272.117</v>
      </c>
    </row>
    <row r="253" spans="1:27">
      <c r="A253" s="7">
        <v>3008</v>
      </c>
      <c r="B253" t="s">
        <v>35</v>
      </c>
      <c r="C253" t="str">
        <f t="shared" si="12"/>
        <v>3008 Gas Distribution 374-387</v>
      </c>
      <c r="D253" s="11">
        <v>1</v>
      </c>
      <c r="E253" s="8">
        <v>123539.57999999996</v>
      </c>
      <c r="F253" s="9">
        <v>129459.33000000002</v>
      </c>
      <c r="G253" s="9">
        <v>132280.18</v>
      </c>
      <c r="H253" s="9">
        <v>739934.92999999993</v>
      </c>
      <c r="I253" s="9">
        <v>947048.52</v>
      </c>
      <c r="J253" s="9">
        <v>916554.46</v>
      </c>
      <c r="K253" s="9">
        <v>1881671.99</v>
      </c>
      <c r="L253" s="9">
        <v>1647305.3599999999</v>
      </c>
      <c r="M253" s="9">
        <v>1065249.1599999999</v>
      </c>
      <c r="N253" s="9">
        <v>740859.83</v>
      </c>
      <c r="O253" s="9">
        <f t="shared" si="13"/>
        <v>8323903.3399999999</v>
      </c>
      <c r="Q253" s="9">
        <f t="shared" si="14"/>
        <v>61769.789999999979</v>
      </c>
      <c r="R253" s="9">
        <f>(SUM($E253:F253)+SUM($E253:E253))/2</f>
        <v>188269.24499999997</v>
      </c>
      <c r="S253" s="9">
        <f>(SUM($E253:G253)+SUM($E253:F253))/2</f>
        <v>319139</v>
      </c>
      <c r="T253" s="9">
        <f>(SUM($E253:H253)+SUM($E253:G253))/2</f>
        <v>755246.55499999993</v>
      </c>
      <c r="U253" s="9">
        <f>(SUM($E253:I253)+SUM($E253:H253))/2</f>
        <v>1598738.28</v>
      </c>
      <c r="V253" s="9">
        <f>(SUM($E253:J253)+SUM($E253:I253))/2</f>
        <v>2530539.77</v>
      </c>
      <c r="W253" s="9">
        <f>(SUM($E253:K253)+SUM($E253:J253))/2</f>
        <v>3929652.9950000001</v>
      </c>
      <c r="X253" s="9">
        <f>(SUM($E253:L253)+SUM($E253:K253))/2</f>
        <v>5694141.6699999999</v>
      </c>
      <c r="Y253" s="9">
        <f>(SUM($E253:M253)+SUM($E253:L253))/2</f>
        <v>7050418.9299999997</v>
      </c>
      <c r="Z253" s="9">
        <f>(SUM($E253:N253)+SUM($E253:M253))/2</f>
        <v>7953473.4249999998</v>
      </c>
      <c r="AA253" s="9">
        <f t="shared" si="15"/>
        <v>3008138.966</v>
      </c>
    </row>
    <row r="254" spans="1:27" hidden="1">
      <c r="A254" s="7">
        <v>3054</v>
      </c>
      <c r="B254" t="s">
        <v>35</v>
      </c>
      <c r="C254" t="str">
        <f t="shared" si="12"/>
        <v>3054 Gas Distribution 374-387</v>
      </c>
      <c r="D254" s="11">
        <v>1</v>
      </c>
      <c r="E254" s="8">
        <v>0</v>
      </c>
      <c r="F254" s="9">
        <v>0</v>
      </c>
      <c r="G254" s="9">
        <v>0</v>
      </c>
      <c r="H254" s="9">
        <v>0</v>
      </c>
      <c r="I254" s="9">
        <v>0</v>
      </c>
      <c r="J254" s="9">
        <v>0</v>
      </c>
      <c r="K254" s="9">
        <v>0</v>
      </c>
      <c r="L254" s="9">
        <v>0</v>
      </c>
      <c r="M254" s="9">
        <v>0</v>
      </c>
      <c r="N254" s="9">
        <v>0</v>
      </c>
      <c r="O254" s="9">
        <f t="shared" si="13"/>
        <v>0</v>
      </c>
      <c r="Q254" s="9">
        <f t="shared" si="14"/>
        <v>0</v>
      </c>
      <c r="R254" s="9">
        <f>(SUM($E254:F254)+SUM($E254:E254))/2</f>
        <v>0</v>
      </c>
      <c r="S254" s="9">
        <f>(SUM($E254:G254)+SUM($E254:F254))/2</f>
        <v>0</v>
      </c>
      <c r="T254" s="9">
        <f>(SUM($E254:H254)+SUM($E254:G254))/2</f>
        <v>0</v>
      </c>
      <c r="U254" s="9">
        <f>(SUM($E254:I254)+SUM($E254:H254))/2</f>
        <v>0</v>
      </c>
      <c r="V254" s="9">
        <f>(SUM($E254:J254)+SUM($E254:I254))/2</f>
        <v>0</v>
      </c>
      <c r="W254" s="9">
        <f>(SUM($E254:K254)+SUM($E254:J254))/2</f>
        <v>0</v>
      </c>
      <c r="X254" s="9">
        <f>(SUM($E254:L254)+SUM($E254:K254))/2</f>
        <v>0</v>
      </c>
      <c r="Y254" s="9">
        <f>(SUM($E254:M254)+SUM($E254:L254))/2</f>
        <v>0</v>
      </c>
      <c r="Z254" s="9">
        <f>(SUM($E254:N254)+SUM($E254:M254))/2</f>
        <v>0</v>
      </c>
      <c r="AA254" s="9">
        <f t="shared" si="15"/>
        <v>0</v>
      </c>
    </row>
    <row r="255" spans="1:27" hidden="1">
      <c r="A255" s="7">
        <v>3055</v>
      </c>
      <c r="B255" t="s">
        <v>35</v>
      </c>
      <c r="C255" t="str">
        <f t="shared" si="12"/>
        <v>3055 Gas Distribution 374-387</v>
      </c>
      <c r="D255" s="11">
        <v>1</v>
      </c>
      <c r="E255" s="8">
        <v>51347.829999999987</v>
      </c>
      <c r="F255" s="9">
        <v>94821.760000000009</v>
      </c>
      <c r="G255" s="9">
        <v>130277.5</v>
      </c>
      <c r="H255" s="9">
        <v>76427.56</v>
      </c>
      <c r="I255" s="9">
        <v>82978.44</v>
      </c>
      <c r="J255" s="9">
        <v>72760.75</v>
      </c>
      <c r="K255" s="9">
        <v>82311.320000000007</v>
      </c>
      <c r="L255" s="9">
        <v>62660.929999999993</v>
      </c>
      <c r="M255" s="9">
        <v>55984.229999999996</v>
      </c>
      <c r="N255" s="9">
        <v>92017.53</v>
      </c>
      <c r="O255" s="9">
        <f t="shared" si="13"/>
        <v>801587.84999999986</v>
      </c>
      <c r="Q255" s="9">
        <f t="shared" si="14"/>
        <v>25673.914999999994</v>
      </c>
      <c r="R255" s="9">
        <f>(SUM($E255:F255)+SUM($E255:E255))/2</f>
        <v>98758.709999999992</v>
      </c>
      <c r="S255" s="9">
        <f>(SUM($E255:G255)+SUM($E255:F255))/2</f>
        <v>211308.33999999997</v>
      </c>
      <c r="T255" s="9">
        <f>(SUM($E255:H255)+SUM($E255:G255))/2</f>
        <v>314660.87</v>
      </c>
      <c r="U255" s="9">
        <f>(SUM($E255:I255)+SUM($E255:H255))/2</f>
        <v>394363.87</v>
      </c>
      <c r="V255" s="9">
        <f>(SUM($E255:J255)+SUM($E255:I255))/2</f>
        <v>472233.46499999997</v>
      </c>
      <c r="W255" s="9">
        <f>(SUM($E255:K255)+SUM($E255:J255))/2</f>
        <v>549769.5</v>
      </c>
      <c r="X255" s="9">
        <f>(SUM($E255:L255)+SUM($E255:K255))/2</f>
        <v>622255.62499999988</v>
      </c>
      <c r="Y255" s="9">
        <f>(SUM($E255:M255)+SUM($E255:L255))/2</f>
        <v>681578.20499999984</v>
      </c>
      <c r="Z255" s="9">
        <f>(SUM($E255:N255)+SUM($E255:M255))/2</f>
        <v>755579.08499999985</v>
      </c>
      <c r="AA255" s="9">
        <f t="shared" si="15"/>
        <v>412618.15850000002</v>
      </c>
    </row>
    <row r="256" spans="1:27" hidden="1">
      <c r="A256" s="7">
        <v>3057</v>
      </c>
      <c r="B256" t="s">
        <v>35</v>
      </c>
      <c r="C256" t="str">
        <f t="shared" si="12"/>
        <v>3057 Gas Distribution 374-387</v>
      </c>
      <c r="D256" s="11">
        <v>1</v>
      </c>
      <c r="E256" s="8">
        <v>0</v>
      </c>
      <c r="F256" s="9">
        <v>0</v>
      </c>
      <c r="G256" s="9">
        <v>0</v>
      </c>
      <c r="H256" s="9">
        <v>0</v>
      </c>
      <c r="I256" s="9">
        <v>0</v>
      </c>
      <c r="J256" s="9">
        <v>0</v>
      </c>
      <c r="K256" s="9">
        <v>0</v>
      </c>
      <c r="L256" s="9">
        <v>0</v>
      </c>
      <c r="M256" s="9">
        <v>0</v>
      </c>
      <c r="N256" s="9">
        <v>0</v>
      </c>
      <c r="O256" s="9">
        <f t="shared" si="13"/>
        <v>0</v>
      </c>
      <c r="Q256" s="9">
        <f t="shared" si="14"/>
        <v>0</v>
      </c>
      <c r="R256" s="9">
        <f>(SUM($E256:F256)+SUM($E256:E256))/2</f>
        <v>0</v>
      </c>
      <c r="S256" s="9">
        <f>(SUM($E256:G256)+SUM($E256:F256))/2</f>
        <v>0</v>
      </c>
      <c r="T256" s="9">
        <f>(SUM($E256:H256)+SUM($E256:G256))/2</f>
        <v>0</v>
      </c>
      <c r="U256" s="9">
        <f>(SUM($E256:I256)+SUM($E256:H256))/2</f>
        <v>0</v>
      </c>
      <c r="V256" s="9">
        <f>(SUM($E256:J256)+SUM($E256:I256))/2</f>
        <v>0</v>
      </c>
      <c r="W256" s="9">
        <f>(SUM($E256:K256)+SUM($E256:J256))/2</f>
        <v>0</v>
      </c>
      <c r="X256" s="9">
        <f>(SUM($E256:L256)+SUM($E256:K256))/2</f>
        <v>0</v>
      </c>
      <c r="Y256" s="9">
        <f>(SUM($E256:M256)+SUM($E256:L256))/2</f>
        <v>0</v>
      </c>
      <c r="Z256" s="9">
        <f>(SUM($E256:N256)+SUM($E256:M256))/2</f>
        <v>0</v>
      </c>
      <c r="AA256" s="9">
        <f t="shared" si="15"/>
        <v>0</v>
      </c>
    </row>
    <row r="257" spans="1:27" hidden="1">
      <c r="A257" s="7">
        <v>3102</v>
      </c>
      <c r="B257" t="s">
        <v>35</v>
      </c>
      <c r="C257" t="str">
        <f t="shared" si="12"/>
        <v>3102 Gas Distribution 374-387</v>
      </c>
      <c r="D257" s="11">
        <v>1</v>
      </c>
      <c r="E257" s="8">
        <v>0</v>
      </c>
      <c r="F257" s="9">
        <v>0</v>
      </c>
      <c r="G257" s="9">
        <v>0</v>
      </c>
      <c r="H257" s="9">
        <v>0</v>
      </c>
      <c r="I257" s="9">
        <v>0</v>
      </c>
      <c r="J257" s="9">
        <v>0</v>
      </c>
      <c r="K257" s="9">
        <v>0</v>
      </c>
      <c r="L257" s="9">
        <v>0</v>
      </c>
      <c r="M257" s="9">
        <v>0</v>
      </c>
      <c r="N257" s="9">
        <v>0</v>
      </c>
      <c r="O257" s="9">
        <f t="shared" si="13"/>
        <v>0</v>
      </c>
      <c r="Q257" s="9">
        <f t="shared" si="14"/>
        <v>0</v>
      </c>
      <c r="R257" s="9">
        <f>(SUM($E257:F257)+SUM($E257:E257))/2</f>
        <v>0</v>
      </c>
      <c r="S257" s="9">
        <f>(SUM($E257:G257)+SUM($E257:F257))/2</f>
        <v>0</v>
      </c>
      <c r="T257" s="9">
        <f>(SUM($E257:H257)+SUM($E257:G257))/2</f>
        <v>0</v>
      </c>
      <c r="U257" s="9">
        <f>(SUM($E257:I257)+SUM($E257:H257))/2</f>
        <v>0</v>
      </c>
      <c r="V257" s="9">
        <f>(SUM($E257:J257)+SUM($E257:I257))/2</f>
        <v>0</v>
      </c>
      <c r="W257" s="9">
        <f>(SUM($E257:K257)+SUM($E257:J257))/2</f>
        <v>0</v>
      </c>
      <c r="X257" s="9">
        <f>(SUM($E257:L257)+SUM($E257:K257))/2</f>
        <v>0</v>
      </c>
      <c r="Y257" s="9">
        <f>(SUM($E257:M257)+SUM($E257:L257))/2</f>
        <v>0</v>
      </c>
      <c r="Z257" s="9">
        <f>(SUM($E257:N257)+SUM($E257:M257))/2</f>
        <v>0</v>
      </c>
      <c r="AA257" s="9">
        <f t="shared" si="15"/>
        <v>0</v>
      </c>
    </row>
    <row r="258" spans="1:27" hidden="1">
      <c r="A258" s="7">
        <v>3117</v>
      </c>
      <c r="B258" t="s">
        <v>35</v>
      </c>
      <c r="C258" t="str">
        <f t="shared" si="12"/>
        <v>3117 Gas Distribution 374-387</v>
      </c>
      <c r="D258" s="11">
        <v>1</v>
      </c>
      <c r="E258" s="8">
        <v>-3643.41</v>
      </c>
      <c r="F258" s="9">
        <v>5371.5599999999995</v>
      </c>
      <c r="G258" s="9">
        <v>0</v>
      </c>
      <c r="H258" s="9">
        <v>0</v>
      </c>
      <c r="I258" s="9">
        <v>0</v>
      </c>
      <c r="J258" s="9">
        <v>6370.51</v>
      </c>
      <c r="K258" s="9">
        <v>3698.14</v>
      </c>
      <c r="L258" s="9">
        <v>56902.259999999995</v>
      </c>
      <c r="M258" s="9">
        <v>3610.56</v>
      </c>
      <c r="N258" s="9">
        <v>398.09</v>
      </c>
      <c r="O258" s="9">
        <f t="shared" si="13"/>
        <v>72707.709999999992</v>
      </c>
      <c r="Q258" s="9">
        <f t="shared" si="14"/>
        <v>-1821.7049999999999</v>
      </c>
      <c r="R258" s="9">
        <f>(SUM($E258:F258)+SUM($E258:E258))/2</f>
        <v>-957.63000000000011</v>
      </c>
      <c r="S258" s="9">
        <f>(SUM($E258:G258)+SUM($E258:F258))/2</f>
        <v>1728.1499999999996</v>
      </c>
      <c r="T258" s="9">
        <f>(SUM($E258:H258)+SUM($E258:G258))/2</f>
        <v>1728.1499999999996</v>
      </c>
      <c r="U258" s="9">
        <f>(SUM($E258:I258)+SUM($E258:H258))/2</f>
        <v>1728.1499999999996</v>
      </c>
      <c r="V258" s="9">
        <f>(SUM($E258:J258)+SUM($E258:I258))/2</f>
        <v>4913.4049999999997</v>
      </c>
      <c r="W258" s="9">
        <f>(SUM($E258:K258)+SUM($E258:J258))/2</f>
        <v>9947.73</v>
      </c>
      <c r="X258" s="9">
        <f>(SUM($E258:L258)+SUM($E258:K258))/2</f>
        <v>40247.93</v>
      </c>
      <c r="Y258" s="9">
        <f>(SUM($E258:M258)+SUM($E258:L258))/2</f>
        <v>70504.34</v>
      </c>
      <c r="Z258" s="9">
        <f>(SUM($E258:N258)+SUM($E258:M258))/2</f>
        <v>72508.664999999994</v>
      </c>
      <c r="AA258" s="9">
        <f t="shared" si="15"/>
        <v>20052.718499999999</v>
      </c>
    </row>
    <row r="259" spans="1:27" hidden="1">
      <c r="A259" s="7">
        <v>3117</v>
      </c>
      <c r="B259" t="s">
        <v>36</v>
      </c>
      <c r="C259" t="str">
        <f t="shared" si="12"/>
        <v>3117 General 389-391 / 393-395 / 397-398</v>
      </c>
      <c r="D259" s="11">
        <v>1</v>
      </c>
      <c r="E259" s="8">
        <v>0</v>
      </c>
      <c r="F259" s="9">
        <v>-4568.96</v>
      </c>
      <c r="G259" s="9">
        <v>0</v>
      </c>
      <c r="H259" s="9">
        <v>0</v>
      </c>
      <c r="I259" s="9">
        <v>0</v>
      </c>
      <c r="J259" s="9">
        <v>0</v>
      </c>
      <c r="K259" s="9">
        <v>0</v>
      </c>
      <c r="L259" s="9">
        <v>0</v>
      </c>
      <c r="M259" s="9">
        <v>0</v>
      </c>
      <c r="N259" s="9">
        <v>0</v>
      </c>
      <c r="O259" s="9">
        <f t="shared" si="13"/>
        <v>-4568.96</v>
      </c>
      <c r="Q259" s="9">
        <f t="shared" si="14"/>
        <v>0</v>
      </c>
      <c r="R259" s="9">
        <f>(SUM($E259:F259)+SUM($E259:E259))/2</f>
        <v>-2284.48</v>
      </c>
      <c r="S259" s="9">
        <f>(SUM($E259:G259)+SUM($E259:F259))/2</f>
        <v>-4568.96</v>
      </c>
      <c r="T259" s="9">
        <f>(SUM($E259:H259)+SUM($E259:G259))/2</f>
        <v>-4568.96</v>
      </c>
      <c r="U259" s="9">
        <f>(SUM($E259:I259)+SUM($E259:H259))/2</f>
        <v>-4568.96</v>
      </c>
      <c r="V259" s="9">
        <f>(SUM($E259:J259)+SUM($E259:I259))/2</f>
        <v>-4568.96</v>
      </c>
      <c r="W259" s="9">
        <f>(SUM($E259:K259)+SUM($E259:J259))/2</f>
        <v>-4568.96</v>
      </c>
      <c r="X259" s="9">
        <f>(SUM($E259:L259)+SUM($E259:K259))/2</f>
        <v>-4568.96</v>
      </c>
      <c r="Y259" s="9">
        <f>(SUM($E259:M259)+SUM($E259:L259))/2</f>
        <v>-4568.96</v>
      </c>
      <c r="Z259" s="9">
        <f>(SUM($E259:N259)+SUM($E259:M259))/2</f>
        <v>-4568.96</v>
      </c>
      <c r="AA259" s="9">
        <f t="shared" si="15"/>
        <v>-3883.6159999999995</v>
      </c>
    </row>
    <row r="260" spans="1:27" hidden="1">
      <c r="A260" s="7">
        <v>3203</v>
      </c>
      <c r="B260" t="s">
        <v>35</v>
      </c>
      <c r="C260" t="str">
        <f t="shared" ref="C260:C323" si="16">CONCATENATE(A260," ",B260)</f>
        <v>3203 Gas Distribution 374-387</v>
      </c>
      <c r="D260" s="11">
        <v>1</v>
      </c>
      <c r="E260" s="8">
        <v>0</v>
      </c>
      <c r="F260" s="9">
        <v>0</v>
      </c>
      <c r="G260" s="9">
        <v>0</v>
      </c>
      <c r="H260" s="9">
        <v>0</v>
      </c>
      <c r="I260" s="9">
        <v>0</v>
      </c>
      <c r="J260" s="9">
        <v>0</v>
      </c>
      <c r="K260" s="9">
        <v>0</v>
      </c>
      <c r="L260" s="9">
        <v>0</v>
      </c>
      <c r="M260" s="9">
        <v>0</v>
      </c>
      <c r="N260" s="9">
        <v>0</v>
      </c>
      <c r="O260" s="9">
        <f t="shared" ref="O260:O323" si="17">SUM(E260:N260)</f>
        <v>0</v>
      </c>
      <c r="Q260" s="9">
        <f t="shared" ref="Q260:Q323" si="18">E260/2</f>
        <v>0</v>
      </c>
      <c r="R260" s="9">
        <f>(SUM($E260:F260)+SUM($E260:E260))/2</f>
        <v>0</v>
      </c>
      <c r="S260" s="9">
        <f>(SUM($E260:G260)+SUM($E260:F260))/2</f>
        <v>0</v>
      </c>
      <c r="T260" s="9">
        <f>(SUM($E260:H260)+SUM($E260:G260))/2</f>
        <v>0</v>
      </c>
      <c r="U260" s="9">
        <f>(SUM($E260:I260)+SUM($E260:H260))/2</f>
        <v>0</v>
      </c>
      <c r="V260" s="9">
        <f>(SUM($E260:J260)+SUM($E260:I260))/2</f>
        <v>0</v>
      </c>
      <c r="W260" s="9">
        <f>(SUM($E260:K260)+SUM($E260:J260))/2</f>
        <v>0</v>
      </c>
      <c r="X260" s="9">
        <f>(SUM($E260:L260)+SUM($E260:K260))/2</f>
        <v>0</v>
      </c>
      <c r="Y260" s="9">
        <f>(SUM($E260:M260)+SUM($E260:L260))/2</f>
        <v>0</v>
      </c>
      <c r="Z260" s="9">
        <f>(SUM($E260:N260)+SUM($E260:M260))/2</f>
        <v>0</v>
      </c>
      <c r="AA260" s="9">
        <f t="shared" ref="AA260:AA323" si="19">AVERAGE(Q260:Z260)</f>
        <v>0</v>
      </c>
    </row>
    <row r="261" spans="1:27" hidden="1">
      <c r="A261" s="7">
        <v>3209</v>
      </c>
      <c r="B261" t="s">
        <v>35</v>
      </c>
      <c r="C261" t="str">
        <f t="shared" si="16"/>
        <v>3209 Gas Distribution 374-387</v>
      </c>
      <c r="D261" s="11">
        <v>1</v>
      </c>
      <c r="E261" s="8">
        <v>0</v>
      </c>
      <c r="F261" s="9">
        <v>0</v>
      </c>
      <c r="G261" s="9">
        <v>0</v>
      </c>
      <c r="H261" s="9">
        <v>0</v>
      </c>
      <c r="I261" s="9">
        <v>0</v>
      </c>
      <c r="J261" s="9">
        <v>0</v>
      </c>
      <c r="K261" s="9">
        <v>0</v>
      </c>
      <c r="L261" s="9">
        <v>0</v>
      </c>
      <c r="M261" s="9">
        <v>0</v>
      </c>
      <c r="N261" s="9">
        <v>0</v>
      </c>
      <c r="O261" s="9">
        <f t="shared" si="17"/>
        <v>0</v>
      </c>
      <c r="Q261" s="9">
        <f t="shared" si="18"/>
        <v>0</v>
      </c>
      <c r="R261" s="9">
        <f>(SUM($E261:F261)+SUM($E261:E261))/2</f>
        <v>0</v>
      </c>
      <c r="S261" s="9">
        <f>(SUM($E261:G261)+SUM($E261:F261))/2</f>
        <v>0</v>
      </c>
      <c r="T261" s="9">
        <f>(SUM($E261:H261)+SUM($E261:G261))/2</f>
        <v>0</v>
      </c>
      <c r="U261" s="9">
        <f>(SUM($E261:I261)+SUM($E261:H261))/2</f>
        <v>0</v>
      </c>
      <c r="V261" s="9">
        <f>(SUM($E261:J261)+SUM($E261:I261))/2</f>
        <v>0</v>
      </c>
      <c r="W261" s="9">
        <f>(SUM($E261:K261)+SUM($E261:J261))/2</f>
        <v>0</v>
      </c>
      <c r="X261" s="9">
        <f>(SUM($E261:L261)+SUM($E261:K261))/2</f>
        <v>0</v>
      </c>
      <c r="Y261" s="9">
        <f>(SUM($E261:M261)+SUM($E261:L261))/2</f>
        <v>0</v>
      </c>
      <c r="Z261" s="9">
        <f>(SUM($E261:N261)+SUM($E261:M261))/2</f>
        <v>0</v>
      </c>
      <c r="AA261" s="9">
        <f t="shared" si="19"/>
        <v>0</v>
      </c>
    </row>
    <row r="262" spans="1:27" hidden="1">
      <c r="A262" s="7">
        <v>3225</v>
      </c>
      <c r="B262" t="s">
        <v>35</v>
      </c>
      <c r="C262" t="str">
        <f t="shared" si="16"/>
        <v>3225 Gas Distribution 374-387</v>
      </c>
      <c r="D262" s="11">
        <v>1</v>
      </c>
      <c r="E262" s="8">
        <v>0</v>
      </c>
      <c r="F262" s="9">
        <v>0</v>
      </c>
      <c r="G262" s="9">
        <v>0</v>
      </c>
      <c r="H262" s="9">
        <v>0</v>
      </c>
      <c r="I262" s="9">
        <v>0</v>
      </c>
      <c r="J262" s="9">
        <v>0</v>
      </c>
      <c r="K262" s="9">
        <v>0</v>
      </c>
      <c r="L262" s="9">
        <v>0</v>
      </c>
      <c r="M262" s="9">
        <v>0</v>
      </c>
      <c r="N262" s="9">
        <v>0</v>
      </c>
      <c r="O262" s="9">
        <f t="shared" si="17"/>
        <v>0</v>
      </c>
      <c r="Q262" s="9">
        <f t="shared" si="18"/>
        <v>0</v>
      </c>
      <c r="R262" s="9">
        <f>(SUM($E262:F262)+SUM($E262:E262))/2</f>
        <v>0</v>
      </c>
      <c r="S262" s="9">
        <f>(SUM($E262:G262)+SUM($E262:F262))/2</f>
        <v>0</v>
      </c>
      <c r="T262" s="9">
        <f>(SUM($E262:H262)+SUM($E262:G262))/2</f>
        <v>0</v>
      </c>
      <c r="U262" s="9">
        <f>(SUM($E262:I262)+SUM($E262:H262))/2</f>
        <v>0</v>
      </c>
      <c r="V262" s="9">
        <f>(SUM($E262:J262)+SUM($E262:I262))/2</f>
        <v>0</v>
      </c>
      <c r="W262" s="9">
        <f>(SUM($E262:K262)+SUM($E262:J262))/2</f>
        <v>0</v>
      </c>
      <c r="X262" s="9">
        <f>(SUM($E262:L262)+SUM($E262:K262))/2</f>
        <v>0</v>
      </c>
      <c r="Y262" s="9">
        <f>(SUM($E262:M262)+SUM($E262:L262))/2</f>
        <v>0</v>
      </c>
      <c r="Z262" s="9">
        <f>(SUM($E262:N262)+SUM($E262:M262))/2</f>
        <v>0</v>
      </c>
      <c r="AA262" s="9">
        <f t="shared" si="19"/>
        <v>0</v>
      </c>
    </row>
    <row r="263" spans="1:27">
      <c r="A263" s="7">
        <v>3237</v>
      </c>
      <c r="B263" t="s">
        <v>35</v>
      </c>
      <c r="C263" t="str">
        <f t="shared" si="16"/>
        <v>3237 Gas Distribution 374-387</v>
      </c>
      <c r="D263" s="11">
        <v>1</v>
      </c>
      <c r="E263" s="8">
        <v>0</v>
      </c>
      <c r="F263" s="9">
        <v>0</v>
      </c>
      <c r="G263" s="9">
        <v>0</v>
      </c>
      <c r="H263" s="9">
        <v>0</v>
      </c>
      <c r="I263" s="9">
        <v>0</v>
      </c>
      <c r="J263" s="9">
        <v>0</v>
      </c>
      <c r="K263" s="9">
        <v>0</v>
      </c>
      <c r="L263" s="9">
        <v>0</v>
      </c>
      <c r="M263" s="9">
        <v>0</v>
      </c>
      <c r="N263" s="9">
        <v>0</v>
      </c>
      <c r="O263" s="9">
        <f t="shared" si="17"/>
        <v>0</v>
      </c>
      <c r="Q263" s="9">
        <f t="shared" si="18"/>
        <v>0</v>
      </c>
      <c r="R263" s="9">
        <f>(SUM($E263:F263)+SUM($E263:E263))/2</f>
        <v>0</v>
      </c>
      <c r="S263" s="9">
        <f>(SUM($E263:G263)+SUM($E263:F263))/2</f>
        <v>0</v>
      </c>
      <c r="T263" s="9">
        <f>(SUM($E263:H263)+SUM($E263:G263))/2</f>
        <v>0</v>
      </c>
      <c r="U263" s="9">
        <f>(SUM($E263:I263)+SUM($E263:H263))/2</f>
        <v>0</v>
      </c>
      <c r="V263" s="9">
        <f>(SUM($E263:J263)+SUM($E263:I263))/2</f>
        <v>0</v>
      </c>
      <c r="W263" s="9">
        <f>(SUM($E263:K263)+SUM($E263:J263))/2</f>
        <v>0</v>
      </c>
      <c r="X263" s="9">
        <f>(SUM($E263:L263)+SUM($E263:K263))/2</f>
        <v>0</v>
      </c>
      <c r="Y263" s="9">
        <f>(SUM($E263:M263)+SUM($E263:L263))/2</f>
        <v>0</v>
      </c>
      <c r="Z263" s="9">
        <f>(SUM($E263:N263)+SUM($E263:M263))/2</f>
        <v>0</v>
      </c>
      <c r="AA263" s="9">
        <f t="shared" si="19"/>
        <v>0</v>
      </c>
    </row>
    <row r="264" spans="1:27" hidden="1">
      <c r="A264" s="7">
        <v>3246</v>
      </c>
      <c r="B264" t="s">
        <v>35</v>
      </c>
      <c r="C264" t="str">
        <f t="shared" si="16"/>
        <v>3246 Gas Distribution 374-387</v>
      </c>
      <c r="D264" s="11">
        <v>1</v>
      </c>
      <c r="E264" s="8">
        <v>0</v>
      </c>
      <c r="F264" s="9">
        <v>0</v>
      </c>
      <c r="G264" s="9">
        <v>0</v>
      </c>
      <c r="H264" s="9">
        <v>0</v>
      </c>
      <c r="I264" s="9">
        <v>0</v>
      </c>
      <c r="J264" s="9">
        <v>0</v>
      </c>
      <c r="K264" s="9">
        <v>0</v>
      </c>
      <c r="L264" s="9">
        <v>0</v>
      </c>
      <c r="M264" s="9">
        <v>0</v>
      </c>
      <c r="N264" s="9">
        <v>0</v>
      </c>
      <c r="O264" s="9">
        <f t="shared" si="17"/>
        <v>0</v>
      </c>
      <c r="Q264" s="9">
        <f t="shared" si="18"/>
        <v>0</v>
      </c>
      <c r="R264" s="9">
        <f>(SUM($E264:F264)+SUM($E264:E264))/2</f>
        <v>0</v>
      </c>
      <c r="S264" s="9">
        <f>(SUM($E264:G264)+SUM($E264:F264))/2</f>
        <v>0</v>
      </c>
      <c r="T264" s="9">
        <f>(SUM($E264:H264)+SUM($E264:G264))/2</f>
        <v>0</v>
      </c>
      <c r="U264" s="9">
        <f>(SUM($E264:I264)+SUM($E264:H264))/2</f>
        <v>0</v>
      </c>
      <c r="V264" s="9">
        <f>(SUM($E264:J264)+SUM($E264:I264))/2</f>
        <v>0</v>
      </c>
      <c r="W264" s="9">
        <f>(SUM($E264:K264)+SUM($E264:J264))/2</f>
        <v>0</v>
      </c>
      <c r="X264" s="9">
        <f>(SUM($E264:L264)+SUM($E264:K264))/2</f>
        <v>0</v>
      </c>
      <c r="Y264" s="9">
        <f>(SUM($E264:M264)+SUM($E264:L264))/2</f>
        <v>0</v>
      </c>
      <c r="Z264" s="9">
        <f>(SUM($E264:N264)+SUM($E264:M264))/2</f>
        <v>0</v>
      </c>
      <c r="AA264" s="9">
        <f t="shared" si="19"/>
        <v>0</v>
      </c>
    </row>
    <row r="265" spans="1:27" hidden="1">
      <c r="A265" s="7">
        <v>3246</v>
      </c>
      <c r="B265" t="s">
        <v>33</v>
      </c>
      <c r="C265" t="str">
        <f t="shared" si="16"/>
        <v>3246 Elec Distribution 360-373</v>
      </c>
      <c r="D265" s="11">
        <v>1</v>
      </c>
      <c r="E265" s="8">
        <v>0</v>
      </c>
      <c r="F265" s="9">
        <v>0</v>
      </c>
      <c r="G265" s="9">
        <v>0</v>
      </c>
      <c r="H265" s="9">
        <v>0</v>
      </c>
      <c r="I265" s="9">
        <v>0</v>
      </c>
      <c r="J265" s="9">
        <v>0</v>
      </c>
      <c r="K265" s="9">
        <v>0</v>
      </c>
      <c r="L265" s="9">
        <v>0</v>
      </c>
      <c r="M265" s="9">
        <v>0</v>
      </c>
      <c r="N265" s="9">
        <v>0</v>
      </c>
      <c r="O265" s="9">
        <f t="shared" si="17"/>
        <v>0</v>
      </c>
      <c r="Q265" s="9">
        <f t="shared" si="18"/>
        <v>0</v>
      </c>
      <c r="R265" s="9">
        <f>(SUM($E265:F265)+SUM($E265:E265))/2</f>
        <v>0</v>
      </c>
      <c r="S265" s="9">
        <f>(SUM($E265:G265)+SUM($E265:F265))/2</f>
        <v>0</v>
      </c>
      <c r="T265" s="9">
        <f>(SUM($E265:H265)+SUM($E265:G265))/2</f>
        <v>0</v>
      </c>
      <c r="U265" s="9">
        <f>(SUM($E265:I265)+SUM($E265:H265))/2</f>
        <v>0</v>
      </c>
      <c r="V265" s="9">
        <f>(SUM($E265:J265)+SUM($E265:I265))/2</f>
        <v>0</v>
      </c>
      <c r="W265" s="9">
        <f>(SUM($E265:K265)+SUM($E265:J265))/2</f>
        <v>0</v>
      </c>
      <c r="X265" s="9">
        <f>(SUM($E265:L265)+SUM($E265:K265))/2</f>
        <v>0</v>
      </c>
      <c r="Y265" s="9">
        <f>(SUM($E265:M265)+SUM($E265:L265))/2</f>
        <v>0</v>
      </c>
      <c r="Z265" s="9">
        <f>(SUM($E265:N265)+SUM($E265:M265))/2</f>
        <v>0</v>
      </c>
      <c r="AA265" s="9">
        <f t="shared" si="19"/>
        <v>0</v>
      </c>
    </row>
    <row r="266" spans="1:27" hidden="1">
      <c r="A266" s="7">
        <v>3252</v>
      </c>
      <c r="B266" t="s">
        <v>35</v>
      </c>
      <c r="C266" t="str">
        <f t="shared" si="16"/>
        <v>3252 Gas Distribution 374-387</v>
      </c>
      <c r="D266" s="11">
        <v>1</v>
      </c>
      <c r="E266" s="8">
        <v>0</v>
      </c>
      <c r="F266" s="9">
        <v>0</v>
      </c>
      <c r="G266" s="9">
        <v>0</v>
      </c>
      <c r="H266" s="9">
        <v>0</v>
      </c>
      <c r="I266" s="9">
        <v>0</v>
      </c>
      <c r="J266" s="9">
        <v>0</v>
      </c>
      <c r="K266" s="9">
        <v>0</v>
      </c>
      <c r="L266" s="9">
        <v>0</v>
      </c>
      <c r="M266" s="9">
        <v>0</v>
      </c>
      <c r="N266" s="9">
        <v>0</v>
      </c>
      <c r="O266" s="9">
        <f t="shared" si="17"/>
        <v>0</v>
      </c>
      <c r="Q266" s="9">
        <f t="shared" si="18"/>
        <v>0</v>
      </c>
      <c r="R266" s="9">
        <f>(SUM($E266:F266)+SUM($E266:E266))/2</f>
        <v>0</v>
      </c>
      <c r="S266" s="9">
        <f>(SUM($E266:G266)+SUM($E266:F266))/2</f>
        <v>0</v>
      </c>
      <c r="T266" s="9">
        <f>(SUM($E266:H266)+SUM($E266:G266))/2</f>
        <v>0</v>
      </c>
      <c r="U266" s="9">
        <f>(SUM($E266:I266)+SUM($E266:H266))/2</f>
        <v>0</v>
      </c>
      <c r="V266" s="9">
        <f>(SUM($E266:J266)+SUM($E266:I266))/2</f>
        <v>0</v>
      </c>
      <c r="W266" s="9">
        <f>(SUM($E266:K266)+SUM($E266:J266))/2</f>
        <v>0</v>
      </c>
      <c r="X266" s="9">
        <f>(SUM($E266:L266)+SUM($E266:K266))/2</f>
        <v>0</v>
      </c>
      <c r="Y266" s="9">
        <f>(SUM($E266:M266)+SUM($E266:L266))/2</f>
        <v>0</v>
      </c>
      <c r="Z266" s="9">
        <f>(SUM($E266:N266)+SUM($E266:M266))/2</f>
        <v>0</v>
      </c>
      <c r="AA266" s="9">
        <f t="shared" si="19"/>
        <v>0</v>
      </c>
    </row>
    <row r="267" spans="1:27" hidden="1">
      <c r="A267" s="7">
        <v>3257</v>
      </c>
      <c r="B267" t="s">
        <v>35</v>
      </c>
      <c r="C267" t="str">
        <f t="shared" si="16"/>
        <v>3257 Gas Distribution 374-387</v>
      </c>
      <c r="D267" s="11">
        <v>1</v>
      </c>
      <c r="E267" s="8">
        <v>0</v>
      </c>
      <c r="F267" s="9">
        <v>0</v>
      </c>
      <c r="G267" s="9">
        <v>0</v>
      </c>
      <c r="H267" s="9">
        <v>0</v>
      </c>
      <c r="I267" s="9">
        <v>0</v>
      </c>
      <c r="J267" s="9">
        <v>0</v>
      </c>
      <c r="K267" s="9">
        <v>0</v>
      </c>
      <c r="L267" s="9">
        <v>0</v>
      </c>
      <c r="M267" s="9">
        <v>0</v>
      </c>
      <c r="N267" s="9">
        <v>0</v>
      </c>
      <c r="O267" s="9">
        <f t="shared" si="17"/>
        <v>0</v>
      </c>
      <c r="Q267" s="9">
        <f t="shared" si="18"/>
        <v>0</v>
      </c>
      <c r="R267" s="9">
        <f>(SUM($E267:F267)+SUM($E267:E267))/2</f>
        <v>0</v>
      </c>
      <c r="S267" s="9">
        <f>(SUM($E267:G267)+SUM($E267:F267))/2</f>
        <v>0</v>
      </c>
      <c r="T267" s="9">
        <f>(SUM($E267:H267)+SUM($E267:G267))/2</f>
        <v>0</v>
      </c>
      <c r="U267" s="9">
        <f>(SUM($E267:I267)+SUM($E267:H267))/2</f>
        <v>0</v>
      </c>
      <c r="V267" s="9">
        <f>(SUM($E267:J267)+SUM($E267:I267))/2</f>
        <v>0</v>
      </c>
      <c r="W267" s="9">
        <f>(SUM($E267:K267)+SUM($E267:J267))/2</f>
        <v>0</v>
      </c>
      <c r="X267" s="9">
        <f>(SUM($E267:L267)+SUM($E267:K267))/2</f>
        <v>0</v>
      </c>
      <c r="Y267" s="9">
        <f>(SUM($E267:M267)+SUM($E267:L267))/2</f>
        <v>0</v>
      </c>
      <c r="Z267" s="9">
        <f>(SUM($E267:N267)+SUM($E267:M267))/2</f>
        <v>0</v>
      </c>
      <c r="AA267" s="9">
        <f t="shared" si="19"/>
        <v>0</v>
      </c>
    </row>
    <row r="268" spans="1:27" hidden="1">
      <c r="A268" s="7">
        <v>3263</v>
      </c>
      <c r="B268" t="s">
        <v>35</v>
      </c>
      <c r="C268" t="str">
        <f t="shared" si="16"/>
        <v>3263 Gas Distribution 374-387</v>
      </c>
      <c r="D268" s="11">
        <v>1</v>
      </c>
      <c r="E268" s="8">
        <v>0</v>
      </c>
      <c r="F268" s="9">
        <v>0</v>
      </c>
      <c r="G268" s="9">
        <v>0</v>
      </c>
      <c r="H268" s="9">
        <v>0</v>
      </c>
      <c r="I268" s="9">
        <v>0</v>
      </c>
      <c r="J268" s="9">
        <v>0</v>
      </c>
      <c r="K268" s="9">
        <v>0</v>
      </c>
      <c r="L268" s="9">
        <v>0</v>
      </c>
      <c r="M268" s="9">
        <v>0</v>
      </c>
      <c r="N268" s="9">
        <v>0</v>
      </c>
      <c r="O268" s="9">
        <f t="shared" si="17"/>
        <v>0</v>
      </c>
      <c r="Q268" s="9">
        <f t="shared" si="18"/>
        <v>0</v>
      </c>
      <c r="R268" s="9">
        <f>(SUM($E268:F268)+SUM($E268:E268))/2</f>
        <v>0</v>
      </c>
      <c r="S268" s="9">
        <f>(SUM($E268:G268)+SUM($E268:F268))/2</f>
        <v>0</v>
      </c>
      <c r="T268" s="9">
        <f>(SUM($E268:H268)+SUM($E268:G268))/2</f>
        <v>0</v>
      </c>
      <c r="U268" s="9">
        <f>(SUM($E268:I268)+SUM($E268:H268))/2</f>
        <v>0</v>
      </c>
      <c r="V268" s="9">
        <f>(SUM($E268:J268)+SUM($E268:I268))/2</f>
        <v>0</v>
      </c>
      <c r="W268" s="9">
        <f>(SUM($E268:K268)+SUM($E268:J268))/2</f>
        <v>0</v>
      </c>
      <c r="X268" s="9">
        <f>(SUM($E268:L268)+SUM($E268:K268))/2</f>
        <v>0</v>
      </c>
      <c r="Y268" s="9">
        <f>(SUM($E268:M268)+SUM($E268:L268))/2</f>
        <v>0</v>
      </c>
      <c r="Z268" s="9">
        <f>(SUM($E268:N268)+SUM($E268:M268))/2</f>
        <v>0</v>
      </c>
      <c r="AA268" s="9">
        <f t="shared" si="19"/>
        <v>0</v>
      </c>
    </row>
    <row r="269" spans="1:27" hidden="1">
      <c r="A269" s="7">
        <v>3265</v>
      </c>
      <c r="B269" t="s">
        <v>35</v>
      </c>
      <c r="C269" t="str">
        <f t="shared" si="16"/>
        <v>3265 Gas Distribution 374-387</v>
      </c>
      <c r="D269" s="11">
        <v>1</v>
      </c>
      <c r="E269" s="8">
        <v>0</v>
      </c>
      <c r="F269" s="9">
        <v>0</v>
      </c>
      <c r="G269" s="9">
        <v>0</v>
      </c>
      <c r="H269" s="9">
        <v>0</v>
      </c>
      <c r="I269" s="9">
        <v>0</v>
      </c>
      <c r="J269" s="9">
        <v>0</v>
      </c>
      <c r="K269" s="9">
        <v>0</v>
      </c>
      <c r="L269" s="9">
        <v>0</v>
      </c>
      <c r="M269" s="9">
        <v>0</v>
      </c>
      <c r="N269" s="9">
        <v>0</v>
      </c>
      <c r="O269" s="9">
        <f t="shared" si="17"/>
        <v>0</v>
      </c>
      <c r="Q269" s="9">
        <f t="shared" si="18"/>
        <v>0</v>
      </c>
      <c r="R269" s="9">
        <f>(SUM($E269:F269)+SUM($E269:E269))/2</f>
        <v>0</v>
      </c>
      <c r="S269" s="9">
        <f>(SUM($E269:G269)+SUM($E269:F269))/2</f>
        <v>0</v>
      </c>
      <c r="T269" s="9">
        <f>(SUM($E269:H269)+SUM($E269:G269))/2</f>
        <v>0</v>
      </c>
      <c r="U269" s="9">
        <f>(SUM($E269:I269)+SUM($E269:H269))/2</f>
        <v>0</v>
      </c>
      <c r="V269" s="9">
        <f>(SUM($E269:J269)+SUM($E269:I269))/2</f>
        <v>0</v>
      </c>
      <c r="W269" s="9">
        <f>(SUM($E269:K269)+SUM($E269:J269))/2</f>
        <v>0</v>
      </c>
      <c r="X269" s="9">
        <f>(SUM($E269:L269)+SUM($E269:K269))/2</f>
        <v>0</v>
      </c>
      <c r="Y269" s="9">
        <f>(SUM($E269:M269)+SUM($E269:L269))/2</f>
        <v>0</v>
      </c>
      <c r="Z269" s="9">
        <f>(SUM($E269:N269)+SUM($E269:M269))/2</f>
        <v>0</v>
      </c>
      <c r="AA269" s="9">
        <f t="shared" si="19"/>
        <v>0</v>
      </c>
    </row>
    <row r="270" spans="1:27" hidden="1">
      <c r="A270" s="7">
        <v>3268</v>
      </c>
      <c r="B270" t="s">
        <v>35</v>
      </c>
      <c r="C270" t="str">
        <f t="shared" si="16"/>
        <v>3268 Gas Distribution 374-387</v>
      </c>
      <c r="D270" s="11">
        <v>1</v>
      </c>
      <c r="E270" s="8">
        <v>0</v>
      </c>
      <c r="F270" s="9">
        <v>0</v>
      </c>
      <c r="G270" s="9">
        <v>0</v>
      </c>
      <c r="H270" s="9">
        <v>0</v>
      </c>
      <c r="I270" s="9">
        <v>0</v>
      </c>
      <c r="J270" s="9">
        <v>0</v>
      </c>
      <c r="K270" s="9">
        <v>0</v>
      </c>
      <c r="L270" s="9">
        <v>0</v>
      </c>
      <c r="M270" s="9">
        <v>0</v>
      </c>
      <c r="N270" s="9">
        <v>0</v>
      </c>
      <c r="O270" s="9">
        <f t="shared" si="17"/>
        <v>0</v>
      </c>
      <c r="Q270" s="9">
        <f t="shared" si="18"/>
        <v>0</v>
      </c>
      <c r="R270" s="9">
        <f>(SUM($E270:F270)+SUM($E270:E270))/2</f>
        <v>0</v>
      </c>
      <c r="S270" s="9">
        <f>(SUM($E270:G270)+SUM($E270:F270))/2</f>
        <v>0</v>
      </c>
      <c r="T270" s="9">
        <f>(SUM($E270:H270)+SUM($E270:G270))/2</f>
        <v>0</v>
      </c>
      <c r="U270" s="9">
        <f>(SUM($E270:I270)+SUM($E270:H270))/2</f>
        <v>0</v>
      </c>
      <c r="V270" s="9">
        <f>(SUM($E270:J270)+SUM($E270:I270))/2</f>
        <v>0</v>
      </c>
      <c r="W270" s="9">
        <f>(SUM($E270:K270)+SUM($E270:J270))/2</f>
        <v>0</v>
      </c>
      <c r="X270" s="9">
        <f>(SUM($E270:L270)+SUM($E270:K270))/2</f>
        <v>0</v>
      </c>
      <c r="Y270" s="9">
        <f>(SUM($E270:M270)+SUM($E270:L270))/2</f>
        <v>0</v>
      </c>
      <c r="Z270" s="9">
        <f>(SUM($E270:N270)+SUM($E270:M270))/2</f>
        <v>0</v>
      </c>
      <c r="AA270" s="9">
        <f t="shared" si="19"/>
        <v>0</v>
      </c>
    </row>
    <row r="271" spans="1:27" hidden="1">
      <c r="A271" s="7">
        <v>3271</v>
      </c>
      <c r="B271" t="s">
        <v>35</v>
      </c>
      <c r="C271" t="str">
        <f t="shared" si="16"/>
        <v>3271 Gas Distribution 374-387</v>
      </c>
      <c r="D271" s="11">
        <v>1</v>
      </c>
      <c r="E271" s="8">
        <v>0</v>
      </c>
      <c r="F271" s="9">
        <v>0</v>
      </c>
      <c r="G271" s="9">
        <v>0</v>
      </c>
      <c r="H271" s="9">
        <v>0</v>
      </c>
      <c r="I271" s="9">
        <v>0</v>
      </c>
      <c r="J271" s="9">
        <v>0</v>
      </c>
      <c r="K271" s="9">
        <v>0</v>
      </c>
      <c r="L271" s="9">
        <v>0</v>
      </c>
      <c r="M271" s="9">
        <v>0</v>
      </c>
      <c r="N271" s="9">
        <v>0</v>
      </c>
      <c r="O271" s="9">
        <f t="shared" si="17"/>
        <v>0</v>
      </c>
      <c r="Q271" s="9">
        <f t="shared" si="18"/>
        <v>0</v>
      </c>
      <c r="R271" s="9">
        <f>(SUM($E271:F271)+SUM($E271:E271))/2</f>
        <v>0</v>
      </c>
      <c r="S271" s="9">
        <f>(SUM($E271:G271)+SUM($E271:F271))/2</f>
        <v>0</v>
      </c>
      <c r="T271" s="9">
        <f>(SUM($E271:H271)+SUM($E271:G271))/2</f>
        <v>0</v>
      </c>
      <c r="U271" s="9">
        <f>(SUM($E271:I271)+SUM($E271:H271))/2</f>
        <v>0</v>
      </c>
      <c r="V271" s="9">
        <f>(SUM($E271:J271)+SUM($E271:I271))/2</f>
        <v>0</v>
      </c>
      <c r="W271" s="9">
        <f>(SUM($E271:K271)+SUM($E271:J271))/2</f>
        <v>0</v>
      </c>
      <c r="X271" s="9">
        <f>(SUM($E271:L271)+SUM($E271:K271))/2</f>
        <v>0</v>
      </c>
      <c r="Y271" s="9">
        <f>(SUM($E271:M271)+SUM($E271:L271))/2</f>
        <v>0</v>
      </c>
      <c r="Z271" s="9">
        <f>(SUM($E271:N271)+SUM($E271:M271))/2</f>
        <v>0</v>
      </c>
      <c r="AA271" s="9">
        <f t="shared" si="19"/>
        <v>0</v>
      </c>
    </row>
    <row r="272" spans="1:27" hidden="1">
      <c r="A272" s="7">
        <v>3291</v>
      </c>
      <c r="B272" t="s">
        <v>35</v>
      </c>
      <c r="C272" t="str">
        <f t="shared" si="16"/>
        <v>3291 Gas Distribution 374-387</v>
      </c>
      <c r="D272" s="11">
        <v>1</v>
      </c>
      <c r="E272" s="8">
        <v>0</v>
      </c>
      <c r="F272" s="9">
        <v>0</v>
      </c>
      <c r="G272" s="9">
        <v>0</v>
      </c>
      <c r="H272" s="9">
        <v>0</v>
      </c>
      <c r="I272" s="9">
        <v>0</v>
      </c>
      <c r="J272" s="9">
        <v>0</v>
      </c>
      <c r="K272" s="9">
        <v>0</v>
      </c>
      <c r="L272" s="9">
        <v>0</v>
      </c>
      <c r="M272" s="9">
        <v>0</v>
      </c>
      <c r="N272" s="9">
        <v>0</v>
      </c>
      <c r="O272" s="9">
        <f t="shared" si="17"/>
        <v>0</v>
      </c>
      <c r="Q272" s="9">
        <f t="shared" si="18"/>
        <v>0</v>
      </c>
      <c r="R272" s="9">
        <f>(SUM($E272:F272)+SUM($E272:E272))/2</f>
        <v>0</v>
      </c>
      <c r="S272" s="9">
        <f>(SUM($E272:G272)+SUM($E272:F272))/2</f>
        <v>0</v>
      </c>
      <c r="T272" s="9">
        <f>(SUM($E272:H272)+SUM($E272:G272))/2</f>
        <v>0</v>
      </c>
      <c r="U272" s="9">
        <f>(SUM($E272:I272)+SUM($E272:H272))/2</f>
        <v>0</v>
      </c>
      <c r="V272" s="9">
        <f>(SUM($E272:J272)+SUM($E272:I272))/2</f>
        <v>0</v>
      </c>
      <c r="W272" s="9">
        <f>(SUM($E272:K272)+SUM($E272:J272))/2</f>
        <v>0</v>
      </c>
      <c r="X272" s="9">
        <f>(SUM($E272:L272)+SUM($E272:K272))/2</f>
        <v>0</v>
      </c>
      <c r="Y272" s="9">
        <f>(SUM($E272:M272)+SUM($E272:L272))/2</f>
        <v>0</v>
      </c>
      <c r="Z272" s="9">
        <f>(SUM($E272:N272)+SUM($E272:M272))/2</f>
        <v>0</v>
      </c>
      <c r="AA272" s="9">
        <f t="shared" si="19"/>
        <v>0</v>
      </c>
    </row>
    <row r="273" spans="1:27" hidden="1">
      <c r="A273" s="7">
        <v>3293</v>
      </c>
      <c r="B273" t="s">
        <v>35</v>
      </c>
      <c r="C273" t="str">
        <f t="shared" si="16"/>
        <v>3293 Gas Distribution 374-387</v>
      </c>
      <c r="D273" s="11">
        <v>1</v>
      </c>
      <c r="E273" s="8">
        <v>0</v>
      </c>
      <c r="F273" s="9">
        <v>0</v>
      </c>
      <c r="G273" s="9">
        <v>0</v>
      </c>
      <c r="H273" s="9">
        <v>0</v>
      </c>
      <c r="I273" s="9">
        <v>0</v>
      </c>
      <c r="J273" s="9">
        <v>0</v>
      </c>
      <c r="K273" s="9">
        <v>0</v>
      </c>
      <c r="L273" s="9">
        <v>0</v>
      </c>
      <c r="M273" s="9">
        <v>0</v>
      </c>
      <c r="N273" s="9">
        <v>0</v>
      </c>
      <c r="O273" s="9">
        <f t="shared" si="17"/>
        <v>0</v>
      </c>
      <c r="Q273" s="9">
        <f t="shared" si="18"/>
        <v>0</v>
      </c>
      <c r="R273" s="9">
        <f>(SUM($E273:F273)+SUM($E273:E273))/2</f>
        <v>0</v>
      </c>
      <c r="S273" s="9">
        <f>(SUM($E273:G273)+SUM($E273:F273))/2</f>
        <v>0</v>
      </c>
      <c r="T273" s="9">
        <f>(SUM($E273:H273)+SUM($E273:G273))/2</f>
        <v>0</v>
      </c>
      <c r="U273" s="9">
        <f>(SUM($E273:I273)+SUM($E273:H273))/2</f>
        <v>0</v>
      </c>
      <c r="V273" s="9">
        <f>(SUM($E273:J273)+SUM($E273:I273))/2</f>
        <v>0</v>
      </c>
      <c r="W273" s="9">
        <f>(SUM($E273:K273)+SUM($E273:J273))/2</f>
        <v>0</v>
      </c>
      <c r="X273" s="9">
        <f>(SUM($E273:L273)+SUM($E273:K273))/2</f>
        <v>0</v>
      </c>
      <c r="Y273" s="9">
        <f>(SUM($E273:M273)+SUM($E273:L273))/2</f>
        <v>0</v>
      </c>
      <c r="Z273" s="9">
        <f>(SUM($E273:N273)+SUM($E273:M273))/2</f>
        <v>0</v>
      </c>
      <c r="AA273" s="9">
        <f t="shared" si="19"/>
        <v>0</v>
      </c>
    </row>
    <row r="274" spans="1:27" hidden="1">
      <c r="A274" s="7">
        <v>3297</v>
      </c>
      <c r="B274" t="s">
        <v>35</v>
      </c>
      <c r="C274" t="str">
        <f t="shared" si="16"/>
        <v>3297 Gas Distribution 374-387</v>
      </c>
      <c r="D274" s="11">
        <v>1</v>
      </c>
      <c r="E274" s="8">
        <v>0</v>
      </c>
      <c r="F274" s="9">
        <v>0</v>
      </c>
      <c r="G274" s="9">
        <v>0</v>
      </c>
      <c r="H274" s="9">
        <v>0</v>
      </c>
      <c r="I274" s="9">
        <v>0</v>
      </c>
      <c r="J274" s="9">
        <v>0</v>
      </c>
      <c r="K274" s="9">
        <v>0</v>
      </c>
      <c r="L274" s="9">
        <v>0</v>
      </c>
      <c r="M274" s="9">
        <v>0</v>
      </c>
      <c r="N274" s="9">
        <v>0</v>
      </c>
      <c r="O274" s="9">
        <f t="shared" si="17"/>
        <v>0</v>
      </c>
      <c r="Q274" s="9">
        <f t="shared" si="18"/>
        <v>0</v>
      </c>
      <c r="R274" s="9">
        <f>(SUM($E274:F274)+SUM($E274:E274))/2</f>
        <v>0</v>
      </c>
      <c r="S274" s="9">
        <f>(SUM($E274:G274)+SUM($E274:F274))/2</f>
        <v>0</v>
      </c>
      <c r="T274" s="9">
        <f>(SUM($E274:H274)+SUM($E274:G274))/2</f>
        <v>0</v>
      </c>
      <c r="U274" s="9">
        <f>(SUM($E274:I274)+SUM($E274:H274))/2</f>
        <v>0</v>
      </c>
      <c r="V274" s="9">
        <f>(SUM($E274:J274)+SUM($E274:I274))/2</f>
        <v>0</v>
      </c>
      <c r="W274" s="9">
        <f>(SUM($E274:K274)+SUM($E274:J274))/2</f>
        <v>0</v>
      </c>
      <c r="X274" s="9">
        <f>(SUM($E274:L274)+SUM($E274:K274))/2</f>
        <v>0</v>
      </c>
      <c r="Y274" s="9">
        <f>(SUM($E274:M274)+SUM($E274:L274))/2</f>
        <v>0</v>
      </c>
      <c r="Z274" s="9">
        <f>(SUM($E274:N274)+SUM($E274:M274))/2</f>
        <v>0</v>
      </c>
      <c r="AA274" s="9">
        <f t="shared" si="19"/>
        <v>0</v>
      </c>
    </row>
    <row r="275" spans="1:27" hidden="1">
      <c r="A275" s="7">
        <v>3298</v>
      </c>
      <c r="B275" t="s">
        <v>35</v>
      </c>
      <c r="C275" t="str">
        <f t="shared" si="16"/>
        <v>3298 Gas Distribution 374-387</v>
      </c>
      <c r="D275" s="11">
        <v>1</v>
      </c>
      <c r="E275" s="8">
        <v>0</v>
      </c>
      <c r="F275" s="9">
        <v>0</v>
      </c>
      <c r="G275" s="9">
        <v>0</v>
      </c>
      <c r="H275" s="9">
        <v>0</v>
      </c>
      <c r="I275" s="9">
        <v>0</v>
      </c>
      <c r="J275" s="9">
        <v>0</v>
      </c>
      <c r="K275" s="9">
        <v>0</v>
      </c>
      <c r="L275" s="9">
        <v>0</v>
      </c>
      <c r="M275" s="9">
        <v>0</v>
      </c>
      <c r="N275" s="9">
        <v>0</v>
      </c>
      <c r="O275" s="9">
        <f t="shared" si="17"/>
        <v>0</v>
      </c>
      <c r="Q275" s="9">
        <f t="shared" si="18"/>
        <v>0</v>
      </c>
      <c r="R275" s="9">
        <f>(SUM($E275:F275)+SUM($E275:E275))/2</f>
        <v>0</v>
      </c>
      <c r="S275" s="9">
        <f>(SUM($E275:G275)+SUM($E275:F275))/2</f>
        <v>0</v>
      </c>
      <c r="T275" s="9">
        <f>(SUM($E275:H275)+SUM($E275:G275))/2</f>
        <v>0</v>
      </c>
      <c r="U275" s="9">
        <f>(SUM($E275:I275)+SUM($E275:H275))/2</f>
        <v>0</v>
      </c>
      <c r="V275" s="9">
        <f>(SUM($E275:J275)+SUM($E275:I275))/2</f>
        <v>0</v>
      </c>
      <c r="W275" s="9">
        <f>(SUM($E275:K275)+SUM($E275:J275))/2</f>
        <v>0</v>
      </c>
      <c r="X275" s="9">
        <f>(SUM($E275:L275)+SUM($E275:K275))/2</f>
        <v>0</v>
      </c>
      <c r="Y275" s="9">
        <f>(SUM($E275:M275)+SUM($E275:L275))/2</f>
        <v>0</v>
      </c>
      <c r="Z275" s="9">
        <f>(SUM($E275:N275)+SUM($E275:M275))/2</f>
        <v>0</v>
      </c>
      <c r="AA275" s="9">
        <f t="shared" si="19"/>
        <v>0</v>
      </c>
    </row>
    <row r="276" spans="1:27" hidden="1">
      <c r="A276" s="7">
        <v>3300</v>
      </c>
      <c r="B276" t="s">
        <v>35</v>
      </c>
      <c r="C276" t="str">
        <f t="shared" si="16"/>
        <v>3300 Gas Distribution 374-387</v>
      </c>
      <c r="D276" s="11">
        <v>1</v>
      </c>
      <c r="E276" s="8">
        <v>0</v>
      </c>
      <c r="F276" s="9">
        <v>0</v>
      </c>
      <c r="G276" s="9">
        <v>0</v>
      </c>
      <c r="H276" s="9">
        <v>0</v>
      </c>
      <c r="I276" s="9">
        <v>0</v>
      </c>
      <c r="J276" s="9">
        <v>0</v>
      </c>
      <c r="K276" s="9">
        <v>0</v>
      </c>
      <c r="L276" s="9">
        <v>0</v>
      </c>
      <c r="M276" s="9">
        <v>0</v>
      </c>
      <c r="N276" s="9">
        <v>0</v>
      </c>
      <c r="O276" s="9">
        <f t="shared" si="17"/>
        <v>0</v>
      </c>
      <c r="Q276" s="9">
        <f t="shared" si="18"/>
        <v>0</v>
      </c>
      <c r="R276" s="9">
        <f>(SUM($E276:F276)+SUM($E276:E276))/2</f>
        <v>0</v>
      </c>
      <c r="S276" s="9">
        <f>(SUM($E276:G276)+SUM($E276:F276))/2</f>
        <v>0</v>
      </c>
      <c r="T276" s="9">
        <f>(SUM($E276:H276)+SUM($E276:G276))/2</f>
        <v>0</v>
      </c>
      <c r="U276" s="9">
        <f>(SUM($E276:I276)+SUM($E276:H276))/2</f>
        <v>0</v>
      </c>
      <c r="V276" s="9">
        <f>(SUM($E276:J276)+SUM($E276:I276))/2</f>
        <v>0</v>
      </c>
      <c r="W276" s="9">
        <f>(SUM($E276:K276)+SUM($E276:J276))/2</f>
        <v>0</v>
      </c>
      <c r="X276" s="9">
        <f>(SUM($E276:L276)+SUM($E276:K276))/2</f>
        <v>0</v>
      </c>
      <c r="Y276" s="9">
        <f>(SUM($E276:M276)+SUM($E276:L276))/2</f>
        <v>0</v>
      </c>
      <c r="Z276" s="9">
        <f>(SUM($E276:N276)+SUM($E276:M276))/2</f>
        <v>0</v>
      </c>
      <c r="AA276" s="9">
        <f t="shared" si="19"/>
        <v>0</v>
      </c>
    </row>
    <row r="277" spans="1:27" hidden="1">
      <c r="A277" s="7">
        <v>3301</v>
      </c>
      <c r="B277" t="s">
        <v>35</v>
      </c>
      <c r="C277" t="str">
        <f t="shared" si="16"/>
        <v>3301 Gas Distribution 374-387</v>
      </c>
      <c r="D277" s="11">
        <v>1</v>
      </c>
      <c r="E277" s="8">
        <v>0</v>
      </c>
      <c r="F277" s="9">
        <v>0</v>
      </c>
      <c r="G277" s="9">
        <v>0</v>
      </c>
      <c r="H277" s="9">
        <v>0</v>
      </c>
      <c r="I277" s="9">
        <v>0</v>
      </c>
      <c r="J277" s="9">
        <v>0</v>
      </c>
      <c r="K277" s="9">
        <v>0</v>
      </c>
      <c r="L277" s="9">
        <v>0</v>
      </c>
      <c r="M277" s="9">
        <v>0</v>
      </c>
      <c r="N277" s="9">
        <v>0</v>
      </c>
      <c r="O277" s="9">
        <f t="shared" si="17"/>
        <v>0</v>
      </c>
      <c r="Q277" s="9">
        <f t="shared" si="18"/>
        <v>0</v>
      </c>
      <c r="R277" s="9">
        <f>(SUM($E277:F277)+SUM($E277:E277))/2</f>
        <v>0</v>
      </c>
      <c r="S277" s="9">
        <f>(SUM($E277:G277)+SUM($E277:F277))/2</f>
        <v>0</v>
      </c>
      <c r="T277" s="9">
        <f>(SUM($E277:H277)+SUM($E277:G277))/2</f>
        <v>0</v>
      </c>
      <c r="U277" s="9">
        <f>(SUM($E277:I277)+SUM($E277:H277))/2</f>
        <v>0</v>
      </c>
      <c r="V277" s="9">
        <f>(SUM($E277:J277)+SUM($E277:I277))/2</f>
        <v>0</v>
      </c>
      <c r="W277" s="9">
        <f>(SUM($E277:K277)+SUM($E277:J277))/2</f>
        <v>0</v>
      </c>
      <c r="X277" s="9">
        <f>(SUM($E277:L277)+SUM($E277:K277))/2</f>
        <v>0</v>
      </c>
      <c r="Y277" s="9">
        <f>(SUM($E277:M277)+SUM($E277:L277))/2</f>
        <v>0</v>
      </c>
      <c r="Z277" s="9">
        <f>(SUM($E277:N277)+SUM($E277:M277))/2</f>
        <v>0</v>
      </c>
      <c r="AA277" s="9">
        <f t="shared" si="19"/>
        <v>0</v>
      </c>
    </row>
    <row r="278" spans="1:27" hidden="1">
      <c r="A278" s="7">
        <v>3302</v>
      </c>
      <c r="B278" t="s">
        <v>35</v>
      </c>
      <c r="C278" t="str">
        <f t="shared" si="16"/>
        <v>3302 Gas Distribution 374-387</v>
      </c>
      <c r="D278" s="11">
        <v>1</v>
      </c>
      <c r="E278" s="8">
        <v>0</v>
      </c>
      <c r="F278" s="9">
        <v>0</v>
      </c>
      <c r="G278" s="9">
        <v>0</v>
      </c>
      <c r="H278" s="9">
        <v>0</v>
      </c>
      <c r="I278" s="9">
        <v>0</v>
      </c>
      <c r="J278" s="9">
        <v>0</v>
      </c>
      <c r="K278" s="9">
        <v>0</v>
      </c>
      <c r="L278" s="9">
        <v>0</v>
      </c>
      <c r="M278" s="9">
        <v>0</v>
      </c>
      <c r="N278" s="9">
        <v>0</v>
      </c>
      <c r="O278" s="9">
        <f t="shared" si="17"/>
        <v>0</v>
      </c>
      <c r="Q278" s="9">
        <f t="shared" si="18"/>
        <v>0</v>
      </c>
      <c r="R278" s="9">
        <f>(SUM($E278:F278)+SUM($E278:E278))/2</f>
        <v>0</v>
      </c>
      <c r="S278" s="9">
        <f>(SUM($E278:G278)+SUM($E278:F278))/2</f>
        <v>0</v>
      </c>
      <c r="T278" s="9">
        <f>(SUM($E278:H278)+SUM($E278:G278))/2</f>
        <v>0</v>
      </c>
      <c r="U278" s="9">
        <f>(SUM($E278:I278)+SUM($E278:H278))/2</f>
        <v>0</v>
      </c>
      <c r="V278" s="9">
        <f>(SUM($E278:J278)+SUM($E278:I278))/2</f>
        <v>0</v>
      </c>
      <c r="W278" s="9">
        <f>(SUM($E278:K278)+SUM($E278:J278))/2</f>
        <v>0</v>
      </c>
      <c r="X278" s="9">
        <f>(SUM($E278:L278)+SUM($E278:K278))/2</f>
        <v>0</v>
      </c>
      <c r="Y278" s="9">
        <f>(SUM($E278:M278)+SUM($E278:L278))/2</f>
        <v>0</v>
      </c>
      <c r="Z278" s="9">
        <f>(SUM($E278:N278)+SUM($E278:M278))/2</f>
        <v>0</v>
      </c>
      <c r="AA278" s="9">
        <f t="shared" si="19"/>
        <v>0</v>
      </c>
    </row>
    <row r="279" spans="1:27" hidden="1">
      <c r="A279" s="7">
        <v>3303</v>
      </c>
      <c r="B279" t="s">
        <v>35</v>
      </c>
      <c r="C279" t="str">
        <f t="shared" si="16"/>
        <v>3303 Gas Distribution 374-387</v>
      </c>
      <c r="D279" s="11">
        <v>1</v>
      </c>
      <c r="E279" s="8">
        <v>0</v>
      </c>
      <c r="F279" s="9">
        <v>0</v>
      </c>
      <c r="G279" s="9">
        <v>0</v>
      </c>
      <c r="H279" s="9">
        <v>0</v>
      </c>
      <c r="I279" s="9">
        <v>0</v>
      </c>
      <c r="J279" s="9">
        <v>0</v>
      </c>
      <c r="K279" s="9">
        <v>0</v>
      </c>
      <c r="L279" s="9">
        <v>0</v>
      </c>
      <c r="M279" s="9">
        <v>0</v>
      </c>
      <c r="N279" s="9">
        <v>0</v>
      </c>
      <c r="O279" s="9">
        <f t="shared" si="17"/>
        <v>0</v>
      </c>
      <c r="Q279" s="9">
        <f t="shared" si="18"/>
        <v>0</v>
      </c>
      <c r="R279" s="9">
        <f>(SUM($E279:F279)+SUM($E279:E279))/2</f>
        <v>0</v>
      </c>
      <c r="S279" s="9">
        <f>(SUM($E279:G279)+SUM($E279:F279))/2</f>
        <v>0</v>
      </c>
      <c r="T279" s="9">
        <f>(SUM($E279:H279)+SUM($E279:G279))/2</f>
        <v>0</v>
      </c>
      <c r="U279" s="9">
        <f>(SUM($E279:I279)+SUM($E279:H279))/2</f>
        <v>0</v>
      </c>
      <c r="V279" s="9">
        <f>(SUM($E279:J279)+SUM($E279:I279))/2</f>
        <v>0</v>
      </c>
      <c r="W279" s="9">
        <f>(SUM($E279:K279)+SUM($E279:J279))/2</f>
        <v>0</v>
      </c>
      <c r="X279" s="9">
        <f>(SUM($E279:L279)+SUM($E279:K279))/2</f>
        <v>0</v>
      </c>
      <c r="Y279" s="9">
        <f>(SUM($E279:M279)+SUM($E279:L279))/2</f>
        <v>0</v>
      </c>
      <c r="Z279" s="9">
        <f>(SUM($E279:N279)+SUM($E279:M279))/2</f>
        <v>0</v>
      </c>
      <c r="AA279" s="9">
        <f t="shared" si="19"/>
        <v>0</v>
      </c>
    </row>
    <row r="280" spans="1:27" hidden="1">
      <c r="A280" s="7">
        <v>3304</v>
      </c>
      <c r="B280" t="s">
        <v>35</v>
      </c>
      <c r="C280" t="str">
        <f t="shared" si="16"/>
        <v>3304 Gas Distribution 374-387</v>
      </c>
      <c r="D280" s="11">
        <v>1</v>
      </c>
      <c r="E280" s="8">
        <v>0</v>
      </c>
      <c r="F280" s="9">
        <v>0</v>
      </c>
      <c r="G280" s="9">
        <v>0</v>
      </c>
      <c r="H280" s="9">
        <v>0</v>
      </c>
      <c r="I280" s="9">
        <v>0</v>
      </c>
      <c r="J280" s="9">
        <v>0</v>
      </c>
      <c r="K280" s="9">
        <v>0</v>
      </c>
      <c r="L280" s="9">
        <v>0</v>
      </c>
      <c r="M280" s="9">
        <v>0</v>
      </c>
      <c r="N280" s="9">
        <v>0</v>
      </c>
      <c r="O280" s="9">
        <f t="shared" si="17"/>
        <v>0</v>
      </c>
      <c r="Q280" s="9">
        <f t="shared" si="18"/>
        <v>0</v>
      </c>
      <c r="R280" s="9">
        <f>(SUM($E280:F280)+SUM($E280:E280))/2</f>
        <v>0</v>
      </c>
      <c r="S280" s="9">
        <f>(SUM($E280:G280)+SUM($E280:F280))/2</f>
        <v>0</v>
      </c>
      <c r="T280" s="9">
        <f>(SUM($E280:H280)+SUM($E280:G280))/2</f>
        <v>0</v>
      </c>
      <c r="U280" s="9">
        <f>(SUM($E280:I280)+SUM($E280:H280))/2</f>
        <v>0</v>
      </c>
      <c r="V280" s="9">
        <f>(SUM($E280:J280)+SUM($E280:I280))/2</f>
        <v>0</v>
      </c>
      <c r="W280" s="9">
        <f>(SUM($E280:K280)+SUM($E280:J280))/2</f>
        <v>0</v>
      </c>
      <c r="X280" s="9">
        <f>(SUM($E280:L280)+SUM($E280:K280))/2</f>
        <v>0</v>
      </c>
      <c r="Y280" s="9">
        <f>(SUM($E280:M280)+SUM($E280:L280))/2</f>
        <v>0</v>
      </c>
      <c r="Z280" s="9">
        <f>(SUM($E280:N280)+SUM($E280:M280))/2</f>
        <v>0</v>
      </c>
      <c r="AA280" s="9">
        <f t="shared" si="19"/>
        <v>0</v>
      </c>
    </row>
    <row r="281" spans="1:27" hidden="1">
      <c r="A281" s="7">
        <v>3305</v>
      </c>
      <c r="B281" t="s">
        <v>35</v>
      </c>
      <c r="C281" t="str">
        <f t="shared" si="16"/>
        <v>3305 Gas Distribution 374-387</v>
      </c>
      <c r="D281" s="11">
        <v>1</v>
      </c>
      <c r="E281" s="8">
        <v>0</v>
      </c>
      <c r="F281" s="9">
        <v>0</v>
      </c>
      <c r="G281" s="9">
        <v>0</v>
      </c>
      <c r="H281" s="9">
        <v>0</v>
      </c>
      <c r="I281" s="9">
        <v>0</v>
      </c>
      <c r="J281" s="9">
        <v>0</v>
      </c>
      <c r="K281" s="9">
        <v>0</v>
      </c>
      <c r="L281" s="9">
        <v>0</v>
      </c>
      <c r="M281" s="9">
        <v>0</v>
      </c>
      <c r="N281" s="9">
        <v>0</v>
      </c>
      <c r="O281" s="9">
        <f t="shared" si="17"/>
        <v>0</v>
      </c>
      <c r="Q281" s="9">
        <f t="shared" si="18"/>
        <v>0</v>
      </c>
      <c r="R281" s="9">
        <f>(SUM($E281:F281)+SUM($E281:E281))/2</f>
        <v>0</v>
      </c>
      <c r="S281" s="9">
        <f>(SUM($E281:G281)+SUM($E281:F281))/2</f>
        <v>0</v>
      </c>
      <c r="T281" s="9">
        <f>(SUM($E281:H281)+SUM($E281:G281))/2</f>
        <v>0</v>
      </c>
      <c r="U281" s="9">
        <f>(SUM($E281:I281)+SUM($E281:H281))/2</f>
        <v>0</v>
      </c>
      <c r="V281" s="9">
        <f>(SUM($E281:J281)+SUM($E281:I281))/2</f>
        <v>0</v>
      </c>
      <c r="W281" s="9">
        <f>(SUM($E281:K281)+SUM($E281:J281))/2</f>
        <v>0</v>
      </c>
      <c r="X281" s="9">
        <f>(SUM($E281:L281)+SUM($E281:K281))/2</f>
        <v>0</v>
      </c>
      <c r="Y281" s="9">
        <f>(SUM($E281:M281)+SUM($E281:L281))/2</f>
        <v>0</v>
      </c>
      <c r="Z281" s="9">
        <f>(SUM($E281:N281)+SUM($E281:M281))/2</f>
        <v>0</v>
      </c>
      <c r="AA281" s="9">
        <f t="shared" si="19"/>
        <v>0</v>
      </c>
    </row>
    <row r="282" spans="1:27" hidden="1">
      <c r="A282" s="7">
        <v>3306</v>
      </c>
      <c r="B282" t="s">
        <v>35</v>
      </c>
      <c r="C282" t="str">
        <f t="shared" si="16"/>
        <v>3306 Gas Distribution 374-387</v>
      </c>
      <c r="D282" s="11">
        <v>1</v>
      </c>
      <c r="E282" s="8">
        <v>1374.9699999999998</v>
      </c>
      <c r="F282" s="9">
        <v>0</v>
      </c>
      <c r="G282" s="9">
        <v>0</v>
      </c>
      <c r="H282" s="9">
        <v>0</v>
      </c>
      <c r="I282" s="9">
        <v>0</v>
      </c>
      <c r="J282" s="9">
        <v>0</v>
      </c>
      <c r="K282" s="9">
        <v>0</v>
      </c>
      <c r="L282" s="9">
        <v>0</v>
      </c>
      <c r="M282" s="9">
        <v>0</v>
      </c>
      <c r="N282" s="9">
        <v>0</v>
      </c>
      <c r="O282" s="9">
        <f t="shared" si="17"/>
        <v>1374.9699999999998</v>
      </c>
      <c r="Q282" s="9">
        <f t="shared" si="18"/>
        <v>687.4849999999999</v>
      </c>
      <c r="R282" s="9">
        <f>(SUM($E282:F282)+SUM($E282:E282))/2</f>
        <v>1374.9699999999998</v>
      </c>
      <c r="S282" s="9">
        <f>(SUM($E282:G282)+SUM($E282:F282))/2</f>
        <v>1374.9699999999998</v>
      </c>
      <c r="T282" s="9">
        <f>(SUM($E282:H282)+SUM($E282:G282))/2</f>
        <v>1374.9699999999998</v>
      </c>
      <c r="U282" s="9">
        <f>(SUM($E282:I282)+SUM($E282:H282))/2</f>
        <v>1374.9699999999998</v>
      </c>
      <c r="V282" s="9">
        <f>(SUM($E282:J282)+SUM($E282:I282))/2</f>
        <v>1374.9699999999998</v>
      </c>
      <c r="W282" s="9">
        <f>(SUM($E282:K282)+SUM($E282:J282))/2</f>
        <v>1374.9699999999998</v>
      </c>
      <c r="X282" s="9">
        <f>(SUM($E282:L282)+SUM($E282:K282))/2</f>
        <v>1374.9699999999998</v>
      </c>
      <c r="Y282" s="9">
        <f>(SUM($E282:M282)+SUM($E282:L282))/2</f>
        <v>1374.9699999999998</v>
      </c>
      <c r="Z282" s="9">
        <f>(SUM($E282:N282)+SUM($E282:M282))/2</f>
        <v>1374.9699999999998</v>
      </c>
      <c r="AA282" s="9">
        <f t="shared" si="19"/>
        <v>1306.2214999999997</v>
      </c>
    </row>
    <row r="283" spans="1:27" hidden="1">
      <c r="A283" s="7">
        <v>3307</v>
      </c>
      <c r="B283" t="s">
        <v>35</v>
      </c>
      <c r="C283" t="str">
        <f t="shared" si="16"/>
        <v>3307 Gas Distribution 374-387</v>
      </c>
      <c r="D283" s="11">
        <v>1</v>
      </c>
      <c r="E283" s="8">
        <v>0</v>
      </c>
      <c r="F283" s="9">
        <v>0</v>
      </c>
      <c r="G283" s="9">
        <v>0</v>
      </c>
      <c r="H283" s="9">
        <v>0</v>
      </c>
      <c r="I283" s="9">
        <v>0</v>
      </c>
      <c r="J283" s="9">
        <v>0</v>
      </c>
      <c r="K283" s="9">
        <v>0</v>
      </c>
      <c r="L283" s="9">
        <v>0</v>
      </c>
      <c r="M283" s="9">
        <v>0</v>
      </c>
      <c r="N283" s="9">
        <v>0</v>
      </c>
      <c r="O283" s="9">
        <f t="shared" si="17"/>
        <v>0</v>
      </c>
      <c r="Q283" s="9">
        <f t="shared" si="18"/>
        <v>0</v>
      </c>
      <c r="R283" s="9">
        <f>(SUM($E283:F283)+SUM($E283:E283))/2</f>
        <v>0</v>
      </c>
      <c r="S283" s="9">
        <f>(SUM($E283:G283)+SUM($E283:F283))/2</f>
        <v>0</v>
      </c>
      <c r="T283" s="9">
        <f>(SUM($E283:H283)+SUM($E283:G283))/2</f>
        <v>0</v>
      </c>
      <c r="U283" s="9">
        <f>(SUM($E283:I283)+SUM($E283:H283))/2</f>
        <v>0</v>
      </c>
      <c r="V283" s="9">
        <f>(SUM($E283:J283)+SUM($E283:I283))/2</f>
        <v>0</v>
      </c>
      <c r="W283" s="9">
        <f>(SUM($E283:K283)+SUM($E283:J283))/2</f>
        <v>0</v>
      </c>
      <c r="X283" s="9">
        <f>(SUM($E283:L283)+SUM($E283:K283))/2</f>
        <v>0</v>
      </c>
      <c r="Y283" s="9">
        <f>(SUM($E283:M283)+SUM($E283:L283))/2</f>
        <v>0</v>
      </c>
      <c r="Z283" s="9">
        <f>(SUM($E283:N283)+SUM($E283:M283))/2</f>
        <v>0</v>
      </c>
      <c r="AA283" s="9">
        <f t="shared" si="19"/>
        <v>0</v>
      </c>
    </row>
    <row r="284" spans="1:27" hidden="1">
      <c r="A284" s="7">
        <v>4108</v>
      </c>
      <c r="B284" t="s">
        <v>39</v>
      </c>
      <c r="C284" t="str">
        <f t="shared" si="16"/>
        <v>4108 Hydro 331-336</v>
      </c>
      <c r="D284" s="11">
        <v>1</v>
      </c>
      <c r="E284" s="8">
        <v>0</v>
      </c>
      <c r="F284" s="9">
        <v>0</v>
      </c>
      <c r="G284" s="9">
        <v>0</v>
      </c>
      <c r="H284" s="9">
        <v>0</v>
      </c>
      <c r="I284" s="9">
        <v>0</v>
      </c>
      <c r="J284" s="9">
        <v>0</v>
      </c>
      <c r="K284" s="9">
        <v>0</v>
      </c>
      <c r="L284" s="9">
        <v>0</v>
      </c>
      <c r="M284" s="9">
        <v>0</v>
      </c>
      <c r="N284" s="9">
        <v>0</v>
      </c>
      <c r="O284" s="9">
        <f t="shared" si="17"/>
        <v>0</v>
      </c>
      <c r="Q284" s="9">
        <f t="shared" si="18"/>
        <v>0</v>
      </c>
      <c r="R284" s="9">
        <f>(SUM($E284:F284)+SUM($E284:E284))/2</f>
        <v>0</v>
      </c>
      <c r="S284" s="9">
        <f>(SUM($E284:G284)+SUM($E284:F284))/2</f>
        <v>0</v>
      </c>
      <c r="T284" s="9">
        <f>(SUM($E284:H284)+SUM($E284:G284))/2</f>
        <v>0</v>
      </c>
      <c r="U284" s="9">
        <f>(SUM($E284:I284)+SUM($E284:H284))/2</f>
        <v>0</v>
      </c>
      <c r="V284" s="9">
        <f>(SUM($E284:J284)+SUM($E284:I284))/2</f>
        <v>0</v>
      </c>
      <c r="W284" s="9">
        <f>(SUM($E284:K284)+SUM($E284:J284))/2</f>
        <v>0</v>
      </c>
      <c r="X284" s="9">
        <f>(SUM($E284:L284)+SUM($E284:K284))/2</f>
        <v>0</v>
      </c>
      <c r="Y284" s="9">
        <f>(SUM($E284:M284)+SUM($E284:L284))/2</f>
        <v>0</v>
      </c>
      <c r="Z284" s="9">
        <f>(SUM($E284:N284)+SUM($E284:M284))/2</f>
        <v>0</v>
      </c>
      <c r="AA284" s="9">
        <f t="shared" si="19"/>
        <v>0</v>
      </c>
    </row>
    <row r="285" spans="1:27" hidden="1">
      <c r="A285" s="7">
        <v>4108</v>
      </c>
      <c r="B285" t="s">
        <v>40</v>
      </c>
      <c r="C285" t="str">
        <f t="shared" si="16"/>
        <v>4108 Other Elec Production / Turbines 340-346</v>
      </c>
      <c r="D285" s="11">
        <v>1</v>
      </c>
      <c r="E285" s="8">
        <v>0</v>
      </c>
      <c r="F285" s="9">
        <v>0</v>
      </c>
      <c r="G285" s="9">
        <v>0</v>
      </c>
      <c r="H285" s="9">
        <v>0</v>
      </c>
      <c r="I285" s="9">
        <v>0</v>
      </c>
      <c r="J285" s="9">
        <v>0</v>
      </c>
      <c r="K285" s="9">
        <v>0</v>
      </c>
      <c r="L285" s="9">
        <v>0</v>
      </c>
      <c r="M285" s="9">
        <v>0</v>
      </c>
      <c r="N285" s="9">
        <v>0</v>
      </c>
      <c r="O285" s="9">
        <f t="shared" si="17"/>
        <v>0</v>
      </c>
      <c r="Q285" s="9">
        <f t="shared" si="18"/>
        <v>0</v>
      </c>
      <c r="R285" s="9">
        <f>(SUM($E285:F285)+SUM($E285:E285))/2</f>
        <v>0</v>
      </c>
      <c r="S285" s="9">
        <f>(SUM($E285:G285)+SUM($E285:F285))/2</f>
        <v>0</v>
      </c>
      <c r="T285" s="9">
        <f>(SUM($E285:H285)+SUM($E285:G285))/2</f>
        <v>0</v>
      </c>
      <c r="U285" s="9">
        <f>(SUM($E285:I285)+SUM($E285:H285))/2</f>
        <v>0</v>
      </c>
      <c r="V285" s="9">
        <f>(SUM($E285:J285)+SUM($E285:I285))/2</f>
        <v>0</v>
      </c>
      <c r="W285" s="9">
        <f>(SUM($E285:K285)+SUM($E285:J285))/2</f>
        <v>0</v>
      </c>
      <c r="X285" s="9">
        <f>(SUM($E285:L285)+SUM($E285:K285))/2</f>
        <v>0</v>
      </c>
      <c r="Y285" s="9">
        <f>(SUM($E285:M285)+SUM($E285:L285))/2</f>
        <v>0</v>
      </c>
      <c r="Z285" s="9">
        <f>(SUM($E285:N285)+SUM($E285:M285))/2</f>
        <v>0</v>
      </c>
      <c r="AA285" s="9">
        <f t="shared" si="19"/>
        <v>0</v>
      </c>
    </row>
    <row r="286" spans="1:27" hidden="1">
      <c r="A286" s="7">
        <v>4116</v>
      </c>
      <c r="B286" t="s">
        <v>41</v>
      </c>
      <c r="C286" t="str">
        <f t="shared" si="16"/>
        <v>4116 Thermal 311-316</v>
      </c>
      <c r="D286" s="11">
        <v>1</v>
      </c>
      <c r="E286" s="8">
        <v>0</v>
      </c>
      <c r="F286" s="9">
        <v>0</v>
      </c>
      <c r="G286" s="9">
        <v>0</v>
      </c>
      <c r="H286" s="9">
        <v>0</v>
      </c>
      <c r="I286" s="9">
        <v>0</v>
      </c>
      <c r="J286" s="9">
        <v>0</v>
      </c>
      <c r="K286" s="9">
        <v>0</v>
      </c>
      <c r="L286" s="9">
        <v>0</v>
      </c>
      <c r="M286" s="9">
        <v>0</v>
      </c>
      <c r="N286" s="9">
        <v>0</v>
      </c>
      <c r="O286" s="9">
        <f t="shared" si="17"/>
        <v>0</v>
      </c>
      <c r="Q286" s="9">
        <f t="shared" si="18"/>
        <v>0</v>
      </c>
      <c r="R286" s="9">
        <f>(SUM($E286:F286)+SUM($E286:E286))/2</f>
        <v>0</v>
      </c>
      <c r="S286" s="9">
        <f>(SUM($E286:G286)+SUM($E286:F286))/2</f>
        <v>0</v>
      </c>
      <c r="T286" s="9">
        <f>(SUM($E286:H286)+SUM($E286:G286))/2</f>
        <v>0</v>
      </c>
      <c r="U286" s="9">
        <f>(SUM($E286:I286)+SUM($E286:H286))/2</f>
        <v>0</v>
      </c>
      <c r="V286" s="9">
        <f>(SUM($E286:J286)+SUM($E286:I286))/2</f>
        <v>0</v>
      </c>
      <c r="W286" s="9">
        <f>(SUM($E286:K286)+SUM($E286:J286))/2</f>
        <v>0</v>
      </c>
      <c r="X286" s="9">
        <f>(SUM($E286:L286)+SUM($E286:K286))/2</f>
        <v>0</v>
      </c>
      <c r="Y286" s="9">
        <f>(SUM($E286:M286)+SUM($E286:L286))/2</f>
        <v>0</v>
      </c>
      <c r="Z286" s="9">
        <f>(SUM($E286:N286)+SUM($E286:M286))/2</f>
        <v>0</v>
      </c>
      <c r="AA286" s="9">
        <f t="shared" si="19"/>
        <v>0</v>
      </c>
    </row>
    <row r="287" spans="1:27" hidden="1">
      <c r="A287" s="7">
        <v>4116</v>
      </c>
      <c r="B287" t="s">
        <v>38</v>
      </c>
      <c r="C287" t="str">
        <f t="shared" si="16"/>
        <v>4116 Transportation and Tools 392 / 396</v>
      </c>
      <c r="D287" s="11">
        <v>1</v>
      </c>
      <c r="E287" s="8">
        <v>0</v>
      </c>
      <c r="F287" s="9">
        <v>0</v>
      </c>
      <c r="G287" s="9">
        <v>0</v>
      </c>
      <c r="H287" s="9">
        <v>0</v>
      </c>
      <c r="I287" s="9">
        <v>0</v>
      </c>
      <c r="J287" s="9">
        <v>0</v>
      </c>
      <c r="K287" s="9">
        <v>0</v>
      </c>
      <c r="L287" s="9">
        <v>0</v>
      </c>
      <c r="M287" s="9">
        <v>0</v>
      </c>
      <c r="N287" s="9">
        <v>0</v>
      </c>
      <c r="O287" s="9">
        <f t="shared" si="17"/>
        <v>0</v>
      </c>
      <c r="Q287" s="9">
        <f t="shared" si="18"/>
        <v>0</v>
      </c>
      <c r="R287" s="9">
        <f>(SUM($E287:F287)+SUM($E287:E287))/2</f>
        <v>0</v>
      </c>
      <c r="S287" s="9">
        <f>(SUM($E287:G287)+SUM($E287:F287))/2</f>
        <v>0</v>
      </c>
      <c r="T287" s="9">
        <f>(SUM($E287:H287)+SUM($E287:G287))/2</f>
        <v>0</v>
      </c>
      <c r="U287" s="9">
        <f>(SUM($E287:I287)+SUM($E287:H287))/2</f>
        <v>0</v>
      </c>
      <c r="V287" s="9">
        <f>(SUM($E287:J287)+SUM($E287:I287))/2</f>
        <v>0</v>
      </c>
      <c r="W287" s="9">
        <f>(SUM($E287:K287)+SUM($E287:J287))/2</f>
        <v>0</v>
      </c>
      <c r="X287" s="9">
        <f>(SUM($E287:L287)+SUM($E287:K287))/2</f>
        <v>0</v>
      </c>
      <c r="Y287" s="9">
        <f>(SUM($E287:M287)+SUM($E287:L287))/2</f>
        <v>0</v>
      </c>
      <c r="Z287" s="9">
        <f>(SUM($E287:N287)+SUM($E287:M287))/2</f>
        <v>0</v>
      </c>
      <c r="AA287" s="9">
        <f t="shared" si="19"/>
        <v>0</v>
      </c>
    </row>
    <row r="288" spans="1:27" hidden="1">
      <c r="A288" s="7">
        <v>4132</v>
      </c>
      <c r="B288" t="s">
        <v>36</v>
      </c>
      <c r="C288" t="str">
        <f t="shared" si="16"/>
        <v>4132 General 389-391 / 393-395 / 397-398</v>
      </c>
      <c r="D288" s="11">
        <v>1</v>
      </c>
      <c r="E288" s="8">
        <v>0</v>
      </c>
      <c r="F288" s="9">
        <v>0</v>
      </c>
      <c r="G288" s="9">
        <v>0</v>
      </c>
      <c r="H288" s="9">
        <v>0</v>
      </c>
      <c r="I288" s="9">
        <v>0</v>
      </c>
      <c r="J288" s="9">
        <v>0</v>
      </c>
      <c r="K288" s="9">
        <v>0</v>
      </c>
      <c r="L288" s="9">
        <v>0</v>
      </c>
      <c r="M288" s="9">
        <v>0</v>
      </c>
      <c r="N288" s="9">
        <v>0</v>
      </c>
      <c r="O288" s="9">
        <f t="shared" si="17"/>
        <v>0</v>
      </c>
      <c r="Q288" s="9">
        <f t="shared" si="18"/>
        <v>0</v>
      </c>
      <c r="R288" s="9">
        <f>(SUM($E288:F288)+SUM($E288:E288))/2</f>
        <v>0</v>
      </c>
      <c r="S288" s="9">
        <f>(SUM($E288:G288)+SUM($E288:F288))/2</f>
        <v>0</v>
      </c>
      <c r="T288" s="9">
        <f>(SUM($E288:H288)+SUM($E288:G288))/2</f>
        <v>0</v>
      </c>
      <c r="U288" s="9">
        <f>(SUM($E288:I288)+SUM($E288:H288))/2</f>
        <v>0</v>
      </c>
      <c r="V288" s="9">
        <f>(SUM($E288:J288)+SUM($E288:I288))/2</f>
        <v>0</v>
      </c>
      <c r="W288" s="9">
        <f>(SUM($E288:K288)+SUM($E288:J288))/2</f>
        <v>0</v>
      </c>
      <c r="X288" s="9">
        <f>(SUM($E288:L288)+SUM($E288:K288))/2</f>
        <v>0</v>
      </c>
      <c r="Y288" s="9">
        <f>(SUM($E288:M288)+SUM($E288:L288))/2</f>
        <v>0</v>
      </c>
      <c r="Z288" s="9">
        <f>(SUM($E288:N288)+SUM($E288:M288))/2</f>
        <v>0</v>
      </c>
      <c r="AA288" s="9">
        <f t="shared" si="19"/>
        <v>0</v>
      </c>
    </row>
    <row r="289" spans="1:27" hidden="1">
      <c r="A289" s="7">
        <v>4139</v>
      </c>
      <c r="B289" t="s">
        <v>39</v>
      </c>
      <c r="C289" t="str">
        <f t="shared" si="16"/>
        <v>4139 Hydro 331-336</v>
      </c>
      <c r="D289" s="11">
        <v>1</v>
      </c>
      <c r="E289" s="8">
        <v>0</v>
      </c>
      <c r="F289" s="9">
        <v>0</v>
      </c>
      <c r="G289" s="9">
        <v>0</v>
      </c>
      <c r="H289" s="9">
        <v>0</v>
      </c>
      <c r="I289" s="9">
        <v>0</v>
      </c>
      <c r="J289" s="9">
        <v>0</v>
      </c>
      <c r="K289" s="9">
        <v>0</v>
      </c>
      <c r="L289" s="9">
        <v>0</v>
      </c>
      <c r="M289" s="9">
        <v>0</v>
      </c>
      <c r="N289" s="9">
        <v>0</v>
      </c>
      <c r="O289" s="9">
        <f t="shared" si="17"/>
        <v>0</v>
      </c>
      <c r="Q289" s="9">
        <f t="shared" si="18"/>
        <v>0</v>
      </c>
      <c r="R289" s="9">
        <f>(SUM($E289:F289)+SUM($E289:E289))/2</f>
        <v>0</v>
      </c>
      <c r="S289" s="9">
        <f>(SUM($E289:G289)+SUM($E289:F289))/2</f>
        <v>0</v>
      </c>
      <c r="T289" s="9">
        <f>(SUM($E289:H289)+SUM($E289:G289))/2</f>
        <v>0</v>
      </c>
      <c r="U289" s="9">
        <f>(SUM($E289:I289)+SUM($E289:H289))/2</f>
        <v>0</v>
      </c>
      <c r="V289" s="9">
        <f>(SUM($E289:J289)+SUM($E289:I289))/2</f>
        <v>0</v>
      </c>
      <c r="W289" s="9">
        <f>(SUM($E289:K289)+SUM($E289:J289))/2</f>
        <v>0</v>
      </c>
      <c r="X289" s="9">
        <f>(SUM($E289:L289)+SUM($E289:K289))/2</f>
        <v>0</v>
      </c>
      <c r="Y289" s="9">
        <f>(SUM($E289:M289)+SUM($E289:L289))/2</f>
        <v>0</v>
      </c>
      <c r="Z289" s="9">
        <f>(SUM($E289:N289)+SUM($E289:M289))/2</f>
        <v>0</v>
      </c>
      <c r="AA289" s="9">
        <f t="shared" si="19"/>
        <v>0</v>
      </c>
    </row>
    <row r="290" spans="1:27" hidden="1">
      <c r="A290" s="7">
        <v>4140</v>
      </c>
      <c r="B290" t="s">
        <v>39</v>
      </c>
      <c r="C290" t="str">
        <f t="shared" si="16"/>
        <v>4140 Hydro 331-336</v>
      </c>
      <c r="D290" s="11">
        <v>1</v>
      </c>
      <c r="E290" s="8">
        <v>0</v>
      </c>
      <c r="F290" s="9">
        <v>0</v>
      </c>
      <c r="G290" s="9">
        <v>0</v>
      </c>
      <c r="H290" s="9">
        <v>0</v>
      </c>
      <c r="I290" s="9">
        <v>0</v>
      </c>
      <c r="J290" s="9">
        <v>0</v>
      </c>
      <c r="K290" s="9">
        <v>0</v>
      </c>
      <c r="L290" s="9">
        <v>0</v>
      </c>
      <c r="M290" s="9">
        <v>0</v>
      </c>
      <c r="N290" s="9">
        <v>0</v>
      </c>
      <c r="O290" s="9">
        <f t="shared" si="17"/>
        <v>0</v>
      </c>
      <c r="Q290" s="9">
        <f t="shared" si="18"/>
        <v>0</v>
      </c>
      <c r="R290" s="9">
        <f>(SUM($E290:F290)+SUM($E290:E290))/2</f>
        <v>0</v>
      </c>
      <c r="S290" s="9">
        <f>(SUM($E290:G290)+SUM($E290:F290))/2</f>
        <v>0</v>
      </c>
      <c r="T290" s="9">
        <f>(SUM($E290:H290)+SUM($E290:G290))/2</f>
        <v>0</v>
      </c>
      <c r="U290" s="9">
        <f>(SUM($E290:I290)+SUM($E290:H290))/2</f>
        <v>0</v>
      </c>
      <c r="V290" s="9">
        <f>(SUM($E290:J290)+SUM($E290:I290))/2</f>
        <v>0</v>
      </c>
      <c r="W290" s="9">
        <f>(SUM($E290:K290)+SUM($E290:J290))/2</f>
        <v>0</v>
      </c>
      <c r="X290" s="9">
        <f>(SUM($E290:L290)+SUM($E290:K290))/2</f>
        <v>0</v>
      </c>
      <c r="Y290" s="9">
        <f>(SUM($E290:M290)+SUM($E290:L290))/2</f>
        <v>0</v>
      </c>
      <c r="Z290" s="9">
        <f>(SUM($E290:N290)+SUM($E290:M290))/2</f>
        <v>0</v>
      </c>
      <c r="AA290" s="9">
        <f t="shared" si="19"/>
        <v>0</v>
      </c>
    </row>
    <row r="291" spans="1:27" hidden="1">
      <c r="A291" s="7">
        <v>4140</v>
      </c>
      <c r="B291" t="s">
        <v>34</v>
      </c>
      <c r="C291" t="str">
        <f t="shared" si="16"/>
        <v>4140 Elec Transmission 350-359</v>
      </c>
      <c r="D291" s="11">
        <v>1</v>
      </c>
      <c r="E291" s="8">
        <v>0</v>
      </c>
      <c r="F291" s="9">
        <v>0</v>
      </c>
      <c r="G291" s="9">
        <v>0</v>
      </c>
      <c r="H291" s="9">
        <v>0</v>
      </c>
      <c r="I291" s="9">
        <v>0</v>
      </c>
      <c r="J291" s="9">
        <v>0</v>
      </c>
      <c r="K291" s="9">
        <v>0</v>
      </c>
      <c r="L291" s="9">
        <v>0</v>
      </c>
      <c r="M291" s="9">
        <v>0</v>
      </c>
      <c r="N291" s="9">
        <v>0</v>
      </c>
      <c r="O291" s="9">
        <f t="shared" si="17"/>
        <v>0</v>
      </c>
      <c r="Q291" s="9">
        <f t="shared" si="18"/>
        <v>0</v>
      </c>
      <c r="R291" s="9">
        <f>(SUM($E291:F291)+SUM($E291:E291))/2</f>
        <v>0</v>
      </c>
      <c r="S291" s="9">
        <f>(SUM($E291:G291)+SUM($E291:F291))/2</f>
        <v>0</v>
      </c>
      <c r="T291" s="9">
        <f>(SUM($E291:H291)+SUM($E291:G291))/2</f>
        <v>0</v>
      </c>
      <c r="U291" s="9">
        <f>(SUM($E291:I291)+SUM($E291:H291))/2</f>
        <v>0</v>
      </c>
      <c r="V291" s="9">
        <f>(SUM($E291:J291)+SUM($E291:I291))/2</f>
        <v>0</v>
      </c>
      <c r="W291" s="9">
        <f>(SUM($E291:K291)+SUM($E291:J291))/2</f>
        <v>0</v>
      </c>
      <c r="X291" s="9">
        <f>(SUM($E291:L291)+SUM($E291:K291))/2</f>
        <v>0</v>
      </c>
      <c r="Y291" s="9">
        <f>(SUM($E291:M291)+SUM($E291:L291))/2</f>
        <v>0</v>
      </c>
      <c r="Z291" s="9">
        <f>(SUM($E291:N291)+SUM($E291:M291))/2</f>
        <v>0</v>
      </c>
      <c r="AA291" s="9">
        <f t="shared" si="19"/>
        <v>0</v>
      </c>
    </row>
    <row r="292" spans="1:27" hidden="1">
      <c r="A292" s="7">
        <v>4140</v>
      </c>
      <c r="B292" t="s">
        <v>36</v>
      </c>
      <c r="C292" t="str">
        <f t="shared" si="16"/>
        <v>4140 General 389-391 / 393-395 / 397-398</v>
      </c>
      <c r="D292" s="11">
        <v>1</v>
      </c>
      <c r="E292" s="8">
        <v>0</v>
      </c>
      <c r="F292" s="9">
        <v>0</v>
      </c>
      <c r="G292" s="9">
        <v>0</v>
      </c>
      <c r="H292" s="9">
        <v>0</v>
      </c>
      <c r="I292" s="9">
        <v>0</v>
      </c>
      <c r="J292" s="9">
        <v>0</v>
      </c>
      <c r="K292" s="9">
        <v>0</v>
      </c>
      <c r="L292" s="9">
        <v>0</v>
      </c>
      <c r="M292" s="9">
        <v>0</v>
      </c>
      <c r="N292" s="9">
        <v>0</v>
      </c>
      <c r="O292" s="9">
        <f t="shared" si="17"/>
        <v>0</v>
      </c>
      <c r="Q292" s="9">
        <f t="shared" si="18"/>
        <v>0</v>
      </c>
      <c r="R292" s="9">
        <f>(SUM($E292:F292)+SUM($E292:E292))/2</f>
        <v>0</v>
      </c>
      <c r="S292" s="9">
        <f>(SUM($E292:G292)+SUM($E292:F292))/2</f>
        <v>0</v>
      </c>
      <c r="T292" s="9">
        <f>(SUM($E292:H292)+SUM($E292:G292))/2</f>
        <v>0</v>
      </c>
      <c r="U292" s="9">
        <f>(SUM($E292:I292)+SUM($E292:H292))/2</f>
        <v>0</v>
      </c>
      <c r="V292" s="9">
        <f>(SUM($E292:J292)+SUM($E292:I292))/2</f>
        <v>0</v>
      </c>
      <c r="W292" s="9">
        <f>(SUM($E292:K292)+SUM($E292:J292))/2</f>
        <v>0</v>
      </c>
      <c r="X292" s="9">
        <f>(SUM($E292:L292)+SUM($E292:K292))/2</f>
        <v>0</v>
      </c>
      <c r="Y292" s="9">
        <f>(SUM($E292:M292)+SUM($E292:L292))/2</f>
        <v>0</v>
      </c>
      <c r="Z292" s="9">
        <f>(SUM($E292:N292)+SUM($E292:M292))/2</f>
        <v>0</v>
      </c>
      <c r="AA292" s="9">
        <f t="shared" si="19"/>
        <v>0</v>
      </c>
    </row>
    <row r="293" spans="1:27" hidden="1">
      <c r="A293" s="7">
        <v>4142</v>
      </c>
      <c r="B293" t="s">
        <v>40</v>
      </c>
      <c r="C293" t="str">
        <f t="shared" si="16"/>
        <v>4142 Other Elec Production / Turbines 340-346</v>
      </c>
      <c r="D293" s="11">
        <v>1</v>
      </c>
      <c r="E293" s="8">
        <v>0</v>
      </c>
      <c r="F293" s="9">
        <v>0</v>
      </c>
      <c r="G293" s="9">
        <v>0</v>
      </c>
      <c r="H293" s="9">
        <v>0</v>
      </c>
      <c r="I293" s="9">
        <v>0</v>
      </c>
      <c r="J293" s="9">
        <v>0</v>
      </c>
      <c r="K293" s="9">
        <v>0</v>
      </c>
      <c r="L293" s="9">
        <v>0</v>
      </c>
      <c r="M293" s="9">
        <v>0</v>
      </c>
      <c r="N293" s="9">
        <v>0</v>
      </c>
      <c r="O293" s="9">
        <f t="shared" si="17"/>
        <v>0</v>
      </c>
      <c r="Q293" s="9">
        <f t="shared" si="18"/>
        <v>0</v>
      </c>
      <c r="R293" s="9">
        <f>(SUM($E293:F293)+SUM($E293:E293))/2</f>
        <v>0</v>
      </c>
      <c r="S293" s="9">
        <f>(SUM($E293:G293)+SUM($E293:F293))/2</f>
        <v>0</v>
      </c>
      <c r="T293" s="9">
        <f>(SUM($E293:H293)+SUM($E293:G293))/2</f>
        <v>0</v>
      </c>
      <c r="U293" s="9">
        <f>(SUM($E293:I293)+SUM($E293:H293))/2</f>
        <v>0</v>
      </c>
      <c r="V293" s="9">
        <f>(SUM($E293:J293)+SUM($E293:I293))/2</f>
        <v>0</v>
      </c>
      <c r="W293" s="9">
        <f>(SUM($E293:K293)+SUM($E293:J293))/2</f>
        <v>0</v>
      </c>
      <c r="X293" s="9">
        <f>(SUM($E293:L293)+SUM($E293:K293))/2</f>
        <v>0</v>
      </c>
      <c r="Y293" s="9">
        <f>(SUM($E293:M293)+SUM($E293:L293))/2</f>
        <v>0</v>
      </c>
      <c r="Z293" s="9">
        <f>(SUM($E293:N293)+SUM($E293:M293))/2</f>
        <v>0</v>
      </c>
      <c r="AA293" s="9">
        <f t="shared" si="19"/>
        <v>0</v>
      </c>
    </row>
    <row r="294" spans="1:27" hidden="1">
      <c r="A294" s="7">
        <v>4143</v>
      </c>
      <c r="B294" t="s">
        <v>40</v>
      </c>
      <c r="C294" t="str">
        <f t="shared" si="16"/>
        <v>4143 Other Elec Production / Turbines 340-346</v>
      </c>
      <c r="D294" s="11">
        <v>1</v>
      </c>
      <c r="E294" s="8">
        <v>0</v>
      </c>
      <c r="F294" s="9">
        <v>0</v>
      </c>
      <c r="G294" s="9">
        <v>0</v>
      </c>
      <c r="H294" s="9">
        <v>0</v>
      </c>
      <c r="I294" s="9">
        <v>0</v>
      </c>
      <c r="J294" s="9">
        <v>0</v>
      </c>
      <c r="K294" s="9">
        <v>0</v>
      </c>
      <c r="L294" s="9">
        <v>0</v>
      </c>
      <c r="M294" s="9">
        <v>0</v>
      </c>
      <c r="N294" s="9">
        <v>0</v>
      </c>
      <c r="O294" s="9">
        <f t="shared" si="17"/>
        <v>0</v>
      </c>
      <c r="Q294" s="9">
        <f t="shared" si="18"/>
        <v>0</v>
      </c>
      <c r="R294" s="9">
        <f>(SUM($E294:F294)+SUM($E294:E294))/2</f>
        <v>0</v>
      </c>
      <c r="S294" s="9">
        <f>(SUM($E294:G294)+SUM($E294:F294))/2</f>
        <v>0</v>
      </c>
      <c r="T294" s="9">
        <f>(SUM($E294:H294)+SUM($E294:G294))/2</f>
        <v>0</v>
      </c>
      <c r="U294" s="9">
        <f>(SUM($E294:I294)+SUM($E294:H294))/2</f>
        <v>0</v>
      </c>
      <c r="V294" s="9">
        <f>(SUM($E294:J294)+SUM($E294:I294))/2</f>
        <v>0</v>
      </c>
      <c r="W294" s="9">
        <f>(SUM($E294:K294)+SUM($E294:J294))/2</f>
        <v>0</v>
      </c>
      <c r="X294" s="9">
        <f>(SUM($E294:L294)+SUM($E294:K294))/2</f>
        <v>0</v>
      </c>
      <c r="Y294" s="9">
        <f>(SUM($E294:M294)+SUM($E294:L294))/2</f>
        <v>0</v>
      </c>
      <c r="Z294" s="9">
        <f>(SUM($E294:N294)+SUM($E294:M294))/2</f>
        <v>0</v>
      </c>
      <c r="AA294" s="9">
        <f t="shared" si="19"/>
        <v>0</v>
      </c>
    </row>
    <row r="295" spans="1:27" hidden="1">
      <c r="A295" s="7">
        <v>4147</v>
      </c>
      <c r="B295" t="s">
        <v>39</v>
      </c>
      <c r="C295" t="str">
        <f t="shared" si="16"/>
        <v>4147 Hydro 331-336</v>
      </c>
      <c r="D295" s="11">
        <v>1</v>
      </c>
      <c r="E295" s="8">
        <v>0</v>
      </c>
      <c r="F295" s="9">
        <v>0</v>
      </c>
      <c r="G295" s="9">
        <v>0</v>
      </c>
      <c r="H295" s="9">
        <v>0</v>
      </c>
      <c r="I295" s="9">
        <v>0</v>
      </c>
      <c r="J295" s="9">
        <v>0</v>
      </c>
      <c r="K295" s="9">
        <v>0</v>
      </c>
      <c r="L295" s="9">
        <v>0</v>
      </c>
      <c r="M295" s="9">
        <v>0</v>
      </c>
      <c r="N295" s="9">
        <v>0</v>
      </c>
      <c r="O295" s="9">
        <f t="shared" si="17"/>
        <v>0</v>
      </c>
      <c r="Q295" s="9">
        <f t="shared" si="18"/>
        <v>0</v>
      </c>
      <c r="R295" s="9">
        <f>(SUM($E295:F295)+SUM($E295:E295))/2</f>
        <v>0</v>
      </c>
      <c r="S295" s="9">
        <f>(SUM($E295:G295)+SUM($E295:F295))/2</f>
        <v>0</v>
      </c>
      <c r="T295" s="9">
        <f>(SUM($E295:H295)+SUM($E295:G295))/2</f>
        <v>0</v>
      </c>
      <c r="U295" s="9">
        <f>(SUM($E295:I295)+SUM($E295:H295))/2</f>
        <v>0</v>
      </c>
      <c r="V295" s="9">
        <f>(SUM($E295:J295)+SUM($E295:I295))/2</f>
        <v>0</v>
      </c>
      <c r="W295" s="9">
        <f>(SUM($E295:K295)+SUM($E295:J295))/2</f>
        <v>0</v>
      </c>
      <c r="X295" s="9">
        <f>(SUM($E295:L295)+SUM($E295:K295))/2</f>
        <v>0</v>
      </c>
      <c r="Y295" s="9">
        <f>(SUM($E295:M295)+SUM($E295:L295))/2</f>
        <v>0</v>
      </c>
      <c r="Z295" s="9">
        <f>(SUM($E295:N295)+SUM($E295:M295))/2</f>
        <v>0</v>
      </c>
      <c r="AA295" s="9">
        <f t="shared" si="19"/>
        <v>0</v>
      </c>
    </row>
    <row r="296" spans="1:27" hidden="1">
      <c r="A296" s="7">
        <v>4147</v>
      </c>
      <c r="B296" t="s">
        <v>36</v>
      </c>
      <c r="C296" t="str">
        <f t="shared" si="16"/>
        <v>4147 General 389-391 / 393-395 / 397-398</v>
      </c>
      <c r="D296" s="11">
        <v>1</v>
      </c>
      <c r="E296" s="8">
        <v>0</v>
      </c>
      <c r="F296" s="9">
        <v>0</v>
      </c>
      <c r="G296" s="9">
        <v>0</v>
      </c>
      <c r="H296" s="9">
        <v>0</v>
      </c>
      <c r="I296" s="9">
        <v>0</v>
      </c>
      <c r="J296" s="9">
        <v>0</v>
      </c>
      <c r="K296" s="9">
        <v>0</v>
      </c>
      <c r="L296" s="9">
        <v>0</v>
      </c>
      <c r="M296" s="9">
        <v>0</v>
      </c>
      <c r="N296" s="9">
        <v>0</v>
      </c>
      <c r="O296" s="9">
        <f t="shared" si="17"/>
        <v>0</v>
      </c>
      <c r="Q296" s="9">
        <f t="shared" si="18"/>
        <v>0</v>
      </c>
      <c r="R296" s="9">
        <f>(SUM($E296:F296)+SUM($E296:E296))/2</f>
        <v>0</v>
      </c>
      <c r="S296" s="9">
        <f>(SUM($E296:G296)+SUM($E296:F296))/2</f>
        <v>0</v>
      </c>
      <c r="T296" s="9">
        <f>(SUM($E296:H296)+SUM($E296:G296))/2</f>
        <v>0</v>
      </c>
      <c r="U296" s="9">
        <f>(SUM($E296:I296)+SUM($E296:H296))/2</f>
        <v>0</v>
      </c>
      <c r="V296" s="9">
        <f>(SUM($E296:J296)+SUM($E296:I296))/2</f>
        <v>0</v>
      </c>
      <c r="W296" s="9">
        <f>(SUM($E296:K296)+SUM($E296:J296))/2</f>
        <v>0</v>
      </c>
      <c r="X296" s="9">
        <f>(SUM($E296:L296)+SUM($E296:K296))/2</f>
        <v>0</v>
      </c>
      <c r="Y296" s="9">
        <f>(SUM($E296:M296)+SUM($E296:L296))/2</f>
        <v>0</v>
      </c>
      <c r="Z296" s="9">
        <f>(SUM($E296:N296)+SUM($E296:M296))/2</f>
        <v>0</v>
      </c>
      <c r="AA296" s="9">
        <f t="shared" si="19"/>
        <v>0</v>
      </c>
    </row>
    <row r="297" spans="1:27" hidden="1">
      <c r="A297" s="7">
        <v>4147</v>
      </c>
      <c r="B297" t="s">
        <v>37</v>
      </c>
      <c r="C297" t="str">
        <f t="shared" si="16"/>
        <v>4147 Software 303</v>
      </c>
      <c r="D297" s="11">
        <v>1</v>
      </c>
      <c r="E297" s="8">
        <v>0</v>
      </c>
      <c r="F297" s="9">
        <v>0</v>
      </c>
      <c r="G297" s="9">
        <v>0</v>
      </c>
      <c r="H297" s="9">
        <v>0</v>
      </c>
      <c r="I297" s="9">
        <v>0</v>
      </c>
      <c r="J297" s="9">
        <v>0</v>
      </c>
      <c r="K297" s="9">
        <v>0</v>
      </c>
      <c r="L297" s="9">
        <v>0</v>
      </c>
      <c r="M297" s="9">
        <v>0</v>
      </c>
      <c r="N297" s="9">
        <v>0</v>
      </c>
      <c r="O297" s="9">
        <f t="shared" si="17"/>
        <v>0</v>
      </c>
      <c r="Q297" s="9">
        <f t="shared" si="18"/>
        <v>0</v>
      </c>
      <c r="R297" s="9">
        <f>(SUM($E297:F297)+SUM($E297:E297))/2</f>
        <v>0</v>
      </c>
      <c r="S297" s="9">
        <f>(SUM($E297:G297)+SUM($E297:F297))/2</f>
        <v>0</v>
      </c>
      <c r="T297" s="9">
        <f>(SUM($E297:H297)+SUM($E297:G297))/2</f>
        <v>0</v>
      </c>
      <c r="U297" s="9">
        <f>(SUM($E297:I297)+SUM($E297:H297))/2</f>
        <v>0</v>
      </c>
      <c r="V297" s="9">
        <f>(SUM($E297:J297)+SUM($E297:I297))/2</f>
        <v>0</v>
      </c>
      <c r="W297" s="9">
        <f>(SUM($E297:K297)+SUM($E297:J297))/2</f>
        <v>0</v>
      </c>
      <c r="X297" s="9">
        <f>(SUM($E297:L297)+SUM($E297:K297))/2</f>
        <v>0</v>
      </c>
      <c r="Y297" s="9">
        <f>(SUM($E297:M297)+SUM($E297:L297))/2</f>
        <v>0</v>
      </c>
      <c r="Z297" s="9">
        <f>(SUM($E297:N297)+SUM($E297:M297))/2</f>
        <v>0</v>
      </c>
      <c r="AA297" s="9">
        <f t="shared" si="19"/>
        <v>0</v>
      </c>
    </row>
    <row r="298" spans="1:27" hidden="1">
      <c r="A298" s="7">
        <v>4147</v>
      </c>
      <c r="B298" t="s">
        <v>33</v>
      </c>
      <c r="C298" t="str">
        <f t="shared" si="16"/>
        <v>4147 Elec Distribution 360-373</v>
      </c>
      <c r="D298" s="11">
        <v>1</v>
      </c>
      <c r="E298" s="8">
        <v>0</v>
      </c>
      <c r="F298" s="9">
        <v>0</v>
      </c>
      <c r="G298" s="9">
        <v>0</v>
      </c>
      <c r="H298" s="9">
        <v>0</v>
      </c>
      <c r="I298" s="9">
        <v>0</v>
      </c>
      <c r="J298" s="9">
        <v>0</v>
      </c>
      <c r="K298" s="9">
        <v>0</v>
      </c>
      <c r="L298" s="9">
        <v>0</v>
      </c>
      <c r="M298" s="9">
        <v>0</v>
      </c>
      <c r="N298" s="9">
        <v>0</v>
      </c>
      <c r="O298" s="9">
        <f t="shared" si="17"/>
        <v>0</v>
      </c>
      <c r="Q298" s="9">
        <f t="shared" si="18"/>
        <v>0</v>
      </c>
      <c r="R298" s="9">
        <f>(SUM($E298:F298)+SUM($E298:E298))/2</f>
        <v>0</v>
      </c>
      <c r="S298" s="9">
        <f>(SUM($E298:G298)+SUM($E298:F298))/2</f>
        <v>0</v>
      </c>
      <c r="T298" s="9">
        <f>(SUM($E298:H298)+SUM($E298:G298))/2</f>
        <v>0</v>
      </c>
      <c r="U298" s="9">
        <f>(SUM($E298:I298)+SUM($E298:H298))/2</f>
        <v>0</v>
      </c>
      <c r="V298" s="9">
        <f>(SUM($E298:J298)+SUM($E298:I298))/2</f>
        <v>0</v>
      </c>
      <c r="W298" s="9">
        <f>(SUM($E298:K298)+SUM($E298:J298))/2</f>
        <v>0</v>
      </c>
      <c r="X298" s="9">
        <f>(SUM($E298:L298)+SUM($E298:K298))/2</f>
        <v>0</v>
      </c>
      <c r="Y298" s="9">
        <f>(SUM($E298:M298)+SUM($E298:L298))/2</f>
        <v>0</v>
      </c>
      <c r="Z298" s="9">
        <f>(SUM($E298:N298)+SUM($E298:M298))/2</f>
        <v>0</v>
      </c>
      <c r="AA298" s="9">
        <f t="shared" si="19"/>
        <v>0</v>
      </c>
    </row>
    <row r="299" spans="1:27" hidden="1">
      <c r="A299" s="7">
        <v>4148</v>
      </c>
      <c r="B299" t="s">
        <v>39</v>
      </c>
      <c r="C299" t="str">
        <f t="shared" si="16"/>
        <v>4148 Hydro 331-336</v>
      </c>
      <c r="D299" s="11">
        <v>1</v>
      </c>
      <c r="E299" s="8">
        <v>0</v>
      </c>
      <c r="F299" s="9">
        <v>0</v>
      </c>
      <c r="G299" s="9">
        <v>0</v>
      </c>
      <c r="H299" s="9">
        <v>0</v>
      </c>
      <c r="I299" s="9">
        <v>0</v>
      </c>
      <c r="J299" s="9">
        <v>0</v>
      </c>
      <c r="K299" s="9">
        <v>0</v>
      </c>
      <c r="L299" s="9">
        <v>0</v>
      </c>
      <c r="M299" s="9">
        <v>0</v>
      </c>
      <c r="N299" s="9">
        <v>0</v>
      </c>
      <c r="O299" s="9">
        <f t="shared" si="17"/>
        <v>0</v>
      </c>
      <c r="Q299" s="9">
        <f t="shared" si="18"/>
        <v>0</v>
      </c>
      <c r="R299" s="9">
        <f>(SUM($E299:F299)+SUM($E299:E299))/2</f>
        <v>0</v>
      </c>
      <c r="S299" s="9">
        <f>(SUM($E299:G299)+SUM($E299:F299))/2</f>
        <v>0</v>
      </c>
      <c r="T299" s="9">
        <f>(SUM($E299:H299)+SUM($E299:G299))/2</f>
        <v>0</v>
      </c>
      <c r="U299" s="9">
        <f>(SUM($E299:I299)+SUM($E299:H299))/2</f>
        <v>0</v>
      </c>
      <c r="V299" s="9">
        <f>(SUM($E299:J299)+SUM($E299:I299))/2</f>
        <v>0</v>
      </c>
      <c r="W299" s="9">
        <f>(SUM($E299:K299)+SUM($E299:J299))/2</f>
        <v>0</v>
      </c>
      <c r="X299" s="9">
        <f>(SUM($E299:L299)+SUM($E299:K299))/2</f>
        <v>0</v>
      </c>
      <c r="Y299" s="9">
        <f>(SUM($E299:M299)+SUM($E299:L299))/2</f>
        <v>0</v>
      </c>
      <c r="Z299" s="9">
        <f>(SUM($E299:N299)+SUM($E299:M299))/2</f>
        <v>0</v>
      </c>
      <c r="AA299" s="9">
        <f t="shared" si="19"/>
        <v>0</v>
      </c>
    </row>
    <row r="300" spans="1:27" hidden="1">
      <c r="A300" s="7">
        <v>4148</v>
      </c>
      <c r="B300" t="s">
        <v>36</v>
      </c>
      <c r="C300" t="str">
        <f t="shared" si="16"/>
        <v>4148 General 389-391 / 393-395 / 397-398</v>
      </c>
      <c r="D300" s="11">
        <v>1</v>
      </c>
      <c r="E300" s="8">
        <v>0</v>
      </c>
      <c r="F300" s="9">
        <v>0</v>
      </c>
      <c r="G300" s="9">
        <v>0</v>
      </c>
      <c r="H300" s="9">
        <v>0</v>
      </c>
      <c r="I300" s="9">
        <v>0</v>
      </c>
      <c r="J300" s="9">
        <v>0</v>
      </c>
      <c r="K300" s="9">
        <v>0</v>
      </c>
      <c r="L300" s="9">
        <v>0</v>
      </c>
      <c r="M300" s="9">
        <v>0</v>
      </c>
      <c r="N300" s="9">
        <v>0</v>
      </c>
      <c r="O300" s="9">
        <f t="shared" si="17"/>
        <v>0</v>
      </c>
      <c r="Q300" s="9">
        <f t="shared" si="18"/>
        <v>0</v>
      </c>
      <c r="R300" s="9">
        <f>(SUM($E300:F300)+SUM($E300:E300))/2</f>
        <v>0</v>
      </c>
      <c r="S300" s="9">
        <f>(SUM($E300:G300)+SUM($E300:F300))/2</f>
        <v>0</v>
      </c>
      <c r="T300" s="9">
        <f>(SUM($E300:H300)+SUM($E300:G300))/2</f>
        <v>0</v>
      </c>
      <c r="U300" s="9">
        <f>(SUM($E300:I300)+SUM($E300:H300))/2</f>
        <v>0</v>
      </c>
      <c r="V300" s="9">
        <f>(SUM($E300:J300)+SUM($E300:I300))/2</f>
        <v>0</v>
      </c>
      <c r="W300" s="9">
        <f>(SUM($E300:K300)+SUM($E300:J300))/2</f>
        <v>0</v>
      </c>
      <c r="X300" s="9">
        <f>(SUM($E300:L300)+SUM($E300:K300))/2</f>
        <v>0</v>
      </c>
      <c r="Y300" s="9">
        <f>(SUM($E300:M300)+SUM($E300:L300))/2</f>
        <v>0</v>
      </c>
      <c r="Z300" s="9">
        <f>(SUM($E300:N300)+SUM($E300:M300))/2</f>
        <v>0</v>
      </c>
      <c r="AA300" s="9">
        <f t="shared" si="19"/>
        <v>0</v>
      </c>
    </row>
    <row r="301" spans="1:27" hidden="1">
      <c r="A301" s="7">
        <v>4148</v>
      </c>
      <c r="B301" t="s">
        <v>33</v>
      </c>
      <c r="C301" t="str">
        <f t="shared" si="16"/>
        <v>4148 Elec Distribution 360-373</v>
      </c>
      <c r="D301" s="11">
        <v>1</v>
      </c>
      <c r="E301" s="8">
        <v>0</v>
      </c>
      <c r="F301" s="9">
        <v>0</v>
      </c>
      <c r="G301" s="9">
        <v>0</v>
      </c>
      <c r="H301" s="9">
        <v>0</v>
      </c>
      <c r="I301" s="9">
        <v>0</v>
      </c>
      <c r="J301" s="9">
        <v>0</v>
      </c>
      <c r="K301" s="9">
        <v>0</v>
      </c>
      <c r="L301" s="9">
        <v>0</v>
      </c>
      <c r="M301" s="9">
        <v>0</v>
      </c>
      <c r="N301" s="9">
        <v>0</v>
      </c>
      <c r="O301" s="9">
        <f t="shared" si="17"/>
        <v>0</v>
      </c>
      <c r="Q301" s="9">
        <f t="shared" si="18"/>
        <v>0</v>
      </c>
      <c r="R301" s="9">
        <f>(SUM($E301:F301)+SUM($E301:E301))/2</f>
        <v>0</v>
      </c>
      <c r="S301" s="9">
        <f>(SUM($E301:G301)+SUM($E301:F301))/2</f>
        <v>0</v>
      </c>
      <c r="T301" s="9">
        <f>(SUM($E301:H301)+SUM($E301:G301))/2</f>
        <v>0</v>
      </c>
      <c r="U301" s="9">
        <f>(SUM($E301:I301)+SUM($E301:H301))/2</f>
        <v>0</v>
      </c>
      <c r="V301" s="9">
        <f>(SUM($E301:J301)+SUM($E301:I301))/2</f>
        <v>0</v>
      </c>
      <c r="W301" s="9">
        <f>(SUM($E301:K301)+SUM($E301:J301))/2</f>
        <v>0</v>
      </c>
      <c r="X301" s="9">
        <f>(SUM($E301:L301)+SUM($E301:K301))/2</f>
        <v>0</v>
      </c>
      <c r="Y301" s="9">
        <f>(SUM($E301:M301)+SUM($E301:L301))/2</f>
        <v>0</v>
      </c>
      <c r="Z301" s="9">
        <f>(SUM($E301:N301)+SUM($E301:M301))/2</f>
        <v>0</v>
      </c>
      <c r="AA301" s="9">
        <f t="shared" si="19"/>
        <v>0</v>
      </c>
    </row>
    <row r="302" spans="1:27" hidden="1">
      <c r="A302" s="7">
        <v>4149</v>
      </c>
      <c r="B302" t="s">
        <v>40</v>
      </c>
      <c r="C302" t="str">
        <f t="shared" si="16"/>
        <v>4149 Other Elec Production / Turbines 340-346</v>
      </c>
      <c r="D302" s="11">
        <v>1</v>
      </c>
      <c r="E302" s="8">
        <v>0</v>
      </c>
      <c r="F302" s="9">
        <v>0</v>
      </c>
      <c r="G302" s="9">
        <v>0</v>
      </c>
      <c r="H302" s="9">
        <v>0</v>
      </c>
      <c r="I302" s="9">
        <v>0</v>
      </c>
      <c r="J302" s="9">
        <v>0</v>
      </c>
      <c r="K302" s="9">
        <v>0</v>
      </c>
      <c r="L302" s="9">
        <v>0</v>
      </c>
      <c r="M302" s="9">
        <v>0</v>
      </c>
      <c r="N302" s="9">
        <v>0</v>
      </c>
      <c r="O302" s="9">
        <f t="shared" si="17"/>
        <v>0</v>
      </c>
      <c r="Q302" s="9">
        <f t="shared" si="18"/>
        <v>0</v>
      </c>
      <c r="R302" s="9">
        <f>(SUM($E302:F302)+SUM($E302:E302))/2</f>
        <v>0</v>
      </c>
      <c r="S302" s="9">
        <f>(SUM($E302:G302)+SUM($E302:F302))/2</f>
        <v>0</v>
      </c>
      <c r="T302" s="9">
        <f>(SUM($E302:H302)+SUM($E302:G302))/2</f>
        <v>0</v>
      </c>
      <c r="U302" s="9">
        <f>(SUM($E302:I302)+SUM($E302:H302))/2</f>
        <v>0</v>
      </c>
      <c r="V302" s="9">
        <f>(SUM($E302:J302)+SUM($E302:I302))/2</f>
        <v>0</v>
      </c>
      <c r="W302" s="9">
        <f>(SUM($E302:K302)+SUM($E302:J302))/2</f>
        <v>0</v>
      </c>
      <c r="X302" s="9">
        <f>(SUM($E302:L302)+SUM($E302:K302))/2</f>
        <v>0</v>
      </c>
      <c r="Y302" s="9">
        <f>(SUM($E302:M302)+SUM($E302:L302))/2</f>
        <v>0</v>
      </c>
      <c r="Z302" s="9">
        <f>(SUM($E302:N302)+SUM($E302:M302))/2</f>
        <v>0</v>
      </c>
      <c r="AA302" s="9">
        <f t="shared" si="19"/>
        <v>0</v>
      </c>
    </row>
    <row r="303" spans="1:27" hidden="1">
      <c r="A303" s="7">
        <v>4149</v>
      </c>
      <c r="B303" t="s">
        <v>41</v>
      </c>
      <c r="C303" t="str">
        <f t="shared" si="16"/>
        <v>4149 Thermal 311-316</v>
      </c>
      <c r="D303" s="11">
        <v>1</v>
      </c>
      <c r="E303" s="8">
        <v>0</v>
      </c>
      <c r="F303" s="9">
        <v>0</v>
      </c>
      <c r="G303" s="9">
        <v>0</v>
      </c>
      <c r="H303" s="9">
        <v>0</v>
      </c>
      <c r="I303" s="9">
        <v>0</v>
      </c>
      <c r="J303" s="9">
        <v>0</v>
      </c>
      <c r="K303" s="9">
        <v>0</v>
      </c>
      <c r="L303" s="9">
        <v>0</v>
      </c>
      <c r="M303" s="9">
        <v>0</v>
      </c>
      <c r="N303" s="9">
        <v>0</v>
      </c>
      <c r="O303" s="9">
        <f t="shared" si="17"/>
        <v>0</v>
      </c>
      <c r="Q303" s="9">
        <f t="shared" si="18"/>
        <v>0</v>
      </c>
      <c r="R303" s="9">
        <f>(SUM($E303:F303)+SUM($E303:E303))/2</f>
        <v>0</v>
      </c>
      <c r="S303" s="9">
        <f>(SUM($E303:G303)+SUM($E303:F303))/2</f>
        <v>0</v>
      </c>
      <c r="T303" s="9">
        <f>(SUM($E303:H303)+SUM($E303:G303))/2</f>
        <v>0</v>
      </c>
      <c r="U303" s="9">
        <f>(SUM($E303:I303)+SUM($E303:H303))/2</f>
        <v>0</v>
      </c>
      <c r="V303" s="9">
        <f>(SUM($E303:J303)+SUM($E303:I303))/2</f>
        <v>0</v>
      </c>
      <c r="W303" s="9">
        <f>(SUM($E303:K303)+SUM($E303:J303))/2</f>
        <v>0</v>
      </c>
      <c r="X303" s="9">
        <f>(SUM($E303:L303)+SUM($E303:K303))/2</f>
        <v>0</v>
      </c>
      <c r="Y303" s="9">
        <f>(SUM($E303:M303)+SUM($E303:L303))/2</f>
        <v>0</v>
      </c>
      <c r="Z303" s="9">
        <f>(SUM($E303:N303)+SUM($E303:M303))/2</f>
        <v>0</v>
      </c>
      <c r="AA303" s="9">
        <f t="shared" si="19"/>
        <v>0</v>
      </c>
    </row>
    <row r="304" spans="1:27" hidden="1">
      <c r="A304" s="7">
        <v>4149</v>
      </c>
      <c r="B304" t="s">
        <v>36</v>
      </c>
      <c r="C304" t="str">
        <f t="shared" si="16"/>
        <v>4149 General 389-391 / 393-395 / 397-398</v>
      </c>
      <c r="D304" s="11">
        <v>1</v>
      </c>
      <c r="E304" s="8">
        <v>0</v>
      </c>
      <c r="F304" s="9">
        <v>0</v>
      </c>
      <c r="G304" s="9">
        <v>0</v>
      </c>
      <c r="H304" s="9">
        <v>0</v>
      </c>
      <c r="I304" s="9">
        <v>0</v>
      </c>
      <c r="J304" s="9">
        <v>0</v>
      </c>
      <c r="K304" s="9">
        <v>0</v>
      </c>
      <c r="L304" s="9">
        <v>0</v>
      </c>
      <c r="M304" s="9">
        <v>0</v>
      </c>
      <c r="N304" s="9">
        <v>0</v>
      </c>
      <c r="O304" s="9">
        <f t="shared" si="17"/>
        <v>0</v>
      </c>
      <c r="Q304" s="9">
        <f t="shared" si="18"/>
        <v>0</v>
      </c>
      <c r="R304" s="9">
        <f>(SUM($E304:F304)+SUM($E304:E304))/2</f>
        <v>0</v>
      </c>
      <c r="S304" s="9">
        <f>(SUM($E304:G304)+SUM($E304:F304))/2</f>
        <v>0</v>
      </c>
      <c r="T304" s="9">
        <f>(SUM($E304:H304)+SUM($E304:G304))/2</f>
        <v>0</v>
      </c>
      <c r="U304" s="9">
        <f>(SUM($E304:I304)+SUM($E304:H304))/2</f>
        <v>0</v>
      </c>
      <c r="V304" s="9">
        <f>(SUM($E304:J304)+SUM($E304:I304))/2</f>
        <v>0</v>
      </c>
      <c r="W304" s="9">
        <f>(SUM($E304:K304)+SUM($E304:J304))/2</f>
        <v>0</v>
      </c>
      <c r="X304" s="9">
        <f>(SUM($E304:L304)+SUM($E304:K304))/2</f>
        <v>0</v>
      </c>
      <c r="Y304" s="9">
        <f>(SUM($E304:M304)+SUM($E304:L304))/2</f>
        <v>0</v>
      </c>
      <c r="Z304" s="9">
        <f>(SUM($E304:N304)+SUM($E304:M304))/2</f>
        <v>0</v>
      </c>
      <c r="AA304" s="9">
        <f t="shared" si="19"/>
        <v>0</v>
      </c>
    </row>
    <row r="305" spans="1:27" hidden="1">
      <c r="A305" s="7">
        <v>4149</v>
      </c>
      <c r="B305" t="s">
        <v>37</v>
      </c>
      <c r="C305" t="str">
        <f t="shared" si="16"/>
        <v>4149 Software 303</v>
      </c>
      <c r="D305" s="11">
        <v>1</v>
      </c>
      <c r="E305" s="8">
        <v>0</v>
      </c>
      <c r="F305" s="9">
        <v>0</v>
      </c>
      <c r="G305" s="9">
        <v>0</v>
      </c>
      <c r="H305" s="9">
        <v>0</v>
      </c>
      <c r="I305" s="9">
        <v>0</v>
      </c>
      <c r="J305" s="9">
        <v>0</v>
      </c>
      <c r="K305" s="9">
        <v>0</v>
      </c>
      <c r="L305" s="9">
        <v>0</v>
      </c>
      <c r="M305" s="9">
        <v>0</v>
      </c>
      <c r="N305" s="9">
        <v>0</v>
      </c>
      <c r="O305" s="9">
        <f t="shared" si="17"/>
        <v>0</v>
      </c>
      <c r="Q305" s="9">
        <f t="shared" si="18"/>
        <v>0</v>
      </c>
      <c r="R305" s="9">
        <f>(SUM($E305:F305)+SUM($E305:E305))/2</f>
        <v>0</v>
      </c>
      <c r="S305" s="9">
        <f>(SUM($E305:G305)+SUM($E305:F305))/2</f>
        <v>0</v>
      </c>
      <c r="T305" s="9">
        <f>(SUM($E305:H305)+SUM($E305:G305))/2</f>
        <v>0</v>
      </c>
      <c r="U305" s="9">
        <f>(SUM($E305:I305)+SUM($E305:H305))/2</f>
        <v>0</v>
      </c>
      <c r="V305" s="9">
        <f>(SUM($E305:J305)+SUM($E305:I305))/2</f>
        <v>0</v>
      </c>
      <c r="W305" s="9">
        <f>(SUM($E305:K305)+SUM($E305:J305))/2</f>
        <v>0</v>
      </c>
      <c r="X305" s="9">
        <f>(SUM($E305:L305)+SUM($E305:K305))/2</f>
        <v>0</v>
      </c>
      <c r="Y305" s="9">
        <f>(SUM($E305:M305)+SUM($E305:L305))/2</f>
        <v>0</v>
      </c>
      <c r="Z305" s="9">
        <f>(SUM($E305:N305)+SUM($E305:M305))/2</f>
        <v>0</v>
      </c>
      <c r="AA305" s="9">
        <f t="shared" si="19"/>
        <v>0</v>
      </c>
    </row>
    <row r="306" spans="1:27" hidden="1">
      <c r="A306" s="7">
        <v>4150</v>
      </c>
      <c r="B306" t="s">
        <v>40</v>
      </c>
      <c r="C306" t="str">
        <f t="shared" si="16"/>
        <v>4150 Other Elec Production / Turbines 340-346</v>
      </c>
      <c r="D306" s="11">
        <v>1</v>
      </c>
      <c r="E306" s="8">
        <v>0</v>
      </c>
      <c r="F306" s="9">
        <v>0</v>
      </c>
      <c r="G306" s="9">
        <v>0</v>
      </c>
      <c r="H306" s="9">
        <v>0</v>
      </c>
      <c r="I306" s="9">
        <v>0</v>
      </c>
      <c r="J306" s="9">
        <v>0</v>
      </c>
      <c r="K306" s="9">
        <v>0</v>
      </c>
      <c r="L306" s="9">
        <v>0</v>
      </c>
      <c r="M306" s="9">
        <v>0</v>
      </c>
      <c r="N306" s="9">
        <v>0</v>
      </c>
      <c r="O306" s="9">
        <f t="shared" si="17"/>
        <v>0</v>
      </c>
      <c r="Q306" s="9">
        <f t="shared" si="18"/>
        <v>0</v>
      </c>
      <c r="R306" s="9">
        <f>(SUM($E306:F306)+SUM($E306:E306))/2</f>
        <v>0</v>
      </c>
      <c r="S306" s="9">
        <f>(SUM($E306:G306)+SUM($E306:F306))/2</f>
        <v>0</v>
      </c>
      <c r="T306" s="9">
        <f>(SUM($E306:H306)+SUM($E306:G306))/2</f>
        <v>0</v>
      </c>
      <c r="U306" s="9">
        <f>(SUM($E306:I306)+SUM($E306:H306))/2</f>
        <v>0</v>
      </c>
      <c r="V306" s="9">
        <f>(SUM($E306:J306)+SUM($E306:I306))/2</f>
        <v>0</v>
      </c>
      <c r="W306" s="9">
        <f>(SUM($E306:K306)+SUM($E306:J306))/2</f>
        <v>0</v>
      </c>
      <c r="X306" s="9">
        <f>(SUM($E306:L306)+SUM($E306:K306))/2</f>
        <v>0</v>
      </c>
      <c r="Y306" s="9">
        <f>(SUM($E306:M306)+SUM($E306:L306))/2</f>
        <v>0</v>
      </c>
      <c r="Z306" s="9">
        <f>(SUM($E306:N306)+SUM($E306:M306))/2</f>
        <v>0</v>
      </c>
      <c r="AA306" s="9">
        <f t="shared" si="19"/>
        <v>0</v>
      </c>
    </row>
    <row r="307" spans="1:27" hidden="1">
      <c r="A307" s="7">
        <v>4150</v>
      </c>
      <c r="B307" t="s">
        <v>37</v>
      </c>
      <c r="C307" t="str">
        <f t="shared" si="16"/>
        <v>4150 Software 303</v>
      </c>
      <c r="D307" s="11">
        <v>1</v>
      </c>
      <c r="E307" s="8">
        <v>0</v>
      </c>
      <c r="F307" s="9">
        <v>0</v>
      </c>
      <c r="G307" s="9">
        <v>0</v>
      </c>
      <c r="H307" s="9">
        <v>0</v>
      </c>
      <c r="I307" s="9">
        <v>0</v>
      </c>
      <c r="J307" s="9">
        <v>0</v>
      </c>
      <c r="K307" s="9">
        <v>0</v>
      </c>
      <c r="L307" s="9">
        <v>0</v>
      </c>
      <c r="M307" s="9">
        <v>0</v>
      </c>
      <c r="N307" s="9">
        <v>0</v>
      </c>
      <c r="O307" s="9">
        <f t="shared" si="17"/>
        <v>0</v>
      </c>
      <c r="Q307" s="9">
        <f t="shared" si="18"/>
        <v>0</v>
      </c>
      <c r="R307" s="9">
        <f>(SUM($E307:F307)+SUM($E307:E307))/2</f>
        <v>0</v>
      </c>
      <c r="S307" s="9">
        <f>(SUM($E307:G307)+SUM($E307:F307))/2</f>
        <v>0</v>
      </c>
      <c r="T307" s="9">
        <f>(SUM($E307:H307)+SUM($E307:G307))/2</f>
        <v>0</v>
      </c>
      <c r="U307" s="9">
        <f>(SUM($E307:I307)+SUM($E307:H307))/2</f>
        <v>0</v>
      </c>
      <c r="V307" s="9">
        <f>(SUM($E307:J307)+SUM($E307:I307))/2</f>
        <v>0</v>
      </c>
      <c r="W307" s="9">
        <f>(SUM($E307:K307)+SUM($E307:J307))/2</f>
        <v>0</v>
      </c>
      <c r="X307" s="9">
        <f>(SUM($E307:L307)+SUM($E307:K307))/2</f>
        <v>0</v>
      </c>
      <c r="Y307" s="9">
        <f>(SUM($E307:M307)+SUM($E307:L307))/2</f>
        <v>0</v>
      </c>
      <c r="Z307" s="9">
        <f>(SUM($E307:N307)+SUM($E307:M307))/2</f>
        <v>0</v>
      </c>
      <c r="AA307" s="9">
        <f t="shared" si="19"/>
        <v>0</v>
      </c>
    </row>
    <row r="308" spans="1:27" hidden="1">
      <c r="A308" s="7">
        <v>4151</v>
      </c>
      <c r="B308" t="s">
        <v>41</v>
      </c>
      <c r="C308" t="str">
        <f t="shared" si="16"/>
        <v>4151 Thermal 311-316</v>
      </c>
      <c r="D308" s="11">
        <v>1</v>
      </c>
      <c r="E308" s="8">
        <v>0</v>
      </c>
      <c r="F308" s="9">
        <v>0</v>
      </c>
      <c r="G308" s="9">
        <v>0</v>
      </c>
      <c r="H308" s="9">
        <v>0</v>
      </c>
      <c r="I308" s="9">
        <v>0</v>
      </c>
      <c r="J308" s="9">
        <v>0</v>
      </c>
      <c r="K308" s="9">
        <v>0</v>
      </c>
      <c r="L308" s="9">
        <v>0</v>
      </c>
      <c r="M308" s="9">
        <v>0</v>
      </c>
      <c r="N308" s="9">
        <v>0</v>
      </c>
      <c r="O308" s="9">
        <f t="shared" si="17"/>
        <v>0</v>
      </c>
      <c r="Q308" s="9">
        <f t="shared" si="18"/>
        <v>0</v>
      </c>
      <c r="R308" s="9">
        <f>(SUM($E308:F308)+SUM($E308:E308))/2</f>
        <v>0</v>
      </c>
      <c r="S308" s="9">
        <f>(SUM($E308:G308)+SUM($E308:F308))/2</f>
        <v>0</v>
      </c>
      <c r="T308" s="9">
        <f>(SUM($E308:H308)+SUM($E308:G308))/2</f>
        <v>0</v>
      </c>
      <c r="U308" s="9">
        <f>(SUM($E308:I308)+SUM($E308:H308))/2</f>
        <v>0</v>
      </c>
      <c r="V308" s="9">
        <f>(SUM($E308:J308)+SUM($E308:I308))/2</f>
        <v>0</v>
      </c>
      <c r="W308" s="9">
        <f>(SUM($E308:K308)+SUM($E308:J308))/2</f>
        <v>0</v>
      </c>
      <c r="X308" s="9">
        <f>(SUM($E308:L308)+SUM($E308:K308))/2</f>
        <v>0</v>
      </c>
      <c r="Y308" s="9">
        <f>(SUM($E308:M308)+SUM($E308:L308))/2</f>
        <v>0</v>
      </c>
      <c r="Z308" s="9">
        <f>(SUM($E308:N308)+SUM($E308:M308))/2</f>
        <v>0</v>
      </c>
      <c r="AA308" s="9">
        <f t="shared" si="19"/>
        <v>0</v>
      </c>
    </row>
    <row r="309" spans="1:27" hidden="1">
      <c r="A309" s="7">
        <v>4152</v>
      </c>
      <c r="B309" t="s">
        <v>39</v>
      </c>
      <c r="C309" t="str">
        <f t="shared" si="16"/>
        <v>4152 Hydro 331-336</v>
      </c>
      <c r="D309" s="11">
        <v>1</v>
      </c>
      <c r="E309" s="8">
        <v>0</v>
      </c>
      <c r="F309" s="9">
        <v>0</v>
      </c>
      <c r="G309" s="9">
        <v>0</v>
      </c>
      <c r="H309" s="9">
        <v>0</v>
      </c>
      <c r="I309" s="9">
        <v>0</v>
      </c>
      <c r="J309" s="9">
        <v>0</v>
      </c>
      <c r="K309" s="9">
        <v>0</v>
      </c>
      <c r="L309" s="9">
        <v>0</v>
      </c>
      <c r="M309" s="9">
        <v>0</v>
      </c>
      <c r="N309" s="9">
        <v>0</v>
      </c>
      <c r="O309" s="9">
        <f t="shared" si="17"/>
        <v>0</v>
      </c>
      <c r="Q309" s="9">
        <f t="shared" si="18"/>
        <v>0</v>
      </c>
      <c r="R309" s="9">
        <f>(SUM($E309:F309)+SUM($E309:E309))/2</f>
        <v>0</v>
      </c>
      <c r="S309" s="9">
        <f>(SUM($E309:G309)+SUM($E309:F309))/2</f>
        <v>0</v>
      </c>
      <c r="T309" s="9">
        <f>(SUM($E309:H309)+SUM($E309:G309))/2</f>
        <v>0</v>
      </c>
      <c r="U309" s="9">
        <f>(SUM($E309:I309)+SUM($E309:H309))/2</f>
        <v>0</v>
      </c>
      <c r="V309" s="9">
        <f>(SUM($E309:J309)+SUM($E309:I309))/2</f>
        <v>0</v>
      </c>
      <c r="W309" s="9">
        <f>(SUM($E309:K309)+SUM($E309:J309))/2</f>
        <v>0</v>
      </c>
      <c r="X309" s="9">
        <f>(SUM($E309:L309)+SUM($E309:K309))/2</f>
        <v>0</v>
      </c>
      <c r="Y309" s="9">
        <f>(SUM($E309:M309)+SUM($E309:L309))/2</f>
        <v>0</v>
      </c>
      <c r="Z309" s="9">
        <f>(SUM($E309:N309)+SUM($E309:M309))/2</f>
        <v>0</v>
      </c>
      <c r="AA309" s="9">
        <f t="shared" si="19"/>
        <v>0</v>
      </c>
    </row>
    <row r="310" spans="1:27" hidden="1">
      <c r="A310" s="7">
        <v>4152</v>
      </c>
      <c r="B310" t="s">
        <v>36</v>
      </c>
      <c r="C310" t="str">
        <f t="shared" si="16"/>
        <v>4152 General 389-391 / 393-395 / 397-398</v>
      </c>
      <c r="D310" s="11">
        <v>1</v>
      </c>
      <c r="E310" s="8">
        <v>0</v>
      </c>
      <c r="F310" s="9">
        <v>0</v>
      </c>
      <c r="G310" s="9">
        <v>0</v>
      </c>
      <c r="H310" s="9">
        <v>0</v>
      </c>
      <c r="I310" s="9">
        <v>0</v>
      </c>
      <c r="J310" s="9">
        <v>0</v>
      </c>
      <c r="K310" s="9">
        <v>0</v>
      </c>
      <c r="L310" s="9">
        <v>0</v>
      </c>
      <c r="M310" s="9">
        <v>0</v>
      </c>
      <c r="N310" s="9">
        <v>0</v>
      </c>
      <c r="O310" s="9">
        <f t="shared" si="17"/>
        <v>0</v>
      </c>
      <c r="Q310" s="9">
        <f t="shared" si="18"/>
        <v>0</v>
      </c>
      <c r="R310" s="9">
        <f>(SUM($E310:F310)+SUM($E310:E310))/2</f>
        <v>0</v>
      </c>
      <c r="S310" s="9">
        <f>(SUM($E310:G310)+SUM($E310:F310))/2</f>
        <v>0</v>
      </c>
      <c r="T310" s="9">
        <f>(SUM($E310:H310)+SUM($E310:G310))/2</f>
        <v>0</v>
      </c>
      <c r="U310" s="9">
        <f>(SUM($E310:I310)+SUM($E310:H310))/2</f>
        <v>0</v>
      </c>
      <c r="V310" s="9">
        <f>(SUM($E310:J310)+SUM($E310:I310))/2</f>
        <v>0</v>
      </c>
      <c r="W310" s="9">
        <f>(SUM($E310:K310)+SUM($E310:J310))/2</f>
        <v>0</v>
      </c>
      <c r="X310" s="9">
        <f>(SUM($E310:L310)+SUM($E310:K310))/2</f>
        <v>0</v>
      </c>
      <c r="Y310" s="9">
        <f>(SUM($E310:M310)+SUM($E310:L310))/2</f>
        <v>0</v>
      </c>
      <c r="Z310" s="9">
        <f>(SUM($E310:N310)+SUM($E310:M310))/2</f>
        <v>0</v>
      </c>
      <c r="AA310" s="9">
        <f t="shared" si="19"/>
        <v>0</v>
      </c>
    </row>
    <row r="311" spans="1:27" hidden="1">
      <c r="A311" s="7">
        <v>4161</v>
      </c>
      <c r="B311" t="s">
        <v>39</v>
      </c>
      <c r="C311" t="str">
        <f t="shared" si="16"/>
        <v>4161 Hydro 331-336</v>
      </c>
      <c r="D311" s="11">
        <v>1</v>
      </c>
      <c r="E311" s="8">
        <v>0</v>
      </c>
      <c r="F311" s="9">
        <v>0</v>
      </c>
      <c r="G311" s="9">
        <v>0</v>
      </c>
      <c r="H311" s="9">
        <v>0</v>
      </c>
      <c r="I311" s="9">
        <v>0</v>
      </c>
      <c r="J311" s="9">
        <v>0</v>
      </c>
      <c r="K311" s="9">
        <v>0</v>
      </c>
      <c r="L311" s="9">
        <v>0</v>
      </c>
      <c r="M311" s="9">
        <v>0</v>
      </c>
      <c r="N311" s="9">
        <v>0</v>
      </c>
      <c r="O311" s="9">
        <f t="shared" si="17"/>
        <v>0</v>
      </c>
      <c r="Q311" s="9">
        <f t="shared" si="18"/>
        <v>0</v>
      </c>
      <c r="R311" s="9">
        <f>(SUM($E311:F311)+SUM($E311:E311))/2</f>
        <v>0</v>
      </c>
      <c r="S311" s="9">
        <f>(SUM($E311:G311)+SUM($E311:F311))/2</f>
        <v>0</v>
      </c>
      <c r="T311" s="9">
        <f>(SUM($E311:H311)+SUM($E311:G311))/2</f>
        <v>0</v>
      </c>
      <c r="U311" s="9">
        <f>(SUM($E311:I311)+SUM($E311:H311))/2</f>
        <v>0</v>
      </c>
      <c r="V311" s="9">
        <f>(SUM($E311:J311)+SUM($E311:I311))/2</f>
        <v>0</v>
      </c>
      <c r="W311" s="9">
        <f>(SUM($E311:K311)+SUM($E311:J311))/2</f>
        <v>0</v>
      </c>
      <c r="X311" s="9">
        <f>(SUM($E311:L311)+SUM($E311:K311))/2</f>
        <v>0</v>
      </c>
      <c r="Y311" s="9">
        <f>(SUM($E311:M311)+SUM($E311:L311))/2</f>
        <v>0</v>
      </c>
      <c r="Z311" s="9">
        <f>(SUM($E311:N311)+SUM($E311:M311))/2</f>
        <v>0</v>
      </c>
      <c r="AA311" s="9">
        <f t="shared" si="19"/>
        <v>0</v>
      </c>
    </row>
    <row r="312" spans="1:27" hidden="1">
      <c r="A312" s="7">
        <v>4162</v>
      </c>
      <c r="B312" t="s">
        <v>36</v>
      </c>
      <c r="C312" t="str">
        <f t="shared" si="16"/>
        <v>4162 General 389-391 / 393-395 / 397-398</v>
      </c>
      <c r="D312" s="11">
        <v>1</v>
      </c>
      <c r="E312" s="8">
        <v>0</v>
      </c>
      <c r="F312" s="9">
        <v>0</v>
      </c>
      <c r="G312" s="9">
        <v>0</v>
      </c>
      <c r="H312" s="9">
        <v>0</v>
      </c>
      <c r="I312" s="9">
        <v>0</v>
      </c>
      <c r="J312" s="9">
        <v>0</v>
      </c>
      <c r="K312" s="9">
        <v>0</v>
      </c>
      <c r="L312" s="9">
        <v>0</v>
      </c>
      <c r="M312" s="9">
        <v>0</v>
      </c>
      <c r="N312" s="9">
        <v>0</v>
      </c>
      <c r="O312" s="9">
        <f t="shared" si="17"/>
        <v>0</v>
      </c>
      <c r="Q312" s="9">
        <f t="shared" si="18"/>
        <v>0</v>
      </c>
      <c r="R312" s="9">
        <f>(SUM($E312:F312)+SUM($E312:E312))/2</f>
        <v>0</v>
      </c>
      <c r="S312" s="9">
        <f>(SUM($E312:G312)+SUM($E312:F312))/2</f>
        <v>0</v>
      </c>
      <c r="T312" s="9">
        <f>(SUM($E312:H312)+SUM($E312:G312))/2</f>
        <v>0</v>
      </c>
      <c r="U312" s="9">
        <f>(SUM($E312:I312)+SUM($E312:H312))/2</f>
        <v>0</v>
      </c>
      <c r="V312" s="9">
        <f>(SUM($E312:J312)+SUM($E312:I312))/2</f>
        <v>0</v>
      </c>
      <c r="W312" s="9">
        <f>(SUM($E312:K312)+SUM($E312:J312))/2</f>
        <v>0</v>
      </c>
      <c r="X312" s="9">
        <f>(SUM($E312:L312)+SUM($E312:K312))/2</f>
        <v>0</v>
      </c>
      <c r="Y312" s="9">
        <f>(SUM($E312:M312)+SUM($E312:L312))/2</f>
        <v>0</v>
      </c>
      <c r="Z312" s="9">
        <f>(SUM($E312:N312)+SUM($E312:M312))/2</f>
        <v>0</v>
      </c>
      <c r="AA312" s="9">
        <f t="shared" si="19"/>
        <v>0</v>
      </c>
    </row>
    <row r="313" spans="1:27" hidden="1">
      <c r="A313" s="7">
        <v>4162</v>
      </c>
      <c r="B313" t="s">
        <v>33</v>
      </c>
      <c r="C313" t="str">
        <f t="shared" si="16"/>
        <v>4162 Elec Distribution 360-373</v>
      </c>
      <c r="D313" s="11">
        <v>1</v>
      </c>
      <c r="E313" s="8">
        <v>0</v>
      </c>
      <c r="F313" s="9">
        <v>0</v>
      </c>
      <c r="G313" s="9">
        <v>0</v>
      </c>
      <c r="H313" s="9">
        <v>0</v>
      </c>
      <c r="I313" s="9">
        <v>0</v>
      </c>
      <c r="J313" s="9">
        <v>0</v>
      </c>
      <c r="K313" s="9">
        <v>0</v>
      </c>
      <c r="L313" s="9">
        <v>0</v>
      </c>
      <c r="M313" s="9">
        <v>0</v>
      </c>
      <c r="N313" s="9">
        <v>0</v>
      </c>
      <c r="O313" s="9">
        <f t="shared" si="17"/>
        <v>0</v>
      </c>
      <c r="Q313" s="9">
        <f t="shared" si="18"/>
        <v>0</v>
      </c>
      <c r="R313" s="9">
        <f>(SUM($E313:F313)+SUM($E313:E313))/2</f>
        <v>0</v>
      </c>
      <c r="S313" s="9">
        <f>(SUM($E313:G313)+SUM($E313:F313))/2</f>
        <v>0</v>
      </c>
      <c r="T313" s="9">
        <f>(SUM($E313:H313)+SUM($E313:G313))/2</f>
        <v>0</v>
      </c>
      <c r="U313" s="9">
        <f>(SUM($E313:I313)+SUM($E313:H313))/2</f>
        <v>0</v>
      </c>
      <c r="V313" s="9">
        <f>(SUM($E313:J313)+SUM($E313:I313))/2</f>
        <v>0</v>
      </c>
      <c r="W313" s="9">
        <f>(SUM($E313:K313)+SUM($E313:J313))/2</f>
        <v>0</v>
      </c>
      <c r="X313" s="9">
        <f>(SUM($E313:L313)+SUM($E313:K313))/2</f>
        <v>0</v>
      </c>
      <c r="Y313" s="9">
        <f>(SUM($E313:M313)+SUM($E313:L313))/2</f>
        <v>0</v>
      </c>
      <c r="Z313" s="9">
        <f>(SUM($E313:N313)+SUM($E313:M313))/2</f>
        <v>0</v>
      </c>
      <c r="AA313" s="9">
        <f t="shared" si="19"/>
        <v>0</v>
      </c>
    </row>
    <row r="314" spans="1:27" hidden="1">
      <c r="A314" s="7">
        <v>4162</v>
      </c>
      <c r="B314" t="s">
        <v>39</v>
      </c>
      <c r="C314" t="str">
        <f t="shared" si="16"/>
        <v>4162 Hydro 331-336</v>
      </c>
      <c r="D314" s="11">
        <v>1</v>
      </c>
      <c r="E314" s="8">
        <v>0</v>
      </c>
      <c r="F314" s="9">
        <v>0</v>
      </c>
      <c r="G314" s="9">
        <v>0</v>
      </c>
      <c r="H314" s="9">
        <v>0</v>
      </c>
      <c r="I314" s="9">
        <v>0</v>
      </c>
      <c r="J314" s="9">
        <v>0</v>
      </c>
      <c r="K314" s="9">
        <v>0</v>
      </c>
      <c r="L314" s="9">
        <v>0</v>
      </c>
      <c r="M314" s="9">
        <v>0</v>
      </c>
      <c r="N314" s="9">
        <v>0</v>
      </c>
      <c r="O314" s="9">
        <f t="shared" si="17"/>
        <v>0</v>
      </c>
      <c r="Q314" s="9">
        <f t="shared" si="18"/>
        <v>0</v>
      </c>
      <c r="R314" s="9">
        <f>(SUM($E314:F314)+SUM($E314:E314))/2</f>
        <v>0</v>
      </c>
      <c r="S314" s="9">
        <f>(SUM($E314:G314)+SUM($E314:F314))/2</f>
        <v>0</v>
      </c>
      <c r="T314" s="9">
        <f>(SUM($E314:H314)+SUM($E314:G314))/2</f>
        <v>0</v>
      </c>
      <c r="U314" s="9">
        <f>(SUM($E314:I314)+SUM($E314:H314))/2</f>
        <v>0</v>
      </c>
      <c r="V314" s="9">
        <f>(SUM($E314:J314)+SUM($E314:I314))/2</f>
        <v>0</v>
      </c>
      <c r="W314" s="9">
        <f>(SUM($E314:K314)+SUM($E314:J314))/2</f>
        <v>0</v>
      </c>
      <c r="X314" s="9">
        <f>(SUM($E314:L314)+SUM($E314:K314))/2</f>
        <v>0</v>
      </c>
      <c r="Y314" s="9">
        <f>(SUM($E314:M314)+SUM($E314:L314))/2</f>
        <v>0</v>
      </c>
      <c r="Z314" s="9">
        <f>(SUM($E314:N314)+SUM($E314:M314))/2</f>
        <v>0</v>
      </c>
      <c r="AA314" s="9">
        <f t="shared" si="19"/>
        <v>0</v>
      </c>
    </row>
    <row r="315" spans="1:27" hidden="1">
      <c r="A315" s="7">
        <v>4163</v>
      </c>
      <c r="B315" t="s">
        <v>39</v>
      </c>
      <c r="C315" t="str">
        <f t="shared" si="16"/>
        <v>4163 Hydro 331-336</v>
      </c>
      <c r="D315" s="11">
        <v>1</v>
      </c>
      <c r="E315" s="8">
        <v>0</v>
      </c>
      <c r="F315" s="9">
        <v>0</v>
      </c>
      <c r="G315" s="9">
        <v>0</v>
      </c>
      <c r="H315" s="9">
        <v>0</v>
      </c>
      <c r="I315" s="9">
        <v>0</v>
      </c>
      <c r="J315" s="9">
        <v>0</v>
      </c>
      <c r="K315" s="9">
        <v>0</v>
      </c>
      <c r="L315" s="9">
        <v>0</v>
      </c>
      <c r="M315" s="9">
        <v>0</v>
      </c>
      <c r="N315" s="9">
        <v>0</v>
      </c>
      <c r="O315" s="9">
        <f t="shared" si="17"/>
        <v>0</v>
      </c>
      <c r="Q315" s="9">
        <f t="shared" si="18"/>
        <v>0</v>
      </c>
      <c r="R315" s="9">
        <f>(SUM($E315:F315)+SUM($E315:E315))/2</f>
        <v>0</v>
      </c>
      <c r="S315" s="9">
        <f>(SUM($E315:G315)+SUM($E315:F315))/2</f>
        <v>0</v>
      </c>
      <c r="T315" s="9">
        <f>(SUM($E315:H315)+SUM($E315:G315))/2</f>
        <v>0</v>
      </c>
      <c r="U315" s="9">
        <f>(SUM($E315:I315)+SUM($E315:H315))/2</f>
        <v>0</v>
      </c>
      <c r="V315" s="9">
        <f>(SUM($E315:J315)+SUM($E315:I315))/2</f>
        <v>0</v>
      </c>
      <c r="W315" s="9">
        <f>(SUM($E315:K315)+SUM($E315:J315))/2</f>
        <v>0</v>
      </c>
      <c r="X315" s="9">
        <f>(SUM($E315:L315)+SUM($E315:K315))/2</f>
        <v>0</v>
      </c>
      <c r="Y315" s="9">
        <f>(SUM($E315:M315)+SUM($E315:L315))/2</f>
        <v>0</v>
      </c>
      <c r="Z315" s="9">
        <f>(SUM($E315:N315)+SUM($E315:M315))/2</f>
        <v>0</v>
      </c>
      <c r="AA315" s="9">
        <f t="shared" si="19"/>
        <v>0</v>
      </c>
    </row>
    <row r="316" spans="1:27" hidden="1">
      <c r="A316" s="7">
        <v>4164</v>
      </c>
      <c r="B316" t="s">
        <v>39</v>
      </c>
      <c r="C316" t="str">
        <f t="shared" si="16"/>
        <v>4164 Hydro 331-336</v>
      </c>
      <c r="D316" s="11">
        <v>1</v>
      </c>
      <c r="E316" s="8">
        <v>0</v>
      </c>
      <c r="F316" s="9">
        <v>0</v>
      </c>
      <c r="G316" s="9">
        <v>0</v>
      </c>
      <c r="H316" s="9">
        <v>0</v>
      </c>
      <c r="I316" s="9">
        <v>0</v>
      </c>
      <c r="J316" s="9">
        <v>0</v>
      </c>
      <c r="K316" s="9">
        <v>0</v>
      </c>
      <c r="L316" s="9">
        <v>0</v>
      </c>
      <c r="M316" s="9">
        <v>0</v>
      </c>
      <c r="N316" s="9">
        <v>0</v>
      </c>
      <c r="O316" s="9">
        <f t="shared" si="17"/>
        <v>0</v>
      </c>
      <c r="Q316" s="9">
        <f t="shared" si="18"/>
        <v>0</v>
      </c>
      <c r="R316" s="9">
        <f>(SUM($E316:F316)+SUM($E316:E316))/2</f>
        <v>0</v>
      </c>
      <c r="S316" s="9">
        <f>(SUM($E316:G316)+SUM($E316:F316))/2</f>
        <v>0</v>
      </c>
      <c r="T316" s="9">
        <f>(SUM($E316:H316)+SUM($E316:G316))/2</f>
        <v>0</v>
      </c>
      <c r="U316" s="9">
        <f>(SUM($E316:I316)+SUM($E316:H316))/2</f>
        <v>0</v>
      </c>
      <c r="V316" s="9">
        <f>(SUM($E316:J316)+SUM($E316:I316))/2</f>
        <v>0</v>
      </c>
      <c r="W316" s="9">
        <f>(SUM($E316:K316)+SUM($E316:J316))/2</f>
        <v>0</v>
      </c>
      <c r="X316" s="9">
        <f>(SUM($E316:L316)+SUM($E316:K316))/2</f>
        <v>0</v>
      </c>
      <c r="Y316" s="9">
        <f>(SUM($E316:M316)+SUM($E316:L316))/2</f>
        <v>0</v>
      </c>
      <c r="Z316" s="9">
        <f>(SUM($E316:N316)+SUM($E316:M316))/2</f>
        <v>0</v>
      </c>
      <c r="AA316" s="9">
        <f t="shared" si="19"/>
        <v>0</v>
      </c>
    </row>
    <row r="317" spans="1:27" hidden="1">
      <c r="A317" s="7">
        <v>4166</v>
      </c>
      <c r="B317" t="s">
        <v>39</v>
      </c>
      <c r="C317" t="str">
        <f t="shared" si="16"/>
        <v>4166 Hydro 331-336</v>
      </c>
      <c r="D317" s="11">
        <v>1</v>
      </c>
      <c r="E317" s="8">
        <v>0</v>
      </c>
      <c r="F317" s="9">
        <v>0</v>
      </c>
      <c r="G317" s="9">
        <v>0</v>
      </c>
      <c r="H317" s="9">
        <v>0</v>
      </c>
      <c r="I317" s="9">
        <v>0</v>
      </c>
      <c r="J317" s="9">
        <v>0</v>
      </c>
      <c r="K317" s="9">
        <v>0</v>
      </c>
      <c r="L317" s="9">
        <v>0</v>
      </c>
      <c r="M317" s="9">
        <v>0</v>
      </c>
      <c r="N317" s="9">
        <v>0</v>
      </c>
      <c r="O317" s="9">
        <f t="shared" si="17"/>
        <v>0</v>
      </c>
      <c r="Q317" s="9">
        <f t="shared" si="18"/>
        <v>0</v>
      </c>
      <c r="R317" s="9">
        <f>(SUM($E317:F317)+SUM($E317:E317))/2</f>
        <v>0</v>
      </c>
      <c r="S317" s="9">
        <f>(SUM($E317:G317)+SUM($E317:F317))/2</f>
        <v>0</v>
      </c>
      <c r="T317" s="9">
        <f>(SUM($E317:H317)+SUM($E317:G317))/2</f>
        <v>0</v>
      </c>
      <c r="U317" s="9">
        <f>(SUM($E317:I317)+SUM($E317:H317))/2</f>
        <v>0</v>
      </c>
      <c r="V317" s="9">
        <f>(SUM($E317:J317)+SUM($E317:I317))/2</f>
        <v>0</v>
      </c>
      <c r="W317" s="9">
        <f>(SUM($E317:K317)+SUM($E317:J317))/2</f>
        <v>0</v>
      </c>
      <c r="X317" s="9">
        <f>(SUM($E317:L317)+SUM($E317:K317))/2</f>
        <v>0</v>
      </c>
      <c r="Y317" s="9">
        <f>(SUM($E317:M317)+SUM($E317:L317))/2</f>
        <v>0</v>
      </c>
      <c r="Z317" s="9">
        <f>(SUM($E317:N317)+SUM($E317:M317))/2</f>
        <v>0</v>
      </c>
      <c r="AA317" s="9">
        <f t="shared" si="19"/>
        <v>0</v>
      </c>
    </row>
    <row r="318" spans="1:27" hidden="1">
      <c r="A318" s="7">
        <v>4168</v>
      </c>
      <c r="B318" t="s">
        <v>41</v>
      </c>
      <c r="C318" t="str">
        <f t="shared" si="16"/>
        <v>4168 Thermal 311-316</v>
      </c>
      <c r="D318" s="11">
        <v>1</v>
      </c>
      <c r="E318" s="8">
        <v>0</v>
      </c>
      <c r="F318" s="9">
        <v>0</v>
      </c>
      <c r="G318" s="9">
        <v>0</v>
      </c>
      <c r="H318" s="9">
        <v>0</v>
      </c>
      <c r="I318" s="9">
        <v>0</v>
      </c>
      <c r="J318" s="9">
        <v>0</v>
      </c>
      <c r="K318" s="9">
        <v>0</v>
      </c>
      <c r="L318" s="9">
        <v>0</v>
      </c>
      <c r="M318" s="9">
        <v>0</v>
      </c>
      <c r="N318" s="9">
        <v>0</v>
      </c>
      <c r="O318" s="9">
        <f t="shared" si="17"/>
        <v>0</v>
      </c>
      <c r="Q318" s="9">
        <f t="shared" si="18"/>
        <v>0</v>
      </c>
      <c r="R318" s="9">
        <f>(SUM($E318:F318)+SUM($E318:E318))/2</f>
        <v>0</v>
      </c>
      <c r="S318" s="9">
        <f>(SUM($E318:G318)+SUM($E318:F318))/2</f>
        <v>0</v>
      </c>
      <c r="T318" s="9">
        <f>(SUM($E318:H318)+SUM($E318:G318))/2</f>
        <v>0</v>
      </c>
      <c r="U318" s="9">
        <f>(SUM($E318:I318)+SUM($E318:H318))/2</f>
        <v>0</v>
      </c>
      <c r="V318" s="9">
        <f>(SUM($E318:J318)+SUM($E318:I318))/2</f>
        <v>0</v>
      </c>
      <c r="W318" s="9">
        <f>(SUM($E318:K318)+SUM($E318:J318))/2</f>
        <v>0</v>
      </c>
      <c r="X318" s="9">
        <f>(SUM($E318:L318)+SUM($E318:K318))/2</f>
        <v>0</v>
      </c>
      <c r="Y318" s="9">
        <f>(SUM($E318:M318)+SUM($E318:L318))/2</f>
        <v>0</v>
      </c>
      <c r="Z318" s="9">
        <f>(SUM($E318:N318)+SUM($E318:M318))/2</f>
        <v>0</v>
      </c>
      <c r="AA318" s="9">
        <f t="shared" si="19"/>
        <v>0</v>
      </c>
    </row>
    <row r="319" spans="1:27" hidden="1">
      <c r="A319" s="7">
        <v>4169</v>
      </c>
      <c r="B319" t="s">
        <v>39</v>
      </c>
      <c r="C319" t="str">
        <f t="shared" si="16"/>
        <v>4169 Hydro 331-336</v>
      </c>
      <c r="D319" s="11">
        <v>1</v>
      </c>
      <c r="E319" s="8">
        <v>0</v>
      </c>
      <c r="F319" s="9">
        <v>0</v>
      </c>
      <c r="G319" s="9">
        <v>0</v>
      </c>
      <c r="H319" s="9">
        <v>0</v>
      </c>
      <c r="I319" s="9">
        <v>0</v>
      </c>
      <c r="J319" s="9">
        <v>0</v>
      </c>
      <c r="K319" s="9">
        <v>0</v>
      </c>
      <c r="L319" s="9">
        <v>0</v>
      </c>
      <c r="M319" s="9">
        <v>0</v>
      </c>
      <c r="N319" s="9">
        <v>0</v>
      </c>
      <c r="O319" s="9">
        <f t="shared" si="17"/>
        <v>0</v>
      </c>
      <c r="Q319" s="9">
        <f t="shared" si="18"/>
        <v>0</v>
      </c>
      <c r="R319" s="9">
        <f>(SUM($E319:F319)+SUM($E319:E319))/2</f>
        <v>0</v>
      </c>
      <c r="S319" s="9">
        <f>(SUM($E319:G319)+SUM($E319:F319))/2</f>
        <v>0</v>
      </c>
      <c r="T319" s="9">
        <f>(SUM($E319:H319)+SUM($E319:G319))/2</f>
        <v>0</v>
      </c>
      <c r="U319" s="9">
        <f>(SUM($E319:I319)+SUM($E319:H319))/2</f>
        <v>0</v>
      </c>
      <c r="V319" s="9">
        <f>(SUM($E319:J319)+SUM($E319:I319))/2</f>
        <v>0</v>
      </c>
      <c r="W319" s="9">
        <f>(SUM($E319:K319)+SUM($E319:J319))/2</f>
        <v>0</v>
      </c>
      <c r="X319" s="9">
        <f>(SUM($E319:L319)+SUM($E319:K319))/2</f>
        <v>0</v>
      </c>
      <c r="Y319" s="9">
        <f>(SUM($E319:M319)+SUM($E319:L319))/2</f>
        <v>0</v>
      </c>
      <c r="Z319" s="9">
        <f>(SUM($E319:N319)+SUM($E319:M319))/2</f>
        <v>0</v>
      </c>
      <c r="AA319" s="9">
        <f t="shared" si="19"/>
        <v>0</v>
      </c>
    </row>
    <row r="320" spans="1:27" hidden="1">
      <c r="A320" s="7">
        <v>4170</v>
      </c>
      <c r="B320" t="s">
        <v>41</v>
      </c>
      <c r="C320" t="str">
        <f t="shared" si="16"/>
        <v>4170 Thermal 311-316</v>
      </c>
      <c r="D320" s="11">
        <v>1</v>
      </c>
      <c r="E320" s="8">
        <v>0</v>
      </c>
      <c r="F320" s="9">
        <v>0</v>
      </c>
      <c r="G320" s="9">
        <v>0</v>
      </c>
      <c r="H320" s="9">
        <v>0</v>
      </c>
      <c r="I320" s="9">
        <v>0</v>
      </c>
      <c r="J320" s="9">
        <v>0</v>
      </c>
      <c r="K320" s="9">
        <v>0</v>
      </c>
      <c r="L320" s="9">
        <v>0</v>
      </c>
      <c r="M320" s="9">
        <v>0</v>
      </c>
      <c r="N320" s="9">
        <v>0</v>
      </c>
      <c r="O320" s="9">
        <f t="shared" si="17"/>
        <v>0</v>
      </c>
      <c r="Q320" s="9">
        <f t="shared" si="18"/>
        <v>0</v>
      </c>
      <c r="R320" s="9">
        <f>(SUM($E320:F320)+SUM($E320:E320))/2</f>
        <v>0</v>
      </c>
      <c r="S320" s="9">
        <f>(SUM($E320:G320)+SUM($E320:F320))/2</f>
        <v>0</v>
      </c>
      <c r="T320" s="9">
        <f>(SUM($E320:H320)+SUM($E320:G320))/2</f>
        <v>0</v>
      </c>
      <c r="U320" s="9">
        <f>(SUM($E320:I320)+SUM($E320:H320))/2</f>
        <v>0</v>
      </c>
      <c r="V320" s="9">
        <f>(SUM($E320:J320)+SUM($E320:I320))/2</f>
        <v>0</v>
      </c>
      <c r="W320" s="9">
        <f>(SUM($E320:K320)+SUM($E320:J320))/2</f>
        <v>0</v>
      </c>
      <c r="X320" s="9">
        <f>(SUM($E320:L320)+SUM($E320:K320))/2</f>
        <v>0</v>
      </c>
      <c r="Y320" s="9">
        <f>(SUM($E320:M320)+SUM($E320:L320))/2</f>
        <v>0</v>
      </c>
      <c r="Z320" s="9">
        <f>(SUM($E320:N320)+SUM($E320:M320))/2</f>
        <v>0</v>
      </c>
      <c r="AA320" s="9">
        <f t="shared" si="19"/>
        <v>0</v>
      </c>
    </row>
    <row r="321" spans="1:27" hidden="1">
      <c r="A321" s="7">
        <v>4171</v>
      </c>
      <c r="B321" t="s">
        <v>39</v>
      </c>
      <c r="C321" t="str">
        <f t="shared" si="16"/>
        <v>4171 Hydro 331-336</v>
      </c>
      <c r="D321" s="11">
        <v>1</v>
      </c>
      <c r="E321" s="8">
        <v>0</v>
      </c>
      <c r="F321" s="9">
        <v>0</v>
      </c>
      <c r="G321" s="9">
        <v>0</v>
      </c>
      <c r="H321" s="9">
        <v>0</v>
      </c>
      <c r="I321" s="9">
        <v>0</v>
      </c>
      <c r="J321" s="9">
        <v>0</v>
      </c>
      <c r="K321" s="9">
        <v>0</v>
      </c>
      <c r="L321" s="9">
        <v>0</v>
      </c>
      <c r="M321" s="9">
        <v>0</v>
      </c>
      <c r="N321" s="9">
        <v>0</v>
      </c>
      <c r="O321" s="9">
        <f t="shared" si="17"/>
        <v>0</v>
      </c>
      <c r="Q321" s="9">
        <f t="shared" si="18"/>
        <v>0</v>
      </c>
      <c r="R321" s="9">
        <f>(SUM($E321:F321)+SUM($E321:E321))/2</f>
        <v>0</v>
      </c>
      <c r="S321" s="9">
        <f>(SUM($E321:G321)+SUM($E321:F321))/2</f>
        <v>0</v>
      </c>
      <c r="T321" s="9">
        <f>(SUM($E321:H321)+SUM($E321:G321))/2</f>
        <v>0</v>
      </c>
      <c r="U321" s="9">
        <f>(SUM($E321:I321)+SUM($E321:H321))/2</f>
        <v>0</v>
      </c>
      <c r="V321" s="9">
        <f>(SUM($E321:J321)+SUM($E321:I321))/2</f>
        <v>0</v>
      </c>
      <c r="W321" s="9">
        <f>(SUM($E321:K321)+SUM($E321:J321))/2</f>
        <v>0</v>
      </c>
      <c r="X321" s="9">
        <f>(SUM($E321:L321)+SUM($E321:K321))/2</f>
        <v>0</v>
      </c>
      <c r="Y321" s="9">
        <f>(SUM($E321:M321)+SUM($E321:L321))/2</f>
        <v>0</v>
      </c>
      <c r="Z321" s="9">
        <f>(SUM($E321:N321)+SUM($E321:M321))/2</f>
        <v>0</v>
      </c>
      <c r="AA321" s="9">
        <f t="shared" si="19"/>
        <v>0</v>
      </c>
    </row>
    <row r="322" spans="1:27" hidden="1">
      <c r="A322" s="7">
        <v>4171</v>
      </c>
      <c r="B322" t="s">
        <v>36</v>
      </c>
      <c r="C322" t="str">
        <f t="shared" si="16"/>
        <v>4171 General 389-391 / 393-395 / 397-398</v>
      </c>
      <c r="D322" s="11">
        <v>1</v>
      </c>
      <c r="E322" s="8">
        <v>0</v>
      </c>
      <c r="F322" s="9">
        <v>0</v>
      </c>
      <c r="G322" s="9">
        <v>0</v>
      </c>
      <c r="H322" s="9">
        <v>0</v>
      </c>
      <c r="I322" s="9">
        <v>0</v>
      </c>
      <c r="J322" s="9">
        <v>0</v>
      </c>
      <c r="K322" s="9">
        <v>0</v>
      </c>
      <c r="L322" s="9">
        <v>0</v>
      </c>
      <c r="M322" s="9">
        <v>0</v>
      </c>
      <c r="N322" s="9">
        <v>0</v>
      </c>
      <c r="O322" s="9">
        <f t="shared" si="17"/>
        <v>0</v>
      </c>
      <c r="Q322" s="9">
        <f t="shared" si="18"/>
        <v>0</v>
      </c>
      <c r="R322" s="9">
        <f>(SUM($E322:F322)+SUM($E322:E322))/2</f>
        <v>0</v>
      </c>
      <c r="S322" s="9">
        <f>(SUM($E322:G322)+SUM($E322:F322))/2</f>
        <v>0</v>
      </c>
      <c r="T322" s="9">
        <f>(SUM($E322:H322)+SUM($E322:G322))/2</f>
        <v>0</v>
      </c>
      <c r="U322" s="9">
        <f>(SUM($E322:I322)+SUM($E322:H322))/2</f>
        <v>0</v>
      </c>
      <c r="V322" s="9">
        <f>(SUM($E322:J322)+SUM($E322:I322))/2</f>
        <v>0</v>
      </c>
      <c r="W322" s="9">
        <f>(SUM($E322:K322)+SUM($E322:J322))/2</f>
        <v>0</v>
      </c>
      <c r="X322" s="9">
        <f>(SUM($E322:L322)+SUM($E322:K322))/2</f>
        <v>0</v>
      </c>
      <c r="Y322" s="9">
        <f>(SUM($E322:M322)+SUM($E322:L322))/2</f>
        <v>0</v>
      </c>
      <c r="Z322" s="9">
        <f>(SUM($E322:N322)+SUM($E322:M322))/2</f>
        <v>0</v>
      </c>
      <c r="AA322" s="9">
        <f t="shared" si="19"/>
        <v>0</v>
      </c>
    </row>
    <row r="323" spans="1:27" hidden="1">
      <c r="A323" s="7">
        <v>4172</v>
      </c>
      <c r="B323" t="s">
        <v>41</v>
      </c>
      <c r="C323" t="str">
        <f t="shared" si="16"/>
        <v>4172 Thermal 311-316</v>
      </c>
      <c r="D323" s="11">
        <v>1</v>
      </c>
      <c r="E323" s="8">
        <v>0</v>
      </c>
      <c r="F323" s="9">
        <v>0</v>
      </c>
      <c r="G323" s="9">
        <v>0</v>
      </c>
      <c r="H323" s="9">
        <v>0</v>
      </c>
      <c r="I323" s="9">
        <v>0</v>
      </c>
      <c r="J323" s="9">
        <v>0</v>
      </c>
      <c r="K323" s="9">
        <v>0</v>
      </c>
      <c r="L323" s="9">
        <v>0</v>
      </c>
      <c r="M323" s="9">
        <v>0</v>
      </c>
      <c r="N323" s="9">
        <v>0</v>
      </c>
      <c r="O323" s="9">
        <f t="shared" si="17"/>
        <v>0</v>
      </c>
      <c r="Q323" s="9">
        <f t="shared" si="18"/>
        <v>0</v>
      </c>
      <c r="R323" s="9">
        <f>(SUM($E323:F323)+SUM($E323:E323))/2</f>
        <v>0</v>
      </c>
      <c r="S323" s="9">
        <f>(SUM($E323:G323)+SUM($E323:F323))/2</f>
        <v>0</v>
      </c>
      <c r="T323" s="9">
        <f>(SUM($E323:H323)+SUM($E323:G323))/2</f>
        <v>0</v>
      </c>
      <c r="U323" s="9">
        <f>(SUM($E323:I323)+SUM($E323:H323))/2</f>
        <v>0</v>
      </c>
      <c r="V323" s="9">
        <f>(SUM($E323:J323)+SUM($E323:I323))/2</f>
        <v>0</v>
      </c>
      <c r="W323" s="9">
        <f>(SUM($E323:K323)+SUM($E323:J323))/2</f>
        <v>0</v>
      </c>
      <c r="X323" s="9">
        <f>(SUM($E323:L323)+SUM($E323:K323))/2</f>
        <v>0</v>
      </c>
      <c r="Y323" s="9">
        <f>(SUM($E323:M323)+SUM($E323:L323))/2</f>
        <v>0</v>
      </c>
      <c r="Z323" s="9">
        <f>(SUM($E323:N323)+SUM($E323:M323))/2</f>
        <v>0</v>
      </c>
      <c r="AA323" s="9">
        <f t="shared" si="19"/>
        <v>0</v>
      </c>
    </row>
    <row r="324" spans="1:27" hidden="1">
      <c r="A324" s="7">
        <v>4174</v>
      </c>
      <c r="B324" t="s">
        <v>39</v>
      </c>
      <c r="C324" t="str">
        <f t="shared" ref="C324:C387" si="20">CONCATENATE(A324," ",B324)</f>
        <v>4174 Hydro 331-336</v>
      </c>
      <c r="D324" s="11">
        <v>1</v>
      </c>
      <c r="E324" s="8">
        <v>0</v>
      </c>
      <c r="F324" s="9">
        <v>0</v>
      </c>
      <c r="G324" s="9">
        <v>0</v>
      </c>
      <c r="H324" s="9">
        <v>0</v>
      </c>
      <c r="I324" s="9">
        <v>0</v>
      </c>
      <c r="J324" s="9">
        <v>0</v>
      </c>
      <c r="K324" s="9">
        <v>0</v>
      </c>
      <c r="L324" s="9">
        <v>0</v>
      </c>
      <c r="M324" s="9">
        <v>0</v>
      </c>
      <c r="N324" s="9">
        <v>0</v>
      </c>
      <c r="O324" s="9">
        <f t="shared" ref="O324:O387" si="21">SUM(E324:N324)</f>
        <v>0</v>
      </c>
      <c r="Q324" s="9">
        <f t="shared" ref="Q324:Q387" si="22">E324/2</f>
        <v>0</v>
      </c>
      <c r="R324" s="9">
        <f>(SUM($E324:F324)+SUM($E324:E324))/2</f>
        <v>0</v>
      </c>
      <c r="S324" s="9">
        <f>(SUM($E324:G324)+SUM($E324:F324))/2</f>
        <v>0</v>
      </c>
      <c r="T324" s="9">
        <f>(SUM($E324:H324)+SUM($E324:G324))/2</f>
        <v>0</v>
      </c>
      <c r="U324" s="9">
        <f>(SUM($E324:I324)+SUM($E324:H324))/2</f>
        <v>0</v>
      </c>
      <c r="V324" s="9">
        <f>(SUM($E324:J324)+SUM($E324:I324))/2</f>
        <v>0</v>
      </c>
      <c r="W324" s="9">
        <f>(SUM($E324:K324)+SUM($E324:J324))/2</f>
        <v>0</v>
      </c>
      <c r="X324" s="9">
        <f>(SUM($E324:L324)+SUM($E324:K324))/2</f>
        <v>0</v>
      </c>
      <c r="Y324" s="9">
        <f>(SUM($E324:M324)+SUM($E324:L324))/2</f>
        <v>0</v>
      </c>
      <c r="Z324" s="9">
        <f>(SUM($E324:N324)+SUM($E324:M324))/2</f>
        <v>0</v>
      </c>
      <c r="AA324" s="9">
        <f t="shared" ref="AA324:AA387" si="23">AVERAGE(Q324:Z324)</f>
        <v>0</v>
      </c>
    </row>
    <row r="325" spans="1:27" hidden="1">
      <c r="A325" s="7">
        <v>4175</v>
      </c>
      <c r="B325" t="s">
        <v>41</v>
      </c>
      <c r="C325" t="str">
        <f t="shared" si="20"/>
        <v>4175 Thermal 311-316</v>
      </c>
      <c r="D325" s="11">
        <v>1</v>
      </c>
      <c r="E325" s="8">
        <v>0</v>
      </c>
      <c r="F325" s="9">
        <v>0</v>
      </c>
      <c r="G325" s="9">
        <v>0</v>
      </c>
      <c r="H325" s="9">
        <v>0</v>
      </c>
      <c r="I325" s="9">
        <v>0</v>
      </c>
      <c r="J325" s="9">
        <v>0</v>
      </c>
      <c r="K325" s="9">
        <v>0</v>
      </c>
      <c r="L325" s="9">
        <v>0</v>
      </c>
      <c r="M325" s="9">
        <v>0</v>
      </c>
      <c r="N325" s="9">
        <v>0</v>
      </c>
      <c r="O325" s="9">
        <f t="shared" si="21"/>
        <v>0</v>
      </c>
      <c r="Q325" s="9">
        <f t="shared" si="22"/>
        <v>0</v>
      </c>
      <c r="R325" s="9">
        <f>(SUM($E325:F325)+SUM($E325:E325))/2</f>
        <v>0</v>
      </c>
      <c r="S325" s="9">
        <f>(SUM($E325:G325)+SUM($E325:F325))/2</f>
        <v>0</v>
      </c>
      <c r="T325" s="9">
        <f>(SUM($E325:H325)+SUM($E325:G325))/2</f>
        <v>0</v>
      </c>
      <c r="U325" s="9">
        <f>(SUM($E325:I325)+SUM($E325:H325))/2</f>
        <v>0</v>
      </c>
      <c r="V325" s="9">
        <f>(SUM($E325:J325)+SUM($E325:I325))/2</f>
        <v>0</v>
      </c>
      <c r="W325" s="9">
        <f>(SUM($E325:K325)+SUM($E325:J325))/2</f>
        <v>0</v>
      </c>
      <c r="X325" s="9">
        <f>(SUM($E325:L325)+SUM($E325:K325))/2</f>
        <v>0</v>
      </c>
      <c r="Y325" s="9">
        <f>(SUM($E325:M325)+SUM($E325:L325))/2</f>
        <v>0</v>
      </c>
      <c r="Z325" s="9">
        <f>(SUM($E325:N325)+SUM($E325:M325))/2</f>
        <v>0</v>
      </c>
      <c r="AA325" s="9">
        <f t="shared" si="23"/>
        <v>0</v>
      </c>
    </row>
    <row r="326" spans="1:27" hidden="1">
      <c r="A326" s="7">
        <v>4176</v>
      </c>
      <c r="B326" t="s">
        <v>39</v>
      </c>
      <c r="C326" t="str">
        <f t="shared" si="20"/>
        <v>4176 Hydro 331-336</v>
      </c>
      <c r="D326" s="11">
        <v>1</v>
      </c>
      <c r="E326" s="8">
        <v>0</v>
      </c>
      <c r="F326" s="9">
        <v>0</v>
      </c>
      <c r="G326" s="9">
        <v>0</v>
      </c>
      <c r="H326" s="9">
        <v>0</v>
      </c>
      <c r="I326" s="9">
        <v>0</v>
      </c>
      <c r="J326" s="9">
        <v>0</v>
      </c>
      <c r="K326" s="9">
        <v>0</v>
      </c>
      <c r="L326" s="9">
        <v>0</v>
      </c>
      <c r="M326" s="9">
        <v>0</v>
      </c>
      <c r="N326" s="9">
        <v>0</v>
      </c>
      <c r="O326" s="9">
        <f t="shared" si="21"/>
        <v>0</v>
      </c>
      <c r="Q326" s="9">
        <f t="shared" si="22"/>
        <v>0</v>
      </c>
      <c r="R326" s="9">
        <f>(SUM($E326:F326)+SUM($E326:E326))/2</f>
        <v>0</v>
      </c>
      <c r="S326" s="9">
        <f>(SUM($E326:G326)+SUM($E326:F326))/2</f>
        <v>0</v>
      </c>
      <c r="T326" s="9">
        <f>(SUM($E326:H326)+SUM($E326:G326))/2</f>
        <v>0</v>
      </c>
      <c r="U326" s="9">
        <f>(SUM($E326:I326)+SUM($E326:H326))/2</f>
        <v>0</v>
      </c>
      <c r="V326" s="9">
        <f>(SUM($E326:J326)+SUM($E326:I326))/2</f>
        <v>0</v>
      </c>
      <c r="W326" s="9">
        <f>(SUM($E326:K326)+SUM($E326:J326))/2</f>
        <v>0</v>
      </c>
      <c r="X326" s="9">
        <f>(SUM($E326:L326)+SUM($E326:K326))/2</f>
        <v>0</v>
      </c>
      <c r="Y326" s="9">
        <f>(SUM($E326:M326)+SUM($E326:L326))/2</f>
        <v>0</v>
      </c>
      <c r="Z326" s="9">
        <f>(SUM($E326:N326)+SUM($E326:M326))/2</f>
        <v>0</v>
      </c>
      <c r="AA326" s="9">
        <f t="shared" si="23"/>
        <v>0</v>
      </c>
    </row>
    <row r="327" spans="1:27" hidden="1">
      <c r="A327" s="7">
        <v>4177</v>
      </c>
      <c r="B327" t="s">
        <v>40</v>
      </c>
      <c r="C327" t="str">
        <f t="shared" si="20"/>
        <v>4177 Other Elec Production / Turbines 340-346</v>
      </c>
      <c r="D327" s="11">
        <v>1</v>
      </c>
      <c r="E327" s="8">
        <v>0</v>
      </c>
      <c r="F327" s="9">
        <v>0</v>
      </c>
      <c r="G327" s="9">
        <v>0</v>
      </c>
      <c r="H327" s="9">
        <v>0</v>
      </c>
      <c r="I327" s="9">
        <v>0</v>
      </c>
      <c r="J327" s="9">
        <v>0</v>
      </c>
      <c r="K327" s="9">
        <v>0</v>
      </c>
      <c r="L327" s="9">
        <v>0</v>
      </c>
      <c r="M327" s="9">
        <v>0</v>
      </c>
      <c r="N327" s="9">
        <v>0</v>
      </c>
      <c r="O327" s="9">
        <f t="shared" si="21"/>
        <v>0</v>
      </c>
      <c r="Q327" s="9">
        <f t="shared" si="22"/>
        <v>0</v>
      </c>
      <c r="R327" s="9">
        <f>(SUM($E327:F327)+SUM($E327:E327))/2</f>
        <v>0</v>
      </c>
      <c r="S327" s="9">
        <f>(SUM($E327:G327)+SUM($E327:F327))/2</f>
        <v>0</v>
      </c>
      <c r="T327" s="9">
        <f>(SUM($E327:H327)+SUM($E327:G327))/2</f>
        <v>0</v>
      </c>
      <c r="U327" s="9">
        <f>(SUM($E327:I327)+SUM($E327:H327))/2</f>
        <v>0</v>
      </c>
      <c r="V327" s="9">
        <f>(SUM($E327:J327)+SUM($E327:I327))/2</f>
        <v>0</v>
      </c>
      <c r="W327" s="9">
        <f>(SUM($E327:K327)+SUM($E327:J327))/2</f>
        <v>0</v>
      </c>
      <c r="X327" s="9">
        <f>(SUM($E327:L327)+SUM($E327:K327))/2</f>
        <v>0</v>
      </c>
      <c r="Y327" s="9">
        <f>(SUM($E327:M327)+SUM($E327:L327))/2</f>
        <v>0</v>
      </c>
      <c r="Z327" s="9">
        <f>(SUM($E327:N327)+SUM($E327:M327))/2</f>
        <v>0</v>
      </c>
      <c r="AA327" s="9">
        <f t="shared" si="23"/>
        <v>0</v>
      </c>
    </row>
    <row r="328" spans="1:27" hidden="1">
      <c r="A328" s="7">
        <v>4178</v>
      </c>
      <c r="B328" t="s">
        <v>36</v>
      </c>
      <c r="C328" t="str">
        <f t="shared" si="20"/>
        <v>4178 General 389-391 / 393-395 / 397-398</v>
      </c>
      <c r="D328" s="11">
        <v>1</v>
      </c>
      <c r="E328" s="8">
        <v>0</v>
      </c>
      <c r="F328" s="9">
        <v>0</v>
      </c>
      <c r="G328" s="9">
        <v>0</v>
      </c>
      <c r="H328" s="9">
        <v>0</v>
      </c>
      <c r="I328" s="9">
        <v>0</v>
      </c>
      <c r="J328" s="9">
        <v>0</v>
      </c>
      <c r="K328" s="9">
        <v>0</v>
      </c>
      <c r="L328" s="9">
        <v>0</v>
      </c>
      <c r="M328" s="9">
        <v>0</v>
      </c>
      <c r="N328" s="9">
        <v>0</v>
      </c>
      <c r="O328" s="9">
        <f t="shared" si="21"/>
        <v>0</v>
      </c>
      <c r="Q328" s="9">
        <f t="shared" si="22"/>
        <v>0</v>
      </c>
      <c r="R328" s="9">
        <f>(SUM($E328:F328)+SUM($E328:E328))/2</f>
        <v>0</v>
      </c>
      <c r="S328" s="9">
        <f>(SUM($E328:G328)+SUM($E328:F328))/2</f>
        <v>0</v>
      </c>
      <c r="T328" s="9">
        <f>(SUM($E328:H328)+SUM($E328:G328))/2</f>
        <v>0</v>
      </c>
      <c r="U328" s="9">
        <f>(SUM($E328:I328)+SUM($E328:H328))/2</f>
        <v>0</v>
      </c>
      <c r="V328" s="9">
        <f>(SUM($E328:J328)+SUM($E328:I328))/2</f>
        <v>0</v>
      </c>
      <c r="W328" s="9">
        <f>(SUM($E328:K328)+SUM($E328:J328))/2</f>
        <v>0</v>
      </c>
      <c r="X328" s="9">
        <f>(SUM($E328:L328)+SUM($E328:K328))/2</f>
        <v>0</v>
      </c>
      <c r="Y328" s="9">
        <f>(SUM($E328:M328)+SUM($E328:L328))/2</f>
        <v>0</v>
      </c>
      <c r="Z328" s="9">
        <f>(SUM($E328:N328)+SUM($E328:M328))/2</f>
        <v>0</v>
      </c>
      <c r="AA328" s="9">
        <f t="shared" si="23"/>
        <v>0</v>
      </c>
    </row>
    <row r="329" spans="1:27" hidden="1">
      <c r="A329" s="7">
        <v>4179</v>
      </c>
      <c r="B329" t="s">
        <v>39</v>
      </c>
      <c r="C329" t="str">
        <f t="shared" si="20"/>
        <v>4179 Hydro 331-336</v>
      </c>
      <c r="D329" s="11">
        <v>1</v>
      </c>
      <c r="E329" s="8">
        <v>0</v>
      </c>
      <c r="F329" s="9">
        <v>0</v>
      </c>
      <c r="G329" s="9">
        <v>0</v>
      </c>
      <c r="H329" s="9">
        <v>0</v>
      </c>
      <c r="I329" s="9">
        <v>0</v>
      </c>
      <c r="J329" s="9">
        <v>0</v>
      </c>
      <c r="K329" s="9">
        <v>0</v>
      </c>
      <c r="L329" s="9">
        <v>0</v>
      </c>
      <c r="M329" s="9">
        <v>0</v>
      </c>
      <c r="N329" s="9">
        <v>0</v>
      </c>
      <c r="O329" s="9">
        <f t="shared" si="21"/>
        <v>0</v>
      </c>
      <c r="Q329" s="9">
        <f t="shared" si="22"/>
        <v>0</v>
      </c>
      <c r="R329" s="9">
        <f>(SUM($E329:F329)+SUM($E329:E329))/2</f>
        <v>0</v>
      </c>
      <c r="S329" s="9">
        <f>(SUM($E329:G329)+SUM($E329:F329))/2</f>
        <v>0</v>
      </c>
      <c r="T329" s="9">
        <f>(SUM($E329:H329)+SUM($E329:G329))/2</f>
        <v>0</v>
      </c>
      <c r="U329" s="9">
        <f>(SUM($E329:I329)+SUM($E329:H329))/2</f>
        <v>0</v>
      </c>
      <c r="V329" s="9">
        <f>(SUM($E329:J329)+SUM($E329:I329))/2</f>
        <v>0</v>
      </c>
      <c r="W329" s="9">
        <f>(SUM($E329:K329)+SUM($E329:J329))/2</f>
        <v>0</v>
      </c>
      <c r="X329" s="9">
        <f>(SUM($E329:L329)+SUM($E329:K329))/2</f>
        <v>0</v>
      </c>
      <c r="Y329" s="9">
        <f>(SUM($E329:M329)+SUM($E329:L329))/2</f>
        <v>0</v>
      </c>
      <c r="Z329" s="9">
        <f>(SUM($E329:N329)+SUM($E329:M329))/2</f>
        <v>0</v>
      </c>
      <c r="AA329" s="9">
        <f t="shared" si="23"/>
        <v>0</v>
      </c>
    </row>
    <row r="330" spans="1:27" hidden="1">
      <c r="A330" s="7">
        <v>4180</v>
      </c>
      <c r="B330" t="s">
        <v>39</v>
      </c>
      <c r="C330" t="str">
        <f t="shared" si="20"/>
        <v>4180 Hydro 331-336</v>
      </c>
      <c r="D330" s="11">
        <v>1</v>
      </c>
      <c r="E330" s="8">
        <v>0</v>
      </c>
      <c r="F330" s="9">
        <v>0</v>
      </c>
      <c r="G330" s="9">
        <v>0</v>
      </c>
      <c r="H330" s="9">
        <v>0</v>
      </c>
      <c r="I330" s="9">
        <v>0</v>
      </c>
      <c r="J330" s="9">
        <v>0</v>
      </c>
      <c r="K330" s="9">
        <v>0</v>
      </c>
      <c r="L330" s="9">
        <v>0</v>
      </c>
      <c r="M330" s="9">
        <v>0</v>
      </c>
      <c r="N330" s="9">
        <v>0</v>
      </c>
      <c r="O330" s="9">
        <f t="shared" si="21"/>
        <v>0</v>
      </c>
      <c r="Q330" s="9">
        <f t="shared" si="22"/>
        <v>0</v>
      </c>
      <c r="R330" s="9">
        <f>(SUM($E330:F330)+SUM($E330:E330))/2</f>
        <v>0</v>
      </c>
      <c r="S330" s="9">
        <f>(SUM($E330:G330)+SUM($E330:F330))/2</f>
        <v>0</v>
      </c>
      <c r="T330" s="9">
        <f>(SUM($E330:H330)+SUM($E330:G330))/2</f>
        <v>0</v>
      </c>
      <c r="U330" s="9">
        <f>(SUM($E330:I330)+SUM($E330:H330))/2</f>
        <v>0</v>
      </c>
      <c r="V330" s="9">
        <f>(SUM($E330:J330)+SUM($E330:I330))/2</f>
        <v>0</v>
      </c>
      <c r="W330" s="9">
        <f>(SUM($E330:K330)+SUM($E330:J330))/2</f>
        <v>0</v>
      </c>
      <c r="X330" s="9">
        <f>(SUM($E330:L330)+SUM($E330:K330))/2</f>
        <v>0</v>
      </c>
      <c r="Y330" s="9">
        <f>(SUM($E330:M330)+SUM($E330:L330))/2</f>
        <v>0</v>
      </c>
      <c r="Z330" s="9">
        <f>(SUM($E330:N330)+SUM($E330:M330))/2</f>
        <v>0</v>
      </c>
      <c r="AA330" s="9">
        <f t="shared" si="23"/>
        <v>0</v>
      </c>
    </row>
    <row r="331" spans="1:27" hidden="1">
      <c r="A331" s="7">
        <v>4181</v>
      </c>
      <c r="B331" t="s">
        <v>39</v>
      </c>
      <c r="C331" t="str">
        <f t="shared" si="20"/>
        <v>4181 Hydro 331-336</v>
      </c>
      <c r="D331" s="11">
        <v>1</v>
      </c>
      <c r="E331" s="8">
        <v>0</v>
      </c>
      <c r="F331" s="9">
        <v>0</v>
      </c>
      <c r="G331" s="9">
        <v>0</v>
      </c>
      <c r="H331" s="9">
        <v>0</v>
      </c>
      <c r="I331" s="9">
        <v>0</v>
      </c>
      <c r="J331" s="9">
        <v>0</v>
      </c>
      <c r="K331" s="9">
        <v>0</v>
      </c>
      <c r="L331" s="9">
        <v>0</v>
      </c>
      <c r="M331" s="9">
        <v>0</v>
      </c>
      <c r="N331" s="9">
        <v>0</v>
      </c>
      <c r="O331" s="9">
        <f t="shared" si="21"/>
        <v>0</v>
      </c>
      <c r="Q331" s="9">
        <f t="shared" si="22"/>
        <v>0</v>
      </c>
      <c r="R331" s="9">
        <f>(SUM($E331:F331)+SUM($E331:E331))/2</f>
        <v>0</v>
      </c>
      <c r="S331" s="9">
        <f>(SUM($E331:G331)+SUM($E331:F331))/2</f>
        <v>0</v>
      </c>
      <c r="T331" s="9">
        <f>(SUM($E331:H331)+SUM($E331:G331))/2</f>
        <v>0</v>
      </c>
      <c r="U331" s="9">
        <f>(SUM($E331:I331)+SUM($E331:H331))/2</f>
        <v>0</v>
      </c>
      <c r="V331" s="9">
        <f>(SUM($E331:J331)+SUM($E331:I331))/2</f>
        <v>0</v>
      </c>
      <c r="W331" s="9">
        <f>(SUM($E331:K331)+SUM($E331:J331))/2</f>
        <v>0</v>
      </c>
      <c r="X331" s="9">
        <f>(SUM($E331:L331)+SUM($E331:K331))/2</f>
        <v>0</v>
      </c>
      <c r="Y331" s="9">
        <f>(SUM($E331:M331)+SUM($E331:L331))/2</f>
        <v>0</v>
      </c>
      <c r="Z331" s="9">
        <f>(SUM($E331:N331)+SUM($E331:M331))/2</f>
        <v>0</v>
      </c>
      <c r="AA331" s="9">
        <f t="shared" si="23"/>
        <v>0</v>
      </c>
    </row>
    <row r="332" spans="1:27" hidden="1">
      <c r="A332" s="7">
        <v>4182</v>
      </c>
      <c r="B332" t="s">
        <v>41</v>
      </c>
      <c r="C332" t="str">
        <f t="shared" si="20"/>
        <v>4182 Thermal 311-316</v>
      </c>
      <c r="D332" s="11">
        <v>1</v>
      </c>
      <c r="E332" s="8">
        <v>0</v>
      </c>
      <c r="F332" s="9">
        <v>0</v>
      </c>
      <c r="G332" s="9">
        <v>0</v>
      </c>
      <c r="H332" s="9">
        <v>0</v>
      </c>
      <c r="I332" s="9">
        <v>0</v>
      </c>
      <c r="J332" s="9">
        <v>0</v>
      </c>
      <c r="K332" s="9">
        <v>0</v>
      </c>
      <c r="L332" s="9">
        <v>0</v>
      </c>
      <c r="M332" s="9">
        <v>0</v>
      </c>
      <c r="N332" s="9">
        <v>0</v>
      </c>
      <c r="O332" s="9">
        <f t="shared" si="21"/>
        <v>0</v>
      </c>
      <c r="Q332" s="9">
        <f t="shared" si="22"/>
        <v>0</v>
      </c>
      <c r="R332" s="9">
        <f>(SUM($E332:F332)+SUM($E332:E332))/2</f>
        <v>0</v>
      </c>
      <c r="S332" s="9">
        <f>(SUM($E332:G332)+SUM($E332:F332))/2</f>
        <v>0</v>
      </c>
      <c r="T332" s="9">
        <f>(SUM($E332:H332)+SUM($E332:G332))/2</f>
        <v>0</v>
      </c>
      <c r="U332" s="9">
        <f>(SUM($E332:I332)+SUM($E332:H332))/2</f>
        <v>0</v>
      </c>
      <c r="V332" s="9">
        <f>(SUM($E332:J332)+SUM($E332:I332))/2</f>
        <v>0</v>
      </c>
      <c r="W332" s="9">
        <f>(SUM($E332:K332)+SUM($E332:J332))/2</f>
        <v>0</v>
      </c>
      <c r="X332" s="9">
        <f>(SUM($E332:L332)+SUM($E332:K332))/2</f>
        <v>0</v>
      </c>
      <c r="Y332" s="9">
        <f>(SUM($E332:M332)+SUM($E332:L332))/2</f>
        <v>0</v>
      </c>
      <c r="Z332" s="9">
        <f>(SUM($E332:N332)+SUM($E332:M332))/2</f>
        <v>0</v>
      </c>
      <c r="AA332" s="9">
        <f t="shared" si="23"/>
        <v>0</v>
      </c>
    </row>
    <row r="333" spans="1:27" hidden="1">
      <c r="A333" s="7">
        <v>4184</v>
      </c>
      <c r="B333" t="s">
        <v>39</v>
      </c>
      <c r="C333" t="str">
        <f t="shared" si="20"/>
        <v>4184 Hydro 331-336</v>
      </c>
      <c r="D333" s="11">
        <v>1</v>
      </c>
      <c r="E333" s="8">
        <v>0</v>
      </c>
      <c r="F333" s="9">
        <v>0</v>
      </c>
      <c r="G333" s="9">
        <v>0</v>
      </c>
      <c r="H333" s="9">
        <v>0</v>
      </c>
      <c r="I333" s="9">
        <v>0</v>
      </c>
      <c r="J333" s="9">
        <v>0</v>
      </c>
      <c r="K333" s="9">
        <v>0</v>
      </c>
      <c r="L333" s="9">
        <v>0</v>
      </c>
      <c r="M333" s="9">
        <v>0</v>
      </c>
      <c r="N333" s="9">
        <v>0</v>
      </c>
      <c r="O333" s="9">
        <f t="shared" si="21"/>
        <v>0</v>
      </c>
      <c r="Q333" s="9">
        <f t="shared" si="22"/>
        <v>0</v>
      </c>
      <c r="R333" s="9">
        <f>(SUM($E333:F333)+SUM($E333:E333))/2</f>
        <v>0</v>
      </c>
      <c r="S333" s="9">
        <f>(SUM($E333:G333)+SUM($E333:F333))/2</f>
        <v>0</v>
      </c>
      <c r="T333" s="9">
        <f>(SUM($E333:H333)+SUM($E333:G333))/2</f>
        <v>0</v>
      </c>
      <c r="U333" s="9">
        <f>(SUM($E333:I333)+SUM($E333:H333))/2</f>
        <v>0</v>
      </c>
      <c r="V333" s="9">
        <f>(SUM($E333:J333)+SUM($E333:I333))/2</f>
        <v>0</v>
      </c>
      <c r="W333" s="9">
        <f>(SUM($E333:K333)+SUM($E333:J333))/2</f>
        <v>0</v>
      </c>
      <c r="X333" s="9">
        <f>(SUM($E333:L333)+SUM($E333:K333))/2</f>
        <v>0</v>
      </c>
      <c r="Y333" s="9">
        <f>(SUM($E333:M333)+SUM($E333:L333))/2</f>
        <v>0</v>
      </c>
      <c r="Z333" s="9">
        <f>(SUM($E333:N333)+SUM($E333:M333))/2</f>
        <v>0</v>
      </c>
      <c r="AA333" s="9">
        <f t="shared" si="23"/>
        <v>0</v>
      </c>
    </row>
    <row r="334" spans="1:27">
      <c r="A334" s="7">
        <v>5005</v>
      </c>
      <c r="B334" t="s">
        <v>37</v>
      </c>
      <c r="C334" t="str">
        <f t="shared" si="20"/>
        <v>5005 Software 303</v>
      </c>
      <c r="D334" s="11">
        <v>1</v>
      </c>
      <c r="E334" s="8">
        <v>11114.125829193414</v>
      </c>
      <c r="F334" s="9">
        <v>588033.81933308567</v>
      </c>
      <c r="G334" s="9">
        <v>73582.03403113535</v>
      </c>
      <c r="H334" s="9">
        <v>66077.728436321282</v>
      </c>
      <c r="I334" s="9">
        <v>73561.544689343427</v>
      </c>
      <c r="J334" s="9">
        <v>11204.955946374123</v>
      </c>
      <c r="K334" s="9">
        <v>19642.817884080832</v>
      </c>
      <c r="L334" s="9">
        <v>97889.814876872639</v>
      </c>
      <c r="M334" s="9">
        <v>195579.05875648791</v>
      </c>
      <c r="N334" s="9">
        <v>25232.428775274177</v>
      </c>
      <c r="O334" s="9">
        <f t="shared" si="21"/>
        <v>1161918.3285581688</v>
      </c>
      <c r="Q334" s="9">
        <f t="shared" si="22"/>
        <v>5557.0629145967068</v>
      </c>
      <c r="R334" s="9">
        <f>(SUM($E334:F334)+SUM($E334:E334))/2</f>
        <v>305131.03549573623</v>
      </c>
      <c r="S334" s="9">
        <f>(SUM($E334:G334)+SUM($E334:F334))/2</f>
        <v>635938.96217784681</v>
      </c>
      <c r="T334" s="9">
        <f>(SUM($E334:H334)+SUM($E334:G334))/2</f>
        <v>705768.84341157507</v>
      </c>
      <c r="U334" s="9">
        <f>(SUM($E334:I334)+SUM($E334:H334))/2</f>
        <v>775588.47997440747</v>
      </c>
      <c r="V334" s="9">
        <f>(SUM($E334:J334)+SUM($E334:I334))/2</f>
        <v>817971.73029226623</v>
      </c>
      <c r="W334" s="9">
        <f>(SUM($E334:K334)+SUM($E334:J334))/2</f>
        <v>833395.61720749363</v>
      </c>
      <c r="X334" s="9">
        <f>(SUM($E334:L334)+SUM($E334:K334))/2</f>
        <v>892161.93358797044</v>
      </c>
      <c r="Y334" s="9">
        <f>(SUM($E334:M334)+SUM($E334:L334))/2</f>
        <v>1038896.3704046507</v>
      </c>
      <c r="Z334" s="9">
        <f>(SUM($E334:N334)+SUM($E334:M334))/2</f>
        <v>1149302.1141705317</v>
      </c>
      <c r="AA334" s="9">
        <f t="shared" si="23"/>
        <v>715971.21496370737</v>
      </c>
    </row>
    <row r="335" spans="1:27">
      <c r="A335" s="7">
        <v>5005</v>
      </c>
      <c r="B335" t="s">
        <v>36</v>
      </c>
      <c r="C335" t="str">
        <f t="shared" si="20"/>
        <v>5005 General 389-391 / 393-395 / 397-398</v>
      </c>
      <c r="D335" s="11">
        <v>1</v>
      </c>
      <c r="E335" s="8">
        <v>1438.1829237872721</v>
      </c>
      <c r="F335" s="9">
        <v>20425.15807976637</v>
      </c>
      <c r="G335" s="9">
        <v>29122.627353741278</v>
      </c>
      <c r="H335" s="9">
        <v>-4103.2513341544873</v>
      </c>
      <c r="I335" s="9">
        <v>13672.167006167891</v>
      </c>
      <c r="J335" s="9">
        <v>50004.115989519021</v>
      </c>
      <c r="K335" s="9">
        <v>44257.471035663912</v>
      </c>
      <c r="L335" s="9">
        <v>119991.78707486083</v>
      </c>
      <c r="M335" s="9">
        <v>104770.28274412602</v>
      </c>
      <c r="N335" s="9">
        <v>85945.878547238084</v>
      </c>
      <c r="O335" s="9">
        <f t="shared" si="21"/>
        <v>465524.41942071612</v>
      </c>
      <c r="Q335" s="9">
        <f t="shared" si="22"/>
        <v>719.09146189363605</v>
      </c>
      <c r="R335" s="9">
        <f>(SUM($E335:F335)+SUM($E335:E335))/2</f>
        <v>11650.761963670458</v>
      </c>
      <c r="S335" s="9">
        <f>(SUM($E335:G335)+SUM($E335:F335))/2</f>
        <v>36424.654680424283</v>
      </c>
      <c r="T335" s="9">
        <f>(SUM($E335:H335)+SUM($E335:G335))/2</f>
        <v>48934.342690217672</v>
      </c>
      <c r="U335" s="9">
        <f>(SUM($E335:I335)+SUM($E335:H335))/2</f>
        <v>53718.800526224375</v>
      </c>
      <c r="V335" s="9">
        <f>(SUM($E335:J335)+SUM($E335:I335))/2</f>
        <v>85556.94202406783</v>
      </c>
      <c r="W335" s="9">
        <f>(SUM($E335:K335)+SUM($E335:J335))/2</f>
        <v>132687.73553665928</v>
      </c>
      <c r="X335" s="9">
        <f>(SUM($E335:L335)+SUM($E335:K335))/2</f>
        <v>214812.36459192165</v>
      </c>
      <c r="Y335" s="9">
        <f>(SUM($E335:M335)+SUM($E335:L335))/2</f>
        <v>327193.39950141509</v>
      </c>
      <c r="Z335" s="9">
        <f>(SUM($E335:N335)+SUM($E335:M335))/2</f>
        <v>422551.48014709709</v>
      </c>
      <c r="AA335" s="9">
        <f t="shared" si="23"/>
        <v>133424.95731235915</v>
      </c>
    </row>
    <row r="336" spans="1:27" hidden="1">
      <c r="A336" s="7">
        <v>5005</v>
      </c>
      <c r="B336" t="s">
        <v>39</v>
      </c>
      <c r="C336" t="str">
        <f t="shared" si="20"/>
        <v>5005 Hydro 331-336</v>
      </c>
      <c r="D336" s="11">
        <v>1</v>
      </c>
      <c r="E336" s="8">
        <v>0</v>
      </c>
      <c r="F336" s="9">
        <v>0</v>
      </c>
      <c r="G336" s="9">
        <v>0</v>
      </c>
      <c r="H336" s="9">
        <v>0</v>
      </c>
      <c r="I336" s="9">
        <v>0</v>
      </c>
      <c r="J336" s="9">
        <v>0</v>
      </c>
      <c r="K336" s="9">
        <v>0</v>
      </c>
      <c r="L336" s="9">
        <v>0</v>
      </c>
      <c r="M336" s="9">
        <v>0</v>
      </c>
      <c r="N336" s="9">
        <v>0</v>
      </c>
      <c r="O336" s="9">
        <f t="shared" si="21"/>
        <v>0</v>
      </c>
      <c r="Q336" s="9">
        <f t="shared" si="22"/>
        <v>0</v>
      </c>
      <c r="R336" s="9">
        <f>(SUM($E336:F336)+SUM($E336:E336))/2</f>
        <v>0</v>
      </c>
      <c r="S336" s="9">
        <f>(SUM($E336:G336)+SUM($E336:F336))/2</f>
        <v>0</v>
      </c>
      <c r="T336" s="9">
        <f>(SUM($E336:H336)+SUM($E336:G336))/2</f>
        <v>0</v>
      </c>
      <c r="U336" s="9">
        <f>(SUM($E336:I336)+SUM($E336:H336))/2</f>
        <v>0</v>
      </c>
      <c r="V336" s="9">
        <f>(SUM($E336:J336)+SUM($E336:I336))/2</f>
        <v>0</v>
      </c>
      <c r="W336" s="9">
        <f>(SUM($E336:K336)+SUM($E336:J336))/2</f>
        <v>0</v>
      </c>
      <c r="X336" s="9">
        <f>(SUM($E336:L336)+SUM($E336:K336))/2</f>
        <v>0</v>
      </c>
      <c r="Y336" s="9">
        <f>(SUM($E336:M336)+SUM($E336:L336))/2</f>
        <v>0</v>
      </c>
      <c r="Z336" s="9">
        <f>(SUM($E336:N336)+SUM($E336:M336))/2</f>
        <v>0</v>
      </c>
      <c r="AA336" s="9">
        <f t="shared" si="23"/>
        <v>0</v>
      </c>
    </row>
    <row r="337" spans="1:27">
      <c r="A337" s="7">
        <v>5006</v>
      </c>
      <c r="B337" t="s">
        <v>36</v>
      </c>
      <c r="C337" t="str">
        <f t="shared" si="20"/>
        <v>5006 General 389-391 / 393-395 / 397-398</v>
      </c>
      <c r="D337" s="11">
        <v>1</v>
      </c>
      <c r="E337" s="8">
        <v>137467.01899220559</v>
      </c>
      <c r="F337" s="9">
        <v>20574.508870752095</v>
      </c>
      <c r="G337" s="9">
        <v>5958.84054631457</v>
      </c>
      <c r="H337" s="9">
        <v>2780.4535603450049</v>
      </c>
      <c r="I337" s="9">
        <v>5394.9657821903547</v>
      </c>
      <c r="J337" s="9">
        <v>12792.727233965761</v>
      </c>
      <c r="K337" s="9">
        <v>13041.98766059238</v>
      </c>
      <c r="L337" s="9">
        <v>28097.481432911307</v>
      </c>
      <c r="M337" s="9">
        <v>12254.97616861833</v>
      </c>
      <c r="N337" s="9">
        <v>263375.21289801644</v>
      </c>
      <c r="O337" s="9">
        <f t="shared" si="21"/>
        <v>501738.17314591183</v>
      </c>
      <c r="Q337" s="9">
        <f t="shared" si="22"/>
        <v>68733.509496102793</v>
      </c>
      <c r="R337" s="9">
        <f>(SUM($E337:F337)+SUM($E337:E337))/2</f>
        <v>147754.27342758165</v>
      </c>
      <c r="S337" s="9">
        <f>(SUM($E337:G337)+SUM($E337:F337))/2</f>
        <v>161020.94813611498</v>
      </c>
      <c r="T337" s="9">
        <f>(SUM($E337:H337)+SUM($E337:G337))/2</f>
        <v>165390.59518944475</v>
      </c>
      <c r="U337" s="9">
        <f>(SUM($E337:I337)+SUM($E337:H337))/2</f>
        <v>169478.30486071244</v>
      </c>
      <c r="V337" s="9">
        <f>(SUM($E337:J337)+SUM($E337:I337))/2</f>
        <v>178572.15136879048</v>
      </c>
      <c r="W337" s="9">
        <f>(SUM($E337:K337)+SUM($E337:J337))/2</f>
        <v>191489.50881606957</v>
      </c>
      <c r="X337" s="9">
        <f>(SUM($E337:L337)+SUM($E337:K337))/2</f>
        <v>212059.24336282141</v>
      </c>
      <c r="Y337" s="9">
        <f>(SUM($E337:M337)+SUM($E337:L337))/2</f>
        <v>232235.47216358624</v>
      </c>
      <c r="Z337" s="9">
        <f>(SUM($E337:N337)+SUM($E337:M337))/2</f>
        <v>370050.56669690361</v>
      </c>
      <c r="AA337" s="9">
        <f t="shared" si="23"/>
        <v>189678.4573518128</v>
      </c>
    </row>
    <row r="338" spans="1:27">
      <c r="A338" s="7">
        <v>5006</v>
      </c>
      <c r="B338" t="s">
        <v>37</v>
      </c>
      <c r="C338" t="str">
        <f t="shared" si="20"/>
        <v>5006 Software 303</v>
      </c>
      <c r="D338" s="11">
        <v>1</v>
      </c>
      <c r="E338" s="8">
        <v>22968.510855940745</v>
      </c>
      <c r="F338" s="9">
        <v>33099.382281415274</v>
      </c>
      <c r="G338" s="9">
        <v>26199.527352665616</v>
      </c>
      <c r="H338" s="9">
        <v>91570.428883920104</v>
      </c>
      <c r="I338" s="9">
        <v>44637.102671981076</v>
      </c>
      <c r="J338" s="9">
        <v>17766.469365180161</v>
      </c>
      <c r="K338" s="9">
        <v>159759.26323656327</v>
      </c>
      <c r="L338" s="9">
        <v>27952.111283844191</v>
      </c>
      <c r="M338" s="9">
        <v>111623.8961353279</v>
      </c>
      <c r="N338" s="9">
        <v>75269.502035382699</v>
      </c>
      <c r="O338" s="9">
        <f t="shared" si="21"/>
        <v>610846.19410222094</v>
      </c>
      <c r="Q338" s="9">
        <f t="shared" si="22"/>
        <v>11484.255427970373</v>
      </c>
      <c r="R338" s="9">
        <f>(SUM($E338:F338)+SUM($E338:E338))/2</f>
        <v>39518.201996648379</v>
      </c>
      <c r="S338" s="9">
        <f>(SUM($E338:G338)+SUM($E338:F338))/2</f>
        <v>69167.656813688838</v>
      </c>
      <c r="T338" s="9">
        <f>(SUM($E338:H338)+SUM($E338:G338))/2</f>
        <v>128052.63493198169</v>
      </c>
      <c r="U338" s="9">
        <f>(SUM($E338:I338)+SUM($E338:H338))/2</f>
        <v>196156.40070993226</v>
      </c>
      <c r="V338" s="9">
        <f>(SUM($E338:J338)+SUM($E338:I338))/2</f>
        <v>227358.18672851287</v>
      </c>
      <c r="W338" s="9">
        <f>(SUM($E338:K338)+SUM($E338:J338))/2</f>
        <v>316121.05302938458</v>
      </c>
      <c r="X338" s="9">
        <f>(SUM($E338:L338)+SUM($E338:K338))/2</f>
        <v>409976.74028958834</v>
      </c>
      <c r="Y338" s="9">
        <f>(SUM($E338:M338)+SUM($E338:L338))/2</f>
        <v>479764.74399917433</v>
      </c>
      <c r="Z338" s="9">
        <f>(SUM($E338:N338)+SUM($E338:M338))/2</f>
        <v>573211.4430845296</v>
      </c>
      <c r="AA338" s="9">
        <f t="shared" si="23"/>
        <v>245081.13170114113</v>
      </c>
    </row>
    <row r="339" spans="1:27" hidden="1">
      <c r="A339" s="7">
        <v>5006</v>
      </c>
      <c r="B339" t="s">
        <v>34</v>
      </c>
      <c r="C339" t="str">
        <f t="shared" si="20"/>
        <v>5006 Elec Transmission 350-359</v>
      </c>
      <c r="D339" s="11">
        <v>1</v>
      </c>
      <c r="E339" s="8">
        <v>0</v>
      </c>
      <c r="F339" s="9">
        <v>0</v>
      </c>
      <c r="G339" s="9">
        <v>0</v>
      </c>
      <c r="H339" s="9">
        <v>0</v>
      </c>
      <c r="I339" s="9">
        <v>0</v>
      </c>
      <c r="J339" s="9">
        <v>0</v>
      </c>
      <c r="K339" s="9">
        <v>0</v>
      </c>
      <c r="L339" s="9">
        <v>0</v>
      </c>
      <c r="M339" s="9">
        <v>0</v>
      </c>
      <c r="N339" s="9">
        <v>0</v>
      </c>
      <c r="O339" s="9">
        <f t="shared" si="21"/>
        <v>0</v>
      </c>
      <c r="Q339" s="9">
        <f t="shared" si="22"/>
        <v>0</v>
      </c>
      <c r="R339" s="9">
        <f>(SUM($E339:F339)+SUM($E339:E339))/2</f>
        <v>0</v>
      </c>
      <c r="S339" s="9">
        <f>(SUM($E339:G339)+SUM($E339:F339))/2</f>
        <v>0</v>
      </c>
      <c r="T339" s="9">
        <f>(SUM($E339:H339)+SUM($E339:G339))/2</f>
        <v>0</v>
      </c>
      <c r="U339" s="9">
        <f>(SUM($E339:I339)+SUM($E339:H339))/2</f>
        <v>0</v>
      </c>
      <c r="V339" s="9">
        <f>(SUM($E339:J339)+SUM($E339:I339))/2</f>
        <v>0</v>
      </c>
      <c r="W339" s="9">
        <f>(SUM($E339:K339)+SUM($E339:J339))/2</f>
        <v>0</v>
      </c>
      <c r="X339" s="9">
        <f>(SUM($E339:L339)+SUM($E339:K339))/2</f>
        <v>0</v>
      </c>
      <c r="Y339" s="9">
        <f>(SUM($E339:M339)+SUM($E339:L339))/2</f>
        <v>0</v>
      </c>
      <c r="Z339" s="9">
        <f>(SUM($E339:N339)+SUM($E339:M339))/2</f>
        <v>0</v>
      </c>
      <c r="AA339" s="9">
        <f t="shared" si="23"/>
        <v>0</v>
      </c>
    </row>
    <row r="340" spans="1:27" hidden="1">
      <c r="A340" s="7">
        <v>5010</v>
      </c>
      <c r="B340" t="s">
        <v>37</v>
      </c>
      <c r="C340" t="str">
        <f t="shared" si="20"/>
        <v>5010 Software 303</v>
      </c>
      <c r="D340" s="11">
        <v>1</v>
      </c>
      <c r="E340" s="8">
        <v>0</v>
      </c>
      <c r="F340" s="9">
        <v>0</v>
      </c>
      <c r="G340" s="9">
        <v>0</v>
      </c>
      <c r="H340" s="9">
        <v>0</v>
      </c>
      <c r="I340" s="9">
        <v>0</v>
      </c>
      <c r="J340" s="9">
        <v>0</v>
      </c>
      <c r="K340" s="9">
        <v>0</v>
      </c>
      <c r="L340" s="9">
        <v>0</v>
      </c>
      <c r="M340" s="9">
        <v>0</v>
      </c>
      <c r="N340" s="9">
        <v>7601.1755901594652</v>
      </c>
      <c r="O340" s="9">
        <f t="shared" si="21"/>
        <v>7601.1755901594652</v>
      </c>
      <c r="Q340" s="9">
        <f t="shared" si="22"/>
        <v>0</v>
      </c>
      <c r="R340" s="9">
        <f>(SUM($E340:F340)+SUM($E340:E340))/2</f>
        <v>0</v>
      </c>
      <c r="S340" s="9">
        <f>(SUM($E340:G340)+SUM($E340:F340))/2</f>
        <v>0</v>
      </c>
      <c r="T340" s="9">
        <f>(SUM($E340:H340)+SUM($E340:G340))/2</f>
        <v>0</v>
      </c>
      <c r="U340" s="9">
        <f>(SUM($E340:I340)+SUM($E340:H340))/2</f>
        <v>0</v>
      </c>
      <c r="V340" s="9">
        <f>(SUM($E340:J340)+SUM($E340:I340))/2</f>
        <v>0</v>
      </c>
      <c r="W340" s="9">
        <f>(SUM($E340:K340)+SUM($E340:J340))/2</f>
        <v>0</v>
      </c>
      <c r="X340" s="9">
        <f>(SUM($E340:L340)+SUM($E340:K340))/2</f>
        <v>0</v>
      </c>
      <c r="Y340" s="9">
        <f>(SUM($E340:M340)+SUM($E340:L340))/2</f>
        <v>0</v>
      </c>
      <c r="Z340" s="9">
        <f>(SUM($E340:N340)+SUM($E340:M340))/2</f>
        <v>3800.5877950797326</v>
      </c>
      <c r="AA340" s="9">
        <f t="shared" si="23"/>
        <v>380.05877950797327</v>
      </c>
    </row>
    <row r="341" spans="1:27" hidden="1">
      <c r="A341" s="7">
        <v>5010</v>
      </c>
      <c r="B341" t="s">
        <v>36</v>
      </c>
      <c r="C341" t="str">
        <f t="shared" si="20"/>
        <v>5010 General 389-391 / 393-395 / 397-398</v>
      </c>
      <c r="D341" s="11">
        <v>1</v>
      </c>
      <c r="E341" s="8">
        <v>0</v>
      </c>
      <c r="F341" s="9">
        <v>0</v>
      </c>
      <c r="G341" s="9">
        <v>0</v>
      </c>
      <c r="H341" s="9">
        <v>0</v>
      </c>
      <c r="I341" s="9">
        <v>0</v>
      </c>
      <c r="J341" s="9">
        <v>0</v>
      </c>
      <c r="K341" s="9">
        <v>0</v>
      </c>
      <c r="L341" s="9">
        <v>0</v>
      </c>
      <c r="M341" s="9">
        <v>0</v>
      </c>
      <c r="N341" s="9">
        <v>153302.74650660407</v>
      </c>
      <c r="O341" s="9">
        <f t="shared" si="21"/>
        <v>153302.74650660407</v>
      </c>
      <c r="Q341" s="9">
        <f t="shared" si="22"/>
        <v>0</v>
      </c>
      <c r="R341" s="9">
        <f>(SUM($E341:F341)+SUM($E341:E341))/2</f>
        <v>0</v>
      </c>
      <c r="S341" s="9">
        <f>(SUM($E341:G341)+SUM($E341:F341))/2</f>
        <v>0</v>
      </c>
      <c r="T341" s="9">
        <f>(SUM($E341:H341)+SUM($E341:G341))/2</f>
        <v>0</v>
      </c>
      <c r="U341" s="9">
        <f>(SUM($E341:I341)+SUM($E341:H341))/2</f>
        <v>0</v>
      </c>
      <c r="V341" s="9">
        <f>(SUM($E341:J341)+SUM($E341:I341))/2</f>
        <v>0</v>
      </c>
      <c r="W341" s="9">
        <f>(SUM($E341:K341)+SUM($E341:J341))/2</f>
        <v>0</v>
      </c>
      <c r="X341" s="9">
        <f>(SUM($E341:L341)+SUM($E341:K341))/2</f>
        <v>0</v>
      </c>
      <c r="Y341" s="9">
        <f>(SUM($E341:M341)+SUM($E341:L341))/2</f>
        <v>0</v>
      </c>
      <c r="Z341" s="9">
        <f>(SUM($E341:N341)+SUM($E341:M341))/2</f>
        <v>76651.373253302037</v>
      </c>
      <c r="AA341" s="9">
        <f t="shared" si="23"/>
        <v>7665.1373253302036</v>
      </c>
    </row>
    <row r="342" spans="1:27">
      <c r="A342" s="7">
        <v>5014</v>
      </c>
      <c r="B342" t="s">
        <v>36</v>
      </c>
      <c r="C342" t="str">
        <f t="shared" si="20"/>
        <v>5014 General 389-391 / 393-395 / 397-398</v>
      </c>
      <c r="D342" s="11">
        <v>1</v>
      </c>
      <c r="E342" s="8">
        <v>1561.145868203984</v>
      </c>
      <c r="F342" s="9">
        <v>3867.4170360251996</v>
      </c>
      <c r="G342" s="9">
        <v>4793.6166268564348</v>
      </c>
      <c r="H342" s="9">
        <v>3899.2053048987154</v>
      </c>
      <c r="I342" s="9">
        <v>9237.3280622166621</v>
      </c>
      <c r="J342" s="9">
        <v>46791.736856480071</v>
      </c>
      <c r="K342" s="9">
        <v>3609.5715104050346</v>
      </c>
      <c r="L342" s="9">
        <v>7034.065198242075</v>
      </c>
      <c r="M342" s="9">
        <v>2151.4353830653949</v>
      </c>
      <c r="N342" s="9">
        <v>49478.837837024301</v>
      </c>
      <c r="O342" s="9">
        <f t="shared" si="21"/>
        <v>132424.35968341786</v>
      </c>
      <c r="Q342" s="9">
        <f t="shared" si="22"/>
        <v>780.57293410199202</v>
      </c>
      <c r="R342" s="9">
        <f>(SUM($E342:F342)+SUM($E342:E342))/2</f>
        <v>3494.8543862165839</v>
      </c>
      <c r="S342" s="9">
        <f>(SUM($E342:G342)+SUM($E342:F342))/2</f>
        <v>7825.3712176574008</v>
      </c>
      <c r="T342" s="9">
        <f>(SUM($E342:H342)+SUM($E342:G342))/2</f>
        <v>12171.782183534975</v>
      </c>
      <c r="U342" s="9">
        <f>(SUM($E342:I342)+SUM($E342:H342))/2</f>
        <v>18740.048867092664</v>
      </c>
      <c r="V342" s="9">
        <f>(SUM($E342:J342)+SUM($E342:I342))/2</f>
        <v>46754.581326441024</v>
      </c>
      <c r="W342" s="9">
        <f>(SUM($E342:K342)+SUM($E342:J342))/2</f>
        <v>71955.235509883583</v>
      </c>
      <c r="X342" s="9">
        <f>(SUM($E342:L342)+SUM($E342:K342))/2</f>
        <v>77277.053864207119</v>
      </c>
      <c r="Y342" s="9">
        <f>(SUM($E342:M342)+SUM($E342:L342))/2</f>
        <v>81869.80415486086</v>
      </c>
      <c r="Z342" s="9">
        <f>(SUM($E342:N342)+SUM($E342:M342))/2</f>
        <v>107684.94076490571</v>
      </c>
      <c r="AA342" s="9">
        <f t="shared" si="23"/>
        <v>42855.424520890192</v>
      </c>
    </row>
    <row r="343" spans="1:27">
      <c r="A343" s="7">
        <v>5014</v>
      </c>
      <c r="B343" t="s">
        <v>37</v>
      </c>
      <c r="C343" t="str">
        <f t="shared" si="20"/>
        <v>5014 Software 303</v>
      </c>
      <c r="D343" s="11">
        <v>1</v>
      </c>
      <c r="E343" s="8">
        <v>-233.6360881755601</v>
      </c>
      <c r="F343" s="9">
        <v>6906.6146600810107</v>
      </c>
      <c r="G343" s="9">
        <v>491.55059064604501</v>
      </c>
      <c r="H343" s="9">
        <v>164.02407602553001</v>
      </c>
      <c r="I343" s="9">
        <v>-5624.0634162840752</v>
      </c>
      <c r="J343" s="9">
        <v>215.7696469249635</v>
      </c>
      <c r="K343" s="9">
        <v>44.481446350109998</v>
      </c>
      <c r="L343" s="9">
        <v>169.313738234445</v>
      </c>
      <c r="M343" s="9">
        <v>195.783604544745</v>
      </c>
      <c r="N343" s="9">
        <v>112.77858729091498</v>
      </c>
      <c r="O343" s="9">
        <f t="shared" si="21"/>
        <v>2442.6168456381288</v>
      </c>
      <c r="Q343" s="9">
        <f t="shared" si="22"/>
        <v>-116.81804408778005</v>
      </c>
      <c r="R343" s="9">
        <f>(SUM($E343:F343)+SUM($E343:E343))/2</f>
        <v>3219.6712418649454</v>
      </c>
      <c r="S343" s="9">
        <f>(SUM($E343:G343)+SUM($E343:F343))/2</f>
        <v>6918.7538672284736</v>
      </c>
      <c r="T343" s="9">
        <f>(SUM($E343:H343)+SUM($E343:G343))/2</f>
        <v>7246.5412005642611</v>
      </c>
      <c r="U343" s="9">
        <f>(SUM($E343:I343)+SUM($E343:H343))/2</f>
        <v>4516.5215304349877</v>
      </c>
      <c r="V343" s="9">
        <f>(SUM($E343:J343)+SUM($E343:I343))/2</f>
        <v>1812.3746457554323</v>
      </c>
      <c r="W343" s="9">
        <f>(SUM($E343:K343)+SUM($E343:J343))/2</f>
        <v>1942.500192392969</v>
      </c>
      <c r="X343" s="9">
        <f>(SUM($E343:L343)+SUM($E343:K343))/2</f>
        <v>2049.3977846852467</v>
      </c>
      <c r="Y343" s="9">
        <f>(SUM($E343:M343)+SUM($E343:L343))/2</f>
        <v>2231.9464560748415</v>
      </c>
      <c r="Z343" s="9">
        <f>(SUM($E343:N343)+SUM($E343:M343))/2</f>
        <v>2386.2275519926716</v>
      </c>
      <c r="AA343" s="9">
        <f t="shared" si="23"/>
        <v>3220.7116426906055</v>
      </c>
    </row>
    <row r="344" spans="1:27" hidden="1">
      <c r="A344" s="7">
        <v>5014</v>
      </c>
      <c r="B344" t="s">
        <v>39</v>
      </c>
      <c r="C344" t="str">
        <f t="shared" si="20"/>
        <v>5014 Hydro 331-336</v>
      </c>
      <c r="D344" s="11">
        <v>1</v>
      </c>
      <c r="E344" s="8">
        <v>0</v>
      </c>
      <c r="F344" s="9">
        <v>0</v>
      </c>
      <c r="G344" s="9">
        <v>0</v>
      </c>
      <c r="H344" s="9">
        <v>0</v>
      </c>
      <c r="I344" s="9">
        <v>0</v>
      </c>
      <c r="J344" s="9">
        <v>0</v>
      </c>
      <c r="K344" s="9">
        <v>0</v>
      </c>
      <c r="L344" s="9">
        <v>0</v>
      </c>
      <c r="M344" s="9">
        <v>0</v>
      </c>
      <c r="N344" s="9">
        <v>0</v>
      </c>
      <c r="O344" s="9">
        <f t="shared" si="21"/>
        <v>0</v>
      </c>
      <c r="Q344" s="9">
        <f t="shared" si="22"/>
        <v>0</v>
      </c>
      <c r="R344" s="9">
        <f>(SUM($E344:F344)+SUM($E344:E344))/2</f>
        <v>0</v>
      </c>
      <c r="S344" s="9">
        <f>(SUM($E344:G344)+SUM($E344:F344))/2</f>
        <v>0</v>
      </c>
      <c r="T344" s="9">
        <f>(SUM($E344:H344)+SUM($E344:G344))/2</f>
        <v>0</v>
      </c>
      <c r="U344" s="9">
        <f>(SUM($E344:I344)+SUM($E344:H344))/2</f>
        <v>0</v>
      </c>
      <c r="V344" s="9">
        <f>(SUM($E344:J344)+SUM($E344:I344))/2</f>
        <v>0</v>
      </c>
      <c r="W344" s="9">
        <f>(SUM($E344:K344)+SUM($E344:J344))/2</f>
        <v>0</v>
      </c>
      <c r="X344" s="9">
        <f>(SUM($E344:L344)+SUM($E344:K344))/2</f>
        <v>0</v>
      </c>
      <c r="Y344" s="9">
        <f>(SUM($E344:M344)+SUM($E344:L344))/2</f>
        <v>0</v>
      </c>
      <c r="Z344" s="9">
        <f>(SUM($E344:N344)+SUM($E344:M344))/2</f>
        <v>0</v>
      </c>
      <c r="AA344" s="9">
        <f t="shared" si="23"/>
        <v>0</v>
      </c>
    </row>
    <row r="345" spans="1:27" hidden="1">
      <c r="A345" s="7">
        <v>5014</v>
      </c>
      <c r="B345" t="s">
        <v>34</v>
      </c>
      <c r="C345" t="str">
        <f t="shared" si="20"/>
        <v>5014 Elec Transmission 350-359</v>
      </c>
      <c r="D345" s="11">
        <v>1</v>
      </c>
      <c r="E345" s="8">
        <v>0</v>
      </c>
      <c r="F345" s="9">
        <v>0</v>
      </c>
      <c r="G345" s="9">
        <v>0</v>
      </c>
      <c r="H345" s="9">
        <v>0</v>
      </c>
      <c r="I345" s="9">
        <v>0</v>
      </c>
      <c r="J345" s="9">
        <v>0</v>
      </c>
      <c r="K345" s="9">
        <v>0</v>
      </c>
      <c r="L345" s="9">
        <v>0</v>
      </c>
      <c r="M345" s="9">
        <v>0</v>
      </c>
      <c r="N345" s="9">
        <v>0</v>
      </c>
      <c r="O345" s="9">
        <f t="shared" si="21"/>
        <v>0</v>
      </c>
      <c r="Q345" s="9">
        <f t="shared" si="22"/>
        <v>0</v>
      </c>
      <c r="R345" s="9">
        <f>(SUM($E345:F345)+SUM($E345:E345))/2</f>
        <v>0</v>
      </c>
      <c r="S345" s="9">
        <f>(SUM($E345:G345)+SUM($E345:F345))/2</f>
        <v>0</v>
      </c>
      <c r="T345" s="9">
        <f>(SUM($E345:H345)+SUM($E345:G345))/2</f>
        <v>0</v>
      </c>
      <c r="U345" s="9">
        <f>(SUM($E345:I345)+SUM($E345:H345))/2</f>
        <v>0</v>
      </c>
      <c r="V345" s="9">
        <f>(SUM($E345:J345)+SUM($E345:I345))/2</f>
        <v>0</v>
      </c>
      <c r="W345" s="9">
        <f>(SUM($E345:K345)+SUM($E345:J345))/2</f>
        <v>0</v>
      </c>
      <c r="X345" s="9">
        <f>(SUM($E345:L345)+SUM($E345:K345))/2</f>
        <v>0</v>
      </c>
      <c r="Y345" s="9">
        <f>(SUM($E345:M345)+SUM($E345:L345))/2</f>
        <v>0</v>
      </c>
      <c r="Z345" s="9">
        <f>(SUM($E345:N345)+SUM($E345:M345))/2</f>
        <v>0</v>
      </c>
      <c r="AA345" s="9">
        <f t="shared" si="23"/>
        <v>0</v>
      </c>
    </row>
    <row r="346" spans="1:27" hidden="1">
      <c r="A346" s="7">
        <v>5014</v>
      </c>
      <c r="B346" t="s">
        <v>33</v>
      </c>
      <c r="C346" t="str">
        <f t="shared" si="20"/>
        <v>5014 Elec Distribution 360-373</v>
      </c>
      <c r="D346" s="11">
        <v>1</v>
      </c>
      <c r="E346" s="8">
        <v>0</v>
      </c>
      <c r="F346" s="9">
        <v>0</v>
      </c>
      <c r="G346" s="9">
        <v>0</v>
      </c>
      <c r="H346" s="9">
        <v>0</v>
      </c>
      <c r="I346" s="9">
        <v>0</v>
      </c>
      <c r="J346" s="9">
        <v>0</v>
      </c>
      <c r="K346" s="9">
        <v>0</v>
      </c>
      <c r="L346" s="9">
        <v>0</v>
      </c>
      <c r="M346" s="9">
        <v>0</v>
      </c>
      <c r="N346" s="9">
        <v>0</v>
      </c>
      <c r="O346" s="9">
        <f t="shared" si="21"/>
        <v>0</v>
      </c>
      <c r="Q346" s="9">
        <f t="shared" si="22"/>
        <v>0</v>
      </c>
      <c r="R346" s="9">
        <f>(SUM($E346:F346)+SUM($E346:E346))/2</f>
        <v>0</v>
      </c>
      <c r="S346" s="9">
        <f>(SUM($E346:G346)+SUM($E346:F346))/2</f>
        <v>0</v>
      </c>
      <c r="T346" s="9">
        <f>(SUM($E346:H346)+SUM($E346:G346))/2</f>
        <v>0</v>
      </c>
      <c r="U346" s="9">
        <f>(SUM($E346:I346)+SUM($E346:H346))/2</f>
        <v>0</v>
      </c>
      <c r="V346" s="9">
        <f>(SUM($E346:J346)+SUM($E346:I346))/2</f>
        <v>0</v>
      </c>
      <c r="W346" s="9">
        <f>(SUM($E346:K346)+SUM($E346:J346))/2</f>
        <v>0</v>
      </c>
      <c r="X346" s="9">
        <f>(SUM($E346:L346)+SUM($E346:K346))/2</f>
        <v>0</v>
      </c>
      <c r="Y346" s="9">
        <f>(SUM($E346:M346)+SUM($E346:L346))/2</f>
        <v>0</v>
      </c>
      <c r="Z346" s="9">
        <f>(SUM($E346:N346)+SUM($E346:M346))/2</f>
        <v>0</v>
      </c>
      <c r="AA346" s="9">
        <f t="shared" si="23"/>
        <v>0</v>
      </c>
    </row>
    <row r="347" spans="1:27" hidden="1">
      <c r="A347" s="7">
        <v>5015</v>
      </c>
      <c r="B347" t="s">
        <v>36</v>
      </c>
      <c r="C347" t="str">
        <f t="shared" si="20"/>
        <v>5015 General 389-391 / 393-395 / 397-398</v>
      </c>
      <c r="D347" s="11">
        <v>1</v>
      </c>
      <c r="E347" s="8">
        <v>0</v>
      </c>
      <c r="F347" s="9">
        <v>0</v>
      </c>
      <c r="G347" s="9">
        <v>0</v>
      </c>
      <c r="H347" s="9">
        <v>0</v>
      </c>
      <c r="I347" s="9">
        <v>0</v>
      </c>
      <c r="J347" s="9">
        <v>0</v>
      </c>
      <c r="K347" s="9">
        <v>0</v>
      </c>
      <c r="L347" s="9">
        <v>0</v>
      </c>
      <c r="M347" s="9">
        <v>0</v>
      </c>
      <c r="N347" s="9">
        <v>0</v>
      </c>
      <c r="O347" s="9">
        <f t="shared" si="21"/>
        <v>0</v>
      </c>
      <c r="Q347" s="9">
        <f t="shared" si="22"/>
        <v>0</v>
      </c>
      <c r="R347" s="9">
        <f>(SUM($E347:F347)+SUM($E347:E347))/2</f>
        <v>0</v>
      </c>
      <c r="S347" s="9">
        <f>(SUM($E347:G347)+SUM($E347:F347))/2</f>
        <v>0</v>
      </c>
      <c r="T347" s="9">
        <f>(SUM($E347:H347)+SUM($E347:G347))/2</f>
        <v>0</v>
      </c>
      <c r="U347" s="9">
        <f>(SUM($E347:I347)+SUM($E347:H347))/2</f>
        <v>0</v>
      </c>
      <c r="V347" s="9">
        <f>(SUM($E347:J347)+SUM($E347:I347))/2</f>
        <v>0</v>
      </c>
      <c r="W347" s="9">
        <f>(SUM($E347:K347)+SUM($E347:J347))/2</f>
        <v>0</v>
      </c>
      <c r="X347" s="9">
        <f>(SUM($E347:L347)+SUM($E347:K347))/2</f>
        <v>0</v>
      </c>
      <c r="Y347" s="9">
        <f>(SUM($E347:M347)+SUM($E347:L347))/2</f>
        <v>0</v>
      </c>
      <c r="Z347" s="9">
        <f>(SUM($E347:N347)+SUM($E347:M347))/2</f>
        <v>0</v>
      </c>
      <c r="AA347" s="9">
        <f t="shared" si="23"/>
        <v>0</v>
      </c>
    </row>
    <row r="348" spans="1:27" hidden="1">
      <c r="A348" s="7">
        <v>5102</v>
      </c>
      <c r="B348" t="s">
        <v>36</v>
      </c>
      <c r="C348" t="str">
        <f t="shared" si="20"/>
        <v>5102 General 389-391 / 393-395 / 397-398</v>
      </c>
      <c r="D348" s="11">
        <v>1</v>
      </c>
      <c r="E348" s="8">
        <v>0</v>
      </c>
      <c r="F348" s="9">
        <v>0</v>
      </c>
      <c r="G348" s="9">
        <v>0</v>
      </c>
      <c r="H348" s="9">
        <v>0</v>
      </c>
      <c r="I348" s="9">
        <v>0</v>
      </c>
      <c r="J348" s="9">
        <v>0</v>
      </c>
      <c r="K348" s="9">
        <v>0</v>
      </c>
      <c r="L348" s="9">
        <v>0</v>
      </c>
      <c r="M348" s="9">
        <v>0</v>
      </c>
      <c r="N348" s="9">
        <v>0</v>
      </c>
      <c r="O348" s="9">
        <f t="shared" si="21"/>
        <v>0</v>
      </c>
      <c r="Q348" s="9">
        <f t="shared" si="22"/>
        <v>0</v>
      </c>
      <c r="R348" s="9">
        <f>(SUM($E348:F348)+SUM($E348:E348))/2</f>
        <v>0</v>
      </c>
      <c r="S348" s="9">
        <f>(SUM($E348:G348)+SUM($E348:F348))/2</f>
        <v>0</v>
      </c>
      <c r="T348" s="9">
        <f>(SUM($E348:H348)+SUM($E348:G348))/2</f>
        <v>0</v>
      </c>
      <c r="U348" s="9">
        <f>(SUM($E348:I348)+SUM($E348:H348))/2</f>
        <v>0</v>
      </c>
      <c r="V348" s="9">
        <f>(SUM($E348:J348)+SUM($E348:I348))/2</f>
        <v>0</v>
      </c>
      <c r="W348" s="9">
        <f>(SUM($E348:K348)+SUM($E348:J348))/2</f>
        <v>0</v>
      </c>
      <c r="X348" s="9">
        <f>(SUM($E348:L348)+SUM($E348:K348))/2</f>
        <v>0</v>
      </c>
      <c r="Y348" s="9">
        <f>(SUM($E348:M348)+SUM($E348:L348))/2</f>
        <v>0</v>
      </c>
      <c r="Z348" s="9">
        <f>(SUM($E348:N348)+SUM($E348:M348))/2</f>
        <v>0</v>
      </c>
      <c r="AA348" s="9">
        <f t="shared" si="23"/>
        <v>0</v>
      </c>
    </row>
    <row r="349" spans="1:27" hidden="1">
      <c r="A349" s="7">
        <v>5106</v>
      </c>
      <c r="B349" t="s">
        <v>36</v>
      </c>
      <c r="C349" t="str">
        <f t="shared" si="20"/>
        <v>5106 General 389-391 / 393-395 / 397-398</v>
      </c>
      <c r="D349" s="11">
        <v>1</v>
      </c>
      <c r="E349" s="8">
        <v>3931.162649713026</v>
      </c>
      <c r="F349" s="9">
        <v>13704.436430445159</v>
      </c>
      <c r="G349" s="9">
        <v>4249.3463565127886</v>
      </c>
      <c r="H349" s="9">
        <v>5212.2761173982299</v>
      </c>
      <c r="I349" s="9">
        <v>6742.8202295373785</v>
      </c>
      <c r="J349" s="9">
        <v>9477.9796253308723</v>
      </c>
      <c r="K349" s="9">
        <v>1139.257585327995</v>
      </c>
      <c r="L349" s="9">
        <v>414.58823288378994</v>
      </c>
      <c r="M349" s="9">
        <v>1595.9648074384349</v>
      </c>
      <c r="N349" s="9">
        <v>35.064669263714997</v>
      </c>
      <c r="O349" s="9">
        <f t="shared" si="21"/>
        <v>46502.896703851387</v>
      </c>
      <c r="Q349" s="9">
        <f t="shared" si="22"/>
        <v>1965.581324856513</v>
      </c>
      <c r="R349" s="9">
        <f>(SUM($E349:F349)+SUM($E349:E349))/2</f>
        <v>10783.380864935607</v>
      </c>
      <c r="S349" s="9">
        <f>(SUM($E349:G349)+SUM($E349:F349))/2</f>
        <v>19760.272258414581</v>
      </c>
      <c r="T349" s="9">
        <f>(SUM($E349:H349)+SUM($E349:G349))/2</f>
        <v>24491.083495370091</v>
      </c>
      <c r="U349" s="9">
        <f>(SUM($E349:I349)+SUM($E349:H349))/2</f>
        <v>30468.631668837894</v>
      </c>
      <c r="V349" s="9">
        <f>(SUM($E349:J349)+SUM($E349:I349))/2</f>
        <v>38579.03159627202</v>
      </c>
      <c r="W349" s="9">
        <f>(SUM($E349:K349)+SUM($E349:J349))/2</f>
        <v>43887.650201601457</v>
      </c>
      <c r="X349" s="9">
        <f>(SUM($E349:L349)+SUM($E349:K349))/2</f>
        <v>44664.573110707344</v>
      </c>
      <c r="Y349" s="9">
        <f>(SUM($E349:M349)+SUM($E349:L349))/2</f>
        <v>45669.849630868455</v>
      </c>
      <c r="Z349" s="9">
        <f>(SUM($E349:N349)+SUM($E349:M349))/2</f>
        <v>46485.364369219533</v>
      </c>
      <c r="AA349" s="9">
        <f t="shared" si="23"/>
        <v>30675.541852108348</v>
      </c>
    </row>
    <row r="350" spans="1:27" hidden="1">
      <c r="A350" s="7">
        <v>5119</v>
      </c>
      <c r="B350" t="s">
        <v>36</v>
      </c>
      <c r="C350" t="str">
        <f t="shared" si="20"/>
        <v>5119 General 389-391 / 393-395 / 397-398</v>
      </c>
      <c r="D350" s="11">
        <v>1</v>
      </c>
      <c r="E350" s="8">
        <v>0</v>
      </c>
      <c r="F350" s="9">
        <v>0</v>
      </c>
      <c r="G350" s="9">
        <v>0</v>
      </c>
      <c r="H350" s="9">
        <v>0</v>
      </c>
      <c r="I350" s="9">
        <v>0</v>
      </c>
      <c r="J350" s="9">
        <v>0</v>
      </c>
      <c r="K350" s="9">
        <v>0</v>
      </c>
      <c r="L350" s="9">
        <v>0</v>
      </c>
      <c r="M350" s="9">
        <v>0</v>
      </c>
      <c r="N350" s="9">
        <v>0</v>
      </c>
      <c r="O350" s="9">
        <f t="shared" si="21"/>
        <v>0</v>
      </c>
      <c r="Q350" s="9">
        <f t="shared" si="22"/>
        <v>0</v>
      </c>
      <c r="R350" s="9">
        <f>(SUM($E350:F350)+SUM($E350:E350))/2</f>
        <v>0</v>
      </c>
      <c r="S350" s="9">
        <f>(SUM($E350:G350)+SUM($E350:F350))/2</f>
        <v>0</v>
      </c>
      <c r="T350" s="9">
        <f>(SUM($E350:H350)+SUM($E350:G350))/2</f>
        <v>0</v>
      </c>
      <c r="U350" s="9">
        <f>(SUM($E350:I350)+SUM($E350:H350))/2</f>
        <v>0</v>
      </c>
      <c r="V350" s="9">
        <f>(SUM($E350:J350)+SUM($E350:I350))/2</f>
        <v>0</v>
      </c>
      <c r="W350" s="9">
        <f>(SUM($E350:K350)+SUM($E350:J350))/2</f>
        <v>0</v>
      </c>
      <c r="X350" s="9">
        <f>(SUM($E350:L350)+SUM($E350:K350))/2</f>
        <v>0</v>
      </c>
      <c r="Y350" s="9">
        <f>(SUM($E350:M350)+SUM($E350:L350))/2</f>
        <v>0</v>
      </c>
      <c r="Z350" s="9">
        <f>(SUM($E350:N350)+SUM($E350:M350))/2</f>
        <v>0</v>
      </c>
      <c r="AA350" s="9">
        <f t="shared" si="23"/>
        <v>0</v>
      </c>
    </row>
    <row r="351" spans="1:27">
      <c r="A351" s="7">
        <v>5121</v>
      </c>
      <c r="B351" t="s">
        <v>36</v>
      </c>
      <c r="C351" t="str">
        <f t="shared" si="20"/>
        <v>5121 General 389-391 / 393-395 / 397-398</v>
      </c>
      <c r="D351" s="11">
        <v>1</v>
      </c>
      <c r="E351" s="8">
        <v>0</v>
      </c>
      <c r="F351" s="9">
        <v>0</v>
      </c>
      <c r="G351" s="9">
        <v>0</v>
      </c>
      <c r="H351" s="9">
        <v>0</v>
      </c>
      <c r="I351" s="9">
        <v>15031.488823162894</v>
      </c>
      <c r="J351" s="9">
        <v>6207.2197743312963</v>
      </c>
      <c r="K351" s="9">
        <v>334.71943562736004</v>
      </c>
      <c r="L351" s="9">
        <v>148.008726069456</v>
      </c>
      <c r="M351" s="9">
        <v>74111.005496983344</v>
      </c>
      <c r="N351" s="9">
        <v>553935.29130380333</v>
      </c>
      <c r="O351" s="9">
        <f t="shared" si="21"/>
        <v>649767.73355997773</v>
      </c>
      <c r="Q351" s="9">
        <f t="shared" si="22"/>
        <v>0</v>
      </c>
      <c r="R351" s="9">
        <f>(SUM($E351:F351)+SUM($E351:E351))/2</f>
        <v>0</v>
      </c>
      <c r="S351" s="9">
        <f>(SUM($E351:G351)+SUM($E351:F351))/2</f>
        <v>0</v>
      </c>
      <c r="T351" s="9">
        <f>(SUM($E351:H351)+SUM($E351:G351))/2</f>
        <v>0</v>
      </c>
      <c r="U351" s="9">
        <f>(SUM($E351:I351)+SUM($E351:H351))/2</f>
        <v>7515.7444115814469</v>
      </c>
      <c r="V351" s="9">
        <f>(SUM($E351:J351)+SUM($E351:I351))/2</f>
        <v>18135.098710328544</v>
      </c>
      <c r="W351" s="9">
        <f>(SUM($E351:K351)+SUM($E351:J351))/2</f>
        <v>21406.068315307872</v>
      </c>
      <c r="X351" s="9">
        <f>(SUM($E351:L351)+SUM($E351:K351))/2</f>
        <v>21647.43239615628</v>
      </c>
      <c r="Y351" s="9">
        <f>(SUM($E351:M351)+SUM($E351:L351))/2</f>
        <v>58776.939507682684</v>
      </c>
      <c r="Z351" s="9">
        <f>(SUM($E351:N351)+SUM($E351:M351))/2</f>
        <v>372800.08790807606</v>
      </c>
      <c r="AA351" s="9">
        <f t="shared" si="23"/>
        <v>50028.137124913294</v>
      </c>
    </row>
    <row r="352" spans="1:27" hidden="1">
      <c r="A352" s="7">
        <v>5121</v>
      </c>
      <c r="B352" t="s">
        <v>34</v>
      </c>
      <c r="C352" t="str">
        <f t="shared" si="20"/>
        <v>5121 Elec Transmission 350-359</v>
      </c>
      <c r="D352" s="11">
        <v>1</v>
      </c>
      <c r="E352" s="8">
        <v>0</v>
      </c>
      <c r="F352" s="9">
        <v>0</v>
      </c>
      <c r="G352" s="9">
        <v>0</v>
      </c>
      <c r="H352" s="9">
        <v>0</v>
      </c>
      <c r="I352" s="9">
        <v>0</v>
      </c>
      <c r="J352" s="9">
        <v>0</v>
      </c>
      <c r="K352" s="9">
        <v>0</v>
      </c>
      <c r="L352" s="9">
        <v>0</v>
      </c>
      <c r="M352" s="9">
        <v>0</v>
      </c>
      <c r="N352" s="9">
        <v>0</v>
      </c>
      <c r="O352" s="9">
        <f t="shared" si="21"/>
        <v>0</v>
      </c>
      <c r="Q352" s="9">
        <f t="shared" si="22"/>
        <v>0</v>
      </c>
      <c r="R352" s="9">
        <f>(SUM($E352:F352)+SUM($E352:E352))/2</f>
        <v>0</v>
      </c>
      <c r="S352" s="9">
        <f>(SUM($E352:G352)+SUM($E352:F352))/2</f>
        <v>0</v>
      </c>
      <c r="T352" s="9">
        <f>(SUM($E352:H352)+SUM($E352:G352))/2</f>
        <v>0</v>
      </c>
      <c r="U352" s="9">
        <f>(SUM($E352:I352)+SUM($E352:H352))/2</f>
        <v>0</v>
      </c>
      <c r="V352" s="9">
        <f>(SUM($E352:J352)+SUM($E352:I352))/2</f>
        <v>0</v>
      </c>
      <c r="W352" s="9">
        <f>(SUM($E352:K352)+SUM($E352:J352))/2</f>
        <v>0</v>
      </c>
      <c r="X352" s="9">
        <f>(SUM($E352:L352)+SUM($E352:K352))/2</f>
        <v>0</v>
      </c>
      <c r="Y352" s="9">
        <f>(SUM($E352:M352)+SUM($E352:L352))/2</f>
        <v>0</v>
      </c>
      <c r="Z352" s="9">
        <f>(SUM($E352:N352)+SUM($E352:M352))/2</f>
        <v>0</v>
      </c>
      <c r="AA352" s="9">
        <f t="shared" si="23"/>
        <v>0</v>
      </c>
    </row>
    <row r="353" spans="1:27" hidden="1">
      <c r="A353" s="7">
        <v>5127</v>
      </c>
      <c r="B353" t="s">
        <v>36</v>
      </c>
      <c r="C353" t="str">
        <f t="shared" si="20"/>
        <v>5127 General 389-391 / 393-395 / 397-398</v>
      </c>
      <c r="D353" s="11">
        <v>1</v>
      </c>
      <c r="E353" s="8">
        <v>0</v>
      </c>
      <c r="F353" s="9">
        <v>0</v>
      </c>
      <c r="G353" s="9">
        <v>0</v>
      </c>
      <c r="H353" s="9">
        <v>0</v>
      </c>
      <c r="I353" s="9">
        <v>0</v>
      </c>
      <c r="J353" s="9">
        <v>0</v>
      </c>
      <c r="K353" s="9">
        <v>0</v>
      </c>
      <c r="L353" s="9">
        <v>0</v>
      </c>
      <c r="M353" s="9">
        <v>0</v>
      </c>
      <c r="N353" s="9">
        <v>0</v>
      </c>
      <c r="O353" s="9">
        <f t="shared" si="21"/>
        <v>0</v>
      </c>
      <c r="Q353" s="9">
        <f t="shared" si="22"/>
        <v>0</v>
      </c>
      <c r="R353" s="9">
        <f>(SUM($E353:F353)+SUM($E353:E353))/2</f>
        <v>0</v>
      </c>
      <c r="S353" s="9">
        <f>(SUM($E353:G353)+SUM($E353:F353))/2</f>
        <v>0</v>
      </c>
      <c r="T353" s="9">
        <f>(SUM($E353:H353)+SUM($E353:G353))/2</f>
        <v>0</v>
      </c>
      <c r="U353" s="9">
        <f>(SUM($E353:I353)+SUM($E353:H353))/2</f>
        <v>0</v>
      </c>
      <c r="V353" s="9">
        <f>(SUM($E353:J353)+SUM($E353:I353))/2</f>
        <v>0</v>
      </c>
      <c r="W353" s="9">
        <f>(SUM($E353:K353)+SUM($E353:J353))/2</f>
        <v>0</v>
      </c>
      <c r="X353" s="9">
        <f>(SUM($E353:L353)+SUM($E353:K353))/2</f>
        <v>0</v>
      </c>
      <c r="Y353" s="9">
        <f>(SUM($E353:M353)+SUM($E353:L353))/2</f>
        <v>0</v>
      </c>
      <c r="Z353" s="9">
        <f>(SUM($E353:N353)+SUM($E353:M353))/2</f>
        <v>0</v>
      </c>
      <c r="AA353" s="9">
        <f t="shared" si="23"/>
        <v>0</v>
      </c>
    </row>
    <row r="354" spans="1:27" hidden="1">
      <c r="A354" s="7">
        <v>5138</v>
      </c>
      <c r="B354" t="s">
        <v>37</v>
      </c>
      <c r="C354" t="str">
        <f t="shared" si="20"/>
        <v>5138 Software 303</v>
      </c>
      <c r="D354" s="11">
        <v>1</v>
      </c>
      <c r="E354" s="8">
        <v>0</v>
      </c>
      <c r="F354" s="9">
        <v>0</v>
      </c>
      <c r="G354" s="9">
        <v>0</v>
      </c>
      <c r="H354" s="9">
        <v>0</v>
      </c>
      <c r="I354" s="9">
        <v>0</v>
      </c>
      <c r="J354" s="9">
        <v>0</v>
      </c>
      <c r="K354" s="9">
        <v>0</v>
      </c>
      <c r="L354" s="9">
        <v>0</v>
      </c>
      <c r="M354" s="9">
        <v>0</v>
      </c>
      <c r="N354" s="9">
        <v>0</v>
      </c>
      <c r="O354" s="9">
        <f t="shared" si="21"/>
        <v>0</v>
      </c>
      <c r="Q354" s="9">
        <f t="shared" si="22"/>
        <v>0</v>
      </c>
      <c r="R354" s="9">
        <f>(SUM($E354:F354)+SUM($E354:E354))/2</f>
        <v>0</v>
      </c>
      <c r="S354" s="9">
        <f>(SUM($E354:G354)+SUM($E354:F354))/2</f>
        <v>0</v>
      </c>
      <c r="T354" s="9">
        <f>(SUM($E354:H354)+SUM($E354:G354))/2</f>
        <v>0</v>
      </c>
      <c r="U354" s="9">
        <f>(SUM($E354:I354)+SUM($E354:H354))/2</f>
        <v>0</v>
      </c>
      <c r="V354" s="9">
        <f>(SUM($E354:J354)+SUM($E354:I354))/2</f>
        <v>0</v>
      </c>
      <c r="W354" s="9">
        <f>(SUM($E354:K354)+SUM($E354:J354))/2</f>
        <v>0</v>
      </c>
      <c r="X354" s="9">
        <f>(SUM($E354:L354)+SUM($E354:K354))/2</f>
        <v>0</v>
      </c>
      <c r="Y354" s="9">
        <f>(SUM($E354:M354)+SUM($E354:L354))/2</f>
        <v>0</v>
      </c>
      <c r="Z354" s="9">
        <f>(SUM($E354:N354)+SUM($E354:M354))/2</f>
        <v>0</v>
      </c>
      <c r="AA354" s="9">
        <f t="shared" si="23"/>
        <v>0</v>
      </c>
    </row>
    <row r="355" spans="1:27" hidden="1">
      <c r="A355" s="7">
        <v>5138</v>
      </c>
      <c r="B355" t="s">
        <v>36</v>
      </c>
      <c r="C355" t="str">
        <f t="shared" si="20"/>
        <v>5138 General 389-391 / 393-395 / 397-398</v>
      </c>
      <c r="D355" s="11">
        <v>1</v>
      </c>
      <c r="E355" s="8">
        <v>0</v>
      </c>
      <c r="F355" s="9">
        <v>0</v>
      </c>
      <c r="G355" s="9">
        <v>0</v>
      </c>
      <c r="H355" s="9">
        <v>0</v>
      </c>
      <c r="I355" s="9">
        <v>0</v>
      </c>
      <c r="J355" s="9">
        <v>0</v>
      </c>
      <c r="K355" s="9">
        <v>0</v>
      </c>
      <c r="L355" s="9">
        <v>0</v>
      </c>
      <c r="M355" s="9">
        <v>0</v>
      </c>
      <c r="N355" s="9">
        <v>0</v>
      </c>
      <c r="O355" s="9">
        <f t="shared" si="21"/>
        <v>0</v>
      </c>
      <c r="Q355" s="9">
        <f t="shared" si="22"/>
        <v>0</v>
      </c>
      <c r="R355" s="9">
        <f>(SUM($E355:F355)+SUM($E355:E355))/2</f>
        <v>0</v>
      </c>
      <c r="S355" s="9">
        <f>(SUM($E355:G355)+SUM($E355:F355))/2</f>
        <v>0</v>
      </c>
      <c r="T355" s="9">
        <f>(SUM($E355:H355)+SUM($E355:G355))/2</f>
        <v>0</v>
      </c>
      <c r="U355" s="9">
        <f>(SUM($E355:I355)+SUM($E355:H355))/2</f>
        <v>0</v>
      </c>
      <c r="V355" s="9">
        <f>(SUM($E355:J355)+SUM($E355:I355))/2</f>
        <v>0</v>
      </c>
      <c r="W355" s="9">
        <f>(SUM($E355:K355)+SUM($E355:J355))/2</f>
        <v>0</v>
      </c>
      <c r="X355" s="9">
        <f>(SUM($E355:L355)+SUM($E355:K355))/2</f>
        <v>0</v>
      </c>
      <c r="Y355" s="9">
        <f>(SUM($E355:M355)+SUM($E355:L355))/2</f>
        <v>0</v>
      </c>
      <c r="Z355" s="9">
        <f>(SUM($E355:N355)+SUM($E355:M355))/2</f>
        <v>0</v>
      </c>
      <c r="AA355" s="9">
        <f t="shared" si="23"/>
        <v>0</v>
      </c>
    </row>
    <row r="356" spans="1:27" hidden="1">
      <c r="A356" s="7">
        <v>5142</v>
      </c>
      <c r="B356" t="s">
        <v>36</v>
      </c>
      <c r="C356" t="str">
        <f t="shared" si="20"/>
        <v>5142 General 389-391 / 393-395 / 397-398</v>
      </c>
      <c r="D356" s="11">
        <v>1</v>
      </c>
      <c r="E356" s="8">
        <v>0</v>
      </c>
      <c r="F356" s="9">
        <v>0</v>
      </c>
      <c r="G356" s="9">
        <v>0</v>
      </c>
      <c r="H356" s="9">
        <v>0</v>
      </c>
      <c r="I356" s="9">
        <v>0</v>
      </c>
      <c r="J356" s="9">
        <v>0</v>
      </c>
      <c r="K356" s="9">
        <v>0</v>
      </c>
      <c r="L356" s="9">
        <v>0</v>
      </c>
      <c r="M356" s="9">
        <v>0</v>
      </c>
      <c r="N356" s="9">
        <v>0</v>
      </c>
      <c r="O356" s="9">
        <f t="shared" si="21"/>
        <v>0</v>
      </c>
      <c r="Q356" s="9">
        <f t="shared" si="22"/>
        <v>0</v>
      </c>
      <c r="R356" s="9">
        <f>(SUM($E356:F356)+SUM($E356:E356))/2</f>
        <v>0</v>
      </c>
      <c r="S356" s="9">
        <f>(SUM($E356:G356)+SUM($E356:F356))/2</f>
        <v>0</v>
      </c>
      <c r="T356" s="9">
        <f>(SUM($E356:H356)+SUM($E356:G356))/2</f>
        <v>0</v>
      </c>
      <c r="U356" s="9">
        <f>(SUM($E356:I356)+SUM($E356:H356))/2</f>
        <v>0</v>
      </c>
      <c r="V356" s="9">
        <f>(SUM($E356:J356)+SUM($E356:I356))/2</f>
        <v>0</v>
      </c>
      <c r="W356" s="9">
        <f>(SUM($E356:K356)+SUM($E356:J356))/2</f>
        <v>0</v>
      </c>
      <c r="X356" s="9">
        <f>(SUM($E356:L356)+SUM($E356:K356))/2</f>
        <v>0</v>
      </c>
      <c r="Y356" s="9">
        <f>(SUM($E356:M356)+SUM($E356:L356))/2</f>
        <v>0</v>
      </c>
      <c r="Z356" s="9">
        <f>(SUM($E356:N356)+SUM($E356:M356))/2</f>
        <v>0</v>
      </c>
      <c r="AA356" s="9">
        <f t="shared" si="23"/>
        <v>0</v>
      </c>
    </row>
    <row r="357" spans="1:27" hidden="1">
      <c r="A357" s="7">
        <v>5142</v>
      </c>
      <c r="B357" t="s">
        <v>33</v>
      </c>
      <c r="C357" t="str">
        <f t="shared" si="20"/>
        <v>5142 Elec Distribution 360-373</v>
      </c>
      <c r="D357" s="11">
        <v>1</v>
      </c>
      <c r="E357" s="8">
        <v>0</v>
      </c>
      <c r="F357" s="9">
        <v>0</v>
      </c>
      <c r="G357" s="9">
        <v>0</v>
      </c>
      <c r="H357" s="9">
        <v>0</v>
      </c>
      <c r="I357" s="9">
        <v>0</v>
      </c>
      <c r="J357" s="9">
        <v>0</v>
      </c>
      <c r="K357" s="9">
        <v>0</v>
      </c>
      <c r="L357" s="9">
        <v>0</v>
      </c>
      <c r="M357" s="9">
        <v>0</v>
      </c>
      <c r="N357" s="9">
        <v>0</v>
      </c>
      <c r="O357" s="9">
        <f t="shared" si="21"/>
        <v>0</v>
      </c>
      <c r="Q357" s="9">
        <f t="shared" si="22"/>
        <v>0</v>
      </c>
      <c r="R357" s="9">
        <f>(SUM($E357:F357)+SUM($E357:E357))/2</f>
        <v>0</v>
      </c>
      <c r="S357" s="9">
        <f>(SUM($E357:G357)+SUM($E357:F357))/2</f>
        <v>0</v>
      </c>
      <c r="T357" s="9">
        <f>(SUM($E357:H357)+SUM($E357:G357))/2</f>
        <v>0</v>
      </c>
      <c r="U357" s="9">
        <f>(SUM($E357:I357)+SUM($E357:H357))/2</f>
        <v>0</v>
      </c>
      <c r="V357" s="9">
        <f>(SUM($E357:J357)+SUM($E357:I357))/2</f>
        <v>0</v>
      </c>
      <c r="W357" s="9">
        <f>(SUM($E357:K357)+SUM($E357:J357))/2</f>
        <v>0</v>
      </c>
      <c r="X357" s="9">
        <f>(SUM($E357:L357)+SUM($E357:K357))/2</f>
        <v>0</v>
      </c>
      <c r="Y357" s="9">
        <f>(SUM($E357:M357)+SUM($E357:L357))/2</f>
        <v>0</v>
      </c>
      <c r="Z357" s="9">
        <f>(SUM($E357:N357)+SUM($E357:M357))/2</f>
        <v>0</v>
      </c>
      <c r="AA357" s="9">
        <f t="shared" si="23"/>
        <v>0</v>
      </c>
    </row>
    <row r="358" spans="1:27">
      <c r="A358" s="7">
        <v>5143</v>
      </c>
      <c r="B358" t="s">
        <v>37</v>
      </c>
      <c r="C358" t="str">
        <f t="shared" si="20"/>
        <v>5143 Software 303</v>
      </c>
      <c r="D358" s="11">
        <v>1</v>
      </c>
      <c r="E358" s="8">
        <v>5255.3088634202104</v>
      </c>
      <c r="F358" s="9">
        <v>58.045456561994996</v>
      </c>
      <c r="G358" s="9">
        <v>0</v>
      </c>
      <c r="H358" s="9">
        <v>0</v>
      </c>
      <c r="I358" s="9">
        <v>0</v>
      </c>
      <c r="J358" s="9">
        <v>1446926.5556923652</v>
      </c>
      <c r="K358" s="9">
        <v>40963.559443957398</v>
      </c>
      <c r="L358" s="9">
        <v>37084.294196872019</v>
      </c>
      <c r="M358" s="9">
        <v>-60.747049866194999</v>
      </c>
      <c r="N358" s="9">
        <v>7688.4773175822147</v>
      </c>
      <c r="O358" s="9">
        <f t="shared" si="21"/>
        <v>1537915.4939208927</v>
      </c>
      <c r="Q358" s="9">
        <f t="shared" si="22"/>
        <v>2627.6544317101052</v>
      </c>
      <c r="R358" s="9">
        <f>(SUM($E358:F358)+SUM($E358:E358))/2</f>
        <v>5284.3315917012078</v>
      </c>
      <c r="S358" s="9">
        <f>(SUM($E358:G358)+SUM($E358:F358))/2</f>
        <v>5313.3543199822052</v>
      </c>
      <c r="T358" s="9">
        <f>(SUM($E358:H358)+SUM($E358:G358))/2</f>
        <v>5313.3543199822052</v>
      </c>
      <c r="U358" s="9">
        <f>(SUM($E358:I358)+SUM($E358:H358))/2</f>
        <v>5313.3543199822052</v>
      </c>
      <c r="V358" s="9">
        <f>(SUM($E358:J358)+SUM($E358:I358))/2</f>
        <v>728776.63216616481</v>
      </c>
      <c r="W358" s="9">
        <f>(SUM($E358:K358)+SUM($E358:J358))/2</f>
        <v>1472721.6897343262</v>
      </c>
      <c r="X358" s="9">
        <f>(SUM($E358:L358)+SUM($E358:K358))/2</f>
        <v>1511745.6165547408</v>
      </c>
      <c r="Y358" s="9">
        <f>(SUM($E358:M358)+SUM($E358:L358))/2</f>
        <v>1530257.3901282437</v>
      </c>
      <c r="Z358" s="9">
        <f>(SUM($E358:N358)+SUM($E358:M358))/2</f>
        <v>1534071.2552621015</v>
      </c>
      <c r="AA358" s="9">
        <f t="shared" si="23"/>
        <v>680142.46328289341</v>
      </c>
    </row>
    <row r="359" spans="1:27">
      <c r="A359" s="7">
        <v>5143</v>
      </c>
      <c r="B359" t="s">
        <v>36</v>
      </c>
      <c r="C359" t="str">
        <f t="shared" si="20"/>
        <v>5143 General 389-391 / 393-395 / 397-398</v>
      </c>
      <c r="D359" s="11">
        <v>1</v>
      </c>
      <c r="E359" s="8">
        <v>0</v>
      </c>
      <c r="F359" s="9">
        <v>0</v>
      </c>
      <c r="G359" s="9">
        <v>0</v>
      </c>
      <c r="H359" s="9">
        <v>0</v>
      </c>
      <c r="I359" s="9">
        <v>0</v>
      </c>
      <c r="J359" s="9">
        <v>156793.63660846229</v>
      </c>
      <c r="K359" s="9">
        <v>4438.9448475995696</v>
      </c>
      <c r="L359" s="9">
        <v>4018.5754924483344</v>
      </c>
      <c r="M359" s="9">
        <v>-6.5829781524149995</v>
      </c>
      <c r="N359" s="9">
        <v>833.14694571412497</v>
      </c>
      <c r="O359" s="9">
        <f t="shared" si="21"/>
        <v>166077.72091607194</v>
      </c>
      <c r="Q359" s="9">
        <f t="shared" si="22"/>
        <v>0</v>
      </c>
      <c r="R359" s="9">
        <f>(SUM($E359:F359)+SUM($E359:E359))/2</f>
        <v>0</v>
      </c>
      <c r="S359" s="9">
        <f>(SUM($E359:G359)+SUM($E359:F359))/2</f>
        <v>0</v>
      </c>
      <c r="T359" s="9">
        <f>(SUM($E359:H359)+SUM($E359:G359))/2</f>
        <v>0</v>
      </c>
      <c r="U359" s="9">
        <f>(SUM($E359:I359)+SUM($E359:H359))/2</f>
        <v>0</v>
      </c>
      <c r="V359" s="9">
        <f>(SUM($E359:J359)+SUM($E359:I359))/2</f>
        <v>78396.818304231143</v>
      </c>
      <c r="W359" s="9">
        <f>(SUM($E359:K359)+SUM($E359:J359))/2</f>
        <v>159013.10903226206</v>
      </c>
      <c r="X359" s="9">
        <f>(SUM($E359:L359)+SUM($E359:K359))/2</f>
        <v>163241.86920228603</v>
      </c>
      <c r="Y359" s="9">
        <f>(SUM($E359:M359)+SUM($E359:L359))/2</f>
        <v>165247.86545943399</v>
      </c>
      <c r="Z359" s="9">
        <f>(SUM($E359:N359)+SUM($E359:M359))/2</f>
        <v>165661.14744321487</v>
      </c>
      <c r="AA359" s="9">
        <f t="shared" si="23"/>
        <v>73156.080944142814</v>
      </c>
    </row>
    <row r="360" spans="1:27" hidden="1">
      <c r="A360" s="7">
        <v>5144</v>
      </c>
      <c r="B360" t="s">
        <v>37</v>
      </c>
      <c r="C360" t="str">
        <f t="shared" si="20"/>
        <v>5144 Software 303</v>
      </c>
      <c r="D360" s="11">
        <v>1</v>
      </c>
      <c r="E360" s="8">
        <v>26440.565519091149</v>
      </c>
      <c r="F360" s="9">
        <v>5957.54780635098</v>
      </c>
      <c r="G360" s="9">
        <v>2898.7262683791296</v>
      </c>
      <c r="H360" s="9">
        <v>2940.266139466637</v>
      </c>
      <c r="I360" s="9">
        <v>0</v>
      </c>
      <c r="J360" s="9">
        <v>-1117.031232330083</v>
      </c>
      <c r="K360" s="9">
        <v>0</v>
      </c>
      <c r="L360" s="9">
        <v>0</v>
      </c>
      <c r="M360" s="9">
        <v>0</v>
      </c>
      <c r="N360" s="9">
        <v>0</v>
      </c>
      <c r="O360" s="9">
        <f t="shared" si="21"/>
        <v>37120.07450095781</v>
      </c>
      <c r="Q360" s="9">
        <f t="shared" si="22"/>
        <v>13220.282759545575</v>
      </c>
      <c r="R360" s="9">
        <f>(SUM($E360:F360)+SUM($E360:E360))/2</f>
        <v>29419.339422266639</v>
      </c>
      <c r="S360" s="9">
        <f>(SUM($E360:G360)+SUM($E360:F360))/2</f>
        <v>33847.476459631696</v>
      </c>
      <c r="T360" s="9">
        <f>(SUM($E360:H360)+SUM($E360:G360))/2</f>
        <v>36766.972663554574</v>
      </c>
      <c r="U360" s="9">
        <f>(SUM($E360:I360)+SUM($E360:H360))/2</f>
        <v>38237.105733287892</v>
      </c>
      <c r="V360" s="9">
        <f>(SUM($E360:J360)+SUM($E360:I360))/2</f>
        <v>37678.590117122847</v>
      </c>
      <c r="W360" s="9">
        <f>(SUM($E360:K360)+SUM($E360:J360))/2</f>
        <v>37120.07450095781</v>
      </c>
      <c r="X360" s="9">
        <f>(SUM($E360:L360)+SUM($E360:K360))/2</f>
        <v>37120.07450095781</v>
      </c>
      <c r="Y360" s="9">
        <f>(SUM($E360:M360)+SUM($E360:L360))/2</f>
        <v>37120.07450095781</v>
      </c>
      <c r="Z360" s="9">
        <f>(SUM($E360:N360)+SUM($E360:M360))/2</f>
        <v>37120.07450095781</v>
      </c>
      <c r="AA360" s="9">
        <f t="shared" si="23"/>
        <v>33765.00651592404</v>
      </c>
    </row>
    <row r="361" spans="1:27" hidden="1">
      <c r="A361" s="7">
        <v>5144</v>
      </c>
      <c r="B361" t="s">
        <v>36</v>
      </c>
      <c r="C361" t="str">
        <f t="shared" si="20"/>
        <v>5144 General 389-391 / 393-395 / 397-398</v>
      </c>
      <c r="D361" s="11">
        <v>1</v>
      </c>
      <c r="E361" s="8">
        <v>2.1555265724999999</v>
      </c>
      <c r="F361" s="9">
        <v>2.0276319958649998</v>
      </c>
      <c r="G361" s="9">
        <v>3.1140173884050002</v>
      </c>
      <c r="H361" s="9">
        <v>4.4288885976299994</v>
      </c>
      <c r="I361" s="9">
        <v>0</v>
      </c>
      <c r="J361" s="9">
        <v>1117.03123233009</v>
      </c>
      <c r="K361" s="9">
        <v>0</v>
      </c>
      <c r="L361" s="9">
        <v>0</v>
      </c>
      <c r="M361" s="9">
        <v>0</v>
      </c>
      <c r="N361" s="9">
        <v>0</v>
      </c>
      <c r="O361" s="9">
        <f t="shared" si="21"/>
        <v>1128.75729688449</v>
      </c>
      <c r="Q361" s="9">
        <f t="shared" si="22"/>
        <v>1.07776328625</v>
      </c>
      <c r="R361" s="9">
        <f>(SUM($E361:F361)+SUM($E361:E361))/2</f>
        <v>3.1693425704324998</v>
      </c>
      <c r="S361" s="9">
        <f>(SUM($E361:G361)+SUM($E361:F361))/2</f>
        <v>5.7401672625674998</v>
      </c>
      <c r="T361" s="9">
        <f>(SUM($E361:H361)+SUM($E361:G361))/2</f>
        <v>9.5116202555850009</v>
      </c>
      <c r="U361" s="9">
        <f>(SUM($E361:I361)+SUM($E361:H361))/2</f>
        <v>11.726064554400001</v>
      </c>
      <c r="V361" s="9">
        <f>(SUM($E361:J361)+SUM($E361:I361))/2</f>
        <v>570.24168071944496</v>
      </c>
      <c r="W361" s="9">
        <f>(SUM($E361:K361)+SUM($E361:J361))/2</f>
        <v>1128.75729688449</v>
      </c>
      <c r="X361" s="9">
        <f>(SUM($E361:L361)+SUM($E361:K361))/2</f>
        <v>1128.75729688449</v>
      </c>
      <c r="Y361" s="9">
        <f>(SUM($E361:M361)+SUM($E361:L361))/2</f>
        <v>1128.75729688449</v>
      </c>
      <c r="Z361" s="9">
        <f>(SUM($E361:N361)+SUM($E361:M361))/2</f>
        <v>1128.75729688449</v>
      </c>
      <c r="AA361" s="9">
        <f t="shared" si="23"/>
        <v>511.64958261866394</v>
      </c>
    </row>
    <row r="362" spans="1:27" hidden="1">
      <c r="A362" s="7">
        <v>5146</v>
      </c>
      <c r="B362" t="s">
        <v>36</v>
      </c>
      <c r="C362" t="str">
        <f t="shared" si="20"/>
        <v>5146 General 389-391 / 393-395 / 397-398</v>
      </c>
      <c r="D362" s="11">
        <v>1</v>
      </c>
      <c r="E362" s="8">
        <v>0</v>
      </c>
      <c r="F362" s="9">
        <v>0</v>
      </c>
      <c r="G362" s="9">
        <v>0</v>
      </c>
      <c r="H362" s="9">
        <v>0</v>
      </c>
      <c r="I362" s="9">
        <v>0</v>
      </c>
      <c r="J362" s="9">
        <v>0</v>
      </c>
      <c r="K362" s="9">
        <v>0</v>
      </c>
      <c r="L362" s="9">
        <v>0</v>
      </c>
      <c r="M362" s="9">
        <v>0</v>
      </c>
      <c r="N362" s="9">
        <v>0</v>
      </c>
      <c r="O362" s="9">
        <f t="shared" si="21"/>
        <v>0</v>
      </c>
      <c r="Q362" s="9">
        <f t="shared" si="22"/>
        <v>0</v>
      </c>
      <c r="R362" s="9">
        <f>(SUM($E362:F362)+SUM($E362:E362))/2</f>
        <v>0</v>
      </c>
      <c r="S362" s="9">
        <f>(SUM($E362:G362)+SUM($E362:F362))/2</f>
        <v>0</v>
      </c>
      <c r="T362" s="9">
        <f>(SUM($E362:H362)+SUM($E362:G362))/2</f>
        <v>0</v>
      </c>
      <c r="U362" s="9">
        <f>(SUM($E362:I362)+SUM($E362:H362))/2</f>
        <v>0</v>
      </c>
      <c r="V362" s="9">
        <f>(SUM($E362:J362)+SUM($E362:I362))/2</f>
        <v>0</v>
      </c>
      <c r="W362" s="9">
        <f>(SUM($E362:K362)+SUM($E362:J362))/2</f>
        <v>0</v>
      </c>
      <c r="X362" s="9">
        <f>(SUM($E362:L362)+SUM($E362:K362))/2</f>
        <v>0</v>
      </c>
      <c r="Y362" s="9">
        <f>(SUM($E362:M362)+SUM($E362:L362))/2</f>
        <v>0</v>
      </c>
      <c r="Z362" s="9">
        <f>(SUM($E362:N362)+SUM($E362:M362))/2</f>
        <v>0</v>
      </c>
      <c r="AA362" s="9">
        <f t="shared" si="23"/>
        <v>0</v>
      </c>
    </row>
    <row r="363" spans="1:27">
      <c r="A363" s="7">
        <v>5147</v>
      </c>
      <c r="B363" t="s">
        <v>37</v>
      </c>
      <c r="C363" t="str">
        <f t="shared" si="20"/>
        <v>5147 Software 303</v>
      </c>
      <c r="D363" s="11">
        <v>1</v>
      </c>
      <c r="E363" s="8">
        <v>28.197161603729999</v>
      </c>
      <c r="F363" s="9">
        <v>43.310276912384992</v>
      </c>
      <c r="G363" s="9">
        <v>167.78762542111497</v>
      </c>
      <c r="H363" s="9">
        <v>20745.585278571816</v>
      </c>
      <c r="I363" s="9">
        <v>2528.0734151137499</v>
      </c>
      <c r="J363" s="9">
        <v>0</v>
      </c>
      <c r="K363" s="9">
        <v>0</v>
      </c>
      <c r="L363" s="9">
        <v>0</v>
      </c>
      <c r="M363" s="9">
        <v>39904.733177155664</v>
      </c>
      <c r="N363" s="9">
        <v>2230.1250361210796</v>
      </c>
      <c r="O363" s="9">
        <f t="shared" si="21"/>
        <v>65647.811970899536</v>
      </c>
      <c r="Q363" s="9">
        <f t="shared" si="22"/>
        <v>14.098580801864999</v>
      </c>
      <c r="R363" s="9">
        <f>(SUM($E363:F363)+SUM($E363:E363))/2</f>
        <v>49.852300059922491</v>
      </c>
      <c r="S363" s="9">
        <f>(SUM($E363:G363)+SUM($E363:F363))/2</f>
        <v>155.40125122667246</v>
      </c>
      <c r="T363" s="9">
        <f>(SUM($E363:H363)+SUM($E363:G363))/2</f>
        <v>10612.087703223136</v>
      </c>
      <c r="U363" s="9">
        <f>(SUM($E363:I363)+SUM($E363:H363))/2</f>
        <v>22248.91705006592</v>
      </c>
      <c r="V363" s="9">
        <f>(SUM($E363:J363)+SUM($E363:I363))/2</f>
        <v>23512.953757622796</v>
      </c>
      <c r="W363" s="9">
        <f>(SUM($E363:K363)+SUM($E363:J363))/2</f>
        <v>23512.953757622796</v>
      </c>
      <c r="X363" s="9">
        <f>(SUM($E363:L363)+SUM($E363:K363))/2</f>
        <v>23512.953757622796</v>
      </c>
      <c r="Y363" s="9">
        <f>(SUM($E363:M363)+SUM($E363:L363))/2</f>
        <v>43465.320346200628</v>
      </c>
      <c r="Z363" s="9">
        <f>(SUM($E363:N363)+SUM($E363:M363))/2</f>
        <v>64532.749452838994</v>
      </c>
      <c r="AA363" s="9">
        <f t="shared" si="23"/>
        <v>21161.728795728552</v>
      </c>
    </row>
    <row r="364" spans="1:27">
      <c r="A364" s="7">
        <v>5147</v>
      </c>
      <c r="B364" t="s">
        <v>36</v>
      </c>
      <c r="C364" t="str">
        <f t="shared" si="20"/>
        <v>5147 General 389-391 / 393-395 / 397-398</v>
      </c>
      <c r="D364" s="11">
        <v>1</v>
      </c>
      <c r="E364" s="8">
        <v>2.3222206274399997</v>
      </c>
      <c r="F364" s="9">
        <v>3.5652409509149998</v>
      </c>
      <c r="G364" s="9">
        <v>13.81261427658</v>
      </c>
      <c r="H364" s="9">
        <v>2305.0726950469061</v>
      </c>
      <c r="I364" s="9">
        <v>280.89816380419501</v>
      </c>
      <c r="J364" s="9">
        <v>0</v>
      </c>
      <c r="K364" s="9">
        <v>0</v>
      </c>
      <c r="L364" s="9">
        <v>0</v>
      </c>
      <c r="M364" s="9">
        <v>5441.553544372784</v>
      </c>
      <c r="N364" s="9">
        <v>304.10312586601509</v>
      </c>
      <c r="O364" s="9">
        <f t="shared" si="21"/>
        <v>8351.3276049448359</v>
      </c>
      <c r="Q364" s="9">
        <f t="shared" si="22"/>
        <v>1.1611103137199998</v>
      </c>
      <c r="R364" s="9">
        <f>(SUM($E364:F364)+SUM($E364:E364))/2</f>
        <v>4.1048411028974998</v>
      </c>
      <c r="S364" s="9">
        <f>(SUM($E364:G364)+SUM($E364:F364))/2</f>
        <v>12.793768716645001</v>
      </c>
      <c r="T364" s="9">
        <f>(SUM($E364:H364)+SUM($E364:G364))/2</f>
        <v>1172.2364233783883</v>
      </c>
      <c r="U364" s="9">
        <f>(SUM($E364:I364)+SUM($E364:H364))/2</f>
        <v>2465.2218528039389</v>
      </c>
      <c r="V364" s="9">
        <f>(SUM($E364:J364)+SUM($E364:I364))/2</f>
        <v>2605.6709347060364</v>
      </c>
      <c r="W364" s="9">
        <f>(SUM($E364:K364)+SUM($E364:J364))/2</f>
        <v>2605.6709347060364</v>
      </c>
      <c r="X364" s="9">
        <f>(SUM($E364:L364)+SUM($E364:K364))/2</f>
        <v>2605.6709347060364</v>
      </c>
      <c r="Y364" s="9">
        <f>(SUM($E364:M364)+SUM($E364:L364))/2</f>
        <v>5326.4477068924289</v>
      </c>
      <c r="Z364" s="9">
        <f>(SUM($E364:N364)+SUM($E364:M364))/2</f>
        <v>8199.2760420118284</v>
      </c>
      <c r="AA364" s="9">
        <f t="shared" si="23"/>
        <v>2499.8254549337958</v>
      </c>
    </row>
    <row r="365" spans="1:27" hidden="1">
      <c r="A365" s="7">
        <v>5148</v>
      </c>
      <c r="B365" t="s">
        <v>37</v>
      </c>
      <c r="C365" t="str">
        <f t="shared" si="20"/>
        <v>5148 Software 303</v>
      </c>
      <c r="D365" s="11">
        <v>1</v>
      </c>
      <c r="E365" s="8">
        <v>0</v>
      </c>
      <c r="F365" s="9">
        <v>0</v>
      </c>
      <c r="G365" s="9">
        <v>0</v>
      </c>
      <c r="H365" s="9">
        <v>0</v>
      </c>
      <c r="I365" s="9">
        <v>0</v>
      </c>
      <c r="J365" s="9">
        <v>0</v>
      </c>
      <c r="K365" s="9">
        <v>0</v>
      </c>
      <c r="L365" s="9">
        <v>0</v>
      </c>
      <c r="M365" s="9">
        <v>0</v>
      </c>
      <c r="N365" s="9">
        <v>0</v>
      </c>
      <c r="O365" s="9">
        <f t="shared" si="21"/>
        <v>0</v>
      </c>
      <c r="Q365" s="9">
        <f t="shared" si="22"/>
        <v>0</v>
      </c>
      <c r="R365" s="9">
        <f>(SUM($E365:F365)+SUM($E365:E365))/2</f>
        <v>0</v>
      </c>
      <c r="S365" s="9">
        <f>(SUM($E365:G365)+SUM($E365:F365))/2</f>
        <v>0</v>
      </c>
      <c r="T365" s="9">
        <f>(SUM($E365:H365)+SUM($E365:G365))/2</f>
        <v>0</v>
      </c>
      <c r="U365" s="9">
        <f>(SUM($E365:I365)+SUM($E365:H365))/2</f>
        <v>0</v>
      </c>
      <c r="V365" s="9">
        <f>(SUM($E365:J365)+SUM($E365:I365))/2</f>
        <v>0</v>
      </c>
      <c r="W365" s="9">
        <f>(SUM($E365:K365)+SUM($E365:J365))/2</f>
        <v>0</v>
      </c>
      <c r="X365" s="9">
        <f>(SUM($E365:L365)+SUM($E365:K365))/2</f>
        <v>0</v>
      </c>
      <c r="Y365" s="9">
        <f>(SUM($E365:M365)+SUM($E365:L365))/2</f>
        <v>0</v>
      </c>
      <c r="Z365" s="9">
        <f>(SUM($E365:N365)+SUM($E365:M365))/2</f>
        <v>0</v>
      </c>
      <c r="AA365" s="9">
        <f t="shared" si="23"/>
        <v>0</v>
      </c>
    </row>
    <row r="366" spans="1:27" hidden="1">
      <c r="A366" s="7">
        <v>5149</v>
      </c>
      <c r="B366" t="s">
        <v>37</v>
      </c>
      <c r="C366" t="str">
        <f t="shared" si="20"/>
        <v>5149 Software 303</v>
      </c>
      <c r="D366" s="11">
        <v>1</v>
      </c>
      <c r="E366" s="8">
        <v>0</v>
      </c>
      <c r="F366" s="9">
        <v>0</v>
      </c>
      <c r="G366" s="9">
        <v>0</v>
      </c>
      <c r="H366" s="9">
        <v>0</v>
      </c>
      <c r="I366" s="9">
        <v>0</v>
      </c>
      <c r="J366" s="9">
        <v>0</v>
      </c>
      <c r="K366" s="9">
        <v>0</v>
      </c>
      <c r="L366" s="9">
        <v>0</v>
      </c>
      <c r="M366" s="9">
        <v>0</v>
      </c>
      <c r="N366" s="9">
        <v>0</v>
      </c>
      <c r="O366" s="9">
        <f t="shared" si="21"/>
        <v>0</v>
      </c>
      <c r="Q366" s="9">
        <f t="shared" si="22"/>
        <v>0</v>
      </c>
      <c r="R366" s="9">
        <f>(SUM($E366:F366)+SUM($E366:E366))/2</f>
        <v>0</v>
      </c>
      <c r="S366" s="9">
        <f>(SUM($E366:G366)+SUM($E366:F366))/2</f>
        <v>0</v>
      </c>
      <c r="T366" s="9">
        <f>(SUM($E366:H366)+SUM($E366:G366))/2</f>
        <v>0</v>
      </c>
      <c r="U366" s="9">
        <f>(SUM($E366:I366)+SUM($E366:H366))/2</f>
        <v>0</v>
      </c>
      <c r="V366" s="9">
        <f>(SUM($E366:J366)+SUM($E366:I366))/2</f>
        <v>0</v>
      </c>
      <c r="W366" s="9">
        <f>(SUM($E366:K366)+SUM($E366:J366))/2</f>
        <v>0</v>
      </c>
      <c r="X366" s="9">
        <f>(SUM($E366:L366)+SUM($E366:K366))/2</f>
        <v>0</v>
      </c>
      <c r="Y366" s="9">
        <f>(SUM($E366:M366)+SUM($E366:L366))/2</f>
        <v>0</v>
      </c>
      <c r="Z366" s="9">
        <f>(SUM($E366:N366)+SUM($E366:M366))/2</f>
        <v>0</v>
      </c>
      <c r="AA366" s="9">
        <f t="shared" si="23"/>
        <v>0</v>
      </c>
    </row>
    <row r="367" spans="1:27" hidden="1">
      <c r="A367" s="7">
        <v>5150</v>
      </c>
      <c r="B367" t="s">
        <v>37</v>
      </c>
      <c r="C367" t="str">
        <f t="shared" si="20"/>
        <v>5150 Software 303</v>
      </c>
      <c r="D367" s="11">
        <v>1</v>
      </c>
      <c r="E367" s="8">
        <v>0</v>
      </c>
      <c r="F367" s="9">
        <v>0</v>
      </c>
      <c r="G367" s="9">
        <v>0</v>
      </c>
      <c r="H367" s="9">
        <v>0</v>
      </c>
      <c r="I367" s="9">
        <v>0</v>
      </c>
      <c r="J367" s="9">
        <v>0</v>
      </c>
      <c r="K367" s="9">
        <v>0</v>
      </c>
      <c r="L367" s="9">
        <v>0</v>
      </c>
      <c r="M367" s="9">
        <v>0</v>
      </c>
      <c r="N367" s="9">
        <v>0</v>
      </c>
      <c r="O367" s="9">
        <f t="shared" si="21"/>
        <v>0</v>
      </c>
      <c r="Q367" s="9">
        <f t="shared" si="22"/>
        <v>0</v>
      </c>
      <c r="R367" s="9">
        <f>(SUM($E367:F367)+SUM($E367:E367))/2</f>
        <v>0</v>
      </c>
      <c r="S367" s="9">
        <f>(SUM($E367:G367)+SUM($E367:F367))/2</f>
        <v>0</v>
      </c>
      <c r="T367" s="9">
        <f>(SUM($E367:H367)+SUM($E367:G367))/2</f>
        <v>0</v>
      </c>
      <c r="U367" s="9">
        <f>(SUM($E367:I367)+SUM($E367:H367))/2</f>
        <v>0</v>
      </c>
      <c r="V367" s="9">
        <f>(SUM($E367:J367)+SUM($E367:I367))/2</f>
        <v>0</v>
      </c>
      <c r="W367" s="9">
        <f>(SUM($E367:K367)+SUM($E367:J367))/2</f>
        <v>0</v>
      </c>
      <c r="X367" s="9">
        <f>(SUM($E367:L367)+SUM($E367:K367))/2</f>
        <v>0</v>
      </c>
      <c r="Y367" s="9">
        <f>(SUM($E367:M367)+SUM($E367:L367))/2</f>
        <v>0</v>
      </c>
      <c r="Z367" s="9">
        <f>(SUM($E367:N367)+SUM($E367:M367))/2</f>
        <v>0</v>
      </c>
      <c r="AA367" s="9">
        <f t="shared" si="23"/>
        <v>0</v>
      </c>
    </row>
    <row r="368" spans="1:27">
      <c r="A368" s="7">
        <v>5151</v>
      </c>
      <c r="B368" t="s">
        <v>37</v>
      </c>
      <c r="C368" t="str">
        <f t="shared" si="20"/>
        <v>5151 Software 303</v>
      </c>
      <c r="D368" s="11">
        <v>1</v>
      </c>
      <c r="E368" s="8">
        <v>0</v>
      </c>
      <c r="F368" s="9">
        <v>0</v>
      </c>
      <c r="G368" s="9">
        <v>0</v>
      </c>
      <c r="H368" s="9">
        <v>0</v>
      </c>
      <c r="I368" s="9">
        <v>0</v>
      </c>
      <c r="J368" s="9">
        <v>0</v>
      </c>
      <c r="K368" s="9">
        <v>0</v>
      </c>
      <c r="L368" s="9">
        <v>0</v>
      </c>
      <c r="M368" s="9">
        <v>109861.04183854022</v>
      </c>
      <c r="N368" s="9">
        <v>4485.7068410633847</v>
      </c>
      <c r="O368" s="9">
        <f t="shared" si="21"/>
        <v>114346.7486796036</v>
      </c>
      <c r="Q368" s="9">
        <f t="shared" si="22"/>
        <v>0</v>
      </c>
      <c r="R368" s="9">
        <f>(SUM($E368:F368)+SUM($E368:E368))/2</f>
        <v>0</v>
      </c>
      <c r="S368" s="9">
        <f>(SUM($E368:G368)+SUM($E368:F368))/2</f>
        <v>0</v>
      </c>
      <c r="T368" s="9">
        <f>(SUM($E368:H368)+SUM($E368:G368))/2</f>
        <v>0</v>
      </c>
      <c r="U368" s="9">
        <f>(SUM($E368:I368)+SUM($E368:H368))/2</f>
        <v>0</v>
      </c>
      <c r="V368" s="9">
        <f>(SUM($E368:J368)+SUM($E368:I368))/2</f>
        <v>0</v>
      </c>
      <c r="W368" s="9">
        <f>(SUM($E368:K368)+SUM($E368:J368))/2</f>
        <v>0</v>
      </c>
      <c r="X368" s="9">
        <f>(SUM($E368:L368)+SUM($E368:K368))/2</f>
        <v>0</v>
      </c>
      <c r="Y368" s="9">
        <f>(SUM($E368:M368)+SUM($E368:L368))/2</f>
        <v>54930.520919270108</v>
      </c>
      <c r="Z368" s="9">
        <f>(SUM($E368:N368)+SUM($E368:M368))/2</f>
        <v>112103.8952590719</v>
      </c>
      <c r="AA368" s="9">
        <f t="shared" si="23"/>
        <v>16703.4416178342</v>
      </c>
    </row>
    <row r="369" spans="1:27" hidden="1">
      <c r="A369" s="7">
        <v>6000</v>
      </c>
      <c r="B369" t="s">
        <v>33</v>
      </c>
      <c r="C369" t="str">
        <f t="shared" si="20"/>
        <v>6000 Elec Distribution 360-373</v>
      </c>
      <c r="D369" s="11">
        <v>1</v>
      </c>
      <c r="E369" s="8">
        <v>0</v>
      </c>
      <c r="F369" s="9">
        <v>0</v>
      </c>
      <c r="G369" s="9">
        <v>0</v>
      </c>
      <c r="H369" s="9">
        <v>0</v>
      </c>
      <c r="I369" s="9">
        <v>0</v>
      </c>
      <c r="J369" s="9">
        <v>0</v>
      </c>
      <c r="K369" s="9">
        <v>0</v>
      </c>
      <c r="L369" s="9">
        <v>0</v>
      </c>
      <c r="M369" s="9">
        <v>0</v>
      </c>
      <c r="N369" s="9">
        <v>0</v>
      </c>
      <c r="O369" s="9">
        <f t="shared" si="21"/>
        <v>0</v>
      </c>
      <c r="Q369" s="9">
        <f t="shared" si="22"/>
        <v>0</v>
      </c>
      <c r="R369" s="9">
        <f>(SUM($E369:F369)+SUM($E369:E369))/2</f>
        <v>0</v>
      </c>
      <c r="S369" s="9">
        <f>(SUM($E369:G369)+SUM($E369:F369))/2</f>
        <v>0</v>
      </c>
      <c r="T369" s="9">
        <f>(SUM($E369:H369)+SUM($E369:G369))/2</f>
        <v>0</v>
      </c>
      <c r="U369" s="9">
        <f>(SUM($E369:I369)+SUM($E369:H369))/2</f>
        <v>0</v>
      </c>
      <c r="V369" s="9">
        <f>(SUM($E369:J369)+SUM($E369:I369))/2</f>
        <v>0</v>
      </c>
      <c r="W369" s="9">
        <f>(SUM($E369:K369)+SUM($E369:J369))/2</f>
        <v>0</v>
      </c>
      <c r="X369" s="9">
        <f>(SUM($E369:L369)+SUM($E369:K369))/2</f>
        <v>0</v>
      </c>
      <c r="Y369" s="9">
        <f>(SUM($E369:M369)+SUM($E369:L369))/2</f>
        <v>0</v>
      </c>
      <c r="Z369" s="9">
        <f>(SUM($E369:N369)+SUM($E369:M369))/2</f>
        <v>0</v>
      </c>
      <c r="AA369" s="9">
        <f t="shared" si="23"/>
        <v>0</v>
      </c>
    </row>
    <row r="370" spans="1:27" hidden="1">
      <c r="A370" s="7">
        <v>6000</v>
      </c>
      <c r="B370" t="s">
        <v>36</v>
      </c>
      <c r="C370" t="str">
        <f t="shared" si="20"/>
        <v>6000 General 389-391 / 393-395 / 397-398</v>
      </c>
      <c r="D370" s="11">
        <v>1</v>
      </c>
      <c r="E370" s="8">
        <v>0</v>
      </c>
      <c r="F370" s="9">
        <v>0</v>
      </c>
      <c r="G370" s="9">
        <v>0</v>
      </c>
      <c r="H370" s="9">
        <v>0</v>
      </c>
      <c r="I370" s="9">
        <v>0</v>
      </c>
      <c r="J370" s="9">
        <v>0</v>
      </c>
      <c r="K370" s="9">
        <v>0</v>
      </c>
      <c r="L370" s="9">
        <v>0</v>
      </c>
      <c r="M370" s="9">
        <v>0</v>
      </c>
      <c r="N370" s="9">
        <v>0</v>
      </c>
      <c r="O370" s="9">
        <f t="shared" si="21"/>
        <v>0</v>
      </c>
      <c r="Q370" s="9">
        <f t="shared" si="22"/>
        <v>0</v>
      </c>
      <c r="R370" s="9">
        <f>(SUM($E370:F370)+SUM($E370:E370))/2</f>
        <v>0</v>
      </c>
      <c r="S370" s="9">
        <f>(SUM($E370:G370)+SUM($E370:F370))/2</f>
        <v>0</v>
      </c>
      <c r="T370" s="9">
        <f>(SUM($E370:H370)+SUM($E370:G370))/2</f>
        <v>0</v>
      </c>
      <c r="U370" s="9">
        <f>(SUM($E370:I370)+SUM($E370:H370))/2</f>
        <v>0</v>
      </c>
      <c r="V370" s="9">
        <f>(SUM($E370:J370)+SUM($E370:I370))/2</f>
        <v>0</v>
      </c>
      <c r="W370" s="9">
        <f>(SUM($E370:K370)+SUM($E370:J370))/2</f>
        <v>0</v>
      </c>
      <c r="X370" s="9">
        <f>(SUM($E370:L370)+SUM($E370:K370))/2</f>
        <v>0</v>
      </c>
      <c r="Y370" s="9">
        <f>(SUM($E370:M370)+SUM($E370:L370))/2</f>
        <v>0</v>
      </c>
      <c r="Z370" s="9">
        <f>(SUM($E370:N370)+SUM($E370:M370))/2</f>
        <v>0</v>
      </c>
      <c r="AA370" s="9">
        <f t="shared" si="23"/>
        <v>0</v>
      </c>
    </row>
    <row r="371" spans="1:27" hidden="1">
      <c r="A371" s="7">
        <v>6001</v>
      </c>
      <c r="B371" t="s">
        <v>39</v>
      </c>
      <c r="C371" t="str">
        <f t="shared" si="20"/>
        <v>6001 Hydro 331-336</v>
      </c>
      <c r="D371" s="11">
        <v>1</v>
      </c>
      <c r="E371" s="8">
        <v>0</v>
      </c>
      <c r="F371" s="9">
        <v>0</v>
      </c>
      <c r="G371" s="9">
        <v>0</v>
      </c>
      <c r="H371" s="9">
        <v>0</v>
      </c>
      <c r="I371" s="9">
        <v>0</v>
      </c>
      <c r="J371" s="9">
        <v>0</v>
      </c>
      <c r="K371" s="9">
        <v>0</v>
      </c>
      <c r="L371" s="9">
        <v>0</v>
      </c>
      <c r="M371" s="9">
        <v>0</v>
      </c>
      <c r="N371" s="9">
        <v>0</v>
      </c>
      <c r="O371" s="9">
        <f t="shared" si="21"/>
        <v>0</v>
      </c>
      <c r="Q371" s="9">
        <f t="shared" si="22"/>
        <v>0</v>
      </c>
      <c r="R371" s="9">
        <f>(SUM($E371:F371)+SUM($E371:E371))/2</f>
        <v>0</v>
      </c>
      <c r="S371" s="9">
        <f>(SUM($E371:G371)+SUM($E371:F371))/2</f>
        <v>0</v>
      </c>
      <c r="T371" s="9">
        <f>(SUM($E371:H371)+SUM($E371:G371))/2</f>
        <v>0</v>
      </c>
      <c r="U371" s="9">
        <f>(SUM($E371:I371)+SUM($E371:H371))/2</f>
        <v>0</v>
      </c>
      <c r="V371" s="9">
        <f>(SUM($E371:J371)+SUM($E371:I371))/2</f>
        <v>0</v>
      </c>
      <c r="W371" s="9">
        <f>(SUM($E371:K371)+SUM($E371:J371))/2</f>
        <v>0</v>
      </c>
      <c r="X371" s="9">
        <f>(SUM($E371:L371)+SUM($E371:K371))/2</f>
        <v>0</v>
      </c>
      <c r="Y371" s="9">
        <f>(SUM($E371:M371)+SUM($E371:L371))/2</f>
        <v>0</v>
      </c>
      <c r="Z371" s="9">
        <f>(SUM($E371:N371)+SUM($E371:M371))/2</f>
        <v>0</v>
      </c>
      <c r="AA371" s="9">
        <f t="shared" si="23"/>
        <v>0</v>
      </c>
    </row>
    <row r="372" spans="1:27" hidden="1">
      <c r="A372" s="7">
        <v>6002</v>
      </c>
      <c r="B372" t="s">
        <v>36</v>
      </c>
      <c r="C372" t="str">
        <f t="shared" si="20"/>
        <v>6002 General 389-391 / 393-395 / 397-398</v>
      </c>
      <c r="D372" s="11">
        <v>1</v>
      </c>
      <c r="E372" s="8">
        <v>0</v>
      </c>
      <c r="F372" s="9">
        <v>0</v>
      </c>
      <c r="G372" s="9">
        <v>0</v>
      </c>
      <c r="H372" s="9">
        <v>0</v>
      </c>
      <c r="I372" s="9">
        <v>0</v>
      </c>
      <c r="J372" s="9">
        <v>0</v>
      </c>
      <c r="K372" s="9">
        <v>0</v>
      </c>
      <c r="L372" s="9">
        <v>0</v>
      </c>
      <c r="M372" s="9">
        <v>0</v>
      </c>
      <c r="N372" s="9">
        <v>0</v>
      </c>
      <c r="O372" s="9">
        <f t="shared" si="21"/>
        <v>0</v>
      </c>
      <c r="Q372" s="9">
        <f t="shared" si="22"/>
        <v>0</v>
      </c>
      <c r="R372" s="9">
        <f>(SUM($E372:F372)+SUM($E372:E372))/2</f>
        <v>0</v>
      </c>
      <c r="S372" s="9">
        <f>(SUM($E372:G372)+SUM($E372:F372))/2</f>
        <v>0</v>
      </c>
      <c r="T372" s="9">
        <f>(SUM($E372:H372)+SUM($E372:G372))/2</f>
        <v>0</v>
      </c>
      <c r="U372" s="9">
        <f>(SUM($E372:I372)+SUM($E372:H372))/2</f>
        <v>0</v>
      </c>
      <c r="V372" s="9">
        <f>(SUM($E372:J372)+SUM($E372:I372))/2</f>
        <v>0</v>
      </c>
      <c r="W372" s="9">
        <f>(SUM($E372:K372)+SUM($E372:J372))/2</f>
        <v>0</v>
      </c>
      <c r="X372" s="9">
        <f>(SUM($E372:L372)+SUM($E372:K372))/2</f>
        <v>0</v>
      </c>
      <c r="Y372" s="9">
        <f>(SUM($E372:M372)+SUM($E372:L372))/2</f>
        <v>0</v>
      </c>
      <c r="Z372" s="9">
        <f>(SUM($E372:N372)+SUM($E372:M372))/2</f>
        <v>0</v>
      </c>
      <c r="AA372" s="9">
        <f t="shared" si="23"/>
        <v>0</v>
      </c>
    </row>
    <row r="373" spans="1:27" hidden="1">
      <c r="A373" s="7">
        <v>6100</v>
      </c>
      <c r="B373" t="s">
        <v>39</v>
      </c>
      <c r="C373" t="str">
        <f t="shared" si="20"/>
        <v>6100 Hydro 331-336</v>
      </c>
      <c r="D373" s="11">
        <v>1</v>
      </c>
      <c r="E373" s="8">
        <v>0</v>
      </c>
      <c r="F373" s="9">
        <v>0</v>
      </c>
      <c r="G373" s="9">
        <v>0</v>
      </c>
      <c r="H373" s="9">
        <v>0</v>
      </c>
      <c r="I373" s="9">
        <v>0</v>
      </c>
      <c r="J373" s="9">
        <v>0</v>
      </c>
      <c r="K373" s="9">
        <v>0</v>
      </c>
      <c r="L373" s="9">
        <v>0</v>
      </c>
      <c r="M373" s="9">
        <v>0</v>
      </c>
      <c r="N373" s="9">
        <v>0</v>
      </c>
      <c r="O373" s="9">
        <f t="shared" si="21"/>
        <v>0</v>
      </c>
      <c r="Q373" s="9">
        <f t="shared" si="22"/>
        <v>0</v>
      </c>
      <c r="R373" s="9">
        <f>(SUM($E373:F373)+SUM($E373:E373))/2</f>
        <v>0</v>
      </c>
      <c r="S373" s="9">
        <f>(SUM($E373:G373)+SUM($E373:F373))/2</f>
        <v>0</v>
      </c>
      <c r="T373" s="9">
        <f>(SUM($E373:H373)+SUM($E373:G373))/2</f>
        <v>0</v>
      </c>
      <c r="U373" s="9">
        <f>(SUM($E373:I373)+SUM($E373:H373))/2</f>
        <v>0</v>
      </c>
      <c r="V373" s="9">
        <f>(SUM($E373:J373)+SUM($E373:I373))/2</f>
        <v>0</v>
      </c>
      <c r="W373" s="9">
        <f>(SUM($E373:K373)+SUM($E373:J373))/2</f>
        <v>0</v>
      </c>
      <c r="X373" s="9">
        <f>(SUM($E373:L373)+SUM($E373:K373))/2</f>
        <v>0</v>
      </c>
      <c r="Y373" s="9">
        <f>(SUM($E373:M373)+SUM($E373:L373))/2</f>
        <v>0</v>
      </c>
      <c r="Z373" s="9">
        <f>(SUM($E373:N373)+SUM($E373:M373))/2</f>
        <v>0</v>
      </c>
      <c r="AA373" s="9">
        <f t="shared" si="23"/>
        <v>0</v>
      </c>
    </row>
    <row r="374" spans="1:27" hidden="1">
      <c r="A374" s="7">
        <v>6101</v>
      </c>
      <c r="B374" t="s">
        <v>34</v>
      </c>
      <c r="C374" t="str">
        <f t="shared" si="20"/>
        <v>6101 Elec Transmission 350-359</v>
      </c>
      <c r="D374" s="11">
        <v>1</v>
      </c>
      <c r="E374" s="8">
        <v>0</v>
      </c>
      <c r="F374" s="9">
        <v>0</v>
      </c>
      <c r="G374" s="9">
        <v>0</v>
      </c>
      <c r="H374" s="9">
        <v>0</v>
      </c>
      <c r="I374" s="9">
        <v>0</v>
      </c>
      <c r="J374" s="9">
        <v>0</v>
      </c>
      <c r="K374" s="9">
        <v>0</v>
      </c>
      <c r="L374" s="9">
        <v>0</v>
      </c>
      <c r="M374" s="9">
        <v>0</v>
      </c>
      <c r="N374" s="9">
        <v>0</v>
      </c>
      <c r="O374" s="9">
        <f t="shared" si="21"/>
        <v>0</v>
      </c>
      <c r="Q374" s="9">
        <f t="shared" si="22"/>
        <v>0</v>
      </c>
      <c r="R374" s="9">
        <f>(SUM($E374:F374)+SUM($E374:E374))/2</f>
        <v>0</v>
      </c>
      <c r="S374" s="9">
        <f>(SUM($E374:G374)+SUM($E374:F374))/2</f>
        <v>0</v>
      </c>
      <c r="T374" s="9">
        <f>(SUM($E374:H374)+SUM($E374:G374))/2</f>
        <v>0</v>
      </c>
      <c r="U374" s="9">
        <f>(SUM($E374:I374)+SUM($E374:H374))/2</f>
        <v>0</v>
      </c>
      <c r="V374" s="9">
        <f>(SUM($E374:J374)+SUM($E374:I374))/2</f>
        <v>0</v>
      </c>
      <c r="W374" s="9">
        <f>(SUM($E374:K374)+SUM($E374:J374))/2</f>
        <v>0</v>
      </c>
      <c r="X374" s="9">
        <f>(SUM($E374:L374)+SUM($E374:K374))/2</f>
        <v>0</v>
      </c>
      <c r="Y374" s="9">
        <f>(SUM($E374:M374)+SUM($E374:L374))/2</f>
        <v>0</v>
      </c>
      <c r="Z374" s="9">
        <f>(SUM($E374:N374)+SUM($E374:M374))/2</f>
        <v>0</v>
      </c>
      <c r="AA374" s="9">
        <f t="shared" si="23"/>
        <v>0</v>
      </c>
    </row>
    <row r="375" spans="1:27" hidden="1">
      <c r="A375" s="7">
        <v>6103</v>
      </c>
      <c r="B375" t="s">
        <v>39</v>
      </c>
      <c r="C375" t="str">
        <f t="shared" si="20"/>
        <v>6103 Hydro 331-336</v>
      </c>
      <c r="D375" s="11">
        <v>1</v>
      </c>
      <c r="E375" s="8">
        <v>0</v>
      </c>
      <c r="F375" s="9">
        <v>0</v>
      </c>
      <c r="G375" s="9">
        <v>0</v>
      </c>
      <c r="H375" s="9">
        <v>0</v>
      </c>
      <c r="I375" s="9">
        <v>0</v>
      </c>
      <c r="J375" s="9">
        <v>0</v>
      </c>
      <c r="K375" s="9">
        <v>0</v>
      </c>
      <c r="L375" s="9">
        <v>0</v>
      </c>
      <c r="M375" s="9">
        <v>0</v>
      </c>
      <c r="N375" s="9">
        <v>0</v>
      </c>
      <c r="O375" s="9">
        <f t="shared" si="21"/>
        <v>0</v>
      </c>
      <c r="Q375" s="9">
        <f t="shared" si="22"/>
        <v>0</v>
      </c>
      <c r="R375" s="9">
        <f>(SUM($E375:F375)+SUM($E375:E375))/2</f>
        <v>0</v>
      </c>
      <c r="S375" s="9">
        <f>(SUM($E375:G375)+SUM($E375:F375))/2</f>
        <v>0</v>
      </c>
      <c r="T375" s="9">
        <f>(SUM($E375:H375)+SUM($E375:G375))/2</f>
        <v>0</v>
      </c>
      <c r="U375" s="9">
        <f>(SUM($E375:I375)+SUM($E375:H375))/2</f>
        <v>0</v>
      </c>
      <c r="V375" s="9">
        <f>(SUM($E375:J375)+SUM($E375:I375))/2</f>
        <v>0</v>
      </c>
      <c r="W375" s="9">
        <f>(SUM($E375:K375)+SUM($E375:J375))/2</f>
        <v>0</v>
      </c>
      <c r="X375" s="9">
        <f>(SUM($E375:L375)+SUM($E375:K375))/2</f>
        <v>0</v>
      </c>
      <c r="Y375" s="9">
        <f>(SUM($E375:M375)+SUM($E375:L375))/2</f>
        <v>0</v>
      </c>
      <c r="Z375" s="9">
        <f>(SUM($E375:N375)+SUM($E375:M375))/2</f>
        <v>0</v>
      </c>
      <c r="AA375" s="9">
        <f t="shared" si="23"/>
        <v>0</v>
      </c>
    </row>
    <row r="376" spans="1:27" hidden="1">
      <c r="A376" s="7">
        <v>6103</v>
      </c>
      <c r="B376" t="s">
        <v>37</v>
      </c>
      <c r="C376" t="str">
        <f t="shared" si="20"/>
        <v>6103 Software 303</v>
      </c>
      <c r="D376" s="11">
        <v>1</v>
      </c>
      <c r="E376" s="8">
        <v>0</v>
      </c>
      <c r="F376" s="9">
        <v>0</v>
      </c>
      <c r="G376" s="9">
        <v>0</v>
      </c>
      <c r="H376" s="9">
        <v>0</v>
      </c>
      <c r="I376" s="9">
        <v>0</v>
      </c>
      <c r="J376" s="9">
        <v>0</v>
      </c>
      <c r="K376" s="9">
        <v>0</v>
      </c>
      <c r="L376" s="9">
        <v>0</v>
      </c>
      <c r="M376" s="9">
        <v>0</v>
      </c>
      <c r="N376" s="9">
        <v>0</v>
      </c>
      <c r="O376" s="9">
        <f t="shared" si="21"/>
        <v>0</v>
      </c>
      <c r="Q376" s="9">
        <f t="shared" si="22"/>
        <v>0</v>
      </c>
      <c r="R376" s="9">
        <f>(SUM($E376:F376)+SUM($E376:E376))/2</f>
        <v>0</v>
      </c>
      <c r="S376" s="9">
        <f>(SUM($E376:G376)+SUM($E376:F376))/2</f>
        <v>0</v>
      </c>
      <c r="T376" s="9">
        <f>(SUM($E376:H376)+SUM($E376:G376))/2</f>
        <v>0</v>
      </c>
      <c r="U376" s="9">
        <f>(SUM($E376:I376)+SUM($E376:H376))/2</f>
        <v>0</v>
      </c>
      <c r="V376" s="9">
        <f>(SUM($E376:J376)+SUM($E376:I376))/2</f>
        <v>0</v>
      </c>
      <c r="W376" s="9">
        <f>(SUM($E376:K376)+SUM($E376:J376))/2</f>
        <v>0</v>
      </c>
      <c r="X376" s="9">
        <f>(SUM($E376:L376)+SUM($E376:K376))/2</f>
        <v>0</v>
      </c>
      <c r="Y376" s="9">
        <f>(SUM($E376:M376)+SUM($E376:L376))/2</f>
        <v>0</v>
      </c>
      <c r="Z376" s="9">
        <f>(SUM($E376:N376)+SUM($E376:M376))/2</f>
        <v>0</v>
      </c>
      <c r="AA376" s="9">
        <f t="shared" si="23"/>
        <v>0</v>
      </c>
    </row>
    <row r="377" spans="1:27" hidden="1">
      <c r="A377" s="7">
        <v>6103</v>
      </c>
      <c r="B377" t="s">
        <v>38</v>
      </c>
      <c r="C377" t="str">
        <f t="shared" si="20"/>
        <v>6103 Transportation and Tools 392 / 396</v>
      </c>
      <c r="D377" s="11">
        <v>1</v>
      </c>
      <c r="E377" s="8">
        <v>0</v>
      </c>
      <c r="F377" s="9">
        <v>0</v>
      </c>
      <c r="G377" s="9">
        <v>0</v>
      </c>
      <c r="H377" s="9">
        <v>0</v>
      </c>
      <c r="I377" s="9">
        <v>0</v>
      </c>
      <c r="J377" s="9">
        <v>0</v>
      </c>
      <c r="K377" s="9">
        <v>0</v>
      </c>
      <c r="L377" s="9">
        <v>0</v>
      </c>
      <c r="M377" s="9">
        <v>0</v>
      </c>
      <c r="N377" s="9">
        <v>0</v>
      </c>
      <c r="O377" s="9">
        <f t="shared" si="21"/>
        <v>0</v>
      </c>
      <c r="Q377" s="9">
        <f t="shared" si="22"/>
        <v>0</v>
      </c>
      <c r="R377" s="9">
        <f>(SUM($E377:F377)+SUM($E377:E377))/2</f>
        <v>0</v>
      </c>
      <c r="S377" s="9">
        <f>(SUM($E377:G377)+SUM($E377:F377))/2</f>
        <v>0</v>
      </c>
      <c r="T377" s="9">
        <f>(SUM($E377:H377)+SUM($E377:G377))/2</f>
        <v>0</v>
      </c>
      <c r="U377" s="9">
        <f>(SUM($E377:I377)+SUM($E377:H377))/2</f>
        <v>0</v>
      </c>
      <c r="V377" s="9">
        <f>(SUM($E377:J377)+SUM($E377:I377))/2</f>
        <v>0</v>
      </c>
      <c r="W377" s="9">
        <f>(SUM($E377:K377)+SUM($E377:J377))/2</f>
        <v>0</v>
      </c>
      <c r="X377" s="9">
        <f>(SUM($E377:L377)+SUM($E377:K377))/2</f>
        <v>0</v>
      </c>
      <c r="Y377" s="9">
        <f>(SUM($E377:M377)+SUM($E377:L377))/2</f>
        <v>0</v>
      </c>
      <c r="Z377" s="9">
        <f>(SUM($E377:N377)+SUM($E377:M377))/2</f>
        <v>0</v>
      </c>
      <c r="AA377" s="9">
        <f t="shared" si="23"/>
        <v>0</v>
      </c>
    </row>
    <row r="378" spans="1:27" hidden="1">
      <c r="A378" s="7">
        <v>6103</v>
      </c>
      <c r="B378" t="s">
        <v>33</v>
      </c>
      <c r="C378" t="str">
        <f t="shared" si="20"/>
        <v>6103 Elec Distribution 360-373</v>
      </c>
      <c r="D378" s="11">
        <v>1</v>
      </c>
      <c r="E378" s="8">
        <v>0</v>
      </c>
      <c r="F378" s="9">
        <v>0</v>
      </c>
      <c r="G378" s="9">
        <v>0</v>
      </c>
      <c r="H378" s="9">
        <v>0</v>
      </c>
      <c r="I378" s="9">
        <v>0</v>
      </c>
      <c r="J378" s="9">
        <v>0</v>
      </c>
      <c r="K378" s="9">
        <v>0</v>
      </c>
      <c r="L378" s="9">
        <v>0</v>
      </c>
      <c r="M378" s="9">
        <v>0</v>
      </c>
      <c r="N378" s="9">
        <v>0</v>
      </c>
      <c r="O378" s="9">
        <f t="shared" si="21"/>
        <v>0</v>
      </c>
      <c r="Q378" s="9">
        <f t="shared" si="22"/>
        <v>0</v>
      </c>
      <c r="R378" s="9">
        <f>(SUM($E378:F378)+SUM($E378:E378))/2</f>
        <v>0</v>
      </c>
      <c r="S378" s="9">
        <f>(SUM($E378:G378)+SUM($E378:F378))/2</f>
        <v>0</v>
      </c>
      <c r="T378" s="9">
        <f>(SUM($E378:H378)+SUM($E378:G378))/2</f>
        <v>0</v>
      </c>
      <c r="U378" s="9">
        <f>(SUM($E378:I378)+SUM($E378:H378))/2</f>
        <v>0</v>
      </c>
      <c r="V378" s="9">
        <f>(SUM($E378:J378)+SUM($E378:I378))/2</f>
        <v>0</v>
      </c>
      <c r="W378" s="9">
        <f>(SUM($E378:K378)+SUM($E378:J378))/2</f>
        <v>0</v>
      </c>
      <c r="X378" s="9">
        <f>(SUM($E378:L378)+SUM($E378:K378))/2</f>
        <v>0</v>
      </c>
      <c r="Y378" s="9">
        <f>(SUM($E378:M378)+SUM($E378:L378))/2</f>
        <v>0</v>
      </c>
      <c r="Z378" s="9">
        <f>(SUM($E378:N378)+SUM($E378:M378))/2</f>
        <v>0</v>
      </c>
      <c r="AA378" s="9">
        <f t="shared" si="23"/>
        <v>0</v>
      </c>
    </row>
    <row r="379" spans="1:27" hidden="1">
      <c r="A379" s="7">
        <v>6103</v>
      </c>
      <c r="B379" t="s">
        <v>36</v>
      </c>
      <c r="C379" t="str">
        <f t="shared" si="20"/>
        <v>6103 General 389-391 / 393-395 / 397-398</v>
      </c>
      <c r="D379" s="11">
        <v>1</v>
      </c>
      <c r="E379" s="8">
        <v>0</v>
      </c>
      <c r="F379" s="9">
        <v>0</v>
      </c>
      <c r="G379" s="9">
        <v>0</v>
      </c>
      <c r="H379" s="9">
        <v>0</v>
      </c>
      <c r="I379" s="9">
        <v>0</v>
      </c>
      <c r="J379" s="9">
        <v>0</v>
      </c>
      <c r="K379" s="9">
        <v>0</v>
      </c>
      <c r="L379" s="9">
        <v>0</v>
      </c>
      <c r="M379" s="9">
        <v>0</v>
      </c>
      <c r="N379" s="9">
        <v>0</v>
      </c>
      <c r="O379" s="9">
        <f t="shared" si="21"/>
        <v>0</v>
      </c>
      <c r="Q379" s="9">
        <f t="shared" si="22"/>
        <v>0</v>
      </c>
      <c r="R379" s="9">
        <f>(SUM($E379:F379)+SUM($E379:E379))/2</f>
        <v>0</v>
      </c>
      <c r="S379" s="9">
        <f>(SUM($E379:G379)+SUM($E379:F379))/2</f>
        <v>0</v>
      </c>
      <c r="T379" s="9">
        <f>(SUM($E379:H379)+SUM($E379:G379))/2</f>
        <v>0</v>
      </c>
      <c r="U379" s="9">
        <f>(SUM($E379:I379)+SUM($E379:H379))/2</f>
        <v>0</v>
      </c>
      <c r="V379" s="9">
        <f>(SUM($E379:J379)+SUM($E379:I379))/2</f>
        <v>0</v>
      </c>
      <c r="W379" s="9">
        <f>(SUM($E379:K379)+SUM($E379:J379))/2</f>
        <v>0</v>
      </c>
      <c r="X379" s="9">
        <f>(SUM($E379:L379)+SUM($E379:K379))/2</f>
        <v>0</v>
      </c>
      <c r="Y379" s="9">
        <f>(SUM($E379:M379)+SUM($E379:L379))/2</f>
        <v>0</v>
      </c>
      <c r="Z379" s="9">
        <f>(SUM($E379:N379)+SUM($E379:M379))/2</f>
        <v>0</v>
      </c>
      <c r="AA379" s="9">
        <f t="shared" si="23"/>
        <v>0</v>
      </c>
    </row>
    <row r="380" spans="1:27" hidden="1">
      <c r="A380" s="7">
        <v>6107</v>
      </c>
      <c r="B380" t="s">
        <v>39</v>
      </c>
      <c r="C380" t="str">
        <f t="shared" si="20"/>
        <v>6107 Hydro 331-336</v>
      </c>
      <c r="D380" s="11">
        <v>1</v>
      </c>
      <c r="E380" s="8">
        <v>0</v>
      </c>
      <c r="F380" s="9">
        <v>0</v>
      </c>
      <c r="G380" s="9">
        <v>0</v>
      </c>
      <c r="H380" s="9">
        <v>0</v>
      </c>
      <c r="I380" s="9">
        <v>0</v>
      </c>
      <c r="J380" s="9">
        <v>0</v>
      </c>
      <c r="K380" s="9">
        <v>0</v>
      </c>
      <c r="L380" s="9">
        <v>0</v>
      </c>
      <c r="M380" s="9">
        <v>0</v>
      </c>
      <c r="N380" s="9">
        <v>0</v>
      </c>
      <c r="O380" s="9">
        <f t="shared" si="21"/>
        <v>0</v>
      </c>
      <c r="Q380" s="9">
        <f t="shared" si="22"/>
        <v>0</v>
      </c>
      <c r="R380" s="9">
        <f>(SUM($E380:F380)+SUM($E380:E380))/2</f>
        <v>0</v>
      </c>
      <c r="S380" s="9">
        <f>(SUM($E380:G380)+SUM($E380:F380))/2</f>
        <v>0</v>
      </c>
      <c r="T380" s="9">
        <f>(SUM($E380:H380)+SUM($E380:G380))/2</f>
        <v>0</v>
      </c>
      <c r="U380" s="9">
        <f>(SUM($E380:I380)+SUM($E380:H380))/2</f>
        <v>0</v>
      </c>
      <c r="V380" s="9">
        <f>(SUM($E380:J380)+SUM($E380:I380))/2</f>
        <v>0</v>
      </c>
      <c r="W380" s="9">
        <f>(SUM($E380:K380)+SUM($E380:J380))/2</f>
        <v>0</v>
      </c>
      <c r="X380" s="9">
        <f>(SUM($E380:L380)+SUM($E380:K380))/2</f>
        <v>0</v>
      </c>
      <c r="Y380" s="9">
        <f>(SUM($E380:M380)+SUM($E380:L380))/2</f>
        <v>0</v>
      </c>
      <c r="Z380" s="9">
        <f>(SUM($E380:N380)+SUM($E380:M380))/2</f>
        <v>0</v>
      </c>
      <c r="AA380" s="9">
        <f t="shared" si="23"/>
        <v>0</v>
      </c>
    </row>
    <row r="381" spans="1:27" hidden="1">
      <c r="A381" s="7">
        <v>6107</v>
      </c>
      <c r="B381" t="s">
        <v>38</v>
      </c>
      <c r="C381" t="str">
        <f t="shared" si="20"/>
        <v>6107 Transportation and Tools 392 / 396</v>
      </c>
      <c r="D381" s="11">
        <v>1</v>
      </c>
      <c r="E381" s="8">
        <v>0</v>
      </c>
      <c r="F381" s="9">
        <v>0</v>
      </c>
      <c r="G381" s="9">
        <v>0</v>
      </c>
      <c r="H381" s="9">
        <v>0</v>
      </c>
      <c r="I381" s="9">
        <v>0</v>
      </c>
      <c r="J381" s="9">
        <v>0</v>
      </c>
      <c r="K381" s="9">
        <v>0</v>
      </c>
      <c r="L381" s="9">
        <v>0</v>
      </c>
      <c r="M381" s="9">
        <v>0</v>
      </c>
      <c r="N381" s="9">
        <v>0</v>
      </c>
      <c r="O381" s="9">
        <f t="shared" si="21"/>
        <v>0</v>
      </c>
      <c r="Q381" s="9">
        <f t="shared" si="22"/>
        <v>0</v>
      </c>
      <c r="R381" s="9">
        <f>(SUM($E381:F381)+SUM($E381:E381))/2</f>
        <v>0</v>
      </c>
      <c r="S381" s="9">
        <f>(SUM($E381:G381)+SUM($E381:F381))/2</f>
        <v>0</v>
      </c>
      <c r="T381" s="9">
        <f>(SUM($E381:H381)+SUM($E381:G381))/2</f>
        <v>0</v>
      </c>
      <c r="U381" s="9">
        <f>(SUM($E381:I381)+SUM($E381:H381))/2</f>
        <v>0</v>
      </c>
      <c r="V381" s="9">
        <f>(SUM($E381:J381)+SUM($E381:I381))/2</f>
        <v>0</v>
      </c>
      <c r="W381" s="9">
        <f>(SUM($E381:K381)+SUM($E381:J381))/2</f>
        <v>0</v>
      </c>
      <c r="X381" s="9">
        <f>(SUM($E381:L381)+SUM($E381:K381))/2</f>
        <v>0</v>
      </c>
      <c r="Y381" s="9">
        <f>(SUM($E381:M381)+SUM($E381:L381))/2</f>
        <v>0</v>
      </c>
      <c r="Z381" s="9">
        <f>(SUM($E381:N381)+SUM($E381:M381))/2</f>
        <v>0</v>
      </c>
      <c r="AA381" s="9">
        <f t="shared" si="23"/>
        <v>0</v>
      </c>
    </row>
    <row r="382" spans="1:27" hidden="1">
      <c r="A382" s="7">
        <v>6107</v>
      </c>
      <c r="B382" t="s">
        <v>33</v>
      </c>
      <c r="C382" t="str">
        <f t="shared" si="20"/>
        <v>6107 Elec Distribution 360-373</v>
      </c>
      <c r="D382" s="11">
        <v>1</v>
      </c>
      <c r="E382" s="8">
        <v>0</v>
      </c>
      <c r="F382" s="9">
        <v>0</v>
      </c>
      <c r="G382" s="9">
        <v>0</v>
      </c>
      <c r="H382" s="9">
        <v>0</v>
      </c>
      <c r="I382" s="9">
        <v>0</v>
      </c>
      <c r="J382" s="9">
        <v>0</v>
      </c>
      <c r="K382" s="9">
        <v>0</v>
      </c>
      <c r="L382" s="9">
        <v>0</v>
      </c>
      <c r="M382" s="9">
        <v>0</v>
      </c>
      <c r="N382" s="9">
        <v>0</v>
      </c>
      <c r="O382" s="9">
        <f t="shared" si="21"/>
        <v>0</v>
      </c>
      <c r="Q382" s="9">
        <f t="shared" si="22"/>
        <v>0</v>
      </c>
      <c r="R382" s="9">
        <f>(SUM($E382:F382)+SUM($E382:E382))/2</f>
        <v>0</v>
      </c>
      <c r="S382" s="9">
        <f>(SUM($E382:G382)+SUM($E382:F382))/2</f>
        <v>0</v>
      </c>
      <c r="T382" s="9">
        <f>(SUM($E382:H382)+SUM($E382:G382))/2</f>
        <v>0</v>
      </c>
      <c r="U382" s="9">
        <f>(SUM($E382:I382)+SUM($E382:H382))/2</f>
        <v>0</v>
      </c>
      <c r="V382" s="9">
        <f>(SUM($E382:J382)+SUM($E382:I382))/2</f>
        <v>0</v>
      </c>
      <c r="W382" s="9">
        <f>(SUM($E382:K382)+SUM($E382:J382))/2</f>
        <v>0</v>
      </c>
      <c r="X382" s="9">
        <f>(SUM($E382:L382)+SUM($E382:K382))/2</f>
        <v>0</v>
      </c>
      <c r="Y382" s="9">
        <f>(SUM($E382:M382)+SUM($E382:L382))/2</f>
        <v>0</v>
      </c>
      <c r="Z382" s="9">
        <f>(SUM($E382:N382)+SUM($E382:M382))/2</f>
        <v>0</v>
      </c>
      <c r="AA382" s="9">
        <f t="shared" si="23"/>
        <v>0</v>
      </c>
    </row>
    <row r="383" spans="1:27" hidden="1">
      <c r="A383" s="7">
        <v>6109</v>
      </c>
      <c r="B383" t="s">
        <v>36</v>
      </c>
      <c r="C383" t="str">
        <f t="shared" si="20"/>
        <v>6109 General 389-391 / 393-395 / 397-398</v>
      </c>
      <c r="D383" s="11">
        <v>1</v>
      </c>
      <c r="E383" s="8">
        <v>0</v>
      </c>
      <c r="F383" s="9">
        <v>0</v>
      </c>
      <c r="G383" s="9">
        <v>0</v>
      </c>
      <c r="H383" s="9">
        <v>0</v>
      </c>
      <c r="I383" s="9">
        <v>0</v>
      </c>
      <c r="J383" s="9">
        <v>0</v>
      </c>
      <c r="K383" s="9">
        <v>0</v>
      </c>
      <c r="L383" s="9">
        <v>0</v>
      </c>
      <c r="M383" s="9">
        <v>0</v>
      </c>
      <c r="N383" s="9">
        <v>0</v>
      </c>
      <c r="O383" s="9">
        <f t="shared" si="21"/>
        <v>0</v>
      </c>
      <c r="Q383" s="9">
        <f t="shared" si="22"/>
        <v>0</v>
      </c>
      <c r="R383" s="9">
        <f>(SUM($E383:F383)+SUM($E383:E383))/2</f>
        <v>0</v>
      </c>
      <c r="S383" s="9">
        <f>(SUM($E383:G383)+SUM($E383:F383))/2</f>
        <v>0</v>
      </c>
      <c r="T383" s="9">
        <f>(SUM($E383:H383)+SUM($E383:G383))/2</f>
        <v>0</v>
      </c>
      <c r="U383" s="9">
        <f>(SUM($E383:I383)+SUM($E383:H383))/2</f>
        <v>0</v>
      </c>
      <c r="V383" s="9">
        <f>(SUM($E383:J383)+SUM($E383:I383))/2</f>
        <v>0</v>
      </c>
      <c r="W383" s="9">
        <f>(SUM($E383:K383)+SUM($E383:J383))/2</f>
        <v>0</v>
      </c>
      <c r="X383" s="9">
        <f>(SUM($E383:L383)+SUM($E383:K383))/2</f>
        <v>0</v>
      </c>
      <c r="Y383" s="9">
        <f>(SUM($E383:M383)+SUM($E383:L383))/2</f>
        <v>0</v>
      </c>
      <c r="Z383" s="9">
        <f>(SUM($E383:N383)+SUM($E383:M383))/2</f>
        <v>0</v>
      </c>
      <c r="AA383" s="9">
        <f t="shared" si="23"/>
        <v>0</v>
      </c>
    </row>
    <row r="384" spans="1:27" hidden="1">
      <c r="A384" s="7">
        <v>6109</v>
      </c>
      <c r="B384" t="s">
        <v>34</v>
      </c>
      <c r="C384" t="str">
        <f t="shared" si="20"/>
        <v>6109 Elec Transmission 350-359</v>
      </c>
      <c r="D384" s="11">
        <v>1</v>
      </c>
      <c r="E384" s="8">
        <v>0</v>
      </c>
      <c r="F384" s="9">
        <v>0</v>
      </c>
      <c r="G384" s="9">
        <v>0</v>
      </c>
      <c r="H384" s="9">
        <v>0</v>
      </c>
      <c r="I384" s="9">
        <v>0</v>
      </c>
      <c r="J384" s="9">
        <v>0</v>
      </c>
      <c r="K384" s="9">
        <v>0</v>
      </c>
      <c r="L384" s="9">
        <v>0</v>
      </c>
      <c r="M384" s="9">
        <v>0</v>
      </c>
      <c r="N384" s="9">
        <v>0</v>
      </c>
      <c r="O384" s="9">
        <f t="shared" si="21"/>
        <v>0</v>
      </c>
      <c r="Q384" s="9">
        <f t="shared" si="22"/>
        <v>0</v>
      </c>
      <c r="R384" s="9">
        <f>(SUM($E384:F384)+SUM($E384:E384))/2</f>
        <v>0</v>
      </c>
      <c r="S384" s="9">
        <f>(SUM($E384:G384)+SUM($E384:F384))/2</f>
        <v>0</v>
      </c>
      <c r="T384" s="9">
        <f>(SUM($E384:H384)+SUM($E384:G384))/2</f>
        <v>0</v>
      </c>
      <c r="U384" s="9">
        <f>(SUM($E384:I384)+SUM($E384:H384))/2</f>
        <v>0</v>
      </c>
      <c r="V384" s="9">
        <f>(SUM($E384:J384)+SUM($E384:I384))/2</f>
        <v>0</v>
      </c>
      <c r="W384" s="9">
        <f>(SUM($E384:K384)+SUM($E384:J384))/2</f>
        <v>0</v>
      </c>
      <c r="X384" s="9">
        <f>(SUM($E384:L384)+SUM($E384:K384))/2</f>
        <v>0</v>
      </c>
      <c r="Y384" s="9">
        <f>(SUM($E384:M384)+SUM($E384:L384))/2</f>
        <v>0</v>
      </c>
      <c r="Z384" s="9">
        <f>(SUM($E384:N384)+SUM($E384:M384))/2</f>
        <v>0</v>
      </c>
      <c r="AA384" s="9">
        <f t="shared" si="23"/>
        <v>0</v>
      </c>
    </row>
    <row r="385" spans="1:27" hidden="1">
      <c r="A385" s="7">
        <v>6109</v>
      </c>
      <c r="B385" t="s">
        <v>33</v>
      </c>
      <c r="C385" t="str">
        <f t="shared" si="20"/>
        <v>6109 Elec Distribution 360-373</v>
      </c>
      <c r="D385" s="11">
        <v>1</v>
      </c>
      <c r="E385" s="8">
        <v>0</v>
      </c>
      <c r="F385" s="9">
        <v>0</v>
      </c>
      <c r="G385" s="9">
        <v>0</v>
      </c>
      <c r="H385" s="9">
        <v>0</v>
      </c>
      <c r="I385" s="9">
        <v>0</v>
      </c>
      <c r="J385" s="9">
        <v>0</v>
      </c>
      <c r="K385" s="9">
        <v>0</v>
      </c>
      <c r="L385" s="9">
        <v>0</v>
      </c>
      <c r="M385" s="9">
        <v>0</v>
      </c>
      <c r="N385" s="9">
        <v>0</v>
      </c>
      <c r="O385" s="9">
        <f t="shared" si="21"/>
        <v>0</v>
      </c>
      <c r="Q385" s="9">
        <f t="shared" si="22"/>
        <v>0</v>
      </c>
      <c r="R385" s="9">
        <f>(SUM($E385:F385)+SUM($E385:E385))/2</f>
        <v>0</v>
      </c>
      <c r="S385" s="9">
        <f>(SUM($E385:G385)+SUM($E385:F385))/2</f>
        <v>0</v>
      </c>
      <c r="T385" s="9">
        <f>(SUM($E385:H385)+SUM($E385:G385))/2</f>
        <v>0</v>
      </c>
      <c r="U385" s="9">
        <f>(SUM($E385:I385)+SUM($E385:H385))/2</f>
        <v>0</v>
      </c>
      <c r="V385" s="9">
        <f>(SUM($E385:J385)+SUM($E385:I385))/2</f>
        <v>0</v>
      </c>
      <c r="W385" s="9">
        <f>(SUM($E385:K385)+SUM($E385:J385))/2</f>
        <v>0</v>
      </c>
      <c r="X385" s="9">
        <f>(SUM($E385:L385)+SUM($E385:K385))/2</f>
        <v>0</v>
      </c>
      <c r="Y385" s="9">
        <f>(SUM($E385:M385)+SUM($E385:L385))/2</f>
        <v>0</v>
      </c>
      <c r="Z385" s="9">
        <f>(SUM($E385:N385)+SUM($E385:M385))/2</f>
        <v>0</v>
      </c>
      <c r="AA385" s="9">
        <f t="shared" si="23"/>
        <v>0</v>
      </c>
    </row>
    <row r="386" spans="1:27" hidden="1">
      <c r="A386" s="7">
        <v>6109</v>
      </c>
      <c r="B386" t="s">
        <v>35</v>
      </c>
      <c r="C386" t="str">
        <f t="shared" si="20"/>
        <v>6109 Gas Distribution 374-387</v>
      </c>
      <c r="D386" s="11">
        <v>1</v>
      </c>
      <c r="E386" s="8">
        <v>0</v>
      </c>
      <c r="F386" s="9">
        <v>0</v>
      </c>
      <c r="G386" s="9">
        <v>0</v>
      </c>
      <c r="H386" s="9">
        <v>0</v>
      </c>
      <c r="I386" s="9">
        <v>0</v>
      </c>
      <c r="J386" s="9">
        <v>0</v>
      </c>
      <c r="K386" s="9">
        <v>0</v>
      </c>
      <c r="L386" s="9">
        <v>0</v>
      </c>
      <c r="M386" s="9">
        <v>0</v>
      </c>
      <c r="N386" s="9">
        <v>0</v>
      </c>
      <c r="O386" s="9">
        <f t="shared" si="21"/>
        <v>0</v>
      </c>
      <c r="Q386" s="9">
        <f t="shared" si="22"/>
        <v>0</v>
      </c>
      <c r="R386" s="9">
        <f>(SUM($E386:F386)+SUM($E386:E386))/2</f>
        <v>0</v>
      </c>
      <c r="S386" s="9">
        <f>(SUM($E386:G386)+SUM($E386:F386))/2</f>
        <v>0</v>
      </c>
      <c r="T386" s="9">
        <f>(SUM($E386:H386)+SUM($E386:G386))/2</f>
        <v>0</v>
      </c>
      <c r="U386" s="9">
        <f>(SUM($E386:I386)+SUM($E386:H386))/2</f>
        <v>0</v>
      </c>
      <c r="V386" s="9">
        <f>(SUM($E386:J386)+SUM($E386:I386))/2</f>
        <v>0</v>
      </c>
      <c r="W386" s="9">
        <f>(SUM($E386:K386)+SUM($E386:J386))/2</f>
        <v>0</v>
      </c>
      <c r="X386" s="9">
        <f>(SUM($E386:L386)+SUM($E386:K386))/2</f>
        <v>0</v>
      </c>
      <c r="Y386" s="9">
        <f>(SUM($E386:M386)+SUM($E386:L386))/2</f>
        <v>0</v>
      </c>
      <c r="Z386" s="9">
        <f>(SUM($E386:N386)+SUM($E386:M386))/2</f>
        <v>0</v>
      </c>
      <c r="AA386" s="9">
        <f t="shared" si="23"/>
        <v>0</v>
      </c>
    </row>
    <row r="387" spans="1:27">
      <c r="A387" s="7">
        <v>7000</v>
      </c>
      <c r="B387" t="s">
        <v>36</v>
      </c>
      <c r="C387" t="str">
        <f t="shared" si="20"/>
        <v>7000 General 389-391 / 393-395 / 397-398</v>
      </c>
      <c r="D387" s="11">
        <v>1</v>
      </c>
      <c r="E387" s="8">
        <v>0</v>
      </c>
      <c r="F387" s="9">
        <v>0</v>
      </c>
      <c r="G387" s="9">
        <v>0</v>
      </c>
      <c r="H387" s="9">
        <v>0</v>
      </c>
      <c r="I387" s="9">
        <v>0</v>
      </c>
      <c r="J387" s="9">
        <v>0</v>
      </c>
      <c r="K387" s="9">
        <v>0</v>
      </c>
      <c r="L387" s="9">
        <v>21232.43</v>
      </c>
      <c r="M387" s="9">
        <v>0</v>
      </c>
      <c r="N387" s="9">
        <v>0</v>
      </c>
      <c r="O387" s="9">
        <f t="shared" si="21"/>
        <v>21232.43</v>
      </c>
      <c r="Q387" s="9">
        <f t="shared" si="22"/>
        <v>0</v>
      </c>
      <c r="R387" s="9">
        <f>(SUM($E387:F387)+SUM($E387:E387))/2</f>
        <v>0</v>
      </c>
      <c r="S387" s="9">
        <f>(SUM($E387:G387)+SUM($E387:F387))/2</f>
        <v>0</v>
      </c>
      <c r="T387" s="9">
        <f>(SUM($E387:H387)+SUM($E387:G387))/2</f>
        <v>0</v>
      </c>
      <c r="U387" s="9">
        <f>(SUM($E387:I387)+SUM($E387:H387))/2</f>
        <v>0</v>
      </c>
      <c r="V387" s="9">
        <f>(SUM($E387:J387)+SUM($E387:I387))/2</f>
        <v>0</v>
      </c>
      <c r="W387" s="9">
        <f>(SUM($E387:K387)+SUM($E387:J387))/2</f>
        <v>0</v>
      </c>
      <c r="X387" s="9">
        <f>(SUM($E387:L387)+SUM($E387:K387))/2</f>
        <v>10616.215</v>
      </c>
      <c r="Y387" s="9">
        <f>(SUM($E387:M387)+SUM($E387:L387))/2</f>
        <v>21232.43</v>
      </c>
      <c r="Z387" s="9">
        <f>(SUM($E387:N387)+SUM($E387:M387))/2</f>
        <v>21232.43</v>
      </c>
      <c r="AA387" s="9">
        <f t="shared" si="23"/>
        <v>5308.1075000000001</v>
      </c>
    </row>
    <row r="388" spans="1:27">
      <c r="A388" s="7">
        <v>7000</v>
      </c>
      <c r="B388" t="s">
        <v>38</v>
      </c>
      <c r="C388" t="str">
        <f t="shared" ref="C388:C438" si="24">CONCATENATE(A388," ",B388)</f>
        <v>7000 Transportation and Tools 392 / 396</v>
      </c>
      <c r="D388" s="11">
        <v>1</v>
      </c>
      <c r="E388" s="8">
        <v>12208.229036000001</v>
      </c>
      <c r="F388" s="9">
        <v>46939.242020799997</v>
      </c>
      <c r="G388" s="9">
        <v>1674.46</v>
      </c>
      <c r="H388" s="9">
        <v>0</v>
      </c>
      <c r="I388" s="9">
        <v>0</v>
      </c>
      <c r="J388" s="9">
        <v>160619.40315546715</v>
      </c>
      <c r="K388" s="9">
        <v>60962.48</v>
      </c>
      <c r="L388" s="9">
        <v>11627.236495375808</v>
      </c>
      <c r="M388" s="9">
        <v>6562.6037742319522</v>
      </c>
      <c r="N388" s="9">
        <v>232084.32080238927</v>
      </c>
      <c r="O388" s="9">
        <f t="shared" ref="O388:O438" si="25">SUM(E388:N388)</f>
        <v>532677.97528426419</v>
      </c>
      <c r="Q388" s="9">
        <f t="shared" ref="Q388:Q438" si="26">E388/2</f>
        <v>6104.1145180000003</v>
      </c>
      <c r="R388" s="9">
        <f>(SUM($E388:F388)+SUM($E388:E388))/2</f>
        <v>35677.850046400003</v>
      </c>
      <c r="S388" s="9">
        <f>(SUM($E388:G388)+SUM($E388:F388))/2</f>
        <v>59984.701056799997</v>
      </c>
      <c r="T388" s="9">
        <f>(SUM($E388:H388)+SUM($E388:G388))/2</f>
        <v>60821.9310568</v>
      </c>
      <c r="U388" s="9">
        <f>(SUM($E388:I388)+SUM($E388:H388))/2</f>
        <v>60821.9310568</v>
      </c>
      <c r="V388" s="9">
        <f>(SUM($E388:J388)+SUM($E388:I388))/2</f>
        <v>141131.63263453357</v>
      </c>
      <c r="W388" s="9">
        <f>(SUM($E388:K388)+SUM($E388:J388))/2</f>
        <v>251922.57421226718</v>
      </c>
      <c r="X388" s="9">
        <f>(SUM($E388:L388)+SUM($E388:K388))/2</f>
        <v>288217.4324599551</v>
      </c>
      <c r="Y388" s="9">
        <f>(SUM($E388:M388)+SUM($E388:L388))/2</f>
        <v>297312.35259475897</v>
      </c>
      <c r="Z388" s="9">
        <f>(SUM($E388:N388)+SUM($E388:M388))/2</f>
        <v>416635.8148830696</v>
      </c>
      <c r="AA388" s="9">
        <f t="shared" ref="AA388:AA438" si="27">AVERAGE(Q388:Z388)</f>
        <v>161863.03345193845</v>
      </c>
    </row>
    <row r="389" spans="1:27">
      <c r="A389" s="7">
        <v>7001</v>
      </c>
      <c r="B389" t="s">
        <v>36</v>
      </c>
      <c r="C389" t="str">
        <f t="shared" si="24"/>
        <v>7001 General 389-391 / 393-395 / 397-398</v>
      </c>
      <c r="D389" s="11">
        <v>1</v>
      </c>
      <c r="E389" s="8">
        <v>13802.630119634898</v>
      </c>
      <c r="F389" s="9">
        <v>-55380.714817434273</v>
      </c>
      <c r="G389" s="9">
        <v>1077.5189932384505</v>
      </c>
      <c r="H389" s="9">
        <v>-664.84320959955335</v>
      </c>
      <c r="I389" s="9">
        <v>40850.570849178548</v>
      </c>
      <c r="J389" s="9">
        <v>-2090.3994926384853</v>
      </c>
      <c r="K389" s="9">
        <v>210.74439597561107</v>
      </c>
      <c r="L389" s="9">
        <v>1654.5620788029901</v>
      </c>
      <c r="M389" s="9">
        <v>0</v>
      </c>
      <c r="N389" s="9">
        <v>24282.259754330338</v>
      </c>
      <c r="O389" s="9">
        <f t="shared" si="25"/>
        <v>23742.328671488525</v>
      </c>
      <c r="Q389" s="9">
        <f t="shared" si="26"/>
        <v>6901.3150598174489</v>
      </c>
      <c r="R389" s="9">
        <f>(SUM($E389:F389)+SUM($E389:E389))/2</f>
        <v>-13887.727289082241</v>
      </c>
      <c r="S389" s="9">
        <f>(SUM($E389:G389)+SUM($E389:F389))/2</f>
        <v>-41039.325201180152</v>
      </c>
      <c r="T389" s="9">
        <f>(SUM($E389:H389)+SUM($E389:G389))/2</f>
        <v>-40832.987309360702</v>
      </c>
      <c r="U389" s="9">
        <f>(SUM($E389:I389)+SUM($E389:H389))/2</f>
        <v>-20740.123489571204</v>
      </c>
      <c r="V389" s="9">
        <f>(SUM($E389:J389)+SUM($E389:I389))/2</f>
        <v>-1360.0378113011727</v>
      </c>
      <c r="W389" s="9">
        <f>(SUM($E389:K389)+SUM($E389:J389))/2</f>
        <v>-2299.8653596326099</v>
      </c>
      <c r="X389" s="9">
        <f>(SUM($E389:L389)+SUM($E389:K389))/2</f>
        <v>-1367.2121222433093</v>
      </c>
      <c r="Y389" s="9">
        <f>(SUM($E389:M389)+SUM($E389:L389))/2</f>
        <v>-539.93108284181426</v>
      </c>
      <c r="Z389" s="9">
        <f>(SUM($E389:N389)+SUM($E389:M389))/2</f>
        <v>11601.198794323356</v>
      </c>
      <c r="AA389" s="9">
        <f t="shared" si="27"/>
        <v>-10356.46958110724</v>
      </c>
    </row>
    <row r="390" spans="1:27" hidden="1">
      <c r="A390" s="7">
        <v>7001</v>
      </c>
      <c r="B390" t="s">
        <v>33</v>
      </c>
      <c r="C390" t="str">
        <f t="shared" si="24"/>
        <v>7001 Elec Distribution 360-373</v>
      </c>
      <c r="D390" s="11">
        <v>1</v>
      </c>
      <c r="E390" s="8">
        <v>0</v>
      </c>
      <c r="F390" s="9">
        <v>0</v>
      </c>
      <c r="G390" s="9">
        <v>0</v>
      </c>
      <c r="H390" s="9">
        <v>0</v>
      </c>
      <c r="I390" s="9">
        <v>0</v>
      </c>
      <c r="J390" s="9">
        <v>0</v>
      </c>
      <c r="K390" s="9">
        <v>0</v>
      </c>
      <c r="L390" s="9">
        <v>0</v>
      </c>
      <c r="M390" s="9">
        <v>0</v>
      </c>
      <c r="N390" s="9">
        <v>0</v>
      </c>
      <c r="O390" s="9">
        <f t="shared" si="25"/>
        <v>0</v>
      </c>
      <c r="Q390" s="9">
        <f t="shared" si="26"/>
        <v>0</v>
      </c>
      <c r="R390" s="9">
        <f>(SUM($E390:F390)+SUM($E390:E390))/2</f>
        <v>0</v>
      </c>
      <c r="S390" s="9">
        <f>(SUM($E390:G390)+SUM($E390:F390))/2</f>
        <v>0</v>
      </c>
      <c r="T390" s="9">
        <f>(SUM($E390:H390)+SUM($E390:G390))/2</f>
        <v>0</v>
      </c>
      <c r="U390" s="9">
        <f>(SUM($E390:I390)+SUM($E390:H390))/2</f>
        <v>0</v>
      </c>
      <c r="V390" s="9">
        <f>(SUM($E390:J390)+SUM($E390:I390))/2</f>
        <v>0</v>
      </c>
      <c r="W390" s="9">
        <f>(SUM($E390:K390)+SUM($E390:J390))/2</f>
        <v>0</v>
      </c>
      <c r="X390" s="9">
        <f>(SUM($E390:L390)+SUM($E390:K390))/2</f>
        <v>0</v>
      </c>
      <c r="Y390" s="9">
        <f>(SUM($E390:M390)+SUM($E390:L390))/2</f>
        <v>0</v>
      </c>
      <c r="Z390" s="9">
        <f>(SUM($E390:N390)+SUM($E390:M390))/2</f>
        <v>0</v>
      </c>
      <c r="AA390" s="9">
        <f t="shared" si="27"/>
        <v>0</v>
      </c>
    </row>
    <row r="391" spans="1:27" hidden="1">
      <c r="A391" s="7">
        <v>7002</v>
      </c>
      <c r="B391" t="s">
        <v>36</v>
      </c>
      <c r="C391" t="str">
        <f t="shared" si="24"/>
        <v>7002 General 389-391 / 393-395 / 397-398</v>
      </c>
      <c r="D391" s="11">
        <v>1</v>
      </c>
      <c r="E391" s="8">
        <v>0</v>
      </c>
      <c r="F391" s="9">
        <v>0</v>
      </c>
      <c r="G391" s="9">
        <v>0</v>
      </c>
      <c r="H391" s="9">
        <v>0</v>
      </c>
      <c r="I391" s="9">
        <v>0</v>
      </c>
      <c r="J391" s="9">
        <v>0</v>
      </c>
      <c r="K391" s="9">
        <v>0</v>
      </c>
      <c r="L391" s="9">
        <v>0</v>
      </c>
      <c r="M391" s="9">
        <v>0</v>
      </c>
      <c r="N391" s="9">
        <v>0</v>
      </c>
      <c r="O391" s="9">
        <f t="shared" si="25"/>
        <v>0</v>
      </c>
      <c r="Q391" s="9">
        <f t="shared" si="26"/>
        <v>0</v>
      </c>
      <c r="R391" s="9">
        <f>(SUM($E391:F391)+SUM($E391:E391))/2</f>
        <v>0</v>
      </c>
      <c r="S391" s="9">
        <f>(SUM($E391:G391)+SUM($E391:F391))/2</f>
        <v>0</v>
      </c>
      <c r="T391" s="9">
        <f>(SUM($E391:H391)+SUM($E391:G391))/2</f>
        <v>0</v>
      </c>
      <c r="U391" s="9">
        <f>(SUM($E391:I391)+SUM($E391:H391))/2</f>
        <v>0</v>
      </c>
      <c r="V391" s="9">
        <f>(SUM($E391:J391)+SUM($E391:I391))/2</f>
        <v>0</v>
      </c>
      <c r="W391" s="9">
        <f>(SUM($E391:K391)+SUM($E391:J391))/2</f>
        <v>0</v>
      </c>
      <c r="X391" s="9">
        <f>(SUM($E391:L391)+SUM($E391:K391))/2</f>
        <v>0</v>
      </c>
      <c r="Y391" s="9">
        <f>(SUM($E391:M391)+SUM($E391:L391))/2</f>
        <v>0</v>
      </c>
      <c r="Z391" s="9">
        <f>(SUM($E391:N391)+SUM($E391:M391))/2</f>
        <v>0</v>
      </c>
      <c r="AA391" s="9">
        <f t="shared" si="27"/>
        <v>0</v>
      </c>
    </row>
    <row r="392" spans="1:27" hidden="1">
      <c r="A392" s="7">
        <v>7003</v>
      </c>
      <c r="B392" t="s">
        <v>36</v>
      </c>
      <c r="C392" t="str">
        <f t="shared" si="24"/>
        <v>7003 General 389-391 / 393-395 / 397-398</v>
      </c>
      <c r="D392" s="11">
        <v>1</v>
      </c>
      <c r="E392" s="8">
        <v>-2829.7508550768453</v>
      </c>
      <c r="F392" s="9">
        <v>3407.5383158177547</v>
      </c>
      <c r="G392" s="9">
        <v>1437.5781519088498</v>
      </c>
      <c r="H392" s="9">
        <v>168.87401081365499</v>
      </c>
      <c r="I392" s="9">
        <v>3001.2603563798098</v>
      </c>
      <c r="J392" s="9">
        <v>1666.4318451288898</v>
      </c>
      <c r="K392" s="9">
        <v>710.09799281410494</v>
      </c>
      <c r="L392" s="9">
        <v>847.82464465513499</v>
      </c>
      <c r="M392" s="9">
        <v>1913.2683780344398</v>
      </c>
      <c r="N392" s="9">
        <v>1453.1913493823249</v>
      </c>
      <c r="O392" s="9">
        <f t="shared" si="25"/>
        <v>11776.314189858118</v>
      </c>
      <c r="Q392" s="9">
        <f t="shared" si="26"/>
        <v>-1414.8754275384226</v>
      </c>
      <c r="R392" s="9">
        <f>(SUM($E392:F392)+SUM($E392:E392))/2</f>
        <v>-1125.9816971679679</v>
      </c>
      <c r="S392" s="9">
        <f>(SUM($E392:G392)+SUM($E392:F392))/2</f>
        <v>1296.5765366953342</v>
      </c>
      <c r="T392" s="9">
        <f>(SUM($E392:H392)+SUM($E392:G392))/2</f>
        <v>2099.8026180565867</v>
      </c>
      <c r="U392" s="9">
        <f>(SUM($E392:I392)+SUM($E392:H392))/2</f>
        <v>3684.869801653319</v>
      </c>
      <c r="V392" s="9">
        <f>(SUM($E392:J392)+SUM($E392:I392))/2</f>
        <v>6018.7159024076682</v>
      </c>
      <c r="W392" s="9">
        <f>(SUM($E392:K392)+SUM($E392:J392))/2</f>
        <v>7206.9808213791657</v>
      </c>
      <c r="X392" s="9">
        <f>(SUM($E392:L392)+SUM($E392:K392))/2</f>
        <v>7985.9421401137861</v>
      </c>
      <c r="Y392" s="9">
        <f>(SUM($E392:M392)+SUM($E392:L392))/2</f>
        <v>9366.4886514585742</v>
      </c>
      <c r="Z392" s="9">
        <f>(SUM($E392:N392)+SUM($E392:M392))/2</f>
        <v>11049.718515166955</v>
      </c>
      <c r="AA392" s="9">
        <f t="shared" si="27"/>
        <v>4616.8237862224996</v>
      </c>
    </row>
    <row r="393" spans="1:27" hidden="1">
      <c r="A393" s="7">
        <v>7005</v>
      </c>
      <c r="B393" t="s">
        <v>36</v>
      </c>
      <c r="C393" t="str">
        <f t="shared" si="24"/>
        <v>7005 General 389-391 / 393-395 / 397-398</v>
      </c>
      <c r="D393" s="11">
        <v>1</v>
      </c>
      <c r="E393" s="8">
        <v>7785.4049893855226</v>
      </c>
      <c r="F393" s="9">
        <v>579.16335955161605</v>
      </c>
      <c r="G393" s="9">
        <v>7615.2438544210563</v>
      </c>
      <c r="H393" s="9">
        <v>2482.4736244344958</v>
      </c>
      <c r="I393" s="9">
        <v>1786.6022896861919</v>
      </c>
      <c r="J393" s="9">
        <v>5771.2780867089605</v>
      </c>
      <c r="K393" s="9">
        <v>5069.3312339177755</v>
      </c>
      <c r="L393" s="9">
        <v>6147.3293439741119</v>
      </c>
      <c r="M393" s="9">
        <v>646.47293280000008</v>
      </c>
      <c r="N393" s="9">
        <v>4398.649194807168</v>
      </c>
      <c r="O393" s="9">
        <f t="shared" si="25"/>
        <v>42281.9489096869</v>
      </c>
      <c r="Q393" s="9">
        <f t="shared" si="26"/>
        <v>3892.7024946927613</v>
      </c>
      <c r="R393" s="9">
        <f>(SUM($E393:F393)+SUM($E393:E393))/2</f>
        <v>8074.9866691613306</v>
      </c>
      <c r="S393" s="9">
        <f>(SUM($E393:G393)+SUM($E393:F393))/2</f>
        <v>12172.190276147667</v>
      </c>
      <c r="T393" s="9">
        <f>(SUM($E393:H393)+SUM($E393:G393))/2</f>
        <v>17221.049015575441</v>
      </c>
      <c r="U393" s="9">
        <f>(SUM($E393:I393)+SUM($E393:H393))/2</f>
        <v>19355.586972635785</v>
      </c>
      <c r="V393" s="9">
        <f>(SUM($E393:J393)+SUM($E393:I393))/2</f>
        <v>23134.527160833361</v>
      </c>
      <c r="W393" s="9">
        <f>(SUM($E393:K393)+SUM($E393:J393))/2</f>
        <v>28554.831821146727</v>
      </c>
      <c r="X393" s="9">
        <f>(SUM($E393:L393)+SUM($E393:K393))/2</f>
        <v>34163.162110092671</v>
      </c>
      <c r="Y393" s="9">
        <f>(SUM($E393:M393)+SUM($E393:L393))/2</f>
        <v>37560.063248479724</v>
      </c>
      <c r="Z393" s="9">
        <f>(SUM($E393:N393)+SUM($E393:M393))/2</f>
        <v>40082.624312283311</v>
      </c>
      <c r="AA393" s="9">
        <f t="shared" si="27"/>
        <v>22421.172408104881</v>
      </c>
    </row>
    <row r="394" spans="1:27">
      <c r="A394" s="7">
        <v>7006</v>
      </c>
      <c r="B394" t="s">
        <v>36</v>
      </c>
      <c r="C394" t="str">
        <f t="shared" si="24"/>
        <v>7006 General 389-391 / 393-395 / 397-398</v>
      </c>
      <c r="D394" s="11">
        <v>1</v>
      </c>
      <c r="E394" s="8">
        <v>3491.7498629852744</v>
      </c>
      <c r="F394" s="9">
        <v>7415.6267795354233</v>
      </c>
      <c r="G394" s="9">
        <v>50863.451983962266</v>
      </c>
      <c r="H394" s="9">
        <v>66635.565491666988</v>
      </c>
      <c r="I394" s="9">
        <v>41049.472035840445</v>
      </c>
      <c r="J394" s="9">
        <v>89720.402495927905</v>
      </c>
      <c r="K394" s="9">
        <v>231648.26568985128</v>
      </c>
      <c r="L394" s="9">
        <v>12671.725159325168</v>
      </c>
      <c r="M394" s="9">
        <v>13175.612971377108</v>
      </c>
      <c r="N394" s="9">
        <v>1087.656210458244</v>
      </c>
      <c r="O394" s="9">
        <f t="shared" si="25"/>
        <v>517759.52868093009</v>
      </c>
      <c r="Q394" s="9">
        <f t="shared" si="26"/>
        <v>1745.8749314926372</v>
      </c>
      <c r="R394" s="9">
        <f>(SUM($E394:F394)+SUM($E394:E394))/2</f>
        <v>7199.563252752986</v>
      </c>
      <c r="S394" s="9">
        <f>(SUM($E394:G394)+SUM($E394:F394))/2</f>
        <v>36339.102634501833</v>
      </c>
      <c r="T394" s="9">
        <f>(SUM($E394:H394)+SUM($E394:G394))/2</f>
        <v>95088.61137231646</v>
      </c>
      <c r="U394" s="9">
        <f>(SUM($E394:I394)+SUM($E394:H394))/2</f>
        <v>148931.13013607016</v>
      </c>
      <c r="V394" s="9">
        <f>(SUM($E394:J394)+SUM($E394:I394))/2</f>
        <v>214316.06740195432</v>
      </c>
      <c r="W394" s="9">
        <f>(SUM($E394:K394)+SUM($E394:J394))/2</f>
        <v>375000.40149484394</v>
      </c>
      <c r="X394" s="9">
        <f>(SUM($E394:L394)+SUM($E394:K394))/2</f>
        <v>497160.39691943215</v>
      </c>
      <c r="Y394" s="9">
        <f>(SUM($E394:M394)+SUM($E394:L394))/2</f>
        <v>510084.06598478329</v>
      </c>
      <c r="Z394" s="9">
        <f>(SUM($E394:N394)+SUM($E394:M394))/2</f>
        <v>517215.70057570096</v>
      </c>
      <c r="AA394" s="9">
        <f t="shared" si="27"/>
        <v>240308.09147038488</v>
      </c>
    </row>
    <row r="395" spans="1:27" hidden="1">
      <c r="A395">
        <v>7060</v>
      </c>
      <c r="B395" t="s">
        <v>36</v>
      </c>
      <c r="C395" t="str">
        <f t="shared" si="24"/>
        <v>7060 General 389-391 / 393-395 / 397-398</v>
      </c>
      <c r="D395" s="11">
        <v>1</v>
      </c>
      <c r="E395" s="8">
        <v>0</v>
      </c>
      <c r="F395" s="9">
        <v>0</v>
      </c>
      <c r="G395" s="9">
        <v>0</v>
      </c>
      <c r="H395" s="9">
        <v>0</v>
      </c>
      <c r="I395" s="9">
        <v>0</v>
      </c>
      <c r="J395" s="9">
        <v>0</v>
      </c>
      <c r="K395" s="9">
        <v>0</v>
      </c>
      <c r="L395" s="9">
        <v>0</v>
      </c>
      <c r="M395" s="9">
        <v>0</v>
      </c>
      <c r="N395" s="9">
        <v>0</v>
      </c>
      <c r="O395" s="9">
        <f t="shared" si="25"/>
        <v>0</v>
      </c>
      <c r="Q395" s="9">
        <f t="shared" si="26"/>
        <v>0</v>
      </c>
      <c r="R395" s="9">
        <f>(SUM($E395:F395)+SUM($E395:E395))/2</f>
        <v>0</v>
      </c>
      <c r="S395" s="9">
        <f>(SUM($E395:G395)+SUM($E395:F395))/2</f>
        <v>0</v>
      </c>
      <c r="T395" s="9">
        <f>(SUM($E395:H395)+SUM($E395:G395))/2</f>
        <v>0</v>
      </c>
      <c r="U395" s="9">
        <f>(SUM($E395:I395)+SUM($E395:H395))/2</f>
        <v>0</v>
      </c>
      <c r="V395" s="9">
        <f>(SUM($E395:J395)+SUM($E395:I395))/2</f>
        <v>0</v>
      </c>
      <c r="W395" s="9">
        <f>(SUM($E395:K395)+SUM($E395:J395))/2</f>
        <v>0</v>
      </c>
      <c r="X395" s="9">
        <f>(SUM($E395:L395)+SUM($E395:K395))/2</f>
        <v>0</v>
      </c>
      <c r="Y395" s="9">
        <f>(SUM($E395:M395)+SUM($E395:L395))/2</f>
        <v>0</v>
      </c>
      <c r="Z395" s="9">
        <f>(SUM($E395:N395)+SUM($E395:M395))/2</f>
        <v>0</v>
      </c>
      <c r="AA395" s="9">
        <f t="shared" si="27"/>
        <v>0</v>
      </c>
    </row>
    <row r="396" spans="1:27" hidden="1">
      <c r="A396">
        <v>7060</v>
      </c>
      <c r="B396" t="s">
        <v>33</v>
      </c>
      <c r="C396" t="str">
        <f t="shared" si="24"/>
        <v>7060 Elec Distribution 360-373</v>
      </c>
      <c r="D396" s="11">
        <v>1</v>
      </c>
      <c r="E396" s="8">
        <v>0</v>
      </c>
      <c r="F396" s="9">
        <v>0</v>
      </c>
      <c r="G396" s="9">
        <v>0</v>
      </c>
      <c r="H396" s="9">
        <v>0</v>
      </c>
      <c r="I396" s="9">
        <v>0</v>
      </c>
      <c r="J396" s="9">
        <v>0</v>
      </c>
      <c r="K396" s="9">
        <v>0</v>
      </c>
      <c r="L396" s="9">
        <v>0</v>
      </c>
      <c r="M396" s="9">
        <v>0</v>
      </c>
      <c r="N396" s="9">
        <v>0</v>
      </c>
      <c r="O396" s="9">
        <f t="shared" si="25"/>
        <v>0</v>
      </c>
      <c r="Q396" s="9">
        <f t="shared" si="26"/>
        <v>0</v>
      </c>
      <c r="R396" s="9">
        <f>(SUM($E396:F396)+SUM($E396:E396))/2</f>
        <v>0</v>
      </c>
      <c r="S396" s="9">
        <f>(SUM($E396:G396)+SUM($E396:F396))/2</f>
        <v>0</v>
      </c>
      <c r="T396" s="9">
        <f>(SUM($E396:H396)+SUM($E396:G396))/2</f>
        <v>0</v>
      </c>
      <c r="U396" s="9">
        <f>(SUM($E396:I396)+SUM($E396:H396))/2</f>
        <v>0</v>
      </c>
      <c r="V396" s="9">
        <f>(SUM($E396:J396)+SUM($E396:I396))/2</f>
        <v>0</v>
      </c>
      <c r="W396" s="9">
        <f>(SUM($E396:K396)+SUM($E396:J396))/2</f>
        <v>0</v>
      </c>
      <c r="X396" s="9">
        <f>(SUM($E396:L396)+SUM($E396:K396))/2</f>
        <v>0</v>
      </c>
      <c r="Y396" s="9">
        <f>(SUM($E396:M396)+SUM($E396:L396))/2</f>
        <v>0</v>
      </c>
      <c r="Z396" s="9">
        <f>(SUM($E396:N396)+SUM($E396:M396))/2</f>
        <v>0</v>
      </c>
      <c r="AA396" s="9">
        <f t="shared" si="27"/>
        <v>0</v>
      </c>
    </row>
    <row r="397" spans="1:27" hidden="1">
      <c r="A397">
        <v>7060</v>
      </c>
      <c r="B397" t="s">
        <v>37</v>
      </c>
      <c r="C397" t="str">
        <f t="shared" si="24"/>
        <v>7060 Software 303</v>
      </c>
      <c r="D397" s="11">
        <v>1</v>
      </c>
      <c r="E397" s="8">
        <v>0</v>
      </c>
      <c r="F397" s="9">
        <v>0</v>
      </c>
      <c r="G397" s="9">
        <v>0</v>
      </c>
      <c r="H397" s="9">
        <v>0</v>
      </c>
      <c r="I397" s="9">
        <v>0</v>
      </c>
      <c r="J397" s="9">
        <v>34989.940031481856</v>
      </c>
      <c r="K397" s="9">
        <v>9435.3519773790886</v>
      </c>
      <c r="L397" s="9">
        <v>1096.4804419878749</v>
      </c>
      <c r="M397" s="9">
        <v>194.593753876725</v>
      </c>
      <c r="N397" s="9">
        <v>192.19824534582</v>
      </c>
      <c r="O397" s="9">
        <f t="shared" si="25"/>
        <v>45908.564450071368</v>
      </c>
      <c r="Q397" s="9">
        <f t="shared" si="26"/>
        <v>0</v>
      </c>
      <c r="R397" s="9">
        <f>(SUM($E397:F397)+SUM($E397:E397))/2</f>
        <v>0</v>
      </c>
      <c r="S397" s="9">
        <f>(SUM($E397:G397)+SUM($E397:F397))/2</f>
        <v>0</v>
      </c>
      <c r="T397" s="9">
        <f>(SUM($E397:H397)+SUM($E397:G397))/2</f>
        <v>0</v>
      </c>
      <c r="U397" s="9">
        <f>(SUM($E397:I397)+SUM($E397:H397))/2</f>
        <v>0</v>
      </c>
      <c r="V397" s="9">
        <f>(SUM($E397:J397)+SUM($E397:I397))/2</f>
        <v>17494.970015740928</v>
      </c>
      <c r="W397" s="9">
        <f>(SUM($E397:K397)+SUM($E397:J397))/2</f>
        <v>39707.616020171401</v>
      </c>
      <c r="X397" s="9">
        <f>(SUM($E397:L397)+SUM($E397:K397))/2</f>
        <v>44973.532229854885</v>
      </c>
      <c r="Y397" s="9">
        <f>(SUM($E397:M397)+SUM($E397:L397))/2</f>
        <v>45619.069327787191</v>
      </c>
      <c r="Z397" s="9">
        <f>(SUM($E397:N397)+SUM($E397:M397))/2</f>
        <v>45812.465327398459</v>
      </c>
      <c r="AA397" s="9">
        <f t="shared" si="27"/>
        <v>19360.76529209529</v>
      </c>
    </row>
    <row r="398" spans="1:27" hidden="1">
      <c r="A398" s="7">
        <v>7101</v>
      </c>
      <c r="B398" t="s">
        <v>36</v>
      </c>
      <c r="C398" t="str">
        <f t="shared" si="24"/>
        <v>7101 General 389-391 / 393-395 / 397-398</v>
      </c>
      <c r="D398" s="11">
        <v>1</v>
      </c>
      <c r="E398" s="8">
        <v>0</v>
      </c>
      <c r="F398" s="9">
        <v>0</v>
      </c>
      <c r="G398" s="9">
        <v>0</v>
      </c>
      <c r="H398" s="9">
        <v>0</v>
      </c>
      <c r="I398" s="9">
        <v>0</v>
      </c>
      <c r="J398" s="9">
        <v>0</v>
      </c>
      <c r="K398" s="9">
        <v>0</v>
      </c>
      <c r="L398" s="9">
        <v>0</v>
      </c>
      <c r="M398" s="9">
        <v>0</v>
      </c>
      <c r="N398" s="9">
        <v>0</v>
      </c>
      <c r="O398" s="9">
        <f t="shared" si="25"/>
        <v>0</v>
      </c>
      <c r="Q398" s="9">
        <f t="shared" si="26"/>
        <v>0</v>
      </c>
      <c r="R398" s="9">
        <f>(SUM($E398:F398)+SUM($E398:E398))/2</f>
        <v>0</v>
      </c>
      <c r="S398" s="9">
        <f>(SUM($E398:G398)+SUM($E398:F398))/2</f>
        <v>0</v>
      </c>
      <c r="T398" s="9">
        <f>(SUM($E398:H398)+SUM($E398:G398))/2</f>
        <v>0</v>
      </c>
      <c r="U398" s="9">
        <f>(SUM($E398:I398)+SUM($E398:H398))/2</f>
        <v>0</v>
      </c>
      <c r="V398" s="9">
        <f>(SUM($E398:J398)+SUM($E398:I398))/2</f>
        <v>0</v>
      </c>
      <c r="W398" s="9">
        <f>(SUM($E398:K398)+SUM($E398:J398))/2</f>
        <v>0</v>
      </c>
      <c r="X398" s="9">
        <f>(SUM($E398:L398)+SUM($E398:K398))/2</f>
        <v>0</v>
      </c>
      <c r="Y398" s="9">
        <f>(SUM($E398:M398)+SUM($E398:L398))/2</f>
        <v>0</v>
      </c>
      <c r="Z398" s="9">
        <f>(SUM($E398:N398)+SUM($E398:M398))/2</f>
        <v>0</v>
      </c>
      <c r="AA398" s="9">
        <f t="shared" si="27"/>
        <v>0</v>
      </c>
    </row>
    <row r="399" spans="1:27" hidden="1">
      <c r="A399" s="7">
        <v>7107</v>
      </c>
      <c r="B399" t="s">
        <v>36</v>
      </c>
      <c r="C399" t="str">
        <f t="shared" si="24"/>
        <v>7107 General 389-391 / 393-395 / 397-398</v>
      </c>
      <c r="D399" s="11">
        <v>1</v>
      </c>
      <c r="E399" s="8">
        <v>0</v>
      </c>
      <c r="F399" s="9">
        <v>0</v>
      </c>
      <c r="G399" s="9">
        <v>0</v>
      </c>
      <c r="H399" s="9">
        <v>0</v>
      </c>
      <c r="I399" s="9">
        <v>0</v>
      </c>
      <c r="J399" s="9">
        <v>0</v>
      </c>
      <c r="K399" s="9">
        <v>0</v>
      </c>
      <c r="L399" s="9">
        <v>0</v>
      </c>
      <c r="M399" s="9">
        <v>0</v>
      </c>
      <c r="N399" s="9">
        <v>0</v>
      </c>
      <c r="O399" s="9">
        <f t="shared" si="25"/>
        <v>0</v>
      </c>
      <c r="Q399" s="9">
        <f t="shared" si="26"/>
        <v>0</v>
      </c>
      <c r="R399" s="9">
        <f>(SUM($E399:F399)+SUM($E399:E399))/2</f>
        <v>0</v>
      </c>
      <c r="S399" s="9">
        <f>(SUM($E399:G399)+SUM($E399:F399))/2</f>
        <v>0</v>
      </c>
      <c r="T399" s="9">
        <f>(SUM($E399:H399)+SUM($E399:G399))/2</f>
        <v>0</v>
      </c>
      <c r="U399" s="9">
        <f>(SUM($E399:I399)+SUM($E399:H399))/2</f>
        <v>0</v>
      </c>
      <c r="V399" s="9">
        <f>(SUM($E399:J399)+SUM($E399:I399))/2</f>
        <v>0</v>
      </c>
      <c r="W399" s="9">
        <f>(SUM($E399:K399)+SUM($E399:J399))/2</f>
        <v>0</v>
      </c>
      <c r="X399" s="9">
        <f>(SUM($E399:L399)+SUM($E399:K399))/2</f>
        <v>0</v>
      </c>
      <c r="Y399" s="9">
        <f>(SUM($E399:M399)+SUM($E399:L399))/2</f>
        <v>0</v>
      </c>
      <c r="Z399" s="9">
        <f>(SUM($E399:N399)+SUM($E399:M399))/2</f>
        <v>0</v>
      </c>
      <c r="AA399" s="9">
        <f t="shared" si="27"/>
        <v>0</v>
      </c>
    </row>
    <row r="400" spans="1:27" hidden="1">
      <c r="A400" s="7">
        <v>7108</v>
      </c>
      <c r="B400" t="s">
        <v>33</v>
      </c>
      <c r="C400" t="str">
        <f t="shared" si="24"/>
        <v>7108 Elec Distribution 360-373</v>
      </c>
      <c r="D400" s="11">
        <v>1</v>
      </c>
      <c r="E400" s="8">
        <v>0</v>
      </c>
      <c r="F400" s="9">
        <v>0</v>
      </c>
      <c r="G400" s="9">
        <v>0</v>
      </c>
      <c r="H400" s="9">
        <v>0</v>
      </c>
      <c r="I400" s="9">
        <v>0</v>
      </c>
      <c r="J400" s="9">
        <v>0</v>
      </c>
      <c r="K400" s="9">
        <v>0</v>
      </c>
      <c r="L400" s="9">
        <v>0</v>
      </c>
      <c r="M400" s="9">
        <v>0</v>
      </c>
      <c r="N400" s="9">
        <v>0</v>
      </c>
      <c r="O400" s="9">
        <f t="shared" si="25"/>
        <v>0</v>
      </c>
      <c r="Q400" s="9">
        <f t="shared" si="26"/>
        <v>0</v>
      </c>
      <c r="R400" s="9">
        <f>(SUM($E400:F400)+SUM($E400:E400))/2</f>
        <v>0</v>
      </c>
      <c r="S400" s="9">
        <f>(SUM($E400:G400)+SUM($E400:F400))/2</f>
        <v>0</v>
      </c>
      <c r="T400" s="9">
        <f>(SUM($E400:H400)+SUM($E400:G400))/2</f>
        <v>0</v>
      </c>
      <c r="U400" s="9">
        <f>(SUM($E400:I400)+SUM($E400:H400))/2</f>
        <v>0</v>
      </c>
      <c r="V400" s="9">
        <f>(SUM($E400:J400)+SUM($E400:I400))/2</f>
        <v>0</v>
      </c>
      <c r="W400" s="9">
        <f>(SUM($E400:K400)+SUM($E400:J400))/2</f>
        <v>0</v>
      </c>
      <c r="X400" s="9">
        <f>(SUM($E400:L400)+SUM($E400:K400))/2</f>
        <v>0</v>
      </c>
      <c r="Y400" s="9">
        <f>(SUM($E400:M400)+SUM($E400:L400))/2</f>
        <v>0</v>
      </c>
      <c r="Z400" s="9">
        <f>(SUM($E400:N400)+SUM($E400:M400))/2</f>
        <v>0</v>
      </c>
      <c r="AA400" s="9">
        <f t="shared" si="27"/>
        <v>0</v>
      </c>
    </row>
    <row r="401" spans="1:27" hidden="1">
      <c r="A401" s="7">
        <v>7108</v>
      </c>
      <c r="B401" t="s">
        <v>42</v>
      </c>
      <c r="C401" t="str">
        <f t="shared" si="24"/>
        <v>7108 Hydro Relicensing 302</v>
      </c>
      <c r="D401" s="11">
        <v>1</v>
      </c>
      <c r="E401" s="8">
        <v>0</v>
      </c>
      <c r="F401" s="9">
        <v>0</v>
      </c>
      <c r="G401" s="9">
        <v>0</v>
      </c>
      <c r="H401" s="9">
        <v>0</v>
      </c>
      <c r="I401" s="9">
        <v>0</v>
      </c>
      <c r="J401" s="9">
        <v>0</v>
      </c>
      <c r="K401" s="9">
        <v>0</v>
      </c>
      <c r="L401" s="9">
        <v>0</v>
      </c>
      <c r="M401" s="9">
        <v>0</v>
      </c>
      <c r="N401" s="9">
        <v>0</v>
      </c>
      <c r="O401" s="9">
        <f t="shared" si="25"/>
        <v>0</v>
      </c>
      <c r="Q401" s="9">
        <f t="shared" si="26"/>
        <v>0</v>
      </c>
      <c r="R401" s="9">
        <f>(SUM($E401:F401)+SUM($E401:E401))/2</f>
        <v>0</v>
      </c>
      <c r="S401" s="9">
        <f>(SUM($E401:G401)+SUM($E401:F401))/2</f>
        <v>0</v>
      </c>
      <c r="T401" s="9">
        <f>(SUM($E401:H401)+SUM($E401:G401))/2</f>
        <v>0</v>
      </c>
      <c r="U401" s="9">
        <f>(SUM($E401:I401)+SUM($E401:H401))/2</f>
        <v>0</v>
      </c>
      <c r="V401" s="9">
        <f>(SUM($E401:J401)+SUM($E401:I401))/2</f>
        <v>0</v>
      </c>
      <c r="W401" s="9">
        <f>(SUM($E401:K401)+SUM($E401:J401))/2</f>
        <v>0</v>
      </c>
      <c r="X401" s="9">
        <f>(SUM($E401:L401)+SUM($E401:K401))/2</f>
        <v>0</v>
      </c>
      <c r="Y401" s="9">
        <f>(SUM($E401:M401)+SUM($E401:L401))/2</f>
        <v>0</v>
      </c>
      <c r="Z401" s="9">
        <f>(SUM($E401:N401)+SUM($E401:M401))/2</f>
        <v>0</v>
      </c>
      <c r="AA401" s="9">
        <f t="shared" si="27"/>
        <v>0</v>
      </c>
    </row>
    <row r="402" spans="1:27" hidden="1">
      <c r="A402" s="7">
        <v>7113</v>
      </c>
      <c r="B402" t="s">
        <v>36</v>
      </c>
      <c r="C402" t="str">
        <f t="shared" si="24"/>
        <v>7113 General 389-391 / 393-395 / 397-398</v>
      </c>
      <c r="D402" s="11">
        <v>1</v>
      </c>
      <c r="E402" s="8">
        <v>0</v>
      </c>
      <c r="F402" s="9">
        <v>0</v>
      </c>
      <c r="G402" s="9">
        <v>0</v>
      </c>
      <c r="H402" s="9">
        <v>0</v>
      </c>
      <c r="I402" s="9">
        <v>0</v>
      </c>
      <c r="J402" s="9">
        <v>0</v>
      </c>
      <c r="K402" s="9">
        <v>0</v>
      </c>
      <c r="L402" s="9">
        <v>0</v>
      </c>
      <c r="M402" s="9">
        <v>0</v>
      </c>
      <c r="N402" s="9">
        <v>0</v>
      </c>
      <c r="O402" s="9">
        <f t="shared" si="25"/>
        <v>0</v>
      </c>
      <c r="Q402" s="9">
        <f t="shared" si="26"/>
        <v>0</v>
      </c>
      <c r="R402" s="9">
        <f>(SUM($E402:F402)+SUM($E402:E402))/2</f>
        <v>0</v>
      </c>
      <c r="S402" s="9">
        <f>(SUM($E402:G402)+SUM($E402:F402))/2</f>
        <v>0</v>
      </c>
      <c r="T402" s="9">
        <f>(SUM($E402:H402)+SUM($E402:G402))/2</f>
        <v>0</v>
      </c>
      <c r="U402" s="9">
        <f>(SUM($E402:I402)+SUM($E402:H402))/2</f>
        <v>0</v>
      </c>
      <c r="V402" s="9">
        <f>(SUM($E402:J402)+SUM($E402:I402))/2</f>
        <v>0</v>
      </c>
      <c r="W402" s="9">
        <f>(SUM($E402:K402)+SUM($E402:J402))/2</f>
        <v>0</v>
      </c>
      <c r="X402" s="9">
        <f>(SUM($E402:L402)+SUM($E402:K402))/2</f>
        <v>0</v>
      </c>
      <c r="Y402" s="9">
        <f>(SUM($E402:M402)+SUM($E402:L402))/2</f>
        <v>0</v>
      </c>
      <c r="Z402" s="9">
        <f>(SUM($E402:N402)+SUM($E402:M402))/2</f>
        <v>0</v>
      </c>
      <c r="AA402" s="9">
        <f t="shared" si="27"/>
        <v>0</v>
      </c>
    </row>
    <row r="403" spans="1:27" hidden="1">
      <c r="A403" s="7">
        <v>7114</v>
      </c>
      <c r="B403" t="s">
        <v>38</v>
      </c>
      <c r="C403" t="str">
        <f t="shared" si="24"/>
        <v>7114 Transportation and Tools 392 / 396</v>
      </c>
      <c r="D403" s="11">
        <v>1</v>
      </c>
      <c r="E403" s="8">
        <v>0</v>
      </c>
      <c r="F403" s="9">
        <v>0</v>
      </c>
      <c r="G403" s="9">
        <v>0</v>
      </c>
      <c r="H403" s="9">
        <v>0</v>
      </c>
      <c r="I403" s="9">
        <v>0</v>
      </c>
      <c r="J403" s="9">
        <v>0</v>
      </c>
      <c r="K403" s="9">
        <v>0</v>
      </c>
      <c r="L403" s="9">
        <v>0</v>
      </c>
      <c r="M403" s="9">
        <v>0</v>
      </c>
      <c r="N403" s="9">
        <v>0</v>
      </c>
      <c r="O403" s="9">
        <f t="shared" si="25"/>
        <v>0</v>
      </c>
      <c r="Q403" s="9">
        <f t="shared" si="26"/>
        <v>0</v>
      </c>
      <c r="R403" s="9">
        <f>(SUM($E403:F403)+SUM($E403:E403))/2</f>
        <v>0</v>
      </c>
      <c r="S403" s="9">
        <f>(SUM($E403:G403)+SUM($E403:F403))/2</f>
        <v>0</v>
      </c>
      <c r="T403" s="9">
        <f>(SUM($E403:H403)+SUM($E403:G403))/2</f>
        <v>0</v>
      </c>
      <c r="U403" s="9">
        <f>(SUM($E403:I403)+SUM($E403:H403))/2</f>
        <v>0</v>
      </c>
      <c r="V403" s="9">
        <f>(SUM($E403:J403)+SUM($E403:I403))/2</f>
        <v>0</v>
      </c>
      <c r="W403" s="9">
        <f>(SUM($E403:K403)+SUM($E403:J403))/2</f>
        <v>0</v>
      </c>
      <c r="X403" s="9">
        <f>(SUM($E403:L403)+SUM($E403:K403))/2</f>
        <v>0</v>
      </c>
      <c r="Y403" s="9">
        <f>(SUM($E403:M403)+SUM($E403:L403))/2</f>
        <v>0</v>
      </c>
      <c r="Z403" s="9">
        <f>(SUM($E403:N403)+SUM($E403:M403))/2</f>
        <v>0</v>
      </c>
      <c r="AA403" s="9">
        <f t="shared" si="27"/>
        <v>0</v>
      </c>
    </row>
    <row r="404" spans="1:27" hidden="1">
      <c r="A404" s="7">
        <v>7114</v>
      </c>
      <c r="B404" t="s">
        <v>40</v>
      </c>
      <c r="C404" t="str">
        <f t="shared" si="24"/>
        <v>7114 Other Elec Production / Turbines 340-346</v>
      </c>
      <c r="D404" s="11">
        <v>1</v>
      </c>
      <c r="E404" s="8">
        <v>0</v>
      </c>
      <c r="F404" s="9">
        <v>0</v>
      </c>
      <c r="G404" s="9">
        <v>0</v>
      </c>
      <c r="H404" s="9">
        <v>0</v>
      </c>
      <c r="I404" s="9">
        <v>0</v>
      </c>
      <c r="J404" s="9">
        <v>0</v>
      </c>
      <c r="K404" s="9">
        <v>0</v>
      </c>
      <c r="L404" s="9">
        <v>0</v>
      </c>
      <c r="M404" s="9">
        <v>0</v>
      </c>
      <c r="N404" s="9">
        <v>0</v>
      </c>
      <c r="O404" s="9">
        <f t="shared" si="25"/>
        <v>0</v>
      </c>
      <c r="Q404" s="9">
        <f t="shared" si="26"/>
        <v>0</v>
      </c>
      <c r="R404" s="9">
        <f>(SUM($E404:F404)+SUM($E404:E404))/2</f>
        <v>0</v>
      </c>
      <c r="S404" s="9">
        <f>(SUM($E404:G404)+SUM($E404:F404))/2</f>
        <v>0</v>
      </c>
      <c r="T404" s="9">
        <f>(SUM($E404:H404)+SUM($E404:G404))/2</f>
        <v>0</v>
      </c>
      <c r="U404" s="9">
        <f>(SUM($E404:I404)+SUM($E404:H404))/2</f>
        <v>0</v>
      </c>
      <c r="V404" s="9">
        <f>(SUM($E404:J404)+SUM($E404:I404))/2</f>
        <v>0</v>
      </c>
      <c r="W404" s="9">
        <f>(SUM($E404:K404)+SUM($E404:J404))/2</f>
        <v>0</v>
      </c>
      <c r="X404" s="9">
        <f>(SUM($E404:L404)+SUM($E404:K404))/2</f>
        <v>0</v>
      </c>
      <c r="Y404" s="9">
        <f>(SUM($E404:M404)+SUM($E404:L404))/2</f>
        <v>0</v>
      </c>
      <c r="Z404" s="9">
        <f>(SUM($E404:N404)+SUM($E404:M404))/2</f>
        <v>0</v>
      </c>
      <c r="AA404" s="9">
        <f t="shared" si="27"/>
        <v>0</v>
      </c>
    </row>
    <row r="405" spans="1:27" hidden="1">
      <c r="A405" s="7">
        <v>7115</v>
      </c>
      <c r="B405" t="s">
        <v>40</v>
      </c>
      <c r="C405" t="str">
        <f t="shared" si="24"/>
        <v>7115 Other Elec Production / Turbines 340-346</v>
      </c>
      <c r="D405" s="11">
        <v>1</v>
      </c>
      <c r="E405" s="8">
        <v>0</v>
      </c>
      <c r="F405" s="9">
        <v>0</v>
      </c>
      <c r="G405" s="9">
        <v>0</v>
      </c>
      <c r="H405" s="9">
        <v>0</v>
      </c>
      <c r="I405" s="9">
        <v>0</v>
      </c>
      <c r="J405" s="9">
        <v>0</v>
      </c>
      <c r="K405" s="9">
        <v>0</v>
      </c>
      <c r="L405" s="9">
        <v>0</v>
      </c>
      <c r="M405" s="9">
        <v>0</v>
      </c>
      <c r="N405" s="9">
        <v>0</v>
      </c>
      <c r="O405" s="9">
        <f t="shared" si="25"/>
        <v>0</v>
      </c>
      <c r="Q405" s="9">
        <f t="shared" si="26"/>
        <v>0</v>
      </c>
      <c r="R405" s="9">
        <f>(SUM($E405:F405)+SUM($E405:E405))/2</f>
        <v>0</v>
      </c>
      <c r="S405" s="9">
        <f>(SUM($E405:G405)+SUM($E405:F405))/2</f>
        <v>0</v>
      </c>
      <c r="T405" s="9">
        <f>(SUM($E405:H405)+SUM($E405:G405))/2</f>
        <v>0</v>
      </c>
      <c r="U405" s="9">
        <f>(SUM($E405:I405)+SUM($E405:H405))/2</f>
        <v>0</v>
      </c>
      <c r="V405" s="9">
        <f>(SUM($E405:J405)+SUM($E405:I405))/2</f>
        <v>0</v>
      </c>
      <c r="W405" s="9">
        <f>(SUM($E405:K405)+SUM($E405:J405))/2</f>
        <v>0</v>
      </c>
      <c r="X405" s="9">
        <f>(SUM($E405:L405)+SUM($E405:K405))/2</f>
        <v>0</v>
      </c>
      <c r="Y405" s="9">
        <f>(SUM($E405:M405)+SUM($E405:L405))/2</f>
        <v>0</v>
      </c>
      <c r="Z405" s="9">
        <f>(SUM($E405:N405)+SUM($E405:M405))/2</f>
        <v>0</v>
      </c>
      <c r="AA405" s="9">
        <f t="shared" si="27"/>
        <v>0</v>
      </c>
    </row>
    <row r="406" spans="1:27" hidden="1">
      <c r="A406" s="7">
        <v>7120</v>
      </c>
      <c r="B406" t="s">
        <v>36</v>
      </c>
      <c r="C406" t="str">
        <f t="shared" si="24"/>
        <v>7120 General 389-391 / 393-395 / 397-398</v>
      </c>
      <c r="D406" s="11">
        <v>1</v>
      </c>
      <c r="E406" s="8">
        <v>0</v>
      </c>
      <c r="F406" s="9">
        <v>0</v>
      </c>
      <c r="G406" s="9">
        <v>0</v>
      </c>
      <c r="H406" s="9">
        <v>0</v>
      </c>
      <c r="I406" s="9">
        <v>0</v>
      </c>
      <c r="J406" s="9">
        <v>0</v>
      </c>
      <c r="K406" s="9">
        <v>0</v>
      </c>
      <c r="L406" s="9">
        <v>0</v>
      </c>
      <c r="M406" s="9">
        <v>0</v>
      </c>
      <c r="N406" s="9">
        <v>0</v>
      </c>
      <c r="O406" s="9">
        <f t="shared" si="25"/>
        <v>0</v>
      </c>
      <c r="Q406" s="9">
        <f t="shared" si="26"/>
        <v>0</v>
      </c>
      <c r="R406" s="9">
        <f>(SUM($E406:F406)+SUM($E406:E406))/2</f>
        <v>0</v>
      </c>
      <c r="S406" s="9">
        <f>(SUM($E406:G406)+SUM($E406:F406))/2</f>
        <v>0</v>
      </c>
      <c r="T406" s="9">
        <f>(SUM($E406:H406)+SUM($E406:G406))/2</f>
        <v>0</v>
      </c>
      <c r="U406" s="9">
        <f>(SUM($E406:I406)+SUM($E406:H406))/2</f>
        <v>0</v>
      </c>
      <c r="V406" s="9">
        <f>(SUM($E406:J406)+SUM($E406:I406))/2</f>
        <v>0</v>
      </c>
      <c r="W406" s="9">
        <f>(SUM($E406:K406)+SUM($E406:J406))/2</f>
        <v>0</v>
      </c>
      <c r="X406" s="9">
        <f>(SUM($E406:L406)+SUM($E406:K406))/2</f>
        <v>0</v>
      </c>
      <c r="Y406" s="9">
        <f>(SUM($E406:M406)+SUM($E406:L406))/2</f>
        <v>0</v>
      </c>
      <c r="Z406" s="9">
        <f>(SUM($E406:N406)+SUM($E406:M406))/2</f>
        <v>0</v>
      </c>
      <c r="AA406" s="9">
        <f t="shared" si="27"/>
        <v>0</v>
      </c>
    </row>
    <row r="407" spans="1:27">
      <c r="A407" s="7">
        <v>7126</v>
      </c>
      <c r="B407" t="s">
        <v>36</v>
      </c>
      <c r="C407" t="str">
        <f t="shared" si="24"/>
        <v>7126 General 389-391 / 393-395 / 397-398</v>
      </c>
      <c r="D407" s="11">
        <v>1</v>
      </c>
      <c r="E407" s="8">
        <v>398.66176554843696</v>
      </c>
      <c r="F407" s="9">
        <v>45296.928037053556</v>
      </c>
      <c r="G407" s="9">
        <v>3198.3530840629196</v>
      </c>
      <c r="H407" s="9">
        <v>318089.1177669274</v>
      </c>
      <c r="I407" s="9">
        <v>4267.7931637076399</v>
      </c>
      <c r="J407" s="9">
        <v>2344.1796951429146</v>
      </c>
      <c r="K407" s="9">
        <v>1.694243885985</v>
      </c>
      <c r="L407" s="9">
        <v>57673.675649823337</v>
      </c>
      <c r="M407" s="9">
        <v>8947.1252087078392</v>
      </c>
      <c r="N407" s="9">
        <v>112.85043817666498</v>
      </c>
      <c r="O407" s="9">
        <f t="shared" si="25"/>
        <v>440330.37905303668</v>
      </c>
      <c r="Q407" s="9">
        <f t="shared" si="26"/>
        <v>199.33088277421848</v>
      </c>
      <c r="R407" s="9">
        <f>(SUM($E407:F407)+SUM($E407:E407))/2</f>
        <v>23047.125784075215</v>
      </c>
      <c r="S407" s="9">
        <f>(SUM($E407:G407)+SUM($E407:F407))/2</f>
        <v>47294.766344633448</v>
      </c>
      <c r="T407" s="9">
        <f>(SUM($E407:H407)+SUM($E407:G407))/2</f>
        <v>207938.50177012861</v>
      </c>
      <c r="U407" s="9">
        <f>(SUM($E407:I407)+SUM($E407:H407))/2</f>
        <v>369116.9572354462</v>
      </c>
      <c r="V407" s="9">
        <f>(SUM($E407:J407)+SUM($E407:I407))/2</f>
        <v>372422.94366487145</v>
      </c>
      <c r="W407" s="9">
        <f>(SUM($E407:K407)+SUM($E407:J407))/2</f>
        <v>373595.88063438586</v>
      </c>
      <c r="X407" s="9">
        <f>(SUM($E407:L407)+SUM($E407:K407))/2</f>
        <v>402433.56558124057</v>
      </c>
      <c r="Y407" s="9">
        <f>(SUM($E407:M407)+SUM($E407:L407))/2</f>
        <v>435743.96601050615</v>
      </c>
      <c r="Z407" s="9">
        <f>(SUM($E407:N407)+SUM($E407:M407))/2</f>
        <v>440273.95383394836</v>
      </c>
      <c r="AA407" s="9">
        <f t="shared" si="27"/>
        <v>267206.699174201</v>
      </c>
    </row>
    <row r="408" spans="1:27" hidden="1">
      <c r="A408" s="7">
        <v>7127</v>
      </c>
      <c r="B408" t="s">
        <v>38</v>
      </c>
      <c r="C408" t="str">
        <f t="shared" si="24"/>
        <v>7127 Transportation and Tools 392 / 396</v>
      </c>
      <c r="D408" s="11">
        <v>1</v>
      </c>
      <c r="E408" s="8">
        <v>2308.8645568000002</v>
      </c>
      <c r="F408" s="9">
        <v>9235.4671039999994</v>
      </c>
      <c r="G408" s="9">
        <v>-392.96927840000001</v>
      </c>
      <c r="H408" s="9">
        <v>0</v>
      </c>
      <c r="I408" s="9">
        <v>0</v>
      </c>
      <c r="J408" s="9">
        <v>0</v>
      </c>
      <c r="K408" s="9">
        <v>0</v>
      </c>
      <c r="L408" s="9">
        <v>0</v>
      </c>
      <c r="M408" s="9">
        <v>0</v>
      </c>
      <c r="N408" s="9">
        <v>0</v>
      </c>
      <c r="O408" s="9">
        <f t="shared" si="25"/>
        <v>11151.362382399999</v>
      </c>
      <c r="Q408" s="9">
        <f t="shared" si="26"/>
        <v>1154.4322784000001</v>
      </c>
      <c r="R408" s="9">
        <f>(SUM($E408:F408)+SUM($E408:E408))/2</f>
        <v>6926.598108799999</v>
      </c>
      <c r="S408" s="9">
        <f>(SUM($E408:G408)+SUM($E408:F408))/2</f>
        <v>11347.847021599999</v>
      </c>
      <c r="T408" s="9">
        <f>(SUM($E408:H408)+SUM($E408:G408))/2</f>
        <v>11151.362382399999</v>
      </c>
      <c r="U408" s="9">
        <f>(SUM($E408:I408)+SUM($E408:H408))/2</f>
        <v>11151.362382399999</v>
      </c>
      <c r="V408" s="9">
        <f>(SUM($E408:J408)+SUM($E408:I408))/2</f>
        <v>11151.362382399999</v>
      </c>
      <c r="W408" s="9">
        <f>(SUM($E408:K408)+SUM($E408:J408))/2</f>
        <v>11151.362382399999</v>
      </c>
      <c r="X408" s="9">
        <f>(SUM($E408:L408)+SUM($E408:K408))/2</f>
        <v>11151.362382399999</v>
      </c>
      <c r="Y408" s="9">
        <f>(SUM($E408:M408)+SUM($E408:L408))/2</f>
        <v>11151.362382399999</v>
      </c>
      <c r="Z408" s="9">
        <f>(SUM($E408:N408)+SUM($E408:M408))/2</f>
        <v>11151.362382399999</v>
      </c>
      <c r="AA408" s="9">
        <f t="shared" si="27"/>
        <v>9748.8414085599979</v>
      </c>
    </row>
    <row r="409" spans="1:27" hidden="1">
      <c r="A409" s="7">
        <v>7127</v>
      </c>
      <c r="B409" t="s">
        <v>36</v>
      </c>
      <c r="C409" t="str">
        <f t="shared" si="24"/>
        <v>7127 General 389-391 / 393-395 / 397-398</v>
      </c>
      <c r="D409" s="11">
        <v>1</v>
      </c>
      <c r="E409" s="8">
        <v>0</v>
      </c>
      <c r="F409" s="9">
        <v>0</v>
      </c>
      <c r="G409" s="9">
        <v>0</v>
      </c>
      <c r="H409" s="9">
        <v>0</v>
      </c>
      <c r="I409" s="9">
        <v>0</v>
      </c>
      <c r="J409" s="9">
        <v>0</v>
      </c>
      <c r="K409" s="9">
        <v>0</v>
      </c>
      <c r="L409" s="9">
        <v>0</v>
      </c>
      <c r="M409" s="9">
        <v>0</v>
      </c>
      <c r="N409" s="9">
        <v>0</v>
      </c>
      <c r="O409" s="9">
        <f t="shared" si="25"/>
        <v>0</v>
      </c>
      <c r="Q409" s="9">
        <f t="shared" si="26"/>
        <v>0</v>
      </c>
      <c r="R409" s="9">
        <f>(SUM($E409:F409)+SUM($E409:E409))/2</f>
        <v>0</v>
      </c>
      <c r="S409" s="9">
        <f>(SUM($E409:G409)+SUM($E409:F409))/2</f>
        <v>0</v>
      </c>
      <c r="T409" s="9">
        <f>(SUM($E409:H409)+SUM($E409:G409))/2</f>
        <v>0</v>
      </c>
      <c r="U409" s="9">
        <f>(SUM($E409:I409)+SUM($E409:H409))/2</f>
        <v>0</v>
      </c>
      <c r="V409" s="9">
        <f>(SUM($E409:J409)+SUM($E409:I409))/2</f>
        <v>0</v>
      </c>
      <c r="W409" s="9">
        <f>(SUM($E409:K409)+SUM($E409:J409))/2</f>
        <v>0</v>
      </c>
      <c r="X409" s="9">
        <f>(SUM($E409:L409)+SUM($E409:K409))/2</f>
        <v>0</v>
      </c>
      <c r="Y409" s="9">
        <f>(SUM($E409:M409)+SUM($E409:L409))/2</f>
        <v>0</v>
      </c>
      <c r="Z409" s="9">
        <f>(SUM($E409:N409)+SUM($E409:M409))/2</f>
        <v>0</v>
      </c>
      <c r="AA409" s="9">
        <f t="shared" si="27"/>
        <v>0</v>
      </c>
    </row>
    <row r="410" spans="1:27" hidden="1">
      <c r="A410" s="7">
        <v>7129</v>
      </c>
      <c r="B410" t="s">
        <v>37</v>
      </c>
      <c r="C410" t="str">
        <f t="shared" si="24"/>
        <v>7129 Software 303</v>
      </c>
      <c r="D410" s="11">
        <v>1</v>
      </c>
      <c r="E410" s="8">
        <v>0</v>
      </c>
      <c r="F410" s="9">
        <v>0</v>
      </c>
      <c r="G410" s="9">
        <v>0</v>
      </c>
      <c r="H410" s="9">
        <v>0</v>
      </c>
      <c r="I410" s="9">
        <v>0</v>
      </c>
      <c r="J410" s="9">
        <v>0</v>
      </c>
      <c r="K410" s="9">
        <v>0</v>
      </c>
      <c r="L410" s="9">
        <v>0</v>
      </c>
      <c r="M410" s="9">
        <v>0</v>
      </c>
      <c r="N410" s="9">
        <v>0</v>
      </c>
      <c r="O410" s="9">
        <f t="shared" si="25"/>
        <v>0</v>
      </c>
      <c r="Q410" s="9">
        <f t="shared" si="26"/>
        <v>0</v>
      </c>
      <c r="R410" s="9">
        <f>(SUM($E410:F410)+SUM($E410:E410))/2</f>
        <v>0</v>
      </c>
      <c r="S410" s="9">
        <f>(SUM($E410:G410)+SUM($E410:F410))/2</f>
        <v>0</v>
      </c>
      <c r="T410" s="9">
        <f>(SUM($E410:H410)+SUM($E410:G410))/2</f>
        <v>0</v>
      </c>
      <c r="U410" s="9">
        <f>(SUM($E410:I410)+SUM($E410:H410))/2</f>
        <v>0</v>
      </c>
      <c r="V410" s="9">
        <f>(SUM($E410:J410)+SUM($E410:I410))/2</f>
        <v>0</v>
      </c>
      <c r="W410" s="9">
        <f>(SUM($E410:K410)+SUM($E410:J410))/2</f>
        <v>0</v>
      </c>
      <c r="X410" s="9">
        <f>(SUM($E410:L410)+SUM($E410:K410))/2</f>
        <v>0</v>
      </c>
      <c r="Y410" s="9">
        <f>(SUM($E410:M410)+SUM($E410:L410))/2</f>
        <v>0</v>
      </c>
      <c r="Z410" s="9">
        <f>(SUM($E410:N410)+SUM($E410:M410))/2</f>
        <v>0</v>
      </c>
      <c r="AA410" s="9">
        <f t="shared" si="27"/>
        <v>0</v>
      </c>
    </row>
    <row r="411" spans="1:27" hidden="1">
      <c r="A411" s="7">
        <v>7130</v>
      </c>
      <c r="B411" t="s">
        <v>41</v>
      </c>
      <c r="C411" t="str">
        <f t="shared" si="24"/>
        <v>7130 Thermal 311-316</v>
      </c>
      <c r="D411" s="11">
        <v>1</v>
      </c>
      <c r="E411" s="8">
        <v>0</v>
      </c>
      <c r="F411" s="9">
        <v>0</v>
      </c>
      <c r="G411" s="9">
        <v>0</v>
      </c>
      <c r="H411" s="9">
        <v>0</v>
      </c>
      <c r="I411" s="9">
        <v>0</v>
      </c>
      <c r="J411" s="9">
        <v>0</v>
      </c>
      <c r="K411" s="9">
        <v>0</v>
      </c>
      <c r="L411" s="9">
        <v>0</v>
      </c>
      <c r="M411" s="9">
        <v>0</v>
      </c>
      <c r="N411" s="9">
        <v>0</v>
      </c>
      <c r="O411" s="9">
        <f t="shared" si="25"/>
        <v>0</v>
      </c>
      <c r="Q411" s="9">
        <f t="shared" si="26"/>
        <v>0</v>
      </c>
      <c r="R411" s="9">
        <f>(SUM($E411:F411)+SUM($E411:E411))/2</f>
        <v>0</v>
      </c>
      <c r="S411" s="9">
        <f>(SUM($E411:G411)+SUM($E411:F411))/2</f>
        <v>0</v>
      </c>
      <c r="T411" s="9">
        <f>(SUM($E411:H411)+SUM($E411:G411))/2</f>
        <v>0</v>
      </c>
      <c r="U411" s="9">
        <f>(SUM($E411:I411)+SUM($E411:H411))/2</f>
        <v>0</v>
      </c>
      <c r="V411" s="9">
        <f>(SUM($E411:J411)+SUM($E411:I411))/2</f>
        <v>0</v>
      </c>
      <c r="W411" s="9">
        <f>(SUM($E411:K411)+SUM($E411:J411))/2</f>
        <v>0</v>
      </c>
      <c r="X411" s="9">
        <f>(SUM($E411:L411)+SUM($E411:K411))/2</f>
        <v>0</v>
      </c>
      <c r="Y411" s="9">
        <f>(SUM($E411:M411)+SUM($E411:L411))/2</f>
        <v>0</v>
      </c>
      <c r="Z411" s="9">
        <f>(SUM($E411:N411)+SUM($E411:M411))/2</f>
        <v>0</v>
      </c>
      <c r="AA411" s="9">
        <f t="shared" si="27"/>
        <v>0</v>
      </c>
    </row>
    <row r="412" spans="1:27">
      <c r="A412" s="7">
        <v>7131</v>
      </c>
      <c r="B412" t="s">
        <v>36</v>
      </c>
      <c r="C412" t="str">
        <f t="shared" si="24"/>
        <v>7131 General 389-391 / 393-395 / 397-398</v>
      </c>
      <c r="D412" s="11">
        <v>1</v>
      </c>
      <c r="E412" s="8">
        <v>0</v>
      </c>
      <c r="F412" s="9">
        <v>0</v>
      </c>
      <c r="G412" s="9">
        <v>0</v>
      </c>
      <c r="H412" s="9">
        <v>0</v>
      </c>
      <c r="I412" s="9">
        <v>0</v>
      </c>
      <c r="J412" s="9">
        <v>0</v>
      </c>
      <c r="K412" s="9">
        <v>0</v>
      </c>
      <c r="L412" s="9">
        <v>204713.10760521379</v>
      </c>
      <c r="M412" s="9">
        <v>93307.972987693473</v>
      </c>
      <c r="N412" s="9">
        <v>157224.50625205704</v>
      </c>
      <c r="O412" s="9">
        <f t="shared" si="25"/>
        <v>455245.5868449643</v>
      </c>
      <c r="Q412" s="9">
        <f t="shared" si="26"/>
        <v>0</v>
      </c>
      <c r="R412" s="9">
        <f>(SUM($E412:F412)+SUM($E412:E412))/2</f>
        <v>0</v>
      </c>
      <c r="S412" s="9">
        <f>(SUM($E412:G412)+SUM($E412:F412))/2</f>
        <v>0</v>
      </c>
      <c r="T412" s="9">
        <f>(SUM($E412:H412)+SUM($E412:G412))/2</f>
        <v>0</v>
      </c>
      <c r="U412" s="9">
        <f>(SUM($E412:I412)+SUM($E412:H412))/2</f>
        <v>0</v>
      </c>
      <c r="V412" s="9">
        <f>(SUM($E412:J412)+SUM($E412:I412))/2</f>
        <v>0</v>
      </c>
      <c r="W412" s="9">
        <f>(SUM($E412:K412)+SUM($E412:J412))/2</f>
        <v>0</v>
      </c>
      <c r="X412" s="9">
        <f>(SUM($E412:L412)+SUM($E412:K412))/2</f>
        <v>102356.5538026069</v>
      </c>
      <c r="Y412" s="9">
        <f>(SUM($E412:M412)+SUM($E412:L412))/2</f>
        <v>251367.09409906052</v>
      </c>
      <c r="Z412" s="9">
        <f>(SUM($E412:N412)+SUM($E412:M412))/2</f>
        <v>376633.33371893578</v>
      </c>
      <c r="AA412" s="9">
        <f t="shared" si="27"/>
        <v>73035.698162060318</v>
      </c>
    </row>
    <row r="413" spans="1:27" hidden="1">
      <c r="A413" s="7">
        <v>7131</v>
      </c>
      <c r="B413" t="s">
        <v>34</v>
      </c>
      <c r="C413" t="str">
        <f t="shared" si="24"/>
        <v>7131 Elec Transmission 350-359</v>
      </c>
      <c r="D413" s="11">
        <v>1</v>
      </c>
      <c r="E413" s="8">
        <v>0</v>
      </c>
      <c r="F413" s="9">
        <v>0</v>
      </c>
      <c r="G413" s="9">
        <v>0</v>
      </c>
      <c r="H413" s="9">
        <v>0</v>
      </c>
      <c r="I413" s="9">
        <v>0</v>
      </c>
      <c r="J413" s="9">
        <v>0</v>
      </c>
      <c r="K413" s="9">
        <v>0</v>
      </c>
      <c r="L413" s="9">
        <v>0</v>
      </c>
      <c r="M413" s="9">
        <v>0</v>
      </c>
      <c r="N413" s="9">
        <v>0</v>
      </c>
      <c r="O413" s="9">
        <f t="shared" si="25"/>
        <v>0</v>
      </c>
      <c r="Q413" s="9">
        <f t="shared" si="26"/>
        <v>0</v>
      </c>
      <c r="R413" s="9">
        <f>(SUM($E413:F413)+SUM($E413:E413))/2</f>
        <v>0</v>
      </c>
      <c r="S413" s="9">
        <f>(SUM($E413:G413)+SUM($E413:F413))/2</f>
        <v>0</v>
      </c>
      <c r="T413" s="9">
        <f>(SUM($E413:H413)+SUM($E413:G413))/2</f>
        <v>0</v>
      </c>
      <c r="U413" s="9">
        <f>(SUM($E413:I413)+SUM($E413:H413))/2</f>
        <v>0</v>
      </c>
      <c r="V413" s="9">
        <f>(SUM($E413:J413)+SUM($E413:I413))/2</f>
        <v>0</v>
      </c>
      <c r="W413" s="9">
        <f>(SUM($E413:K413)+SUM($E413:J413))/2</f>
        <v>0</v>
      </c>
      <c r="X413" s="9">
        <f>(SUM($E413:L413)+SUM($E413:K413))/2</f>
        <v>0</v>
      </c>
      <c r="Y413" s="9">
        <f>(SUM($E413:M413)+SUM($E413:L413))/2</f>
        <v>0</v>
      </c>
      <c r="Z413" s="9">
        <f>(SUM($E413:N413)+SUM($E413:M413))/2</f>
        <v>0</v>
      </c>
      <c r="AA413" s="9">
        <f t="shared" si="27"/>
        <v>0</v>
      </c>
    </row>
    <row r="414" spans="1:27" hidden="1">
      <c r="A414" s="7">
        <v>7131</v>
      </c>
      <c r="B414" t="s">
        <v>33</v>
      </c>
      <c r="C414" t="str">
        <f t="shared" si="24"/>
        <v>7131 Elec Distribution 360-373</v>
      </c>
      <c r="D414" s="11">
        <v>1</v>
      </c>
      <c r="E414" s="8">
        <v>0</v>
      </c>
      <c r="F414" s="9">
        <v>0</v>
      </c>
      <c r="G414" s="9">
        <v>0</v>
      </c>
      <c r="H414" s="9">
        <v>0</v>
      </c>
      <c r="I414" s="9">
        <v>0</v>
      </c>
      <c r="J414" s="9">
        <v>0</v>
      </c>
      <c r="K414" s="9">
        <v>0</v>
      </c>
      <c r="L414" s="9">
        <v>0</v>
      </c>
      <c r="M414" s="9">
        <v>0</v>
      </c>
      <c r="N414" s="9">
        <v>0</v>
      </c>
      <c r="O414" s="9">
        <f t="shared" si="25"/>
        <v>0</v>
      </c>
      <c r="Q414" s="9">
        <f t="shared" si="26"/>
        <v>0</v>
      </c>
      <c r="R414" s="9">
        <f>(SUM($E414:F414)+SUM($E414:E414))/2</f>
        <v>0</v>
      </c>
      <c r="S414" s="9">
        <f>(SUM($E414:G414)+SUM($E414:F414))/2</f>
        <v>0</v>
      </c>
      <c r="T414" s="9">
        <f>(SUM($E414:H414)+SUM($E414:G414))/2</f>
        <v>0</v>
      </c>
      <c r="U414" s="9">
        <f>(SUM($E414:I414)+SUM($E414:H414))/2</f>
        <v>0</v>
      </c>
      <c r="V414" s="9">
        <f>(SUM($E414:J414)+SUM($E414:I414))/2</f>
        <v>0</v>
      </c>
      <c r="W414" s="9">
        <f>(SUM($E414:K414)+SUM($E414:J414))/2</f>
        <v>0</v>
      </c>
      <c r="X414" s="9">
        <f>(SUM($E414:L414)+SUM($E414:K414))/2</f>
        <v>0</v>
      </c>
      <c r="Y414" s="9">
        <f>(SUM($E414:M414)+SUM($E414:L414))/2</f>
        <v>0</v>
      </c>
      <c r="Z414" s="9">
        <f>(SUM($E414:N414)+SUM($E414:M414))/2</f>
        <v>0</v>
      </c>
      <c r="AA414" s="9">
        <f t="shared" si="27"/>
        <v>0</v>
      </c>
    </row>
    <row r="415" spans="1:27">
      <c r="A415" s="7">
        <v>7132</v>
      </c>
      <c r="B415" t="s">
        <v>36</v>
      </c>
      <c r="C415" t="str">
        <f t="shared" si="24"/>
        <v>7132 General 389-391 / 393-395 / 397-398</v>
      </c>
      <c r="D415" s="11">
        <v>1</v>
      </c>
      <c r="E415" s="8">
        <v>1928434.6500000001</v>
      </c>
      <c r="F415" s="9">
        <v>-9212.4700000000012</v>
      </c>
      <c r="G415" s="9">
        <v>0</v>
      </c>
      <c r="H415" s="9">
        <v>18038.240000000002</v>
      </c>
      <c r="I415" s="9">
        <v>2.9103830456733704E-11</v>
      </c>
      <c r="J415" s="9">
        <v>0</v>
      </c>
      <c r="K415" s="9">
        <v>0</v>
      </c>
      <c r="L415" s="9">
        <v>0</v>
      </c>
      <c r="M415" s="9">
        <v>0</v>
      </c>
      <c r="N415" s="9">
        <v>0</v>
      </c>
      <c r="O415" s="9">
        <f t="shared" si="25"/>
        <v>1937260.4200000002</v>
      </c>
      <c r="Q415" s="9">
        <f t="shared" si="26"/>
        <v>964217.32500000007</v>
      </c>
      <c r="R415" s="9">
        <f>(SUM($E415:F415)+SUM($E415:E415))/2</f>
        <v>1923828.415</v>
      </c>
      <c r="S415" s="9">
        <f>(SUM($E415:G415)+SUM($E415:F415))/2</f>
        <v>1919222.1800000002</v>
      </c>
      <c r="T415" s="9">
        <f>(SUM($E415:H415)+SUM($E415:G415))/2</f>
        <v>1928241.3000000003</v>
      </c>
      <c r="U415" s="9">
        <f>(SUM($E415:I415)+SUM($E415:H415))/2</f>
        <v>1937260.4200000002</v>
      </c>
      <c r="V415" s="9">
        <f>(SUM($E415:J415)+SUM($E415:I415))/2</f>
        <v>1937260.4200000002</v>
      </c>
      <c r="W415" s="9">
        <f>(SUM($E415:K415)+SUM($E415:J415))/2</f>
        <v>1937260.4200000002</v>
      </c>
      <c r="X415" s="9">
        <f>(SUM($E415:L415)+SUM($E415:K415))/2</f>
        <v>1937260.4200000002</v>
      </c>
      <c r="Y415" s="9">
        <f>(SUM($E415:M415)+SUM($E415:L415))/2</f>
        <v>1937260.4200000002</v>
      </c>
      <c r="Z415" s="9">
        <f>(SUM($E415:N415)+SUM($E415:M415))/2</f>
        <v>1937260.4200000002</v>
      </c>
      <c r="AA415" s="9">
        <f t="shared" si="27"/>
        <v>1835907.1740000001</v>
      </c>
    </row>
    <row r="416" spans="1:27" hidden="1">
      <c r="A416" s="7">
        <v>7135</v>
      </c>
      <c r="B416" t="s">
        <v>36</v>
      </c>
      <c r="C416" t="str">
        <f t="shared" si="24"/>
        <v>7135 General 389-391 / 393-395 / 397-398</v>
      </c>
      <c r="D416" s="11">
        <v>1</v>
      </c>
      <c r="E416" s="8">
        <v>0</v>
      </c>
      <c r="F416" s="9">
        <v>0</v>
      </c>
      <c r="G416" s="9">
        <v>0</v>
      </c>
      <c r="H416" s="9">
        <v>0</v>
      </c>
      <c r="I416" s="9">
        <v>0</v>
      </c>
      <c r="J416" s="9">
        <v>0</v>
      </c>
      <c r="K416" s="9">
        <v>0</v>
      </c>
      <c r="L416" s="9">
        <v>0</v>
      </c>
      <c r="M416" s="9">
        <v>0</v>
      </c>
      <c r="N416" s="9">
        <v>0</v>
      </c>
      <c r="O416" s="9">
        <f t="shared" si="25"/>
        <v>0</v>
      </c>
      <c r="Q416" s="9">
        <f t="shared" si="26"/>
        <v>0</v>
      </c>
      <c r="R416" s="9">
        <f>(SUM($E416:F416)+SUM($E416:E416))/2</f>
        <v>0</v>
      </c>
      <c r="S416" s="9">
        <f>(SUM($E416:G416)+SUM($E416:F416))/2</f>
        <v>0</v>
      </c>
      <c r="T416" s="9">
        <f>(SUM($E416:H416)+SUM($E416:G416))/2</f>
        <v>0</v>
      </c>
      <c r="U416" s="9">
        <f>(SUM($E416:I416)+SUM($E416:H416))/2</f>
        <v>0</v>
      </c>
      <c r="V416" s="9">
        <f>(SUM($E416:J416)+SUM($E416:I416))/2</f>
        <v>0</v>
      </c>
      <c r="W416" s="9">
        <f>(SUM($E416:K416)+SUM($E416:J416))/2</f>
        <v>0</v>
      </c>
      <c r="X416" s="9">
        <f>(SUM($E416:L416)+SUM($E416:K416))/2</f>
        <v>0</v>
      </c>
      <c r="Y416" s="9">
        <f>(SUM($E416:M416)+SUM($E416:L416))/2</f>
        <v>0</v>
      </c>
      <c r="Z416" s="9">
        <f>(SUM($E416:N416)+SUM($E416:M416))/2</f>
        <v>0</v>
      </c>
      <c r="AA416" s="9">
        <f t="shared" si="27"/>
        <v>0</v>
      </c>
    </row>
    <row r="417" spans="1:27" hidden="1">
      <c r="A417" s="7">
        <v>7136</v>
      </c>
      <c r="B417" t="s">
        <v>36</v>
      </c>
      <c r="C417" t="str">
        <f t="shared" si="24"/>
        <v>7136 General 389-391 / 393-395 / 397-398</v>
      </c>
      <c r="D417" s="11">
        <v>1</v>
      </c>
      <c r="E417" s="8">
        <v>0</v>
      </c>
      <c r="F417" s="9">
        <v>0</v>
      </c>
      <c r="G417" s="9">
        <v>0</v>
      </c>
      <c r="H417" s="9">
        <v>0</v>
      </c>
      <c r="I417" s="9">
        <v>0</v>
      </c>
      <c r="J417" s="9">
        <v>0</v>
      </c>
      <c r="K417" s="9">
        <v>0</v>
      </c>
      <c r="L417" s="9">
        <v>0</v>
      </c>
      <c r="M417" s="9">
        <v>0</v>
      </c>
      <c r="N417" s="9">
        <v>0</v>
      </c>
      <c r="O417" s="9">
        <f t="shared" si="25"/>
        <v>0</v>
      </c>
      <c r="Q417" s="9">
        <f t="shared" si="26"/>
        <v>0</v>
      </c>
      <c r="R417" s="9">
        <f>(SUM($E417:F417)+SUM($E417:E417))/2</f>
        <v>0</v>
      </c>
      <c r="S417" s="9">
        <f>(SUM($E417:G417)+SUM($E417:F417))/2</f>
        <v>0</v>
      </c>
      <c r="T417" s="9">
        <f>(SUM($E417:H417)+SUM($E417:G417))/2</f>
        <v>0</v>
      </c>
      <c r="U417" s="9">
        <f>(SUM($E417:I417)+SUM($E417:H417))/2</f>
        <v>0</v>
      </c>
      <c r="V417" s="9">
        <f>(SUM($E417:J417)+SUM($E417:I417))/2</f>
        <v>0</v>
      </c>
      <c r="W417" s="9">
        <f>(SUM($E417:K417)+SUM($E417:J417))/2</f>
        <v>0</v>
      </c>
      <c r="X417" s="9">
        <f>(SUM($E417:L417)+SUM($E417:K417))/2</f>
        <v>0</v>
      </c>
      <c r="Y417" s="9">
        <f>(SUM($E417:M417)+SUM($E417:L417))/2</f>
        <v>0</v>
      </c>
      <c r="Z417" s="9">
        <f>(SUM($E417:N417)+SUM($E417:M417))/2</f>
        <v>0</v>
      </c>
      <c r="AA417" s="9">
        <f t="shared" si="27"/>
        <v>0</v>
      </c>
    </row>
    <row r="418" spans="1:27" hidden="1">
      <c r="A418" s="7">
        <v>7137</v>
      </c>
      <c r="B418" t="s">
        <v>36</v>
      </c>
      <c r="C418" t="str">
        <f t="shared" si="24"/>
        <v>7137 General 389-391 / 393-395 / 397-398</v>
      </c>
      <c r="D418" s="11">
        <v>1</v>
      </c>
      <c r="E418" s="8">
        <v>0</v>
      </c>
      <c r="F418" s="9">
        <v>0</v>
      </c>
      <c r="G418" s="9">
        <v>0</v>
      </c>
      <c r="H418" s="9">
        <v>0</v>
      </c>
      <c r="I418" s="9">
        <v>0</v>
      </c>
      <c r="J418" s="9">
        <v>0</v>
      </c>
      <c r="K418" s="9">
        <v>0</v>
      </c>
      <c r="L418" s="9">
        <v>0</v>
      </c>
      <c r="M418" s="9">
        <v>0</v>
      </c>
      <c r="N418" s="9">
        <v>0</v>
      </c>
      <c r="O418" s="9">
        <f t="shared" si="25"/>
        <v>0</v>
      </c>
      <c r="Q418" s="9">
        <f t="shared" si="26"/>
        <v>0</v>
      </c>
      <c r="R418" s="9">
        <f>(SUM($E418:F418)+SUM($E418:E418))/2</f>
        <v>0</v>
      </c>
      <c r="S418" s="9">
        <f>(SUM($E418:G418)+SUM($E418:F418))/2</f>
        <v>0</v>
      </c>
      <c r="T418" s="9">
        <f>(SUM($E418:H418)+SUM($E418:G418))/2</f>
        <v>0</v>
      </c>
      <c r="U418" s="9">
        <f>(SUM($E418:I418)+SUM($E418:H418))/2</f>
        <v>0</v>
      </c>
      <c r="V418" s="9">
        <f>(SUM($E418:J418)+SUM($E418:I418))/2</f>
        <v>0</v>
      </c>
      <c r="W418" s="9">
        <f>(SUM($E418:K418)+SUM($E418:J418))/2</f>
        <v>0</v>
      </c>
      <c r="X418" s="9">
        <f>(SUM($E418:L418)+SUM($E418:K418))/2</f>
        <v>0</v>
      </c>
      <c r="Y418" s="9">
        <f>(SUM($E418:M418)+SUM($E418:L418))/2</f>
        <v>0</v>
      </c>
      <c r="Z418" s="9">
        <f>(SUM($E418:N418)+SUM($E418:M418))/2</f>
        <v>0</v>
      </c>
      <c r="AA418" s="9">
        <f t="shared" si="27"/>
        <v>0</v>
      </c>
    </row>
    <row r="419" spans="1:27" hidden="1">
      <c r="A419" s="7">
        <v>7139</v>
      </c>
      <c r="B419" t="s">
        <v>36</v>
      </c>
      <c r="C419" t="str">
        <f t="shared" si="24"/>
        <v>7139 General 389-391 / 393-395 / 397-398</v>
      </c>
      <c r="D419" s="11">
        <v>1</v>
      </c>
      <c r="E419" s="8">
        <v>65.961987153929996</v>
      </c>
      <c r="F419" s="9">
        <v>-81.146953348334989</v>
      </c>
      <c r="G419" s="9">
        <v>14.923428970274998</v>
      </c>
      <c r="H419" s="9">
        <v>0</v>
      </c>
      <c r="I419" s="9">
        <v>0</v>
      </c>
      <c r="J419" s="9">
        <v>0</v>
      </c>
      <c r="K419" s="9">
        <v>0</v>
      </c>
      <c r="L419" s="9">
        <v>0</v>
      </c>
      <c r="M419" s="9">
        <v>0</v>
      </c>
      <c r="N419" s="9">
        <v>0</v>
      </c>
      <c r="O419" s="9">
        <f t="shared" si="25"/>
        <v>-0.26153722412999514</v>
      </c>
      <c r="Q419" s="9">
        <f t="shared" si="26"/>
        <v>32.980993576964998</v>
      </c>
      <c r="R419" s="9">
        <f>(SUM($E419:F419)+SUM($E419:E419))/2</f>
        <v>25.388510479762502</v>
      </c>
      <c r="S419" s="9">
        <f>(SUM($E419:G419)+SUM($E419:F419))/2</f>
        <v>-7.7232517092674939</v>
      </c>
      <c r="T419" s="9">
        <f>(SUM($E419:H419)+SUM($E419:G419))/2</f>
        <v>-0.26153722412999514</v>
      </c>
      <c r="U419" s="9">
        <f>(SUM($E419:I419)+SUM($E419:H419))/2</f>
        <v>-0.26153722412999514</v>
      </c>
      <c r="V419" s="9">
        <f>(SUM($E419:J419)+SUM($E419:I419))/2</f>
        <v>-0.26153722412999514</v>
      </c>
      <c r="W419" s="9">
        <f>(SUM($E419:K419)+SUM($E419:J419))/2</f>
        <v>-0.26153722412999514</v>
      </c>
      <c r="X419" s="9">
        <f>(SUM($E419:L419)+SUM($E419:K419))/2</f>
        <v>-0.26153722412999514</v>
      </c>
      <c r="Y419" s="9">
        <f>(SUM($E419:M419)+SUM($E419:L419))/2</f>
        <v>-0.26153722412999514</v>
      </c>
      <c r="Z419" s="9">
        <f>(SUM($E419:N419)+SUM($E419:M419))/2</f>
        <v>-0.26153722412999514</v>
      </c>
      <c r="AA419" s="9">
        <f t="shared" si="27"/>
        <v>4.8815491778550042</v>
      </c>
    </row>
    <row r="420" spans="1:27" hidden="1">
      <c r="A420" s="7">
        <v>7140</v>
      </c>
      <c r="B420" t="s">
        <v>40</v>
      </c>
      <c r="C420" t="str">
        <f t="shared" si="24"/>
        <v>7140 Other Elec Production / Turbines 340-346</v>
      </c>
      <c r="D420" s="11">
        <v>1</v>
      </c>
      <c r="E420" s="8">
        <v>0</v>
      </c>
      <c r="F420" s="9">
        <v>0</v>
      </c>
      <c r="G420" s="9">
        <v>0</v>
      </c>
      <c r="H420" s="9">
        <v>0</v>
      </c>
      <c r="I420" s="9">
        <v>0</v>
      </c>
      <c r="J420" s="9">
        <v>0</v>
      </c>
      <c r="K420" s="9">
        <v>0</v>
      </c>
      <c r="L420" s="9">
        <v>0</v>
      </c>
      <c r="M420" s="9">
        <v>0</v>
      </c>
      <c r="N420" s="9">
        <v>0</v>
      </c>
      <c r="O420" s="9">
        <f t="shared" si="25"/>
        <v>0</v>
      </c>
      <c r="Q420" s="9">
        <f t="shared" si="26"/>
        <v>0</v>
      </c>
      <c r="R420" s="9">
        <f>(SUM($E420:F420)+SUM($E420:E420))/2</f>
        <v>0</v>
      </c>
      <c r="S420" s="9">
        <f>(SUM($E420:G420)+SUM($E420:F420))/2</f>
        <v>0</v>
      </c>
      <c r="T420" s="9">
        <f>(SUM($E420:H420)+SUM($E420:G420))/2</f>
        <v>0</v>
      </c>
      <c r="U420" s="9">
        <f>(SUM($E420:I420)+SUM($E420:H420))/2</f>
        <v>0</v>
      </c>
      <c r="V420" s="9">
        <f>(SUM($E420:J420)+SUM($E420:I420))/2</f>
        <v>0</v>
      </c>
      <c r="W420" s="9">
        <f>(SUM($E420:K420)+SUM($E420:J420))/2</f>
        <v>0</v>
      </c>
      <c r="X420" s="9">
        <f>(SUM($E420:L420)+SUM($E420:K420))/2</f>
        <v>0</v>
      </c>
      <c r="Y420" s="9">
        <f>(SUM($E420:M420)+SUM($E420:L420))/2</f>
        <v>0</v>
      </c>
      <c r="Z420" s="9">
        <f>(SUM($E420:N420)+SUM($E420:M420))/2</f>
        <v>0</v>
      </c>
      <c r="AA420" s="9">
        <f t="shared" si="27"/>
        <v>0</v>
      </c>
    </row>
    <row r="421" spans="1:27" hidden="1">
      <c r="A421" s="7">
        <v>7141</v>
      </c>
      <c r="B421" t="s">
        <v>37</v>
      </c>
      <c r="C421" t="str">
        <f t="shared" si="24"/>
        <v>7141 Software 303</v>
      </c>
      <c r="D421" s="11">
        <v>1</v>
      </c>
      <c r="E421" s="8">
        <v>0</v>
      </c>
      <c r="F421" s="9">
        <v>0</v>
      </c>
      <c r="G421" s="9">
        <v>0</v>
      </c>
      <c r="H421" s="9">
        <v>0</v>
      </c>
      <c r="I421" s="9">
        <v>0</v>
      </c>
      <c r="J421" s="9">
        <v>0</v>
      </c>
      <c r="K421" s="9">
        <v>0</v>
      </c>
      <c r="L421" s="9">
        <v>0</v>
      </c>
      <c r="M421" s="9">
        <v>0</v>
      </c>
      <c r="N421" s="9">
        <v>0</v>
      </c>
      <c r="O421" s="9">
        <f t="shared" si="25"/>
        <v>0</v>
      </c>
      <c r="Q421" s="9">
        <f t="shared" si="26"/>
        <v>0</v>
      </c>
      <c r="R421" s="9">
        <f>(SUM($E421:F421)+SUM($E421:E421))/2</f>
        <v>0</v>
      </c>
      <c r="S421" s="9">
        <f>(SUM($E421:G421)+SUM($E421:F421))/2</f>
        <v>0</v>
      </c>
      <c r="T421" s="9">
        <f>(SUM($E421:H421)+SUM($E421:G421))/2</f>
        <v>0</v>
      </c>
      <c r="U421" s="9">
        <f>(SUM($E421:I421)+SUM($E421:H421))/2</f>
        <v>0</v>
      </c>
      <c r="V421" s="9">
        <f>(SUM($E421:J421)+SUM($E421:I421))/2</f>
        <v>0</v>
      </c>
      <c r="W421" s="9">
        <f>(SUM($E421:K421)+SUM($E421:J421))/2</f>
        <v>0</v>
      </c>
      <c r="X421" s="9">
        <f>(SUM($E421:L421)+SUM($E421:K421))/2</f>
        <v>0</v>
      </c>
      <c r="Y421" s="9">
        <f>(SUM($E421:M421)+SUM($E421:L421))/2</f>
        <v>0</v>
      </c>
      <c r="Z421" s="9">
        <f>(SUM($E421:N421)+SUM($E421:M421))/2</f>
        <v>0</v>
      </c>
      <c r="AA421" s="9">
        <f t="shared" si="27"/>
        <v>0</v>
      </c>
    </row>
    <row r="422" spans="1:27" hidden="1">
      <c r="A422" s="7">
        <v>7142</v>
      </c>
      <c r="B422" t="s">
        <v>36</v>
      </c>
      <c r="C422" t="str">
        <f t="shared" si="24"/>
        <v>7142 General 389-391 / 393-395 / 397-398</v>
      </c>
      <c r="D422" s="11">
        <v>1</v>
      </c>
      <c r="E422" s="8">
        <v>0</v>
      </c>
      <c r="F422" s="9">
        <v>0</v>
      </c>
      <c r="G422" s="9">
        <v>0</v>
      </c>
      <c r="H422" s="9">
        <v>0</v>
      </c>
      <c r="I422" s="9">
        <v>0</v>
      </c>
      <c r="J422" s="9">
        <v>0</v>
      </c>
      <c r="K422" s="9">
        <v>0</v>
      </c>
      <c r="L422" s="9">
        <v>0</v>
      </c>
      <c r="M422" s="9">
        <v>0</v>
      </c>
      <c r="N422" s="9">
        <v>0</v>
      </c>
      <c r="O422" s="9">
        <f t="shared" si="25"/>
        <v>0</v>
      </c>
      <c r="Q422" s="9">
        <f t="shared" si="26"/>
        <v>0</v>
      </c>
      <c r="R422" s="9">
        <f>(SUM($E422:F422)+SUM($E422:E422))/2</f>
        <v>0</v>
      </c>
      <c r="S422" s="9">
        <f>(SUM($E422:G422)+SUM($E422:F422))/2</f>
        <v>0</v>
      </c>
      <c r="T422" s="9">
        <f>(SUM($E422:H422)+SUM($E422:G422))/2</f>
        <v>0</v>
      </c>
      <c r="U422" s="9">
        <f>(SUM($E422:I422)+SUM($E422:H422))/2</f>
        <v>0</v>
      </c>
      <c r="V422" s="9">
        <f>(SUM($E422:J422)+SUM($E422:I422))/2</f>
        <v>0</v>
      </c>
      <c r="W422" s="9">
        <f>(SUM($E422:K422)+SUM($E422:J422))/2</f>
        <v>0</v>
      </c>
      <c r="X422" s="9">
        <f>(SUM($E422:L422)+SUM($E422:K422))/2</f>
        <v>0</v>
      </c>
      <c r="Y422" s="9">
        <f>(SUM($E422:M422)+SUM($E422:L422))/2</f>
        <v>0</v>
      </c>
      <c r="Z422" s="9">
        <f>(SUM($E422:N422)+SUM($E422:M422))/2</f>
        <v>0</v>
      </c>
      <c r="AA422" s="9">
        <f t="shared" si="27"/>
        <v>0</v>
      </c>
    </row>
    <row r="423" spans="1:27" hidden="1">
      <c r="A423" s="7">
        <v>7143</v>
      </c>
      <c r="B423" t="s">
        <v>36</v>
      </c>
      <c r="C423" t="str">
        <f t="shared" si="24"/>
        <v>7143 General 389-391 / 393-395 / 397-398</v>
      </c>
      <c r="D423" s="11">
        <v>1</v>
      </c>
      <c r="E423" s="8">
        <v>0</v>
      </c>
      <c r="F423" s="9">
        <v>0</v>
      </c>
      <c r="G423" s="9">
        <v>0</v>
      </c>
      <c r="H423" s="9">
        <v>0</v>
      </c>
      <c r="I423" s="9">
        <v>0</v>
      </c>
      <c r="J423" s="9">
        <v>0</v>
      </c>
      <c r="K423" s="9">
        <v>0</v>
      </c>
      <c r="L423" s="9">
        <v>0</v>
      </c>
      <c r="M423" s="9">
        <v>0</v>
      </c>
      <c r="N423" s="9">
        <v>0</v>
      </c>
      <c r="O423" s="9">
        <f t="shared" si="25"/>
        <v>0</v>
      </c>
      <c r="Q423" s="9">
        <f t="shared" si="26"/>
        <v>0</v>
      </c>
      <c r="R423" s="9">
        <f>(SUM($E423:F423)+SUM($E423:E423))/2</f>
        <v>0</v>
      </c>
      <c r="S423" s="9">
        <f>(SUM($E423:G423)+SUM($E423:F423))/2</f>
        <v>0</v>
      </c>
      <c r="T423" s="9">
        <f>(SUM($E423:H423)+SUM($E423:G423))/2</f>
        <v>0</v>
      </c>
      <c r="U423" s="9">
        <f>(SUM($E423:I423)+SUM($E423:H423))/2</f>
        <v>0</v>
      </c>
      <c r="V423" s="9">
        <f>(SUM($E423:J423)+SUM($E423:I423))/2</f>
        <v>0</v>
      </c>
      <c r="W423" s="9">
        <f>(SUM($E423:K423)+SUM($E423:J423))/2</f>
        <v>0</v>
      </c>
      <c r="X423" s="9">
        <f>(SUM($E423:L423)+SUM($E423:K423))/2</f>
        <v>0</v>
      </c>
      <c r="Y423" s="9">
        <f>(SUM($E423:M423)+SUM($E423:L423))/2</f>
        <v>0</v>
      </c>
      <c r="Z423" s="9">
        <f>(SUM($E423:N423)+SUM($E423:M423))/2</f>
        <v>0</v>
      </c>
      <c r="AA423" s="9">
        <f t="shared" si="27"/>
        <v>0</v>
      </c>
    </row>
    <row r="424" spans="1:27" hidden="1">
      <c r="A424" s="7">
        <v>7144</v>
      </c>
      <c r="B424" t="s">
        <v>36</v>
      </c>
      <c r="C424" t="str">
        <f t="shared" si="24"/>
        <v>7144 General 389-391 / 393-395 / 397-398</v>
      </c>
      <c r="D424" s="11">
        <v>1</v>
      </c>
      <c r="E424" s="8">
        <v>0</v>
      </c>
      <c r="F424" s="9">
        <v>0</v>
      </c>
      <c r="G424" s="9">
        <v>0</v>
      </c>
      <c r="H424" s="9">
        <v>0</v>
      </c>
      <c r="I424" s="9">
        <v>0</v>
      </c>
      <c r="J424" s="9">
        <v>60387.120039118941</v>
      </c>
      <c r="K424" s="9">
        <v>205.72058204396998</v>
      </c>
      <c r="L424" s="9">
        <v>4843.9309281117303</v>
      </c>
      <c r="M424" s="9">
        <v>2729.3722936486652</v>
      </c>
      <c r="N424" s="9">
        <v>5334.0215087593351</v>
      </c>
      <c r="O424" s="9">
        <f t="shared" si="25"/>
        <v>73500.165351682648</v>
      </c>
      <c r="Q424" s="9">
        <f t="shared" si="26"/>
        <v>0</v>
      </c>
      <c r="R424" s="9">
        <f>(SUM($E424:F424)+SUM($E424:E424))/2</f>
        <v>0</v>
      </c>
      <c r="S424" s="9">
        <f>(SUM($E424:G424)+SUM($E424:F424))/2</f>
        <v>0</v>
      </c>
      <c r="T424" s="9">
        <f>(SUM($E424:H424)+SUM($E424:G424))/2</f>
        <v>0</v>
      </c>
      <c r="U424" s="9">
        <f>(SUM($E424:I424)+SUM($E424:H424))/2</f>
        <v>0</v>
      </c>
      <c r="V424" s="9">
        <f>(SUM($E424:J424)+SUM($E424:I424))/2</f>
        <v>30193.560019559471</v>
      </c>
      <c r="W424" s="9">
        <f>(SUM($E424:K424)+SUM($E424:J424))/2</f>
        <v>60489.980330140927</v>
      </c>
      <c r="X424" s="9">
        <f>(SUM($E424:L424)+SUM($E424:K424))/2</f>
        <v>63014.806085218777</v>
      </c>
      <c r="Y424" s="9">
        <f>(SUM($E424:M424)+SUM($E424:L424))/2</f>
        <v>66801.45769609898</v>
      </c>
      <c r="Z424" s="9">
        <f>(SUM($E424:N424)+SUM($E424:M424))/2</f>
        <v>70833.154597302986</v>
      </c>
      <c r="AA424" s="9">
        <f t="shared" si="27"/>
        <v>29133.295872832114</v>
      </c>
    </row>
    <row r="425" spans="1:27" hidden="1">
      <c r="A425" s="7">
        <v>7200</v>
      </c>
      <c r="B425" t="s">
        <v>37</v>
      </c>
      <c r="C425" t="str">
        <f t="shared" si="24"/>
        <v>7200 Software 303</v>
      </c>
      <c r="D425" s="11">
        <v>1</v>
      </c>
      <c r="E425" s="8">
        <v>0</v>
      </c>
      <c r="F425" s="9">
        <v>0</v>
      </c>
      <c r="G425" s="9">
        <v>0</v>
      </c>
      <c r="H425" s="9">
        <v>0</v>
      </c>
      <c r="I425" s="9">
        <v>0</v>
      </c>
      <c r="J425" s="9">
        <v>0</v>
      </c>
      <c r="K425" s="9">
        <v>0</v>
      </c>
      <c r="L425" s="9">
        <v>0</v>
      </c>
      <c r="M425" s="9">
        <v>0</v>
      </c>
      <c r="N425" s="9">
        <v>0</v>
      </c>
      <c r="O425" s="9">
        <f t="shared" si="25"/>
        <v>0</v>
      </c>
      <c r="Q425" s="9">
        <f t="shared" si="26"/>
        <v>0</v>
      </c>
      <c r="R425" s="9">
        <f>(SUM($E425:F425)+SUM($E425:E425))/2</f>
        <v>0</v>
      </c>
      <c r="S425" s="9">
        <f>(SUM($E425:G425)+SUM($E425:F425))/2</f>
        <v>0</v>
      </c>
      <c r="T425" s="9">
        <f>(SUM($E425:H425)+SUM($E425:G425))/2</f>
        <v>0</v>
      </c>
      <c r="U425" s="9">
        <f>(SUM($E425:I425)+SUM($E425:H425))/2</f>
        <v>0</v>
      </c>
      <c r="V425" s="9">
        <f>(SUM($E425:J425)+SUM($E425:I425))/2</f>
        <v>0</v>
      </c>
      <c r="W425" s="9">
        <f>(SUM($E425:K425)+SUM($E425:J425))/2</f>
        <v>0</v>
      </c>
      <c r="X425" s="9">
        <f>(SUM($E425:L425)+SUM($E425:K425))/2</f>
        <v>0</v>
      </c>
      <c r="Y425" s="9">
        <f>(SUM($E425:M425)+SUM($E425:L425))/2</f>
        <v>0</v>
      </c>
      <c r="Z425" s="9">
        <f>(SUM($E425:N425)+SUM($E425:M425))/2</f>
        <v>0</v>
      </c>
      <c r="AA425" s="9">
        <f t="shared" si="27"/>
        <v>0</v>
      </c>
    </row>
    <row r="426" spans="1:27" hidden="1">
      <c r="A426" s="7">
        <v>7200</v>
      </c>
      <c r="B426" t="s">
        <v>33</v>
      </c>
      <c r="C426" t="str">
        <f t="shared" si="24"/>
        <v>7200 Elec Distribution 360-373</v>
      </c>
      <c r="D426" s="11">
        <v>1</v>
      </c>
      <c r="E426" s="8">
        <v>0</v>
      </c>
      <c r="F426" s="9">
        <v>0</v>
      </c>
      <c r="G426" s="9">
        <v>0</v>
      </c>
      <c r="H426" s="9">
        <v>0</v>
      </c>
      <c r="I426" s="9">
        <v>0</v>
      </c>
      <c r="J426" s="9">
        <v>0</v>
      </c>
      <c r="K426" s="9">
        <v>0</v>
      </c>
      <c r="L426" s="9">
        <v>0</v>
      </c>
      <c r="M426" s="9">
        <v>0</v>
      </c>
      <c r="N426" s="9">
        <v>0</v>
      </c>
      <c r="O426" s="9">
        <f t="shared" si="25"/>
        <v>0</v>
      </c>
      <c r="Q426" s="9">
        <f t="shared" si="26"/>
        <v>0</v>
      </c>
      <c r="R426" s="9">
        <f>(SUM($E426:F426)+SUM($E426:E426))/2</f>
        <v>0</v>
      </c>
      <c r="S426" s="9">
        <f>(SUM($E426:G426)+SUM($E426:F426))/2</f>
        <v>0</v>
      </c>
      <c r="T426" s="9">
        <f>(SUM($E426:H426)+SUM($E426:G426))/2</f>
        <v>0</v>
      </c>
      <c r="U426" s="9">
        <f>(SUM($E426:I426)+SUM($E426:H426))/2</f>
        <v>0</v>
      </c>
      <c r="V426" s="9">
        <f>(SUM($E426:J426)+SUM($E426:I426))/2</f>
        <v>0</v>
      </c>
      <c r="W426" s="9">
        <f>(SUM($E426:K426)+SUM($E426:J426))/2</f>
        <v>0</v>
      </c>
      <c r="X426" s="9">
        <f>(SUM($E426:L426)+SUM($E426:K426))/2</f>
        <v>0</v>
      </c>
      <c r="Y426" s="9">
        <f>(SUM($E426:M426)+SUM($E426:L426))/2</f>
        <v>0</v>
      </c>
      <c r="Z426" s="9">
        <f>(SUM($E426:N426)+SUM($E426:M426))/2</f>
        <v>0</v>
      </c>
      <c r="AA426" s="9">
        <f t="shared" si="27"/>
        <v>0</v>
      </c>
    </row>
    <row r="427" spans="1:27" hidden="1">
      <c r="A427" s="7">
        <v>7200</v>
      </c>
      <c r="B427" t="s">
        <v>36</v>
      </c>
      <c r="C427" t="str">
        <f t="shared" si="24"/>
        <v>7200 General 389-391 / 393-395 / 397-398</v>
      </c>
      <c r="D427" s="11">
        <v>1</v>
      </c>
      <c r="E427" s="8">
        <v>0</v>
      </c>
      <c r="F427" s="9">
        <v>0</v>
      </c>
      <c r="G427" s="9">
        <v>0</v>
      </c>
      <c r="H427" s="9">
        <v>0</v>
      </c>
      <c r="I427" s="9">
        <v>0</v>
      </c>
      <c r="J427" s="9">
        <v>0</v>
      </c>
      <c r="K427" s="9">
        <v>0</v>
      </c>
      <c r="L427" s="9">
        <v>0</v>
      </c>
      <c r="M427" s="9">
        <v>0</v>
      </c>
      <c r="N427" s="9">
        <v>0</v>
      </c>
      <c r="O427" s="9">
        <f t="shared" si="25"/>
        <v>0</v>
      </c>
      <c r="Q427" s="9">
        <f t="shared" si="26"/>
        <v>0</v>
      </c>
      <c r="R427" s="9">
        <f>(SUM($E427:F427)+SUM($E427:E427))/2</f>
        <v>0</v>
      </c>
      <c r="S427" s="9">
        <f>(SUM($E427:G427)+SUM($E427:F427))/2</f>
        <v>0</v>
      </c>
      <c r="T427" s="9">
        <f>(SUM($E427:H427)+SUM($E427:G427))/2</f>
        <v>0</v>
      </c>
      <c r="U427" s="9">
        <f>(SUM($E427:I427)+SUM($E427:H427))/2</f>
        <v>0</v>
      </c>
      <c r="V427" s="9">
        <f>(SUM($E427:J427)+SUM($E427:I427))/2</f>
        <v>0</v>
      </c>
      <c r="W427" s="9">
        <f>(SUM($E427:K427)+SUM($E427:J427))/2</f>
        <v>0</v>
      </c>
      <c r="X427" s="9">
        <f>(SUM($E427:L427)+SUM($E427:K427))/2</f>
        <v>0</v>
      </c>
      <c r="Y427" s="9">
        <f>(SUM($E427:M427)+SUM($E427:L427))/2</f>
        <v>0</v>
      </c>
      <c r="Z427" s="9">
        <f>(SUM($E427:N427)+SUM($E427:M427))/2</f>
        <v>0</v>
      </c>
      <c r="AA427" s="9">
        <f t="shared" si="27"/>
        <v>0</v>
      </c>
    </row>
    <row r="428" spans="1:27">
      <c r="A428" s="7">
        <v>7201</v>
      </c>
      <c r="B428" t="s">
        <v>43</v>
      </c>
      <c r="C428" t="str">
        <f t="shared" si="24"/>
        <v>7201 Gas Underground Storage 350-357</v>
      </c>
      <c r="D428" s="11">
        <v>1</v>
      </c>
      <c r="E428" s="8">
        <v>301106.08354799997</v>
      </c>
      <c r="F428" s="9">
        <v>-26789.268840000004</v>
      </c>
      <c r="G428" s="9">
        <v>315640.55165907979</v>
      </c>
      <c r="H428" s="9">
        <v>36754.487805000004</v>
      </c>
      <c r="I428" s="9">
        <v>-151982.94583500002</v>
      </c>
      <c r="J428" s="9">
        <v>127834.031022</v>
      </c>
      <c r="K428" s="9">
        <v>3321.4410780000007</v>
      </c>
      <c r="L428" s="9">
        <v>2100.5244600000001</v>
      </c>
      <c r="M428" s="9">
        <v>9547.6178880000007</v>
      </c>
      <c r="N428" s="9">
        <v>128193.25441800001</v>
      </c>
      <c r="O428" s="9">
        <f t="shared" si="25"/>
        <v>745725.77720307978</v>
      </c>
      <c r="Q428" s="9">
        <f t="shared" si="26"/>
        <v>150553.04177399998</v>
      </c>
      <c r="R428" s="9">
        <f>(SUM($E428:F428)+SUM($E428:E428))/2</f>
        <v>287711.44912799995</v>
      </c>
      <c r="S428" s="9">
        <f>(SUM($E428:G428)+SUM($E428:F428))/2</f>
        <v>432137.09053753986</v>
      </c>
      <c r="T428" s="9">
        <f>(SUM($E428:H428)+SUM($E428:G428))/2</f>
        <v>608334.6102695798</v>
      </c>
      <c r="U428" s="9">
        <f>(SUM($E428:I428)+SUM($E428:H428))/2</f>
        <v>550720.38125457987</v>
      </c>
      <c r="V428" s="9">
        <f>(SUM($E428:J428)+SUM($E428:I428))/2</f>
        <v>538645.92384807975</v>
      </c>
      <c r="W428" s="9">
        <f>(SUM($E428:K428)+SUM($E428:J428))/2</f>
        <v>604223.65989807982</v>
      </c>
      <c r="X428" s="9">
        <f>(SUM($E428:L428)+SUM($E428:K428))/2</f>
        <v>606934.64266707981</v>
      </c>
      <c r="Y428" s="9">
        <f>(SUM($E428:M428)+SUM($E428:L428))/2</f>
        <v>612758.71384107973</v>
      </c>
      <c r="Z428" s="9">
        <f>(SUM($E428:N428)+SUM($E428:M428))/2</f>
        <v>681629.14999407972</v>
      </c>
      <c r="AA428" s="9">
        <f t="shared" si="27"/>
        <v>507364.86632120993</v>
      </c>
    </row>
    <row r="429" spans="1:27" hidden="1">
      <c r="A429" s="7">
        <v>7205</v>
      </c>
      <c r="B429" t="s">
        <v>36</v>
      </c>
      <c r="C429" t="str">
        <f t="shared" si="24"/>
        <v>7205 General 389-391 / 393-395 / 397-398</v>
      </c>
      <c r="D429" s="11">
        <v>1</v>
      </c>
      <c r="E429" s="8">
        <v>0</v>
      </c>
      <c r="F429" s="9">
        <v>0</v>
      </c>
      <c r="G429" s="9">
        <v>0</v>
      </c>
      <c r="H429" s="9">
        <v>0</v>
      </c>
      <c r="I429" s="9">
        <v>0</v>
      </c>
      <c r="J429" s="9">
        <v>0</v>
      </c>
      <c r="K429" s="9">
        <v>0</v>
      </c>
      <c r="L429" s="9">
        <v>0</v>
      </c>
      <c r="M429" s="9">
        <v>0</v>
      </c>
      <c r="N429" s="9">
        <v>0</v>
      </c>
      <c r="O429" s="9">
        <f t="shared" si="25"/>
        <v>0</v>
      </c>
      <c r="Q429" s="9">
        <f t="shared" si="26"/>
        <v>0</v>
      </c>
      <c r="R429" s="9">
        <f>(SUM($E429:F429)+SUM($E429:E429))/2</f>
        <v>0</v>
      </c>
      <c r="S429" s="9">
        <f>(SUM($E429:G429)+SUM($E429:F429))/2</f>
        <v>0</v>
      </c>
      <c r="T429" s="9">
        <f>(SUM($E429:H429)+SUM($E429:G429))/2</f>
        <v>0</v>
      </c>
      <c r="U429" s="9">
        <f>(SUM($E429:I429)+SUM($E429:H429))/2</f>
        <v>0</v>
      </c>
      <c r="V429" s="9">
        <f>(SUM($E429:J429)+SUM($E429:I429))/2</f>
        <v>0</v>
      </c>
      <c r="W429" s="9">
        <f>(SUM($E429:K429)+SUM($E429:J429))/2</f>
        <v>0</v>
      </c>
      <c r="X429" s="9">
        <f>(SUM($E429:L429)+SUM($E429:K429))/2</f>
        <v>0</v>
      </c>
      <c r="Y429" s="9">
        <f>(SUM($E429:M429)+SUM($E429:L429))/2</f>
        <v>0</v>
      </c>
      <c r="Z429" s="9">
        <f>(SUM($E429:N429)+SUM($E429:M429))/2</f>
        <v>0</v>
      </c>
      <c r="AA429" s="9">
        <f t="shared" si="27"/>
        <v>0</v>
      </c>
    </row>
    <row r="430" spans="1:27" hidden="1">
      <c r="A430" s="7">
        <v>7205</v>
      </c>
      <c r="B430" t="s">
        <v>37</v>
      </c>
      <c r="C430" t="str">
        <f t="shared" si="24"/>
        <v>7205 Software 303</v>
      </c>
      <c r="D430" s="11">
        <v>1</v>
      </c>
      <c r="E430" s="8">
        <v>0</v>
      </c>
      <c r="F430" s="9">
        <v>0</v>
      </c>
      <c r="G430" s="9">
        <v>0</v>
      </c>
      <c r="H430" s="9">
        <v>0</v>
      </c>
      <c r="I430" s="9">
        <v>0</v>
      </c>
      <c r="J430" s="9">
        <v>0</v>
      </c>
      <c r="K430" s="9">
        <v>0</v>
      </c>
      <c r="L430" s="9">
        <v>0</v>
      </c>
      <c r="M430" s="9">
        <v>0</v>
      </c>
      <c r="N430" s="9">
        <v>0</v>
      </c>
      <c r="O430" s="9">
        <f t="shared" si="25"/>
        <v>0</v>
      </c>
      <c r="Q430" s="9">
        <f t="shared" si="26"/>
        <v>0</v>
      </c>
      <c r="R430" s="9">
        <f>(SUM($E430:F430)+SUM($E430:E430))/2</f>
        <v>0</v>
      </c>
      <c r="S430" s="9">
        <f>(SUM($E430:G430)+SUM($E430:F430))/2</f>
        <v>0</v>
      </c>
      <c r="T430" s="9">
        <f>(SUM($E430:H430)+SUM($E430:G430))/2</f>
        <v>0</v>
      </c>
      <c r="U430" s="9">
        <f>(SUM($E430:I430)+SUM($E430:H430))/2</f>
        <v>0</v>
      </c>
      <c r="V430" s="9">
        <f>(SUM($E430:J430)+SUM($E430:I430))/2</f>
        <v>0</v>
      </c>
      <c r="W430" s="9">
        <f>(SUM($E430:K430)+SUM($E430:J430))/2</f>
        <v>0</v>
      </c>
      <c r="X430" s="9">
        <f>(SUM($E430:L430)+SUM($E430:K430))/2</f>
        <v>0</v>
      </c>
      <c r="Y430" s="9">
        <f>(SUM($E430:M430)+SUM($E430:L430))/2</f>
        <v>0</v>
      </c>
      <c r="Z430" s="9">
        <f>(SUM($E430:N430)+SUM($E430:M430))/2</f>
        <v>0</v>
      </c>
      <c r="AA430" s="9">
        <f t="shared" si="27"/>
        <v>0</v>
      </c>
    </row>
    <row r="431" spans="1:27" hidden="1">
      <c r="A431" s="7">
        <v>7205</v>
      </c>
      <c r="B431" t="s">
        <v>33</v>
      </c>
      <c r="C431" t="str">
        <f t="shared" si="24"/>
        <v>7205 Elec Distribution 360-373</v>
      </c>
      <c r="D431" s="11">
        <v>1</v>
      </c>
      <c r="E431" s="8">
        <v>0</v>
      </c>
      <c r="F431" s="9">
        <v>0</v>
      </c>
      <c r="G431" s="9">
        <v>0</v>
      </c>
      <c r="H431" s="9">
        <v>0</v>
      </c>
      <c r="I431" s="9">
        <v>0</v>
      </c>
      <c r="J431" s="9">
        <v>0</v>
      </c>
      <c r="K431" s="9">
        <v>0</v>
      </c>
      <c r="L431" s="9">
        <v>0</v>
      </c>
      <c r="M431" s="9">
        <v>0</v>
      </c>
      <c r="N431" s="9">
        <v>0</v>
      </c>
      <c r="O431" s="9">
        <f t="shared" si="25"/>
        <v>0</v>
      </c>
      <c r="Q431" s="9">
        <f t="shared" si="26"/>
        <v>0</v>
      </c>
      <c r="R431" s="9">
        <f>(SUM($E431:F431)+SUM($E431:E431))/2</f>
        <v>0</v>
      </c>
      <c r="S431" s="9">
        <f>(SUM($E431:G431)+SUM($E431:F431))/2</f>
        <v>0</v>
      </c>
      <c r="T431" s="9">
        <f>(SUM($E431:H431)+SUM($E431:G431))/2</f>
        <v>0</v>
      </c>
      <c r="U431" s="9">
        <f>(SUM($E431:I431)+SUM($E431:H431))/2</f>
        <v>0</v>
      </c>
      <c r="V431" s="9">
        <f>(SUM($E431:J431)+SUM($E431:I431))/2</f>
        <v>0</v>
      </c>
      <c r="W431" s="9">
        <f>(SUM($E431:K431)+SUM($E431:J431))/2</f>
        <v>0</v>
      </c>
      <c r="X431" s="9">
        <f>(SUM($E431:L431)+SUM($E431:K431))/2</f>
        <v>0</v>
      </c>
      <c r="Y431" s="9">
        <f>(SUM($E431:M431)+SUM($E431:L431))/2</f>
        <v>0</v>
      </c>
      <c r="Z431" s="9">
        <f>(SUM($E431:N431)+SUM($E431:M431))/2</f>
        <v>0</v>
      </c>
      <c r="AA431" s="9">
        <f t="shared" si="27"/>
        <v>0</v>
      </c>
    </row>
    <row r="432" spans="1:27" hidden="1">
      <c r="A432" s="7">
        <v>7207</v>
      </c>
      <c r="B432" t="s">
        <v>38</v>
      </c>
      <c r="C432" t="str">
        <f t="shared" si="24"/>
        <v>7207 Transportation and Tools 392 / 396</v>
      </c>
      <c r="D432" s="11">
        <v>1</v>
      </c>
      <c r="E432" s="8">
        <v>0</v>
      </c>
      <c r="F432" s="9">
        <v>43827.82171647768</v>
      </c>
      <c r="G432" s="9">
        <v>0</v>
      </c>
      <c r="H432" s="9">
        <v>0</v>
      </c>
      <c r="I432" s="9">
        <v>0</v>
      </c>
      <c r="J432" s="9">
        <v>9203.5581459141595</v>
      </c>
      <c r="K432" s="9">
        <v>0</v>
      </c>
      <c r="L432" s="9">
        <v>0</v>
      </c>
      <c r="M432" s="9">
        <v>0</v>
      </c>
      <c r="N432" s="9">
        <v>0</v>
      </c>
      <c r="O432" s="9">
        <f t="shared" si="25"/>
        <v>53031.379862391841</v>
      </c>
      <c r="Q432" s="9">
        <f t="shared" si="26"/>
        <v>0</v>
      </c>
      <c r="R432" s="9">
        <f>(SUM($E432:F432)+SUM($E432:E432))/2</f>
        <v>21913.91085823884</v>
      </c>
      <c r="S432" s="9">
        <f>(SUM($E432:G432)+SUM($E432:F432))/2</f>
        <v>43827.82171647768</v>
      </c>
      <c r="T432" s="9">
        <f>(SUM($E432:H432)+SUM($E432:G432))/2</f>
        <v>43827.82171647768</v>
      </c>
      <c r="U432" s="9">
        <f>(SUM($E432:I432)+SUM($E432:H432))/2</f>
        <v>43827.82171647768</v>
      </c>
      <c r="V432" s="9">
        <f>(SUM($E432:J432)+SUM($E432:I432))/2</f>
        <v>48429.600789434757</v>
      </c>
      <c r="W432" s="9">
        <f>(SUM($E432:K432)+SUM($E432:J432))/2</f>
        <v>53031.379862391841</v>
      </c>
      <c r="X432" s="9">
        <f>(SUM($E432:L432)+SUM($E432:K432))/2</f>
        <v>53031.379862391841</v>
      </c>
      <c r="Y432" s="9">
        <f>(SUM($E432:M432)+SUM($E432:L432))/2</f>
        <v>53031.379862391841</v>
      </c>
      <c r="Z432" s="9">
        <f>(SUM($E432:N432)+SUM($E432:M432))/2</f>
        <v>53031.379862391841</v>
      </c>
      <c r="AA432" s="9">
        <f t="shared" si="27"/>
        <v>41395.249624667405</v>
      </c>
    </row>
    <row r="433" spans="1:28" hidden="1">
      <c r="A433" s="7">
        <v>8000</v>
      </c>
      <c r="B433" t="s">
        <v>33</v>
      </c>
      <c r="C433" t="str">
        <f t="shared" si="24"/>
        <v>8000 Elec Distribution 360-373</v>
      </c>
      <c r="D433" s="11">
        <v>1</v>
      </c>
      <c r="E433" s="8">
        <v>0</v>
      </c>
      <c r="F433" s="9">
        <v>0</v>
      </c>
      <c r="G433" s="9">
        <v>0</v>
      </c>
      <c r="H433" s="9">
        <v>0</v>
      </c>
      <c r="I433" s="9">
        <v>0</v>
      </c>
      <c r="J433" s="9">
        <v>0</v>
      </c>
      <c r="K433" s="9">
        <v>0</v>
      </c>
      <c r="L433" s="9">
        <v>0</v>
      </c>
      <c r="M433" s="9">
        <v>0</v>
      </c>
      <c r="N433" s="9">
        <v>0</v>
      </c>
      <c r="O433" s="9">
        <f t="shared" si="25"/>
        <v>0</v>
      </c>
      <c r="Q433" s="9">
        <f t="shared" si="26"/>
        <v>0</v>
      </c>
      <c r="R433" s="9">
        <f>(SUM($E433:F433)+SUM($E433:E433))/2</f>
        <v>0</v>
      </c>
      <c r="S433" s="9">
        <f>(SUM($E433:G433)+SUM($E433:F433))/2</f>
        <v>0</v>
      </c>
      <c r="T433" s="9">
        <f>(SUM($E433:H433)+SUM($E433:G433))/2</f>
        <v>0</v>
      </c>
      <c r="U433" s="9">
        <f>(SUM($E433:I433)+SUM($E433:H433))/2</f>
        <v>0</v>
      </c>
      <c r="V433" s="9">
        <f>(SUM($E433:J433)+SUM($E433:I433))/2</f>
        <v>0</v>
      </c>
      <c r="W433" s="9">
        <f>(SUM($E433:K433)+SUM($E433:J433))/2</f>
        <v>0</v>
      </c>
      <c r="X433" s="9">
        <f>(SUM($E433:L433)+SUM($E433:K433))/2</f>
        <v>0</v>
      </c>
      <c r="Y433" s="9">
        <f>(SUM($E433:M433)+SUM($E433:L433))/2</f>
        <v>0</v>
      </c>
      <c r="Z433" s="9">
        <f>(SUM($E433:N433)+SUM($E433:M433))/2</f>
        <v>0</v>
      </c>
      <c r="AA433" s="9">
        <f t="shared" si="27"/>
        <v>0</v>
      </c>
    </row>
    <row r="434" spans="1:28" hidden="1">
      <c r="A434" s="7">
        <v>8000</v>
      </c>
      <c r="B434" t="s">
        <v>38</v>
      </c>
      <c r="C434" t="str">
        <f t="shared" si="24"/>
        <v>8000 Transportation and Tools 392 / 396</v>
      </c>
      <c r="D434" s="11">
        <v>1</v>
      </c>
      <c r="E434" s="8">
        <v>0</v>
      </c>
      <c r="F434" s="9">
        <v>0</v>
      </c>
      <c r="G434" s="9">
        <v>0</v>
      </c>
      <c r="H434" s="9">
        <v>0</v>
      </c>
      <c r="I434" s="9">
        <v>0</v>
      </c>
      <c r="J434" s="9">
        <v>0</v>
      </c>
      <c r="K434" s="9">
        <v>0</v>
      </c>
      <c r="L434" s="9">
        <v>0</v>
      </c>
      <c r="M434" s="9">
        <v>0</v>
      </c>
      <c r="N434" s="9">
        <v>0</v>
      </c>
      <c r="O434" s="9">
        <f t="shared" si="25"/>
        <v>0</v>
      </c>
      <c r="Q434" s="9">
        <f t="shared" si="26"/>
        <v>0</v>
      </c>
      <c r="R434" s="9">
        <f>(SUM($E434:F434)+SUM($E434:E434))/2</f>
        <v>0</v>
      </c>
      <c r="S434" s="9">
        <f>(SUM($E434:G434)+SUM($E434:F434))/2</f>
        <v>0</v>
      </c>
      <c r="T434" s="9">
        <f>(SUM($E434:H434)+SUM($E434:G434))/2</f>
        <v>0</v>
      </c>
      <c r="U434" s="9">
        <f>(SUM($E434:I434)+SUM($E434:H434))/2</f>
        <v>0</v>
      </c>
      <c r="V434" s="9">
        <f>(SUM($E434:J434)+SUM($E434:I434))/2</f>
        <v>0</v>
      </c>
      <c r="W434" s="9">
        <f>(SUM($E434:K434)+SUM($E434:J434))/2</f>
        <v>0</v>
      </c>
      <c r="X434" s="9">
        <f>(SUM($E434:L434)+SUM($E434:K434))/2</f>
        <v>0</v>
      </c>
      <c r="Y434" s="9">
        <f>(SUM($E434:M434)+SUM($E434:L434))/2</f>
        <v>0</v>
      </c>
      <c r="Z434" s="9">
        <f>(SUM($E434:N434)+SUM($E434:M434))/2</f>
        <v>0</v>
      </c>
      <c r="AA434" s="9">
        <f t="shared" si="27"/>
        <v>0</v>
      </c>
    </row>
    <row r="435" spans="1:28" hidden="1">
      <c r="A435" s="7">
        <v>8000</v>
      </c>
      <c r="B435" t="s">
        <v>36</v>
      </c>
      <c r="C435" t="str">
        <f t="shared" si="24"/>
        <v>8000 General 389-391 / 393-395 / 397-398</v>
      </c>
      <c r="D435" s="11">
        <v>1</v>
      </c>
      <c r="E435" s="8">
        <v>0</v>
      </c>
      <c r="F435" s="9">
        <v>0</v>
      </c>
      <c r="G435" s="9">
        <v>0</v>
      </c>
      <c r="H435" s="9">
        <v>2889.3108339852965</v>
      </c>
      <c r="I435" s="9">
        <v>0</v>
      </c>
      <c r="J435" s="9">
        <v>0</v>
      </c>
      <c r="K435" s="9">
        <v>0</v>
      </c>
      <c r="L435" s="9">
        <v>0</v>
      </c>
      <c r="M435" s="9">
        <v>0</v>
      </c>
      <c r="N435" s="9">
        <v>0</v>
      </c>
      <c r="O435" s="9">
        <f t="shared" si="25"/>
        <v>2889.3108339852965</v>
      </c>
      <c r="Q435" s="9">
        <f t="shared" si="26"/>
        <v>0</v>
      </c>
      <c r="R435" s="9">
        <f>(SUM($E435:F435)+SUM($E435:E435))/2</f>
        <v>0</v>
      </c>
      <c r="S435" s="9">
        <f>(SUM($E435:G435)+SUM($E435:F435))/2</f>
        <v>0</v>
      </c>
      <c r="T435" s="9">
        <f>(SUM($E435:H435)+SUM($E435:G435))/2</f>
        <v>1444.6554169926483</v>
      </c>
      <c r="U435" s="9">
        <f>(SUM($E435:I435)+SUM($E435:H435))/2</f>
        <v>2889.3108339852965</v>
      </c>
      <c r="V435" s="9">
        <f>(SUM($E435:J435)+SUM($E435:I435))/2</f>
        <v>2889.3108339852965</v>
      </c>
      <c r="W435" s="9">
        <f>(SUM($E435:K435)+SUM($E435:J435))/2</f>
        <v>2889.3108339852965</v>
      </c>
      <c r="X435" s="9">
        <f>(SUM($E435:L435)+SUM($E435:K435))/2</f>
        <v>2889.3108339852965</v>
      </c>
      <c r="Y435" s="9">
        <f>(SUM($E435:M435)+SUM($E435:L435))/2</f>
        <v>2889.3108339852965</v>
      </c>
      <c r="Z435" s="9">
        <f>(SUM($E435:N435)+SUM($E435:M435))/2</f>
        <v>2889.3108339852965</v>
      </c>
      <c r="AA435" s="9">
        <f t="shared" si="27"/>
        <v>1878.0520420904427</v>
      </c>
    </row>
    <row r="436" spans="1:28" hidden="1">
      <c r="A436" s="7">
        <v>8000</v>
      </c>
      <c r="B436" t="s">
        <v>86</v>
      </c>
      <c r="C436" t="str">
        <f t="shared" si="24"/>
        <v>8000 None</v>
      </c>
      <c r="D436" s="11">
        <v>1</v>
      </c>
      <c r="E436" s="8">
        <v>0</v>
      </c>
      <c r="F436" s="9">
        <v>0</v>
      </c>
      <c r="G436" s="9">
        <v>0</v>
      </c>
      <c r="H436" s="9">
        <v>0</v>
      </c>
      <c r="I436" s="9">
        <v>0</v>
      </c>
      <c r="J436" s="9">
        <v>0</v>
      </c>
      <c r="K436" s="9">
        <v>0</v>
      </c>
      <c r="L436" s="9">
        <v>0</v>
      </c>
      <c r="M436" s="9">
        <v>0</v>
      </c>
      <c r="N436" s="9">
        <v>0</v>
      </c>
      <c r="O436" s="9">
        <f t="shared" si="25"/>
        <v>0</v>
      </c>
      <c r="Q436" s="9">
        <f t="shared" si="26"/>
        <v>0</v>
      </c>
      <c r="R436" s="9">
        <f>(SUM($E436:F436)+SUM($E436:E436))/2</f>
        <v>0</v>
      </c>
      <c r="S436" s="9">
        <f>(SUM($E436:G436)+SUM($E436:F436))/2</f>
        <v>0</v>
      </c>
      <c r="T436" s="9">
        <f>(SUM($E436:H436)+SUM($E436:G436))/2</f>
        <v>0</v>
      </c>
      <c r="U436" s="9">
        <f>(SUM($E436:I436)+SUM($E436:H436))/2</f>
        <v>0</v>
      </c>
      <c r="V436" s="9">
        <f>(SUM($E436:J436)+SUM($E436:I436))/2</f>
        <v>0</v>
      </c>
      <c r="W436" s="9">
        <f>(SUM($E436:K436)+SUM($E436:J436))/2</f>
        <v>0</v>
      </c>
      <c r="X436" s="9">
        <f>(SUM($E436:L436)+SUM($E436:K436))/2</f>
        <v>0</v>
      </c>
      <c r="Y436" s="9">
        <f>(SUM($E436:M436)+SUM($E436:L436))/2</f>
        <v>0</v>
      </c>
      <c r="Z436" s="9">
        <f>(SUM($E436:N436)+SUM($E436:M436))/2</f>
        <v>0</v>
      </c>
      <c r="AA436" s="9">
        <f t="shared" si="27"/>
        <v>0</v>
      </c>
    </row>
    <row r="437" spans="1:28" hidden="1">
      <c r="A437" s="7">
        <v>8000</v>
      </c>
      <c r="B437" t="s">
        <v>40</v>
      </c>
      <c r="C437" t="str">
        <f t="shared" si="24"/>
        <v>8000 Other Elec Production / Turbines 340-346</v>
      </c>
      <c r="D437" s="11">
        <v>1</v>
      </c>
      <c r="E437" s="8">
        <v>0</v>
      </c>
      <c r="F437" s="9">
        <v>0</v>
      </c>
      <c r="G437" s="9">
        <v>0</v>
      </c>
      <c r="H437" s="9">
        <v>0</v>
      </c>
      <c r="I437" s="9">
        <v>0</v>
      </c>
      <c r="J437" s="9">
        <v>0</v>
      </c>
      <c r="K437" s="9">
        <v>0</v>
      </c>
      <c r="L437" s="9">
        <v>0</v>
      </c>
      <c r="M437" s="9">
        <v>0</v>
      </c>
      <c r="N437" s="9">
        <v>0</v>
      </c>
      <c r="O437" s="9">
        <f t="shared" si="25"/>
        <v>0</v>
      </c>
      <c r="Q437" s="9">
        <f t="shared" si="26"/>
        <v>0</v>
      </c>
      <c r="R437" s="9">
        <f>(SUM($E437:F437)+SUM($E437:E437))/2</f>
        <v>0</v>
      </c>
      <c r="S437" s="9">
        <f>(SUM($E437:G437)+SUM($E437:F437))/2</f>
        <v>0</v>
      </c>
      <c r="T437" s="9">
        <f>(SUM($E437:H437)+SUM($E437:G437))/2</f>
        <v>0</v>
      </c>
      <c r="U437" s="9">
        <f>(SUM($E437:I437)+SUM($E437:H437))/2</f>
        <v>0</v>
      </c>
      <c r="V437" s="9">
        <f>(SUM($E437:J437)+SUM($E437:I437))/2</f>
        <v>0</v>
      </c>
      <c r="W437" s="9">
        <f>(SUM($E437:K437)+SUM($E437:J437))/2</f>
        <v>0</v>
      </c>
      <c r="X437" s="9">
        <f>(SUM($E437:L437)+SUM($E437:K437))/2</f>
        <v>0</v>
      </c>
      <c r="Y437" s="9">
        <f>(SUM($E437:M437)+SUM($E437:L437))/2</f>
        <v>0</v>
      </c>
      <c r="Z437" s="9">
        <f>(SUM($E437:N437)+SUM($E437:M437))/2</f>
        <v>0</v>
      </c>
      <c r="AA437" s="9">
        <f t="shared" si="27"/>
        <v>0</v>
      </c>
    </row>
    <row r="438" spans="1:28" hidden="1">
      <c r="A438" s="7">
        <v>8000</v>
      </c>
      <c r="B438" t="s">
        <v>35</v>
      </c>
      <c r="C438" t="str">
        <f t="shared" si="24"/>
        <v>8000 Gas Distribution 374-387</v>
      </c>
      <c r="D438" s="11">
        <v>1</v>
      </c>
      <c r="E438" s="8">
        <v>0</v>
      </c>
      <c r="F438" s="9">
        <v>0</v>
      </c>
      <c r="G438" s="9">
        <v>0</v>
      </c>
      <c r="H438" s="9">
        <v>0</v>
      </c>
      <c r="I438" s="9">
        <v>0</v>
      </c>
      <c r="J438" s="9">
        <v>0</v>
      </c>
      <c r="K438" s="9">
        <v>0</v>
      </c>
      <c r="L438" s="9">
        <v>0</v>
      </c>
      <c r="M438" s="9">
        <v>0</v>
      </c>
      <c r="N438" s="9">
        <v>0</v>
      </c>
      <c r="O438" s="9">
        <f t="shared" si="25"/>
        <v>0</v>
      </c>
      <c r="Q438" s="9">
        <f t="shared" si="26"/>
        <v>0</v>
      </c>
      <c r="R438" s="9">
        <f>(SUM($E438:F438)+SUM($E438:E438))/2</f>
        <v>0</v>
      </c>
      <c r="S438" s="9">
        <f>(SUM($E438:G438)+SUM($E438:F438))/2</f>
        <v>0</v>
      </c>
      <c r="T438" s="9">
        <f>(SUM($E438:H438)+SUM($E438:G438))/2</f>
        <v>0</v>
      </c>
      <c r="U438" s="9">
        <f>(SUM($E438:I438)+SUM($E438:H438))/2</f>
        <v>0</v>
      </c>
      <c r="V438" s="9">
        <f>(SUM($E438:J438)+SUM($E438:I438))/2</f>
        <v>0</v>
      </c>
      <c r="W438" s="9">
        <f>(SUM($E438:K438)+SUM($E438:J438))/2</f>
        <v>0</v>
      </c>
      <c r="X438" s="9">
        <f>(SUM($E438:L438)+SUM($E438:K438))/2</f>
        <v>0</v>
      </c>
      <c r="Y438" s="9">
        <f>(SUM($E438:M438)+SUM($E438:L438))/2</f>
        <v>0</v>
      </c>
      <c r="Z438" s="9">
        <f>(SUM($E438:N438)+SUM($E438:M438))/2</f>
        <v>0</v>
      </c>
      <c r="AA438" s="9">
        <f t="shared" si="27"/>
        <v>0</v>
      </c>
    </row>
    <row r="439" spans="1:28" ht="15.75" thickBot="1">
      <c r="O439" s="65">
        <f>SUBTOTAL(9,O4:O438)</f>
        <v>20966582.054146234</v>
      </c>
      <c r="P439" s="1"/>
      <c r="AA439" s="65">
        <f>SUBTOTAL(9,AA4:AA438)</f>
        <v>9366183.7682117373</v>
      </c>
      <c r="AB439" s="73" t="s">
        <v>189</v>
      </c>
    </row>
    <row r="440" spans="1:28">
      <c r="O440" s="40">
        <f>' WA G Underground Storage'!O4+'WA G Natural Gas Distribution'!O49+'WA G General Software Transp'!O134</f>
        <v>20966582.054146226</v>
      </c>
      <c r="P440" s="1"/>
      <c r="AA440" s="40">
        <f>' WA G Underground Storage'!AA4+'WA G Natural Gas Distribution'!AA49+'WA G General Software Transp'!AA134</f>
        <v>9366183.7682117354</v>
      </c>
    </row>
  </sheetData>
  <autoFilter ref="A3:AA438">
    <filterColumn colId="0">
      <filters>
        <filter val="3005"/>
        <filter val="3008"/>
        <filter val="3237"/>
        <filter val="5005"/>
        <filter val="5006"/>
        <filter val="5014"/>
        <filter val="5121"/>
        <filter val="5143"/>
        <filter val="5147"/>
        <filter val="5151"/>
        <filter val="7000"/>
        <filter val="7001"/>
        <filter val="7006"/>
        <filter val="7126"/>
        <filter val="7131"/>
        <filter val="7132"/>
        <filter val="7201"/>
      </filters>
    </filterColumn>
    <filterColumn colId="26">
      <filters blank="1">
        <filter val="(3,998)"/>
        <filter val="1,318"/>
        <filter val="1,384,873"/>
        <filter val="1,584"/>
        <filter val="1,854,049"/>
        <filter val="107,570"/>
        <filter val="115"/>
        <filter val="137,820"/>
        <filter val="140,629"/>
        <filter val="178,126"/>
        <filter val="179,660"/>
        <filter val="188,775"/>
        <filter val="19,530"/>
        <filter val="197,536"/>
        <filter val="2,047"/>
        <filter val="211,892"/>
        <filter val="214"/>
        <filter val="218,745"/>
        <filter val="223,666"/>
        <filter val="225,157"/>
        <filter val="227,307"/>
        <filter val="23,785"/>
        <filter val="230,761"/>
        <filter val="241,688"/>
        <filter val="28,912"/>
        <filter val="286,550"/>
        <filter val="289,253"/>
        <filter val="29,826"/>
        <filter val="296,061"/>
        <filter val="3,091"/>
        <filter val="3,475"/>
        <filter val="3,919,158"/>
        <filter val="31,938"/>
        <filter val="33,313"/>
        <filter val="34,324"/>
        <filter val="35,077"/>
        <filter val="37,875"/>
        <filter val="397,626"/>
        <filter val="43,335"/>
        <filter val="45,387"/>
        <filter val="486,667"/>
        <filter val="5,550"/>
        <filter val="572,710"/>
        <filter val="59,506"/>
        <filter val="6,256"/>
        <filter val="6,854,969"/>
        <filter val="615"/>
        <filter val="692,806"/>
        <filter val="7,451"/>
        <filter val="7,962"/>
        <filter val="827,105"/>
        <filter val="828,864"/>
        <filter val="88,643"/>
        <filter val="9,983"/>
      </filters>
    </filterColumn>
  </autoFilter>
  <pageMargins left="0.7" right="0.7" top="0.75" bottom="0.75" header="0.3" footer="0.3"/>
  <pageSetup scale="50" fitToHeight="0" orientation="portrait"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75"/>
  <sheetViews>
    <sheetView workbookViewId="0">
      <selection activeCell="N23" sqref="N23"/>
    </sheetView>
  </sheetViews>
  <sheetFormatPr defaultRowHeight="14.25"/>
  <cols>
    <col min="1" max="1" width="11.7109375" style="28" customWidth="1"/>
    <col min="2" max="2" width="43.140625" style="28" customWidth="1"/>
    <col min="3" max="3" width="45.85546875" style="28" bestFit="1" customWidth="1"/>
    <col min="4" max="4" width="17.85546875" style="31" bestFit="1" customWidth="1"/>
    <col min="5" max="5" width="5.7109375" style="28" customWidth="1"/>
    <col min="6" max="6" width="16.28515625" style="32" bestFit="1" customWidth="1"/>
    <col min="7" max="7" width="37" style="28" bestFit="1" customWidth="1"/>
    <col min="8" max="16384" width="9.140625" style="28"/>
  </cols>
  <sheetData>
    <row r="1" spans="1:7">
      <c r="A1" s="37" t="s">
        <v>87</v>
      </c>
    </row>
    <row r="2" spans="1:7">
      <c r="A2" s="37" t="s">
        <v>88</v>
      </c>
    </row>
    <row r="4" spans="1:7" ht="15">
      <c r="D4" s="39" t="s">
        <v>81</v>
      </c>
      <c r="E4" s="29"/>
      <c r="F4" s="39" t="s">
        <v>82</v>
      </c>
      <c r="G4" s="39" t="s">
        <v>177</v>
      </c>
    </row>
    <row r="5" spans="1:7">
      <c r="A5" s="37" t="s">
        <v>63</v>
      </c>
    </row>
    <row r="6" spans="1:7">
      <c r="A6" s="20">
        <v>4116</v>
      </c>
      <c r="B6" s="18" t="s">
        <v>41</v>
      </c>
      <c r="C6" s="18" t="str">
        <f>CONCATENATE(A6," ",B6)</f>
        <v>4116 Thermal 311-316</v>
      </c>
      <c r="D6" s="34">
        <f>'WA E Thermal'!O4</f>
        <v>3673993.2838560008</v>
      </c>
      <c r="E6" s="18"/>
      <c r="F6" s="35">
        <f>'WA E Thermal'!AA4</f>
        <v>957071.54553360026</v>
      </c>
      <c r="G6" s="28" t="s">
        <v>178</v>
      </c>
    </row>
    <row r="7" spans="1:7">
      <c r="A7" s="20">
        <v>4140</v>
      </c>
      <c r="B7" s="18" t="s">
        <v>39</v>
      </c>
      <c r="C7" s="18" t="s">
        <v>92</v>
      </c>
      <c r="D7" s="34">
        <f>' WA E Hydro'!O6</f>
        <v>398827.77162899997</v>
      </c>
      <c r="E7" s="18"/>
      <c r="F7" s="21">
        <f>' WA E Hydro'!AA6</f>
        <v>163926.32224394998</v>
      </c>
      <c r="G7" s="28" t="s">
        <v>179</v>
      </c>
    </row>
    <row r="8" spans="1:7">
      <c r="A8" s="20">
        <v>4148</v>
      </c>
      <c r="B8" s="18" t="s">
        <v>39</v>
      </c>
      <c r="C8" s="18" t="s">
        <v>70</v>
      </c>
      <c r="D8" s="34">
        <f>' WA E Hydro'!O8</f>
        <v>2489387.1236219998</v>
      </c>
      <c r="E8" s="18"/>
      <c r="F8" s="21">
        <f>' WA E Hydro'!AA8</f>
        <v>1670693.0230073999</v>
      </c>
      <c r="G8" s="28" t="s">
        <v>179</v>
      </c>
    </row>
    <row r="9" spans="1:7">
      <c r="A9" s="20">
        <v>4149</v>
      </c>
      <c r="B9" s="18" t="s">
        <v>41</v>
      </c>
      <c r="C9" s="18" t="str">
        <f>CONCATENATE(A9," ",B9)</f>
        <v>4149 Thermal 311-316</v>
      </c>
      <c r="D9" s="34">
        <f>'WA E Thermal'!O5</f>
        <v>1023151.8982650001</v>
      </c>
      <c r="E9" s="18"/>
      <c r="F9" s="35">
        <f>'WA E Thermal'!AA5</f>
        <v>493882.76252175012</v>
      </c>
      <c r="G9" s="28" t="s">
        <v>178</v>
      </c>
    </row>
    <row r="10" spans="1:7">
      <c r="A10" s="20">
        <v>4149</v>
      </c>
      <c r="B10" s="18" t="s">
        <v>40</v>
      </c>
      <c r="C10" s="18" t="s">
        <v>93</v>
      </c>
      <c r="D10" s="34">
        <f>' WA E Other Producton'!O7</f>
        <v>412108.767903</v>
      </c>
      <c r="E10" s="18"/>
      <c r="F10" s="21">
        <f>' WA E Other Producton'!AA7</f>
        <v>159841.48866944999</v>
      </c>
      <c r="G10" s="28" t="s">
        <v>180</v>
      </c>
    </row>
    <row r="11" spans="1:7">
      <c r="A11" s="20">
        <v>4152</v>
      </c>
      <c r="B11" s="18" t="s">
        <v>39</v>
      </c>
      <c r="C11" s="18" t="s">
        <v>53</v>
      </c>
      <c r="D11" s="34">
        <f>' WA E Hydro'!O9</f>
        <v>6685629.7484760005</v>
      </c>
      <c r="E11" s="18"/>
      <c r="F11" s="21">
        <f>' WA E Hydro'!AA9</f>
        <v>4180653.5590680009</v>
      </c>
      <c r="G11" s="28" t="s">
        <v>179</v>
      </c>
    </row>
    <row r="12" spans="1:7">
      <c r="A12" s="20">
        <v>4171</v>
      </c>
      <c r="B12" s="18" t="s">
        <v>39</v>
      </c>
      <c r="C12" s="18" t="s">
        <v>89</v>
      </c>
      <c r="D12" s="34">
        <f>' WA E Hydro'!O16</f>
        <v>1706618.0976180001</v>
      </c>
      <c r="E12" s="18"/>
      <c r="F12" s="21">
        <f>' WA E Hydro'!AA16</f>
        <v>1257722.3040921001</v>
      </c>
      <c r="G12" s="28" t="s">
        <v>179</v>
      </c>
    </row>
    <row r="13" spans="1:7">
      <c r="A13" s="20">
        <v>4172</v>
      </c>
      <c r="B13" s="18" t="s">
        <v>41</v>
      </c>
      <c r="C13" s="18" t="str">
        <f>CONCATENATE(A13," ",B13)</f>
        <v>4172 Thermal 311-316</v>
      </c>
      <c r="D13" s="34">
        <f>'WA E Thermal'!O9</f>
        <v>2557274.6582880002</v>
      </c>
      <c r="E13" s="18"/>
      <c r="F13" s="35">
        <f>'WA E Thermal'!AA9</f>
        <v>891809.85798030009</v>
      </c>
      <c r="G13" s="28" t="s">
        <v>178</v>
      </c>
    </row>
    <row r="14" spans="1:7">
      <c r="A14" s="20">
        <v>4182</v>
      </c>
      <c r="B14" s="18" t="s">
        <v>41</v>
      </c>
      <c r="C14" s="18" t="str">
        <f>CONCATENATE(A14," ",B14)</f>
        <v>4182 Thermal 311-316</v>
      </c>
      <c r="D14" s="34">
        <f>'WA E Thermal'!O11</f>
        <v>478212.79789500003</v>
      </c>
      <c r="E14" s="18"/>
      <c r="F14" s="21">
        <f>'WA E Thermal'!AA11</f>
        <v>135460.70541885</v>
      </c>
      <c r="G14" s="28" t="s">
        <v>178</v>
      </c>
    </row>
    <row r="15" spans="1:7">
      <c r="A15" s="18"/>
      <c r="B15" s="18"/>
      <c r="C15" s="18"/>
      <c r="D15" s="36">
        <f>SUM(D6:D14)</f>
        <v>19425204.147552002</v>
      </c>
      <c r="E15" s="18"/>
      <c r="F15" s="36">
        <f>SUM(F6:F14)</f>
        <v>9911061.5685354006</v>
      </c>
    </row>
    <row r="17" spans="1:7">
      <c r="A17" s="37" t="s">
        <v>64</v>
      </c>
    </row>
    <row r="18" spans="1:7">
      <c r="A18" s="20">
        <v>2051</v>
      </c>
      <c r="B18" s="18" t="s">
        <v>34</v>
      </c>
      <c r="C18" s="18" t="s">
        <v>71</v>
      </c>
      <c r="D18" s="34">
        <f>'WA E Transmission'!O10</f>
        <v>2284162.2358380002</v>
      </c>
      <c r="E18" s="18"/>
      <c r="F18" s="35">
        <f>'WA E Transmission'!AA10</f>
        <v>708424.80188759998</v>
      </c>
      <c r="G18" s="28" t="s">
        <v>181</v>
      </c>
    </row>
    <row r="19" spans="1:7">
      <c r="A19" s="20">
        <v>2057</v>
      </c>
      <c r="B19" s="18" t="s">
        <v>34</v>
      </c>
      <c r="C19" s="18" t="s">
        <v>72</v>
      </c>
      <c r="D19" s="34">
        <f>'WA E Transmission'!O13</f>
        <v>2434595.3120789998</v>
      </c>
      <c r="E19" s="18"/>
      <c r="F19" s="35">
        <f>'WA E Transmission'!AA13</f>
        <v>1724648.52185325</v>
      </c>
    </row>
    <row r="20" spans="1:7">
      <c r="A20" s="20">
        <v>2215</v>
      </c>
      <c r="B20" s="18" t="s">
        <v>34</v>
      </c>
      <c r="C20" s="18" t="s">
        <v>73</v>
      </c>
      <c r="D20" s="34">
        <f>'WA E Transmission'!O19</f>
        <v>1125478.5546900004</v>
      </c>
      <c r="E20" s="18"/>
      <c r="F20" s="35">
        <f>'WA E Transmission'!AA19</f>
        <v>481383.3403155001</v>
      </c>
    </row>
    <row r="21" spans="1:7">
      <c r="A21" s="33">
        <v>2423</v>
      </c>
      <c r="B21" s="28" t="s">
        <v>34</v>
      </c>
      <c r="C21" s="28" t="s">
        <v>74</v>
      </c>
      <c r="D21" s="34">
        <f>'WA E Transmission'!O41</f>
        <v>3014046.91518</v>
      </c>
      <c r="F21" s="34">
        <f>'WA E Transmission'!AA41</f>
        <v>457979.03274269996</v>
      </c>
    </row>
    <row r="22" spans="1:7">
      <c r="A22" s="33">
        <v>2457</v>
      </c>
      <c r="B22" s="28" t="s">
        <v>34</v>
      </c>
      <c r="C22" s="28" t="s">
        <v>75</v>
      </c>
      <c r="D22" s="34">
        <f>'WA E Transmission'!O46</f>
        <v>2176958.617176</v>
      </c>
      <c r="F22" s="34">
        <f>'WA E Transmission'!AA46</f>
        <v>2267018.4741372</v>
      </c>
    </row>
    <row r="23" spans="1:7">
      <c r="A23" s="33">
        <v>2550</v>
      </c>
      <c r="B23" s="28" t="s">
        <v>34</v>
      </c>
      <c r="C23" s="28" t="s">
        <v>94</v>
      </c>
      <c r="D23" s="34">
        <f>'WA E Transmission'!O61</f>
        <v>-3.637978807091713E-11</v>
      </c>
      <c r="F23" s="34">
        <f>'WA E Transmission'!AA61</f>
        <v>-3.8198777474462986E-11</v>
      </c>
    </row>
    <row r="24" spans="1:7">
      <c r="A24" s="33">
        <v>2556</v>
      </c>
      <c r="B24" s="28" t="s">
        <v>34</v>
      </c>
      <c r="C24" s="28" t="s">
        <v>95</v>
      </c>
      <c r="D24" s="34">
        <f>'WA E Transmission'!O64</f>
        <v>0</v>
      </c>
      <c r="F24" s="34">
        <f>'WA E Transmission'!AA64</f>
        <v>0</v>
      </c>
    </row>
    <row r="25" spans="1:7">
      <c r="A25" s="33">
        <v>2564</v>
      </c>
      <c r="B25" s="28" t="s">
        <v>34</v>
      </c>
      <c r="C25" s="28" t="s">
        <v>96</v>
      </c>
      <c r="D25" s="34">
        <f>'WA E Transmission'!O69</f>
        <v>-229694.1094349999</v>
      </c>
      <c r="F25" s="34">
        <f>'WA E Transmission'!AA69</f>
        <v>-195239.99301974993</v>
      </c>
    </row>
    <row r="26" spans="1:7">
      <c r="A26" s="33">
        <v>2577</v>
      </c>
      <c r="B26" s="28" t="s">
        <v>34</v>
      </c>
      <c r="C26" s="28" t="s">
        <v>97</v>
      </c>
      <c r="D26" s="34">
        <f>'WA E Transmission'!O77</f>
        <v>4644.6658439998228</v>
      </c>
      <c r="F26" s="34">
        <f>'WA E Transmission'!AA77</f>
        <v>7114.5889079998497</v>
      </c>
    </row>
    <row r="27" spans="1:7">
      <c r="A27" s="33">
        <v>2055</v>
      </c>
      <c r="B27" s="28" t="s">
        <v>34</v>
      </c>
      <c r="C27" s="28" t="s">
        <v>116</v>
      </c>
      <c r="D27" s="34">
        <f>'WA E Transmission'!$O$11</f>
        <v>86126.288493000015</v>
      </c>
      <c r="F27" s="34">
        <f>'WA E Transmission'!AA11</f>
        <v>49616.825870850007</v>
      </c>
    </row>
    <row r="28" spans="1:7">
      <c r="A28" s="33">
        <v>2204</v>
      </c>
      <c r="B28" s="28" t="s">
        <v>34</v>
      </c>
      <c r="C28" s="28" t="s">
        <v>117</v>
      </c>
      <c r="D28" s="34">
        <f>'WA E Transmission'!$O$17</f>
        <v>159730.03918200001</v>
      </c>
      <c r="F28" s="34">
        <f>'WA E Transmission'!$AA$17</f>
        <v>83023.580747099986</v>
      </c>
    </row>
    <row r="29" spans="1:7">
      <c r="D29" s="36">
        <f>SUM(D18:D28)</f>
        <v>11056048.519047</v>
      </c>
      <c r="F29" s="36">
        <f>SUM(F18:F28)</f>
        <v>5583969.1734424504</v>
      </c>
    </row>
    <row r="30" spans="1:7">
      <c r="A30" s="37" t="s">
        <v>65</v>
      </c>
    </row>
    <row r="31" spans="1:7">
      <c r="A31" s="18">
        <v>2055</v>
      </c>
      <c r="B31" s="18" t="s">
        <v>33</v>
      </c>
      <c r="C31" s="18" t="s">
        <v>76</v>
      </c>
      <c r="D31" s="34">
        <f>'WA E Distribution'!O16</f>
        <v>5630425.2699999996</v>
      </c>
      <c r="E31" s="18"/>
      <c r="F31" s="35">
        <f>'WA E Distribution'!AA16</f>
        <v>2527070.0384999993</v>
      </c>
      <c r="G31" s="28" t="s">
        <v>182</v>
      </c>
    </row>
    <row r="32" spans="1:7">
      <c r="A32" s="18">
        <v>2060</v>
      </c>
      <c r="B32" s="18" t="s">
        <v>33</v>
      </c>
      <c r="C32" s="18" t="s">
        <v>51</v>
      </c>
      <c r="D32" s="34">
        <f>'WA E Distribution'!O21</f>
        <v>5593732.4100000001</v>
      </c>
      <c r="E32" s="18"/>
      <c r="F32" s="35">
        <f>'WA E Distribution'!AA21</f>
        <v>2169118.9604999996</v>
      </c>
    </row>
    <row r="33" spans="1:7">
      <c r="A33" s="18">
        <v>2204</v>
      </c>
      <c r="B33" s="18" t="s">
        <v>33</v>
      </c>
      <c r="C33" s="18" t="s">
        <v>98</v>
      </c>
      <c r="D33" s="34">
        <f>'WA E Distribution'!O26</f>
        <v>1082524.42</v>
      </c>
      <c r="E33" s="18"/>
      <c r="F33" s="35">
        <f>'WA E Distribution'!AA26</f>
        <v>471636.87300000002</v>
      </c>
    </row>
    <row r="34" spans="1:7">
      <c r="A34" s="18">
        <v>2470</v>
      </c>
      <c r="B34" s="18" t="s">
        <v>33</v>
      </c>
      <c r="C34" s="18" t="s">
        <v>52</v>
      </c>
      <c r="D34" s="34">
        <f>'WA E Distribution'!O60</f>
        <v>9766771.9199999999</v>
      </c>
      <c r="E34" s="18"/>
      <c r="F34" s="35">
        <f>'WA E Distribution'!AA60</f>
        <v>3534666.4520000005</v>
      </c>
    </row>
    <row r="35" spans="1:7">
      <c r="A35" s="18">
        <v>2057</v>
      </c>
      <c r="B35" s="18" t="s">
        <v>33</v>
      </c>
      <c r="C35" s="18" t="s">
        <v>118</v>
      </c>
      <c r="D35" s="34">
        <f>'WA E Distribution'!$O$18</f>
        <v>50212.87999999999</v>
      </c>
      <c r="E35" s="18"/>
      <c r="F35" s="35">
        <f>'WA E Distribution'!$AA$18</f>
        <v>43208.406000000003</v>
      </c>
    </row>
    <row r="36" spans="1:7">
      <c r="A36" s="18">
        <v>2215</v>
      </c>
      <c r="B36" s="18" t="s">
        <v>33</v>
      </c>
      <c r="C36" s="18" t="s">
        <v>119</v>
      </c>
      <c r="D36" s="34">
        <f>'WA E Distribution'!$O$27</f>
        <v>1203086.2950075001</v>
      </c>
      <c r="E36" s="18"/>
      <c r="F36" s="35">
        <f>'WA E Distribution'!$AA$27</f>
        <v>644895.50434317498</v>
      </c>
    </row>
    <row r="37" spans="1:7">
      <c r="A37" s="18">
        <v>2423</v>
      </c>
      <c r="B37" s="18" t="s">
        <v>33</v>
      </c>
      <c r="C37" s="18" t="s">
        <v>120</v>
      </c>
      <c r="D37" s="34">
        <f>'WA E Distribution'!O55</f>
        <v>0</v>
      </c>
      <c r="E37" s="18"/>
      <c r="F37" s="35">
        <f>'WA E Distribution'!AA55</f>
        <v>0</v>
      </c>
    </row>
    <row r="38" spans="1:7">
      <c r="A38" s="18">
        <v>2556</v>
      </c>
      <c r="B38" s="18" t="s">
        <v>33</v>
      </c>
      <c r="C38" s="18" t="s">
        <v>121</v>
      </c>
      <c r="D38" s="34">
        <f>'WA E Distribution'!O87</f>
        <v>0</v>
      </c>
      <c r="E38" s="18"/>
      <c r="F38" s="35">
        <f>'WA E Distribution'!AA87</f>
        <v>0</v>
      </c>
    </row>
    <row r="39" spans="1:7">
      <c r="C39" s="28" t="s">
        <v>99</v>
      </c>
      <c r="D39" s="36">
        <f>SUM(D31:D38)</f>
        <v>23326753.195007499</v>
      </c>
      <c r="F39" s="36">
        <f>SUM(F31:F38)</f>
        <v>9390596.234343173</v>
      </c>
    </row>
    <row r="41" spans="1:7">
      <c r="A41" s="37" t="s">
        <v>90</v>
      </c>
    </row>
    <row r="42" spans="1:7">
      <c r="A42" s="18">
        <v>4116</v>
      </c>
      <c r="B42" s="18" t="s">
        <v>38</v>
      </c>
      <c r="C42" s="18" t="s">
        <v>107</v>
      </c>
      <c r="D42" s="34">
        <f>' WA E General Software Transp'!O49</f>
        <v>5276.1172369999995</v>
      </c>
      <c r="E42" s="34"/>
      <c r="F42" s="34">
        <f>' WA E General Software Transp'!AA49</f>
        <v>482.26849645000038</v>
      </c>
      <c r="G42" s="28" t="s">
        <v>183</v>
      </c>
    </row>
    <row r="43" spans="1:7">
      <c r="A43" s="18">
        <v>4140</v>
      </c>
      <c r="B43" s="18" t="s">
        <v>36</v>
      </c>
      <c r="C43" s="18" t="s">
        <v>108</v>
      </c>
      <c r="D43" s="34">
        <f>' WA E General Software Transp'!O51</f>
        <v>9573.1402689999977</v>
      </c>
      <c r="E43" s="34"/>
      <c r="F43" s="34">
        <f>' WA E General Software Transp'!AA51</f>
        <v>4122.40851165</v>
      </c>
    </row>
    <row r="44" spans="1:7">
      <c r="A44" s="18">
        <v>4149</v>
      </c>
      <c r="B44" s="18" t="s">
        <v>36</v>
      </c>
      <c r="C44" s="18" t="s">
        <v>109</v>
      </c>
      <c r="D44" s="34">
        <f>' WA E General Software Transp'!O55</f>
        <v>69952.889635</v>
      </c>
      <c r="E44" s="34"/>
      <c r="F44" s="34">
        <f>' WA E General Software Transp'!AA55</f>
        <v>30593.25105015</v>
      </c>
    </row>
    <row r="45" spans="1:7">
      <c r="A45" s="18">
        <v>4149</v>
      </c>
      <c r="B45" s="18" t="s">
        <v>37</v>
      </c>
      <c r="C45" s="18" t="s">
        <v>110</v>
      </c>
      <c r="D45" s="34">
        <f>' WA E General Software Transp'!O56</f>
        <v>1463.3338440000002</v>
      </c>
      <c r="E45" s="34"/>
      <c r="F45" s="34">
        <f>' WA E General Software Transp'!AA56</f>
        <v>1097.5003830000003</v>
      </c>
    </row>
    <row r="46" spans="1:7">
      <c r="A46" s="18">
        <v>4152</v>
      </c>
      <c r="B46" s="18" t="s">
        <v>36</v>
      </c>
      <c r="C46" s="18" t="s">
        <v>111</v>
      </c>
      <c r="D46" s="34">
        <f>' WA E General Software Transp'!O58</f>
        <v>35683.083693</v>
      </c>
      <c r="E46" s="34"/>
      <c r="F46" s="34">
        <f>' WA E General Software Transp'!AA58</f>
        <v>27229.96568325</v>
      </c>
    </row>
    <row r="47" spans="1:7">
      <c r="A47" s="18">
        <v>4171</v>
      </c>
      <c r="B47" s="18" t="s">
        <v>36</v>
      </c>
      <c r="C47" s="18" t="s">
        <v>112</v>
      </c>
      <c r="D47" s="34">
        <f>' WA E General Software Transp'!O60</f>
        <v>2652.0846899999997</v>
      </c>
      <c r="E47" s="34"/>
      <c r="F47" s="34">
        <f>' WA E General Software Transp'!AA60</f>
        <v>1867.1073548999998</v>
      </c>
    </row>
    <row r="48" spans="1:7">
      <c r="A48" s="18">
        <v>2204</v>
      </c>
      <c r="B48" s="18" t="s">
        <v>36</v>
      </c>
      <c r="C48" s="18" t="s">
        <v>113</v>
      </c>
      <c r="D48" s="34">
        <f>' WA E General Software Transp'!O10</f>
        <v>3163.8256159999996</v>
      </c>
      <c r="E48" s="34"/>
      <c r="F48" s="34">
        <f>' WA E General Software Transp'!AA10</f>
        <v>2111.6947958999999</v>
      </c>
    </row>
    <row r="49" spans="1:7">
      <c r="A49" s="18">
        <v>2215</v>
      </c>
      <c r="B49" s="18" t="s">
        <v>36</v>
      </c>
      <c r="C49" s="18" t="s">
        <v>114</v>
      </c>
      <c r="D49" s="34">
        <f>' WA E General Software Transp'!O12</f>
        <v>85084.415581000008</v>
      </c>
      <c r="E49" s="34"/>
      <c r="F49" s="34">
        <f>' WA E General Software Transp'!AA12</f>
        <v>48241.262023250005</v>
      </c>
    </row>
    <row r="50" spans="1:7">
      <c r="A50" s="18">
        <v>2470</v>
      </c>
      <c r="B50" s="18" t="s">
        <v>36</v>
      </c>
      <c r="C50" s="18" t="s">
        <v>115</v>
      </c>
      <c r="D50" s="34">
        <f>' WA E General Software Transp'!O31</f>
        <v>1012.485062</v>
      </c>
      <c r="E50" s="34"/>
      <c r="F50" s="34">
        <f>' WA E General Software Transp'!AA31</f>
        <v>253.12126550000002</v>
      </c>
    </row>
    <row r="51" spans="1:7">
      <c r="A51" s="18">
        <v>5005</v>
      </c>
      <c r="B51" s="18" t="s">
        <v>37</v>
      </c>
      <c r="C51" s="18" t="s">
        <v>46</v>
      </c>
      <c r="D51" s="34">
        <f>' WA E General Software Transp'!O62</f>
        <v>3871028.4137572148</v>
      </c>
      <c r="E51" s="18"/>
      <c r="F51" s="35">
        <f>' WA E General Software Transp'!AA62</f>
        <v>2390666.0804803697</v>
      </c>
    </row>
    <row r="52" spans="1:7">
      <c r="A52" s="18">
        <v>5005</v>
      </c>
      <c r="B52" s="18" t="s">
        <v>36</v>
      </c>
      <c r="C52" s="18" t="s">
        <v>47</v>
      </c>
      <c r="D52" s="34">
        <f>' WA E General Software Transp'!O63</f>
        <v>1255819.070607919</v>
      </c>
      <c r="E52" s="18"/>
      <c r="F52" s="35">
        <f>' WA E General Software Transp'!AA63</f>
        <v>279775.64811468206</v>
      </c>
    </row>
    <row r="53" spans="1:7">
      <c r="A53" s="18">
        <v>5006</v>
      </c>
      <c r="B53" s="18" t="s">
        <v>36</v>
      </c>
      <c r="C53" s="18" t="s">
        <v>49</v>
      </c>
      <c r="D53" s="34">
        <f>' WA E General Software Transp'!O64</f>
        <v>1789488.1949137291</v>
      </c>
      <c r="E53" s="18"/>
      <c r="F53" s="35">
        <f>' WA E General Software Transp'!AA64</f>
        <v>672982.73743415368</v>
      </c>
      <c r="G53" s="35"/>
    </row>
    <row r="54" spans="1:7">
      <c r="A54" s="18">
        <v>5006</v>
      </c>
      <c r="B54" s="18" t="s">
        <v>37</v>
      </c>
      <c r="C54" s="18" t="s">
        <v>48</v>
      </c>
      <c r="D54" s="34">
        <f>' WA E General Software Transp'!O65</f>
        <v>2205213.5946669108</v>
      </c>
      <c r="E54" s="18"/>
      <c r="F54" s="35">
        <f>' WA E General Software Transp'!AA65</f>
        <v>874368.54955744522</v>
      </c>
    </row>
    <row r="55" spans="1:7">
      <c r="A55" s="18">
        <v>5014</v>
      </c>
      <c r="B55" s="18" t="s">
        <v>36</v>
      </c>
      <c r="C55" s="18" t="s">
        <v>100</v>
      </c>
      <c r="D55" s="34">
        <f>' WA E General Software Transp'!O68</f>
        <v>444308.48506185022</v>
      </c>
      <c r="E55" s="18"/>
      <c r="F55" s="35">
        <f>' WA E General Software Transp'!AA68</f>
        <v>144005.86813796285</v>
      </c>
    </row>
    <row r="56" spans="1:7">
      <c r="A56" s="18">
        <v>5014</v>
      </c>
      <c r="B56" s="18" t="s">
        <v>37</v>
      </c>
      <c r="C56" s="18" t="s">
        <v>37</v>
      </c>
      <c r="D56" s="34">
        <f>' WA E General Software Transp'!O69</f>
        <v>6267.3906702219174</v>
      </c>
      <c r="E56" s="18"/>
      <c r="F56" s="35">
        <f>' WA E General Software Transp'!AA69</f>
        <v>9908.1905462223203</v>
      </c>
    </row>
    <row r="57" spans="1:7">
      <c r="A57" s="18">
        <v>5121</v>
      </c>
      <c r="B57" s="18" t="s">
        <v>36</v>
      </c>
      <c r="C57" s="18" t="s">
        <v>101</v>
      </c>
      <c r="D57" s="34">
        <f>' WA E General Software Transp'!O74</f>
        <v>2172373.516428058</v>
      </c>
      <c r="E57" s="18"/>
      <c r="F57" s="35">
        <f>' WA E General Software Transp'!AA74</f>
        <v>167873.73366726056</v>
      </c>
      <c r="G57" s="35"/>
    </row>
    <row r="58" spans="1:7">
      <c r="A58" s="18">
        <v>5143</v>
      </c>
      <c r="B58" s="18" t="s">
        <v>37</v>
      </c>
      <c r="C58" s="18" t="s">
        <v>67</v>
      </c>
      <c r="D58" s="34">
        <f>' WA E General Software Transp'!O79</f>
        <v>5138407.2317237286</v>
      </c>
      <c r="E58" s="18"/>
      <c r="F58" s="35">
        <f>' WA E General Software Transp'!AA79</f>
        <v>2272458.3800278548</v>
      </c>
    </row>
    <row r="59" spans="1:7">
      <c r="A59" s="18">
        <v>5143</v>
      </c>
      <c r="B59" s="18" t="s">
        <v>36</v>
      </c>
      <c r="C59" s="18" t="s">
        <v>36</v>
      </c>
      <c r="D59" s="34">
        <f>' WA E General Software Transp'!O80</f>
        <v>554890.67218360119</v>
      </c>
      <c r="E59" s="18"/>
      <c r="F59" s="35">
        <f>' WA E General Software Transp'!AA80</f>
        <v>244425.48166907654</v>
      </c>
    </row>
    <row r="60" spans="1:7">
      <c r="A60" s="18">
        <v>5147</v>
      </c>
      <c r="B60" s="18" t="s">
        <v>37</v>
      </c>
      <c r="C60" s="18" t="s">
        <v>102</v>
      </c>
      <c r="D60" s="34">
        <f>' WA E General Software Transp'!O84</f>
        <v>219339.2244967272</v>
      </c>
      <c r="E60" s="18"/>
      <c r="F60" s="35">
        <f>' WA E General Software Transp'!AA84</f>
        <v>70704.522263783831</v>
      </c>
    </row>
    <row r="61" spans="1:7">
      <c r="A61" s="18">
        <v>5147</v>
      </c>
      <c r="B61" s="18" t="s">
        <v>36</v>
      </c>
      <c r="C61" s="18" t="s">
        <v>36</v>
      </c>
      <c r="D61" s="34">
        <f>' WA E General Software Transp'!O85</f>
        <v>27903.043001626644</v>
      </c>
      <c r="E61" s="18"/>
      <c r="F61" s="35">
        <f>' WA E General Software Transp'!AA85</f>
        <v>8352.2932478756866</v>
      </c>
    </row>
    <row r="62" spans="1:7">
      <c r="A62" s="18">
        <v>5151</v>
      </c>
      <c r="B62" s="18" t="s">
        <v>37</v>
      </c>
      <c r="C62" s="18" t="s">
        <v>103</v>
      </c>
      <c r="D62" s="34">
        <f>' WA E General Software Transp'!O89</f>
        <v>382049.70472167816</v>
      </c>
      <c r="E62" s="18"/>
      <c r="F62" s="35">
        <f>' WA E General Software Transp'!AA89</f>
        <v>55808.713510606744</v>
      </c>
    </row>
    <row r="63" spans="1:7">
      <c r="A63" s="18">
        <v>7000</v>
      </c>
      <c r="B63" s="18" t="s">
        <v>38</v>
      </c>
      <c r="C63" s="18" t="s">
        <v>80</v>
      </c>
      <c r="D63" s="34">
        <f>' WA E General Software Transp'!O98</f>
        <v>2959449.618186539</v>
      </c>
      <c r="E63" s="18"/>
      <c r="F63" s="35">
        <f>' WA E General Software Transp'!AA98</f>
        <v>1047937.7384696329</v>
      </c>
      <c r="G63" s="35"/>
    </row>
    <row r="64" spans="1:7">
      <c r="A64" s="18">
        <v>7001</v>
      </c>
      <c r="B64" s="18" t="s">
        <v>36</v>
      </c>
      <c r="C64" s="18" t="s">
        <v>104</v>
      </c>
      <c r="D64" s="34">
        <f>' WA E General Software Transp'!O99</f>
        <v>82868.845896961095</v>
      </c>
      <c r="E64" s="18"/>
      <c r="F64" s="35">
        <f>' WA E General Software Transp'!AA99</f>
        <v>-32636.956472290301</v>
      </c>
      <c r="G64" s="35"/>
    </row>
    <row r="65" spans="1:7">
      <c r="A65" s="18">
        <v>7006</v>
      </c>
      <c r="B65" s="18" t="s">
        <v>36</v>
      </c>
      <c r="C65" s="18" t="s">
        <v>68</v>
      </c>
      <c r="D65" s="34">
        <f>' WA E General Software Transp'!O103</f>
        <v>956281.83375489351</v>
      </c>
      <c r="E65" s="18"/>
      <c r="F65" s="35">
        <f>' WA E General Software Transp'!AA103</f>
        <v>578399.39404169645</v>
      </c>
      <c r="G65" s="35"/>
    </row>
    <row r="66" spans="1:7">
      <c r="A66" s="18">
        <v>7126</v>
      </c>
      <c r="B66" s="18" t="s">
        <v>36</v>
      </c>
      <c r="C66" s="18" t="s">
        <v>69</v>
      </c>
      <c r="D66" s="34">
        <f>' WA E General Software Transp'!O111</f>
        <v>1472344.0419242501</v>
      </c>
      <c r="E66" s="18"/>
      <c r="F66" s="35">
        <f>' WA E General Software Transp'!AA111</f>
        <v>892834.5129160611</v>
      </c>
      <c r="G66" s="35"/>
    </row>
    <row r="67" spans="1:7">
      <c r="A67" s="18">
        <v>7131</v>
      </c>
      <c r="B67" s="18" t="s">
        <v>36</v>
      </c>
      <c r="C67" s="18" t="s">
        <v>50</v>
      </c>
      <c r="D67" s="34">
        <f>' WA E General Software Transp'!O115</f>
        <v>1521044.0527461146</v>
      </c>
      <c r="E67" s="18"/>
      <c r="F67" s="35">
        <f>' WA E General Software Transp'!AA115</f>
        <v>244023.26466789999</v>
      </c>
      <c r="G67" s="35"/>
    </row>
    <row r="68" spans="1:7">
      <c r="A68" s="18">
        <v>7139</v>
      </c>
      <c r="B68" s="18" t="s">
        <v>36</v>
      </c>
      <c r="C68" s="18" t="s">
        <v>105</v>
      </c>
      <c r="D68" s="34">
        <f>' WA E General Software Transp'!O120</f>
        <v>-0.87383524591999162</v>
      </c>
      <c r="E68" s="18"/>
      <c r="F68" s="35">
        <f>' WA E General Software Transp'!AA120</f>
        <v>16.309990826320007</v>
      </c>
      <c r="G68" s="35"/>
    </row>
    <row r="69" spans="1:7">
      <c r="D69" s="36">
        <f>SUM(D42:D68)</f>
        <v>25272937.436533771</v>
      </c>
      <c r="F69" s="36">
        <f>SUM(F42:F68)</f>
        <v>10037903.041835172</v>
      </c>
    </row>
    <row r="70" spans="1:7">
      <c r="D70" s="36"/>
      <c r="F70" s="36"/>
    </row>
    <row r="71" spans="1:7">
      <c r="A71" s="37" t="s">
        <v>91</v>
      </c>
      <c r="D71" s="36">
        <f>D69+D39+D29+D15</f>
        <v>79080943.298140272</v>
      </c>
      <c r="F71" s="36">
        <f>F69+F39+F29+F15</f>
        <v>34923530.018156193</v>
      </c>
    </row>
    <row r="73" spans="1:7">
      <c r="A73" s="28" t="s">
        <v>56</v>
      </c>
      <c r="B73" s="28" t="s">
        <v>171</v>
      </c>
    </row>
    <row r="75" spans="1:7" ht="15">
      <c r="A75" s="30"/>
    </row>
  </sheetData>
  <sortState ref="A6:G14">
    <sortCondition ref="A6:A14"/>
  </sortState>
  <pageMargins left="0.7" right="0.7" top="0.75" bottom="0.75" header="0.3" footer="0.3"/>
  <pageSetup scale="50"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G39"/>
  <sheetViews>
    <sheetView workbookViewId="0">
      <selection activeCell="N23" sqref="N23"/>
    </sheetView>
  </sheetViews>
  <sheetFormatPr defaultRowHeight="14.25"/>
  <cols>
    <col min="1" max="1" width="11.7109375" style="18" customWidth="1"/>
    <col min="2" max="2" width="36.85546875" style="18" bestFit="1" customWidth="1"/>
    <col min="3" max="3" width="42.42578125" style="18" bestFit="1" customWidth="1"/>
    <col min="4" max="4" width="16.28515625" style="19" bestFit="1" customWidth="1"/>
    <col min="5" max="5" width="4.7109375" style="18" customWidth="1"/>
    <col min="6" max="6" width="16.28515625" style="18" bestFit="1" customWidth="1"/>
    <col min="7" max="7" width="36.7109375" style="18" bestFit="1" customWidth="1"/>
    <col min="8" max="16384" width="9.140625" style="18"/>
  </cols>
  <sheetData>
    <row r="1" spans="1:7">
      <c r="A1" s="17" t="s">
        <v>85</v>
      </c>
    </row>
    <row r="2" spans="1:7">
      <c r="A2" s="17" t="s">
        <v>77</v>
      </c>
    </row>
    <row r="3" spans="1:7">
      <c r="D3" s="26" t="s">
        <v>83</v>
      </c>
      <c r="E3" s="24"/>
      <c r="F3" s="27" t="s">
        <v>82</v>
      </c>
      <c r="G3" s="39" t="s">
        <v>177</v>
      </c>
    </row>
    <row r="4" spans="1:7">
      <c r="A4" s="17" t="s">
        <v>78</v>
      </c>
    </row>
    <row r="5" spans="1:7">
      <c r="A5" s="20">
        <v>7201</v>
      </c>
      <c r="B5" s="18" t="s">
        <v>43</v>
      </c>
      <c r="C5" s="18" t="str">
        <f t="shared" ref="C5" si="0">CONCATENATE(A5," ",B5)</f>
        <v>7201 Gas Underground Storage 350-357</v>
      </c>
      <c r="D5" s="25">
        <f>' WA G Underground Storage'!O4</f>
        <v>745725.77720307978</v>
      </c>
      <c r="F5" s="21">
        <f>' WA G Underground Storage'!AA4</f>
        <v>507364.86632120993</v>
      </c>
      <c r="G5" s="28" t="s">
        <v>185</v>
      </c>
    </row>
    <row r="6" spans="1:7">
      <c r="D6" s="22">
        <f>SUM(D5:D5)</f>
        <v>745725.77720307978</v>
      </c>
      <c r="F6" s="22">
        <f>SUM(F5:F5)</f>
        <v>507364.86632120993</v>
      </c>
    </row>
    <row r="8" spans="1:7">
      <c r="A8" s="17" t="s">
        <v>79</v>
      </c>
    </row>
    <row r="9" spans="1:7">
      <c r="A9" s="20">
        <v>3005</v>
      </c>
      <c r="B9" s="18" t="s">
        <v>35</v>
      </c>
      <c r="C9" s="18" t="s">
        <v>44</v>
      </c>
      <c r="D9" s="25">
        <f>'WA G Natural Gas Distribution'!O13</f>
        <v>2551703.3600000003</v>
      </c>
      <c r="F9" s="21">
        <f>'WA G Natural Gas Distribution'!AA13</f>
        <v>1103484.0270000002</v>
      </c>
      <c r="G9" s="28" t="s">
        <v>186</v>
      </c>
    </row>
    <row r="10" spans="1:7">
      <c r="A10" s="20">
        <v>3008</v>
      </c>
      <c r="B10" s="18" t="s">
        <v>35</v>
      </c>
      <c r="C10" s="18" t="s">
        <v>45</v>
      </c>
      <c r="D10" s="25">
        <f>'WA G Natural Gas Distribution'!O16</f>
        <v>8323903.3399999999</v>
      </c>
      <c r="F10" s="21">
        <f>'WA G Natural Gas Distribution'!AA16</f>
        <v>3008138.966</v>
      </c>
    </row>
    <row r="11" spans="1:7">
      <c r="A11" s="20">
        <v>3237</v>
      </c>
      <c r="B11" s="18" t="s">
        <v>35</v>
      </c>
      <c r="C11" s="18" t="s">
        <v>106</v>
      </c>
      <c r="D11" s="25">
        <f>'WA G Natural Gas Distribution'!O25</f>
        <v>0</v>
      </c>
      <c r="F11" s="21">
        <f>'WA G Natural Gas Distribution'!AA25</f>
        <v>0</v>
      </c>
    </row>
    <row r="12" spans="1:7">
      <c r="D12" s="22">
        <f>SUM(D9:D11)</f>
        <v>10875606.699999999</v>
      </c>
      <c r="F12" s="22">
        <f>SUM(F9:F11)</f>
        <v>4111622.9930000002</v>
      </c>
    </row>
    <row r="14" spans="1:7">
      <c r="A14" s="17" t="s">
        <v>66</v>
      </c>
    </row>
    <row r="15" spans="1:7">
      <c r="A15" s="20">
        <v>5005</v>
      </c>
      <c r="B15" s="18" t="s">
        <v>37</v>
      </c>
      <c r="C15" s="18" t="s">
        <v>46</v>
      </c>
      <c r="D15" s="23">
        <f>'WA G General Software Transp'!O62</f>
        <v>1161918.3285581688</v>
      </c>
      <c r="F15" s="21">
        <f>'WA G General Software Transp'!AA62</f>
        <v>715971.21496370737</v>
      </c>
      <c r="G15" s="28" t="s">
        <v>184</v>
      </c>
    </row>
    <row r="16" spans="1:7">
      <c r="A16" s="20">
        <v>5005</v>
      </c>
      <c r="B16" s="18" t="s">
        <v>36</v>
      </c>
      <c r="C16" s="18" t="s">
        <v>47</v>
      </c>
      <c r="D16" s="23">
        <f>'WA G General Software Transp'!O63</f>
        <v>465524.41942071612</v>
      </c>
      <c r="F16" s="21">
        <f>'WA G General Software Transp'!AA63</f>
        <v>133424.95731235915</v>
      </c>
      <c r="G16" s="28"/>
    </row>
    <row r="17" spans="1:6">
      <c r="A17" s="20">
        <v>5006</v>
      </c>
      <c r="B17" s="18" t="s">
        <v>36</v>
      </c>
      <c r="C17" s="18" t="s">
        <v>49</v>
      </c>
      <c r="D17" s="23">
        <f>'WA G General Software Transp'!O64</f>
        <v>501738.17314591183</v>
      </c>
      <c r="F17" s="21">
        <f>'WA G General Software Transp'!AA64</f>
        <v>189678.4573518128</v>
      </c>
    </row>
    <row r="18" spans="1:6">
      <c r="A18" s="20">
        <v>5006</v>
      </c>
      <c r="B18" s="18" t="s">
        <v>37</v>
      </c>
      <c r="C18" s="18" t="s">
        <v>48</v>
      </c>
      <c r="D18" s="23">
        <f>'WA G General Software Transp'!O65</f>
        <v>610846.19410222094</v>
      </c>
      <c r="F18" s="21">
        <f>'WA G General Software Transp'!AA65</f>
        <v>245081.13170114113</v>
      </c>
    </row>
    <row r="19" spans="1:6">
      <c r="A19" s="20">
        <v>5014</v>
      </c>
      <c r="B19" s="18" t="s">
        <v>36</v>
      </c>
      <c r="C19" s="18" t="s">
        <v>100</v>
      </c>
      <c r="D19" s="23">
        <f>'WA G General Software Transp'!O68</f>
        <v>132424.35968341786</v>
      </c>
      <c r="F19" s="21">
        <f>'WA G General Software Transp'!AA68</f>
        <v>42855.424520890192</v>
      </c>
    </row>
    <row r="20" spans="1:6">
      <c r="A20" s="20">
        <v>5014</v>
      </c>
      <c r="B20" s="18" t="s">
        <v>37</v>
      </c>
      <c r="C20" s="18" t="s">
        <v>122</v>
      </c>
      <c r="D20" s="23">
        <f>'WA G General Software Transp'!O69</f>
        <v>2442.6168456381288</v>
      </c>
      <c r="F20" s="21">
        <f>'WA G General Software Transp'!AA69</f>
        <v>3220.7116426906055</v>
      </c>
    </row>
    <row r="21" spans="1:6">
      <c r="A21" s="20">
        <v>5121</v>
      </c>
      <c r="B21" s="18" t="s">
        <v>36</v>
      </c>
      <c r="C21" s="18" t="s">
        <v>101</v>
      </c>
      <c r="D21" s="23">
        <f>'WA G General Software Transp'!O74</f>
        <v>649767.73355997773</v>
      </c>
      <c r="F21" s="21">
        <f>'WA G General Software Transp'!AA74</f>
        <v>50028.137124913294</v>
      </c>
    </row>
    <row r="22" spans="1:6">
      <c r="A22" s="20">
        <v>5143</v>
      </c>
      <c r="B22" s="18" t="s">
        <v>37</v>
      </c>
      <c r="C22" s="18" t="s">
        <v>67</v>
      </c>
      <c r="D22" s="23">
        <f>'WA G General Software Transp'!O79</f>
        <v>1537915.4939208927</v>
      </c>
      <c r="F22" s="21">
        <f>'WA G General Software Transp'!AA79</f>
        <v>680142.46328289341</v>
      </c>
    </row>
    <row r="23" spans="1:6">
      <c r="A23" s="20">
        <v>5143</v>
      </c>
      <c r="B23" s="18" t="s">
        <v>36</v>
      </c>
      <c r="C23" s="18" t="s">
        <v>123</v>
      </c>
      <c r="D23" s="23">
        <f>'WA G General Software Transp'!O80</f>
        <v>166077.72091607194</v>
      </c>
      <c r="F23" s="21">
        <f>'WA G General Software Transp'!AA80</f>
        <v>73156.080944142814</v>
      </c>
    </row>
    <row r="24" spans="1:6">
      <c r="A24" s="20">
        <v>5147</v>
      </c>
      <c r="B24" s="18" t="s">
        <v>37</v>
      </c>
      <c r="C24" s="18" t="s">
        <v>102</v>
      </c>
      <c r="D24" s="23">
        <f>'WA G General Software Transp'!O84</f>
        <v>65647.811970899536</v>
      </c>
      <c r="F24" s="21">
        <f>'WA G General Software Transp'!AA84</f>
        <v>21161.728795728552</v>
      </c>
    </row>
    <row r="25" spans="1:6">
      <c r="A25" s="20">
        <v>5147</v>
      </c>
      <c r="B25" s="18" t="s">
        <v>36</v>
      </c>
      <c r="C25" s="18" t="s">
        <v>124</v>
      </c>
      <c r="D25" s="23">
        <f>'WA G General Software Transp'!O85</f>
        <v>8351.3276049448359</v>
      </c>
      <c r="F25" s="21">
        <f>'WA G General Software Transp'!AA85</f>
        <v>2499.8254549337958</v>
      </c>
    </row>
    <row r="26" spans="1:6">
      <c r="A26" s="18">
        <v>5151</v>
      </c>
      <c r="B26" s="18" t="s">
        <v>37</v>
      </c>
      <c r="C26" s="18" t="s">
        <v>103</v>
      </c>
      <c r="D26" s="23">
        <f>'WA G General Software Transp'!$O$89</f>
        <v>114346.7486796036</v>
      </c>
      <c r="F26" s="21">
        <f>'WA G General Software Transp'!$AA$89</f>
        <v>16703.4416178342</v>
      </c>
    </row>
    <row r="27" spans="1:6">
      <c r="A27" s="18">
        <v>7000</v>
      </c>
      <c r="B27" s="18" t="s">
        <v>36</v>
      </c>
      <c r="C27" s="18" t="s">
        <v>125</v>
      </c>
      <c r="D27" s="23">
        <f>'WA G General Software Transp'!O97</f>
        <v>21232.43</v>
      </c>
      <c r="F27" s="21">
        <f>'WA G General Software Transp'!AA97</f>
        <v>5308.1075000000001</v>
      </c>
    </row>
    <row r="28" spans="1:6">
      <c r="A28" s="18">
        <v>7000</v>
      </c>
      <c r="B28" s="18" t="s">
        <v>38</v>
      </c>
      <c r="C28" s="18" t="s">
        <v>80</v>
      </c>
      <c r="D28" s="23">
        <f>'WA G General Software Transp'!O98</f>
        <v>532677.97528426419</v>
      </c>
      <c r="F28" s="21">
        <f>'WA G General Software Transp'!AA98</f>
        <v>161863.03345193845</v>
      </c>
    </row>
    <row r="29" spans="1:6">
      <c r="A29" s="18">
        <v>7001</v>
      </c>
      <c r="B29" s="18" t="s">
        <v>36</v>
      </c>
      <c r="C29" s="18" t="s">
        <v>104</v>
      </c>
      <c r="D29" s="23">
        <f>'WA G General Software Transp'!O99</f>
        <v>23742.328671488525</v>
      </c>
      <c r="F29" s="21">
        <f>'WA G General Software Transp'!AA99</f>
        <v>-10356.46958110724</v>
      </c>
    </row>
    <row r="30" spans="1:6">
      <c r="A30" s="18">
        <v>7006</v>
      </c>
      <c r="B30" s="18" t="s">
        <v>36</v>
      </c>
      <c r="C30" s="18" t="s">
        <v>68</v>
      </c>
      <c r="D30" s="23">
        <f>'WA G General Software Transp'!O103</f>
        <v>517759.52868093009</v>
      </c>
      <c r="F30" s="21">
        <f>'WA G General Software Transp'!AA103</f>
        <v>240308.09147038488</v>
      </c>
    </row>
    <row r="31" spans="1:6">
      <c r="A31" s="18">
        <v>7126</v>
      </c>
      <c r="B31" s="18" t="s">
        <v>36</v>
      </c>
      <c r="C31" s="18" t="s">
        <v>69</v>
      </c>
      <c r="D31" s="23">
        <f>'WA G General Software Transp'!O111</f>
        <v>440330.37905303668</v>
      </c>
      <c r="F31" s="21">
        <f>'WA G General Software Transp'!AA111</f>
        <v>267206.699174201</v>
      </c>
    </row>
    <row r="32" spans="1:6">
      <c r="A32" s="18">
        <v>7131</v>
      </c>
      <c r="B32" s="18" t="s">
        <v>36</v>
      </c>
      <c r="C32" s="18" t="s">
        <v>50</v>
      </c>
      <c r="D32" s="23">
        <f>'WA G General Software Transp'!O115</f>
        <v>455245.5868449643</v>
      </c>
      <c r="F32" s="21">
        <f>'WA G General Software Transp'!AA115</f>
        <v>73035.698162060318</v>
      </c>
    </row>
    <row r="33" spans="1:6">
      <c r="A33" s="18">
        <v>7132</v>
      </c>
      <c r="B33" s="18" t="s">
        <v>36</v>
      </c>
      <c r="C33" s="18" t="s">
        <v>84</v>
      </c>
      <c r="D33" s="23">
        <f>'WA G General Software Transp'!O116</f>
        <v>1937260.4200000002</v>
      </c>
      <c r="F33" s="21">
        <f>'WA G General Software Transp'!AA116</f>
        <v>1835907.1740000001</v>
      </c>
    </row>
    <row r="34" spans="1:6">
      <c r="D34" s="22">
        <f>SUM(D15:D33)</f>
        <v>9345249.5769431479</v>
      </c>
      <c r="F34" s="22">
        <f>SUM(F15:F33)</f>
        <v>4747195.9088905249</v>
      </c>
    </row>
    <row r="36" spans="1:6">
      <c r="A36" s="17" t="s">
        <v>91</v>
      </c>
      <c r="D36" s="22">
        <f>D34+D12+D6</f>
        <v>20966582.054146226</v>
      </c>
      <c r="F36" s="22">
        <f>F34+F12+F6</f>
        <v>9366183.7682117354</v>
      </c>
    </row>
    <row r="39" spans="1:6">
      <c r="A39" s="28" t="s">
        <v>56</v>
      </c>
      <c r="B39" s="28" t="s">
        <v>171</v>
      </c>
    </row>
  </sheetData>
  <sortState ref="A14:F30">
    <sortCondition ref="B14:B30"/>
  </sortState>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30"/>
  <sheetViews>
    <sheetView topLeftCell="A2" workbookViewId="0">
      <selection activeCell="N23" sqref="N23"/>
    </sheetView>
  </sheetViews>
  <sheetFormatPr defaultRowHeight="15"/>
  <cols>
    <col min="2" max="2" width="37.7109375" bestFit="1" customWidth="1"/>
    <col min="3" max="3" width="15.28515625" bestFit="1" customWidth="1"/>
    <col min="4" max="7" width="15.28515625" customWidth="1"/>
    <col min="8" max="8" width="3.5703125" customWidth="1"/>
    <col min="9" max="9" width="11.5703125" style="1" bestFit="1" customWidth="1"/>
    <col min="10" max="10" width="13.140625" customWidth="1"/>
    <col min="11" max="11" width="14.85546875" bestFit="1" customWidth="1"/>
  </cols>
  <sheetData>
    <row r="1" spans="1:11">
      <c r="A1" s="1" t="s">
        <v>54</v>
      </c>
    </row>
    <row r="2" spans="1:11">
      <c r="I2" s="70" t="s">
        <v>62</v>
      </c>
      <c r="J2" s="70"/>
      <c r="K2" s="70"/>
    </row>
    <row r="3" spans="1:11" ht="30">
      <c r="I3" s="13" t="s">
        <v>57</v>
      </c>
      <c r="J3" s="59" t="s">
        <v>58</v>
      </c>
      <c r="K3" s="14" t="s">
        <v>59</v>
      </c>
    </row>
    <row r="4" spans="1:11" ht="30">
      <c r="B4" s="2" t="s">
        <v>0</v>
      </c>
      <c r="C4" s="5" t="s">
        <v>4</v>
      </c>
      <c r="D4" s="5" t="s">
        <v>5</v>
      </c>
      <c r="E4" s="15" t="s">
        <v>60</v>
      </c>
      <c r="F4" s="5" t="s">
        <v>6</v>
      </c>
      <c r="G4" s="15" t="s">
        <v>61</v>
      </c>
      <c r="I4" s="16">
        <v>5.0000000000000001E-3</v>
      </c>
      <c r="J4" s="60">
        <v>5.0000000000000001E-3</v>
      </c>
      <c r="K4" s="16">
        <v>5.0000000000000001E-3</v>
      </c>
    </row>
    <row r="5" spans="1:11">
      <c r="B5" t="s">
        <v>41</v>
      </c>
      <c r="C5" s="3">
        <v>274834363</v>
      </c>
      <c r="D5" s="3">
        <v>-194202786</v>
      </c>
      <c r="E5" s="3">
        <f t="shared" ref="E5:E7" si="0">SUM(C5:D5)</f>
        <v>80631577</v>
      </c>
      <c r="F5" s="3">
        <f>(C5/$C$13)*$F$13</f>
        <v>-38094968.095158912</v>
      </c>
      <c r="G5" s="3">
        <f t="shared" ref="G5:G12" si="1">E5+F5</f>
        <v>42536608.904841088</v>
      </c>
      <c r="I5" s="6">
        <f>C5*$I$4</f>
        <v>1374171.8149999999</v>
      </c>
      <c r="J5" s="61">
        <f>E5*$J$4</f>
        <v>403157.88500000001</v>
      </c>
      <c r="K5" s="6">
        <f>G5*$K$4</f>
        <v>212683.04452420544</v>
      </c>
    </row>
    <row r="6" spans="1:11">
      <c r="B6" t="s">
        <v>39</v>
      </c>
      <c r="C6" s="3">
        <v>399425871</v>
      </c>
      <c r="D6" s="3">
        <v>-80694558</v>
      </c>
      <c r="E6" s="3">
        <f t="shared" si="0"/>
        <v>318731313</v>
      </c>
      <c r="F6" s="3">
        <f>(C6/$C$13)*$F$13</f>
        <v>-55364677.277004331</v>
      </c>
      <c r="G6" s="3">
        <f t="shared" si="1"/>
        <v>263366635.72299567</v>
      </c>
      <c r="I6" s="6">
        <f>C6*$I$4</f>
        <v>1997129.355</v>
      </c>
      <c r="J6" s="61">
        <f>E6*$J$4</f>
        <v>1593656.5649999999</v>
      </c>
      <c r="K6" s="6">
        <f>G6*$K$4</f>
        <v>1316833.1786149784</v>
      </c>
    </row>
    <row r="7" spans="1:11">
      <c r="B7" t="s">
        <v>40</v>
      </c>
      <c r="C7" s="3">
        <v>199816461</v>
      </c>
      <c r="D7" s="3">
        <v>-72140112</v>
      </c>
      <c r="E7" s="3">
        <f t="shared" si="0"/>
        <v>127676349</v>
      </c>
      <c r="F7" s="3">
        <f>(C7/$C$13)*$F$13</f>
        <v>-27696688.374745063</v>
      </c>
      <c r="G7" s="3">
        <f t="shared" si="1"/>
        <v>99979660.625254929</v>
      </c>
      <c r="I7" s="6">
        <f>C7*$I$4</f>
        <v>999082.30500000005</v>
      </c>
      <c r="J7" s="61">
        <f>E7*$J$4</f>
        <v>638381.745</v>
      </c>
      <c r="K7" s="6">
        <f>G7*$K$4</f>
        <v>499898.30312627467</v>
      </c>
    </row>
    <row r="8" spans="1:11">
      <c r="B8" s="1" t="s">
        <v>1</v>
      </c>
      <c r="C8" s="4">
        <f>SUM(C5:C7)</f>
        <v>874076695</v>
      </c>
      <c r="D8" s="4">
        <f>SUM(D5:D7)</f>
        <v>-347037456</v>
      </c>
      <c r="E8" s="4">
        <f>SUM(E5:E7)</f>
        <v>527039239</v>
      </c>
      <c r="F8" s="4">
        <f>SUM(F5:F7)</f>
        <v>-121156333.74690831</v>
      </c>
      <c r="G8" s="4">
        <f>SUM(G5:G7)</f>
        <v>405882905.25309169</v>
      </c>
      <c r="I8" s="4">
        <f t="shared" ref="I8:K8" si="2">SUM(I5:I7)</f>
        <v>4370383.4749999996</v>
      </c>
      <c r="J8" s="62">
        <f t="shared" si="2"/>
        <v>2635196.1949999998</v>
      </c>
      <c r="K8" s="4">
        <f t="shared" si="2"/>
        <v>2029414.5262654584</v>
      </c>
    </row>
    <row r="9" spans="1:11">
      <c r="B9" t="s">
        <v>37</v>
      </c>
      <c r="C9" s="3">
        <v>160089626</v>
      </c>
      <c r="D9" s="3">
        <f>-34184405</f>
        <v>-34184405</v>
      </c>
      <c r="E9" s="3">
        <f>SUM(C9:D9)</f>
        <v>125905221</v>
      </c>
      <c r="F9" s="3">
        <f>(C9/$C$13)*$F$13</f>
        <v>-22190126.184606407</v>
      </c>
      <c r="G9" s="3">
        <f>E9+F9</f>
        <v>103715094.8153936</v>
      </c>
      <c r="I9" s="6">
        <f>C9*$I$4</f>
        <v>800448.13</v>
      </c>
      <c r="J9" s="61">
        <f>E9*$J$4</f>
        <v>629526.10499999998</v>
      </c>
      <c r="K9" s="6">
        <f>G9*$K$4</f>
        <v>518575.47407696798</v>
      </c>
    </row>
    <row r="10" spans="1:11">
      <c r="B10" t="s">
        <v>34</v>
      </c>
      <c r="C10" s="3">
        <v>446137645</v>
      </c>
      <c r="D10" s="3">
        <v>-136126643</v>
      </c>
      <c r="E10" s="3">
        <f t="shared" ref="E10:E12" si="3">SUM(C10:D10)</f>
        <v>310011002</v>
      </c>
      <c r="F10" s="3">
        <f>(C10/$C$13)*$F$13</f>
        <v>-61839426.361412942</v>
      </c>
      <c r="G10" s="3">
        <f t="shared" si="1"/>
        <v>248171575.63858706</v>
      </c>
      <c r="I10" s="6">
        <f>C10*$I$4</f>
        <v>2230688.2250000001</v>
      </c>
      <c r="J10" s="61">
        <f>E10*$J$4</f>
        <v>1550055.01</v>
      </c>
      <c r="K10" s="6">
        <f>G10*$K$4</f>
        <v>1240857.8781929354</v>
      </c>
    </row>
    <row r="11" spans="1:11">
      <c r="B11" t="s">
        <v>33</v>
      </c>
      <c r="C11" s="3">
        <v>1005835780</v>
      </c>
      <c r="D11" s="3">
        <v>-305098566</v>
      </c>
      <c r="E11" s="3">
        <f t="shared" si="3"/>
        <v>700737214</v>
      </c>
      <c r="F11" s="3">
        <f>(C11/$C$13)*$F$13</f>
        <v>-139419545.3938534</v>
      </c>
      <c r="G11" s="3">
        <f t="shared" si="1"/>
        <v>561317668.60614657</v>
      </c>
      <c r="I11" s="6">
        <f>C11*$I$4</f>
        <v>5029178.9000000004</v>
      </c>
      <c r="J11" s="61">
        <f>E11*$J$4</f>
        <v>3503686.0700000003</v>
      </c>
      <c r="K11" s="6">
        <f>G11*$K$4</f>
        <v>2806588.3430307331</v>
      </c>
    </row>
    <row r="12" spans="1:11">
      <c r="B12" t="s">
        <v>36</v>
      </c>
      <c r="C12" s="3">
        <v>242578999</v>
      </c>
      <c r="D12" s="3">
        <v>-83357390</v>
      </c>
      <c r="E12" s="3">
        <f t="shared" si="3"/>
        <v>159221609</v>
      </c>
      <c r="F12" s="3">
        <f>(C12/$C$13)*$F$13</f>
        <v>-33624031.313218959</v>
      </c>
      <c r="G12" s="3">
        <f t="shared" si="1"/>
        <v>125597577.68678105</v>
      </c>
      <c r="I12" s="6">
        <f>C12*$I$4</f>
        <v>1212894.9950000001</v>
      </c>
      <c r="J12" s="61">
        <f>E12*$J$4</f>
        <v>796108.04500000004</v>
      </c>
      <c r="K12" s="6">
        <f>G12*$K$4</f>
        <v>627987.8884339052</v>
      </c>
    </row>
    <row r="13" spans="1:11">
      <c r="B13" t="s">
        <v>2</v>
      </c>
      <c r="C13" s="4">
        <f>SUM(C8:C12)</f>
        <v>2728718745</v>
      </c>
      <c r="D13" s="4">
        <f>SUM(D8:D12)</f>
        <v>-905804460</v>
      </c>
      <c r="E13" s="4">
        <f>SUM(E8:E12)</f>
        <v>1822914285</v>
      </c>
      <c r="F13" s="4">
        <v>-378229463</v>
      </c>
      <c r="G13" s="4">
        <f>SUM(G8:G12)</f>
        <v>1444684822</v>
      </c>
      <c r="I13" s="4">
        <f>SUM(I8:I12)</f>
        <v>13643593.725000001</v>
      </c>
      <c r="J13" s="62">
        <f t="shared" ref="J13:K13" si="4">SUM(J8:J12)</f>
        <v>9114571.4250000007</v>
      </c>
      <c r="K13" s="4">
        <f t="shared" si="4"/>
        <v>7223424.1100000003</v>
      </c>
    </row>
    <row r="14" spans="1:11">
      <c r="C14" s="3"/>
      <c r="D14" s="3"/>
      <c r="E14" s="3"/>
      <c r="F14" s="3"/>
      <c r="G14" s="3"/>
    </row>
    <row r="15" spans="1:11">
      <c r="C15" s="3"/>
      <c r="D15" s="3"/>
      <c r="E15" s="3"/>
      <c r="F15" s="3"/>
      <c r="G15" s="3"/>
    </row>
    <row r="16" spans="1:11">
      <c r="A16" s="1" t="s">
        <v>55</v>
      </c>
      <c r="C16" s="3"/>
      <c r="D16" s="3"/>
      <c r="E16" s="3"/>
      <c r="F16" s="3"/>
      <c r="G16" s="3"/>
    </row>
    <row r="17" spans="1:11" ht="30">
      <c r="A17" s="1"/>
      <c r="B17" s="2" t="s">
        <v>0</v>
      </c>
      <c r="C17" s="5" t="s">
        <v>4</v>
      </c>
      <c r="D17" s="5" t="s">
        <v>5</v>
      </c>
      <c r="E17" s="15" t="s">
        <v>60</v>
      </c>
      <c r="F17" s="5" t="s">
        <v>6</v>
      </c>
      <c r="G17" s="15" t="s">
        <v>61</v>
      </c>
      <c r="I17" s="5" t="s">
        <v>57</v>
      </c>
      <c r="J17" s="63" t="s">
        <v>58</v>
      </c>
      <c r="K17" s="15" t="s">
        <v>59</v>
      </c>
    </row>
    <row r="18" spans="1:11">
      <c r="B18" t="s">
        <v>37</v>
      </c>
      <c r="C18" s="3">
        <v>26816612</v>
      </c>
      <c r="D18" s="3">
        <v>-7285480</v>
      </c>
      <c r="E18" s="3">
        <f t="shared" ref="E18:E21" si="5">SUM(C18:D18)</f>
        <v>19531132</v>
      </c>
      <c r="F18" s="3">
        <f>(C18/$C$22)*$F$22</f>
        <v>-3952079.5064918902</v>
      </c>
      <c r="G18" s="3">
        <f>E18+F18</f>
        <v>15579052.49350811</v>
      </c>
      <c r="I18" s="6">
        <f>C18*$I$4</f>
        <v>134083.06</v>
      </c>
      <c r="J18" s="61">
        <f>E18*$J$4</f>
        <v>97655.66</v>
      </c>
      <c r="K18" s="6">
        <f>G18*$K$4</f>
        <v>77895.262467540553</v>
      </c>
    </row>
    <row r="19" spans="1:11">
      <c r="B19" t="s">
        <v>3</v>
      </c>
      <c r="C19" s="3">
        <v>27142813</v>
      </c>
      <c r="D19" s="3">
        <v>-10302603</v>
      </c>
      <c r="E19" s="3">
        <f t="shared" si="5"/>
        <v>16840210</v>
      </c>
      <c r="F19" s="3">
        <f t="shared" ref="F19:F21" si="6">(C19/$C$22)*$F$22</f>
        <v>-4000153.1515555233</v>
      </c>
      <c r="G19" s="3">
        <f t="shared" ref="G19:G21" si="7">E19+F19</f>
        <v>12840056.848444477</v>
      </c>
      <c r="I19" s="6">
        <f>C19*$I$4</f>
        <v>135714.065</v>
      </c>
      <c r="J19" s="61">
        <f>E19*$J$4</f>
        <v>84201.05</v>
      </c>
      <c r="K19" s="6">
        <f>G19*$K$4</f>
        <v>64200.284242222384</v>
      </c>
    </row>
    <row r="20" spans="1:11">
      <c r="B20" t="s">
        <v>35</v>
      </c>
      <c r="C20" s="3">
        <v>408580226</v>
      </c>
      <c r="D20" s="3">
        <v>-132827762</v>
      </c>
      <c r="E20" s="3">
        <f t="shared" si="5"/>
        <v>275752464</v>
      </c>
      <c r="F20" s="3">
        <f t="shared" si="6"/>
        <v>-60214226.089873873</v>
      </c>
      <c r="G20" s="3">
        <f t="shared" si="7"/>
        <v>215538237.91012612</v>
      </c>
      <c r="I20" s="6">
        <f>C20*$I$4</f>
        <v>2042901.1300000001</v>
      </c>
      <c r="J20" s="61">
        <f>E20*$J$4</f>
        <v>1378762.32</v>
      </c>
      <c r="K20" s="6">
        <f>G20*$K$4</f>
        <v>1077691.1895506305</v>
      </c>
    </row>
    <row r="21" spans="1:11">
      <c r="B21" t="s">
        <v>36</v>
      </c>
      <c r="C21" s="3">
        <v>60044669</v>
      </c>
      <c r="D21" s="3">
        <v>-17751234</v>
      </c>
      <c r="E21" s="3">
        <f t="shared" si="5"/>
        <v>42293435</v>
      </c>
      <c r="F21" s="3">
        <f t="shared" si="6"/>
        <v>-8849041.2520787083</v>
      </c>
      <c r="G21" s="3">
        <f t="shared" si="7"/>
        <v>33444393.747921292</v>
      </c>
      <c r="I21" s="6">
        <f>C21*$I$4</f>
        <v>300223.34500000003</v>
      </c>
      <c r="J21" s="61">
        <f>E21*$J$4</f>
        <v>211467.17500000002</v>
      </c>
      <c r="K21" s="6">
        <f>G21*$K$4</f>
        <v>167221.96873960647</v>
      </c>
    </row>
    <row r="22" spans="1:11">
      <c r="B22" t="s">
        <v>2</v>
      </c>
      <c r="C22" s="4">
        <f>SUM(C18:C21)</f>
        <v>522584320</v>
      </c>
      <c r="D22" s="4">
        <f>SUM(D18:D21)</f>
        <v>-168167079</v>
      </c>
      <c r="E22" s="4">
        <f>SUM(E18:E21)</f>
        <v>354417241</v>
      </c>
      <c r="F22" s="4">
        <v>-77015500</v>
      </c>
      <c r="G22" s="4">
        <f>SUM(G18:G21)</f>
        <v>277401741</v>
      </c>
      <c r="I22" s="4">
        <f t="shared" ref="I22:K22" si="8">SUM(I18:I21)</f>
        <v>2612921.6</v>
      </c>
      <c r="J22" s="62">
        <f t="shared" si="8"/>
        <v>1772086.2050000001</v>
      </c>
      <c r="K22" s="4">
        <f t="shared" si="8"/>
        <v>1387008.7049999998</v>
      </c>
    </row>
    <row r="23" spans="1:11">
      <c r="C23" s="3"/>
      <c r="D23" s="3"/>
      <c r="E23" s="3"/>
      <c r="F23" s="3"/>
      <c r="G23" s="3"/>
    </row>
    <row r="24" spans="1:11">
      <c r="C24" s="3"/>
      <c r="D24" s="3"/>
      <c r="E24" s="3"/>
      <c r="F24" s="3"/>
      <c r="G24" s="3"/>
    </row>
    <row r="25" spans="1:11">
      <c r="C25" s="3"/>
      <c r="D25" s="3"/>
      <c r="E25" s="3"/>
      <c r="F25" s="3"/>
      <c r="G25" s="3"/>
    </row>
    <row r="26" spans="1:11" ht="52.5" customHeight="1">
      <c r="A26" s="12" t="s">
        <v>56</v>
      </c>
      <c r="B26" s="67" t="s">
        <v>190</v>
      </c>
      <c r="C26" s="68"/>
      <c r="D26" s="68"/>
      <c r="E26" s="68"/>
      <c r="F26" s="68"/>
      <c r="G26" s="68"/>
      <c r="H26" s="68"/>
      <c r="I26" s="69"/>
    </row>
    <row r="27" spans="1:11">
      <c r="C27" s="3"/>
      <c r="D27" s="3"/>
      <c r="E27" s="3"/>
      <c r="F27" s="3"/>
      <c r="G27" s="3"/>
    </row>
    <row r="28" spans="1:11">
      <c r="C28" s="3"/>
      <c r="D28" s="3"/>
      <c r="E28" s="3"/>
      <c r="F28" s="3"/>
      <c r="G28" s="3"/>
    </row>
    <row r="29" spans="1:11">
      <c r="C29" s="3"/>
      <c r="D29" s="3"/>
      <c r="E29" s="3"/>
      <c r="F29" s="3"/>
      <c r="G29" s="3"/>
    </row>
    <row r="30" spans="1:11">
      <c r="C30" s="3"/>
      <c r="D30" s="3"/>
      <c r="E30" s="3"/>
      <c r="F30" s="3"/>
      <c r="G30" s="3"/>
    </row>
  </sheetData>
  <mergeCells count="2">
    <mergeCell ref="B26:I26"/>
    <mergeCell ref="I2:K2"/>
  </mergeCells>
  <pageMargins left="0.7" right="0.7" top="0.75" bottom="0.75" header="0.3" footer="0.3"/>
  <pageSetup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16"/>
  <sheetViews>
    <sheetView workbookViewId="0">
      <selection activeCell="N23" sqref="N23"/>
    </sheetView>
  </sheetViews>
  <sheetFormatPr defaultRowHeight="15" outlineLevelCol="1"/>
  <cols>
    <col min="2" max="2" width="21.85546875" customWidth="1"/>
    <col min="3" max="3" width="27" customWidth="1"/>
    <col min="4" max="4" width="17.140625"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4.285156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28515625" bestFit="1" customWidth="1"/>
  </cols>
  <sheetData>
    <row r="1" spans="1:28">
      <c r="E1">
        <v>1</v>
      </c>
      <c r="F1">
        <v>2</v>
      </c>
      <c r="G1">
        <v>3</v>
      </c>
      <c r="H1">
        <v>4</v>
      </c>
      <c r="I1">
        <v>5</v>
      </c>
      <c r="J1">
        <v>6</v>
      </c>
      <c r="K1">
        <v>7</v>
      </c>
      <c r="L1">
        <v>8</v>
      </c>
      <c r="M1">
        <v>9</v>
      </c>
      <c r="N1">
        <v>10</v>
      </c>
      <c r="O1" s="9"/>
    </row>
    <row r="2" spans="1:28">
      <c r="E2" t="str">
        <f>INDEX('[3]2017 Inputs'!$B$5:$B$16,'WA E Thermal'!E$1)</f>
        <v>Actual</v>
      </c>
      <c r="F2" t="str">
        <f>INDEX('[3]2017 Inputs'!$B$5:$B$16,'WA E Thermal'!F$1)</f>
        <v>Actual</v>
      </c>
      <c r="G2" t="str">
        <f>INDEX('[3]2017 Inputs'!$B$5:$B$16,'WA E Thermal'!G$1)</f>
        <v>Actual</v>
      </c>
      <c r="H2" t="str">
        <f>INDEX('[3]2017 Inputs'!$B$5:$B$16,'WA E Thermal'!H$1)</f>
        <v>Actual</v>
      </c>
      <c r="I2" t="str">
        <f>INDEX('[3]2017 Inputs'!$B$5:$B$16,'WA E Thermal'!I$1)</f>
        <v>Actual</v>
      </c>
      <c r="J2" t="str">
        <f>INDEX('[3]2017 Inputs'!$B$5:$B$16,'WA E Thermal'!J$1)</f>
        <v>Actual</v>
      </c>
      <c r="K2" t="str">
        <f>INDEX('[3]2017 Inputs'!$B$5:$B$16,'WA E Thermal'!K$1)</f>
        <v>Actual</v>
      </c>
      <c r="L2" t="str">
        <f>INDEX('[3]2017 Inputs'!$B$5:$B$16,'WA E Thermal'!L$1)</f>
        <v>Actual</v>
      </c>
      <c r="M2" t="str">
        <f>INDEX('[3]2017 Inputs'!$B$5:$B$16,'WA E Thermal'!M$1)</f>
        <v>Actual</v>
      </c>
      <c r="N2" t="str">
        <f>INDEX('[3]2017 Inputs'!$B$5:$B$16,'WA E Thermal'!N$1)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c r="A4" s="7">
        <v>4116</v>
      </c>
      <c r="B4" t="s">
        <v>41</v>
      </c>
      <c r="C4" t="str">
        <f t="shared" ref="C4:C11" si="0">CONCATENATE(A4," ",B4)</f>
        <v>4116 Thermal 311-316</v>
      </c>
      <c r="D4" s="11">
        <v>1</v>
      </c>
      <c r="E4" s="8">
        <v>-424589.48828099988</v>
      </c>
      <c r="F4" s="9">
        <v>-4513.9683120000018</v>
      </c>
      <c r="G4" s="9">
        <v>81290.604695999995</v>
      </c>
      <c r="H4" s="9">
        <v>183312.845772</v>
      </c>
      <c r="I4" s="9">
        <v>102121.44079199999</v>
      </c>
      <c r="J4" s="9">
        <v>897062.05241100001</v>
      </c>
      <c r="K4" s="9">
        <v>1357818.9407790001</v>
      </c>
      <c r="L4" s="9">
        <v>704011.53719399997</v>
      </c>
      <c r="M4" s="9">
        <v>341889.33660000004</v>
      </c>
      <c r="N4" s="9">
        <v>435589.98220500001</v>
      </c>
      <c r="O4" s="9">
        <f t="shared" ref="O4:O12" si="1">SUM(E4:N4)</f>
        <v>3673993.2838560008</v>
      </c>
      <c r="Q4" s="9">
        <f t="shared" ref="Q4:Q13" si="2">E4/2</f>
        <v>-212294.74414049994</v>
      </c>
      <c r="R4" s="9">
        <f>(SUM($E4:F4)+SUM($E4:E4))/2</f>
        <v>-426846.4724369999</v>
      </c>
      <c r="S4" s="9">
        <f>(SUM($E4:G4)+SUM($E4:F4))/2</f>
        <v>-388458.15424499987</v>
      </c>
      <c r="T4" s="9">
        <f>(SUM($E4:H4)+SUM($E4:G4))/2</f>
        <v>-256156.42901099985</v>
      </c>
      <c r="U4" s="9">
        <f>(SUM($E4:I4)+SUM($E4:H4))/2</f>
        <v>-113439.28572899988</v>
      </c>
      <c r="V4" s="9">
        <f>(SUM($E4:J4)+SUM($E4:I4))/2</f>
        <v>386152.46087250009</v>
      </c>
      <c r="W4" s="9">
        <f>(SUM($E4:K4)+SUM($E4:J4))/2</f>
        <v>1513592.9574675001</v>
      </c>
      <c r="X4" s="9">
        <f>(SUM($E4:L4)+SUM($E4:K4))/2</f>
        <v>2544508.1964540007</v>
      </c>
      <c r="Y4" s="9">
        <f>(SUM($E4:M4)+SUM($E4:L4))/2</f>
        <v>3067458.6333510005</v>
      </c>
      <c r="Z4" s="9">
        <f>(SUM($E4:N4)+SUM($E4:M4))/2</f>
        <v>3456198.2927535009</v>
      </c>
      <c r="AA4" s="9">
        <f t="shared" ref="AA4:AA13" si="3">AVERAGE(Q4:Z4)</f>
        <v>957071.54553360026</v>
      </c>
    </row>
    <row r="5" spans="1:28">
      <c r="A5" s="7">
        <v>4149</v>
      </c>
      <c r="B5" t="s">
        <v>41</v>
      </c>
      <c r="C5" t="str">
        <f t="shared" si="0"/>
        <v>4149 Thermal 311-316</v>
      </c>
      <c r="D5" s="11">
        <v>1</v>
      </c>
      <c r="E5" s="8">
        <v>427.46848199999999</v>
      </c>
      <c r="F5" s="9">
        <v>110399.60187899999</v>
      </c>
      <c r="G5" s="9">
        <v>18465.298844999998</v>
      </c>
      <c r="H5" s="9">
        <v>0</v>
      </c>
      <c r="I5" s="9">
        <v>3367.8671669999999</v>
      </c>
      <c r="J5" s="9">
        <v>771814.58251800016</v>
      </c>
      <c r="K5" s="9">
        <v>84475.91993400002</v>
      </c>
      <c r="L5" s="9">
        <v>26762.994888000001</v>
      </c>
      <c r="M5" s="9">
        <v>-100.86268499999998</v>
      </c>
      <c r="N5" s="9">
        <v>7539.0272369999984</v>
      </c>
      <c r="O5" s="9">
        <f t="shared" si="1"/>
        <v>1023151.8982650001</v>
      </c>
      <c r="Q5" s="9">
        <f t="shared" si="2"/>
        <v>213.734241</v>
      </c>
      <c r="R5" s="9">
        <f>(SUM($E5:F5)+SUM($E5:E5))/2</f>
        <v>55627.269421499994</v>
      </c>
      <c r="S5" s="9">
        <f>(SUM($E5:G5)+SUM($E5:F5))/2</f>
        <v>120059.71978349998</v>
      </c>
      <c r="T5" s="9">
        <f>(SUM($E5:H5)+SUM($E5:G5))/2</f>
        <v>129292.36920599999</v>
      </c>
      <c r="U5" s="9">
        <f>(SUM($E5:I5)+SUM($E5:H5))/2</f>
        <v>130976.30278949998</v>
      </c>
      <c r="V5" s="9">
        <f>(SUM($E5:J5)+SUM($E5:I5))/2</f>
        <v>518567.52763200004</v>
      </c>
      <c r="W5" s="9">
        <f>(SUM($E5:K5)+SUM($E5:J5))/2</f>
        <v>946712.77885800018</v>
      </c>
      <c r="X5" s="9">
        <f>(SUM($E5:L5)+SUM($E5:K5))/2</f>
        <v>1002332.2362690001</v>
      </c>
      <c r="Y5" s="9">
        <f>(SUM($E5:M5)+SUM($E5:L5))/2</f>
        <v>1015663.3023705001</v>
      </c>
      <c r="Z5" s="9">
        <f>(SUM($E5:N5)+SUM($E5:M5))/2</f>
        <v>1019382.3846465001</v>
      </c>
      <c r="AA5" s="9">
        <f t="shared" si="3"/>
        <v>493882.76252175012</v>
      </c>
    </row>
    <row r="6" spans="1:28" hidden="1">
      <c r="A6" s="7">
        <v>4151</v>
      </c>
      <c r="B6" t="s">
        <v>41</v>
      </c>
      <c r="C6" t="str">
        <f t="shared" si="0"/>
        <v>4151 Thermal 311-316</v>
      </c>
      <c r="D6" s="11">
        <v>1</v>
      </c>
      <c r="E6" s="8">
        <v>0</v>
      </c>
      <c r="F6" s="9">
        <v>0</v>
      </c>
      <c r="G6" s="9">
        <v>0</v>
      </c>
      <c r="H6" s="9">
        <v>0</v>
      </c>
      <c r="I6" s="9">
        <v>0</v>
      </c>
      <c r="J6" s="9">
        <v>0</v>
      </c>
      <c r="K6" s="9">
        <v>0</v>
      </c>
      <c r="L6" s="9">
        <v>0</v>
      </c>
      <c r="M6" s="9">
        <v>0</v>
      </c>
      <c r="N6" s="9">
        <v>0</v>
      </c>
      <c r="O6" s="9">
        <f t="shared" si="1"/>
        <v>0</v>
      </c>
      <c r="Q6" s="9">
        <f t="shared" si="2"/>
        <v>0</v>
      </c>
      <c r="R6" s="9">
        <f>(SUM($E6:F6)+SUM($E6:E6))/2</f>
        <v>0</v>
      </c>
      <c r="S6" s="9">
        <f>(SUM($E6:G6)+SUM($E6:F6))/2</f>
        <v>0</v>
      </c>
      <c r="T6" s="9">
        <f>(SUM($E6:H6)+SUM($E6:G6))/2</f>
        <v>0</v>
      </c>
      <c r="U6" s="9">
        <f>(SUM($E6:I6)+SUM($E6:H6))/2</f>
        <v>0</v>
      </c>
      <c r="V6" s="9">
        <f>(SUM($E6:J6)+SUM($E6:I6))/2</f>
        <v>0</v>
      </c>
      <c r="W6" s="9">
        <f>(SUM($E6:K6)+SUM($E6:J6))/2</f>
        <v>0</v>
      </c>
      <c r="X6" s="9">
        <f>(SUM($E6:L6)+SUM($E6:K6))/2</f>
        <v>0</v>
      </c>
      <c r="Y6" s="9">
        <f>(SUM($E6:M6)+SUM($E6:L6))/2</f>
        <v>0</v>
      </c>
      <c r="Z6" s="9">
        <f>(SUM($E6:N6)+SUM($E6:M6))/2</f>
        <v>0</v>
      </c>
      <c r="AA6" s="9">
        <f t="shared" si="3"/>
        <v>0</v>
      </c>
    </row>
    <row r="7" spans="1:28" hidden="1">
      <c r="A7" s="7">
        <v>4168</v>
      </c>
      <c r="B7" t="s">
        <v>41</v>
      </c>
      <c r="C7" t="str">
        <f t="shared" si="0"/>
        <v>4168 Thermal 311-316</v>
      </c>
      <c r="D7" s="11">
        <v>1</v>
      </c>
      <c r="E7" s="8">
        <v>0</v>
      </c>
      <c r="F7" s="9">
        <v>0</v>
      </c>
      <c r="G7" s="9">
        <v>0</v>
      </c>
      <c r="H7" s="9">
        <v>0</v>
      </c>
      <c r="I7" s="9">
        <v>0</v>
      </c>
      <c r="J7" s="9">
        <v>0</v>
      </c>
      <c r="K7" s="9">
        <v>0</v>
      </c>
      <c r="L7" s="9">
        <v>0</v>
      </c>
      <c r="M7" s="9">
        <v>0</v>
      </c>
      <c r="N7" s="9">
        <v>0</v>
      </c>
      <c r="O7" s="9">
        <f t="shared" si="1"/>
        <v>0</v>
      </c>
      <c r="Q7" s="9">
        <f t="shared" si="2"/>
        <v>0</v>
      </c>
      <c r="R7" s="9">
        <f>(SUM($E7:F7)+SUM($E7:E7))/2</f>
        <v>0</v>
      </c>
      <c r="S7" s="9">
        <f>(SUM($E7:G7)+SUM($E7:F7))/2</f>
        <v>0</v>
      </c>
      <c r="T7" s="9">
        <f>(SUM($E7:H7)+SUM($E7:G7))/2</f>
        <v>0</v>
      </c>
      <c r="U7" s="9">
        <f>(SUM($E7:I7)+SUM($E7:H7))/2</f>
        <v>0</v>
      </c>
      <c r="V7" s="9">
        <f>(SUM($E7:J7)+SUM($E7:I7))/2</f>
        <v>0</v>
      </c>
      <c r="W7" s="9">
        <f>(SUM($E7:K7)+SUM($E7:J7))/2</f>
        <v>0</v>
      </c>
      <c r="X7" s="9">
        <f>(SUM($E7:L7)+SUM($E7:K7))/2</f>
        <v>0</v>
      </c>
      <c r="Y7" s="9">
        <f>(SUM($E7:M7)+SUM($E7:L7))/2</f>
        <v>0</v>
      </c>
      <c r="Z7" s="9">
        <f>(SUM($E7:N7)+SUM($E7:M7))/2</f>
        <v>0</v>
      </c>
      <c r="AA7" s="9">
        <f t="shared" si="3"/>
        <v>0</v>
      </c>
    </row>
    <row r="8" spans="1:28" hidden="1">
      <c r="A8" s="7">
        <v>4170</v>
      </c>
      <c r="B8" t="s">
        <v>41</v>
      </c>
      <c r="C8" t="str">
        <f t="shared" si="0"/>
        <v>4170 Thermal 311-316</v>
      </c>
      <c r="D8" s="11">
        <v>1</v>
      </c>
      <c r="E8" s="8">
        <v>0</v>
      </c>
      <c r="F8" s="9">
        <v>0</v>
      </c>
      <c r="G8" s="9">
        <v>0</v>
      </c>
      <c r="H8" s="9">
        <v>0</v>
      </c>
      <c r="I8" s="9">
        <v>0</v>
      </c>
      <c r="J8" s="9">
        <v>0</v>
      </c>
      <c r="K8" s="9">
        <v>0</v>
      </c>
      <c r="L8" s="9">
        <v>0</v>
      </c>
      <c r="M8" s="9">
        <v>0</v>
      </c>
      <c r="N8" s="9">
        <v>0</v>
      </c>
      <c r="O8" s="9">
        <f t="shared" si="1"/>
        <v>0</v>
      </c>
      <c r="Q8" s="9">
        <f t="shared" si="2"/>
        <v>0</v>
      </c>
      <c r="R8" s="9">
        <f>(SUM($E8:F8)+SUM($E8:E8))/2</f>
        <v>0</v>
      </c>
      <c r="S8" s="9">
        <f>(SUM($E8:G8)+SUM($E8:F8))/2</f>
        <v>0</v>
      </c>
      <c r="T8" s="9">
        <f>(SUM($E8:H8)+SUM($E8:G8))/2</f>
        <v>0</v>
      </c>
      <c r="U8" s="9">
        <f>(SUM($E8:I8)+SUM($E8:H8))/2</f>
        <v>0</v>
      </c>
      <c r="V8" s="9">
        <f>(SUM($E8:J8)+SUM($E8:I8))/2</f>
        <v>0</v>
      </c>
      <c r="W8" s="9">
        <f>(SUM($E8:K8)+SUM($E8:J8))/2</f>
        <v>0</v>
      </c>
      <c r="X8" s="9">
        <f>(SUM($E8:L8)+SUM($E8:K8))/2</f>
        <v>0</v>
      </c>
      <c r="Y8" s="9">
        <f>(SUM($E8:M8)+SUM($E8:L8))/2</f>
        <v>0</v>
      </c>
      <c r="Z8" s="9">
        <f>(SUM($E8:N8)+SUM($E8:M8))/2</f>
        <v>0</v>
      </c>
      <c r="AA8" s="9">
        <f t="shared" si="3"/>
        <v>0</v>
      </c>
    </row>
    <row r="9" spans="1:28">
      <c r="A9" s="7">
        <v>4172</v>
      </c>
      <c r="B9" t="s">
        <v>41</v>
      </c>
      <c r="C9" t="str">
        <f t="shared" si="0"/>
        <v>4172 Thermal 311-316</v>
      </c>
      <c r="D9" s="11">
        <v>1</v>
      </c>
      <c r="E9" s="8">
        <v>0</v>
      </c>
      <c r="F9" s="9">
        <v>0</v>
      </c>
      <c r="G9" s="9">
        <v>0</v>
      </c>
      <c r="H9" s="9">
        <v>0</v>
      </c>
      <c r="I9" s="9">
        <v>0</v>
      </c>
      <c r="J9" s="9">
        <v>1658868.972936</v>
      </c>
      <c r="K9" s="9">
        <v>85263.950331</v>
      </c>
      <c r="L9" s="9">
        <v>229380.92570399999</v>
      </c>
      <c r="M9" s="9">
        <v>289431.65651399997</v>
      </c>
      <c r="N9" s="9">
        <v>294329.152803</v>
      </c>
      <c r="O9" s="9">
        <f t="shared" si="1"/>
        <v>2557274.6582880002</v>
      </c>
      <c r="Q9" s="9">
        <f t="shared" si="2"/>
        <v>0</v>
      </c>
      <c r="R9" s="9">
        <f>(SUM($E9:F9)+SUM($E9:E9))/2</f>
        <v>0</v>
      </c>
      <c r="S9" s="9">
        <f>(SUM($E9:G9)+SUM($E9:F9))/2</f>
        <v>0</v>
      </c>
      <c r="T9" s="9">
        <f>(SUM($E9:H9)+SUM($E9:G9))/2</f>
        <v>0</v>
      </c>
      <c r="U9" s="9">
        <f>(SUM($E9:I9)+SUM($E9:H9))/2</f>
        <v>0</v>
      </c>
      <c r="V9" s="9">
        <f>(SUM($E9:J9)+SUM($E9:I9))/2</f>
        <v>829434.48646799999</v>
      </c>
      <c r="W9" s="9">
        <f>(SUM($E9:K9)+SUM($E9:J9))/2</f>
        <v>1701500.9481015</v>
      </c>
      <c r="X9" s="9">
        <f>(SUM($E9:L9)+SUM($E9:K9))/2</f>
        <v>1858823.3861189999</v>
      </c>
      <c r="Y9" s="9">
        <f>(SUM($E9:M9)+SUM($E9:L9))/2</f>
        <v>2118229.677228</v>
      </c>
      <c r="Z9" s="9">
        <f>(SUM($E9:N9)+SUM($E9:M9))/2</f>
        <v>2410110.0818865001</v>
      </c>
      <c r="AA9" s="9">
        <f t="shared" si="3"/>
        <v>891809.85798030009</v>
      </c>
    </row>
    <row r="10" spans="1:28" hidden="1">
      <c r="A10" s="7">
        <v>4175</v>
      </c>
      <c r="B10" t="s">
        <v>41</v>
      </c>
      <c r="C10" t="str">
        <f t="shared" si="0"/>
        <v>4175 Thermal 311-316</v>
      </c>
      <c r="D10" s="11">
        <v>1</v>
      </c>
      <c r="E10" s="8">
        <v>0</v>
      </c>
      <c r="F10" s="9">
        <v>0</v>
      </c>
      <c r="G10" s="9">
        <v>0</v>
      </c>
      <c r="H10" s="9">
        <v>0</v>
      </c>
      <c r="I10" s="9">
        <v>0</v>
      </c>
      <c r="J10" s="9">
        <v>0</v>
      </c>
      <c r="K10" s="9">
        <v>0</v>
      </c>
      <c r="L10" s="9">
        <v>0</v>
      </c>
      <c r="M10" s="9">
        <v>0</v>
      </c>
      <c r="N10" s="9">
        <v>0</v>
      </c>
      <c r="O10" s="9">
        <f t="shared" si="1"/>
        <v>0</v>
      </c>
      <c r="Q10" s="9">
        <f t="shared" si="2"/>
        <v>0</v>
      </c>
      <c r="R10" s="9">
        <f>(SUM($E10:F10)+SUM($E10:E10))/2</f>
        <v>0</v>
      </c>
      <c r="S10" s="9">
        <f>(SUM($E10:G10)+SUM($E10:F10))/2</f>
        <v>0</v>
      </c>
      <c r="T10" s="9">
        <f>(SUM($E10:H10)+SUM($E10:G10))/2</f>
        <v>0</v>
      </c>
      <c r="U10" s="9">
        <f>(SUM($E10:I10)+SUM($E10:H10))/2</f>
        <v>0</v>
      </c>
      <c r="V10" s="9">
        <f>(SUM($E10:J10)+SUM($E10:I10))/2</f>
        <v>0</v>
      </c>
      <c r="W10" s="9">
        <f>(SUM($E10:K10)+SUM($E10:J10))/2</f>
        <v>0</v>
      </c>
      <c r="X10" s="9">
        <f>(SUM($E10:L10)+SUM($E10:K10))/2</f>
        <v>0</v>
      </c>
      <c r="Y10" s="9">
        <f>(SUM($E10:M10)+SUM($E10:L10))/2</f>
        <v>0</v>
      </c>
      <c r="Z10" s="9">
        <f>(SUM($E10:N10)+SUM($E10:M10))/2</f>
        <v>0</v>
      </c>
      <c r="AA10" s="9">
        <f t="shared" si="3"/>
        <v>0</v>
      </c>
    </row>
    <row r="11" spans="1:28">
      <c r="A11" s="7">
        <v>4182</v>
      </c>
      <c r="B11" t="s">
        <v>41</v>
      </c>
      <c r="C11" t="str">
        <f t="shared" si="0"/>
        <v>4182 Thermal 311-316</v>
      </c>
      <c r="D11" s="11">
        <v>1</v>
      </c>
      <c r="E11" s="8">
        <v>0</v>
      </c>
      <c r="F11" s="9">
        <v>0</v>
      </c>
      <c r="G11" s="9">
        <v>0</v>
      </c>
      <c r="H11" s="9">
        <v>0</v>
      </c>
      <c r="I11" s="9">
        <v>0</v>
      </c>
      <c r="J11" s="9">
        <v>79459.616669999989</v>
      </c>
      <c r="K11" s="9">
        <v>155.826111</v>
      </c>
      <c r="L11" s="9">
        <v>398597.35511400003</v>
      </c>
      <c r="M11" s="9">
        <v>0</v>
      </c>
      <c r="N11" s="9">
        <v>0</v>
      </c>
      <c r="O11" s="9">
        <f t="shared" si="1"/>
        <v>478212.79789500003</v>
      </c>
      <c r="Q11" s="9">
        <f t="shared" si="2"/>
        <v>0</v>
      </c>
      <c r="R11" s="9">
        <f>(SUM($E11:F11)+SUM($E11:E11))/2</f>
        <v>0</v>
      </c>
      <c r="S11" s="9">
        <f>(SUM($E11:G11)+SUM($E11:F11))/2</f>
        <v>0</v>
      </c>
      <c r="T11" s="9">
        <f>(SUM($E11:H11)+SUM($E11:G11))/2</f>
        <v>0</v>
      </c>
      <c r="U11" s="9">
        <f>(SUM($E11:I11)+SUM($E11:H11))/2</f>
        <v>0</v>
      </c>
      <c r="V11" s="9">
        <f>(SUM($E11:J11)+SUM($E11:I11))/2</f>
        <v>39729.808334999994</v>
      </c>
      <c r="W11" s="9">
        <f>(SUM($E11:K11)+SUM($E11:J11))/2</f>
        <v>79537.52972549999</v>
      </c>
      <c r="X11" s="9">
        <f>(SUM($E11:L11)+SUM($E11:K11))/2</f>
        <v>278914.12033800001</v>
      </c>
      <c r="Y11" s="9">
        <f>(SUM($E11:M11)+SUM($E11:L11))/2</f>
        <v>478212.79789500003</v>
      </c>
      <c r="Z11" s="9">
        <f>(SUM($E11:N11)+SUM($E11:M11))/2</f>
        <v>478212.79789500003</v>
      </c>
      <c r="AA11" s="9">
        <f t="shared" si="3"/>
        <v>135460.70541885</v>
      </c>
    </row>
    <row r="12" spans="1:28" hidden="1">
      <c r="A12" s="7">
        <v>7130</v>
      </c>
      <c r="B12" t="s">
        <v>41</v>
      </c>
      <c r="C12" t="str">
        <f t="shared" ref="C12" si="4">CONCATENATE(A12," ",B12)</f>
        <v>7130 Thermal 311-316</v>
      </c>
      <c r="D12" s="11">
        <v>1</v>
      </c>
      <c r="E12" s="8">
        <v>0</v>
      </c>
      <c r="F12" s="9">
        <v>0</v>
      </c>
      <c r="G12" s="9">
        <v>0</v>
      </c>
      <c r="H12" s="9">
        <v>0</v>
      </c>
      <c r="I12" s="9">
        <v>0</v>
      </c>
      <c r="J12" s="9">
        <v>0</v>
      </c>
      <c r="K12" s="9">
        <v>0</v>
      </c>
      <c r="L12" s="9">
        <v>0</v>
      </c>
      <c r="M12" s="9">
        <v>0</v>
      </c>
      <c r="N12" s="9">
        <v>0</v>
      </c>
      <c r="O12" s="9">
        <f t="shared" si="1"/>
        <v>0</v>
      </c>
      <c r="Q12" s="9">
        <f t="shared" si="2"/>
        <v>0</v>
      </c>
      <c r="R12" s="9">
        <f>(SUM($E12:F12)+SUM($E12:E12))/2</f>
        <v>0</v>
      </c>
      <c r="S12" s="9">
        <f>(SUM($E12:G12)+SUM($E12:F12))/2</f>
        <v>0</v>
      </c>
      <c r="T12" s="9">
        <f>(SUM($E12:H12)+SUM($E12:G12))/2</f>
        <v>0</v>
      </c>
      <c r="U12" s="9">
        <f>(SUM($E12:I12)+SUM($E12:H12))/2</f>
        <v>0</v>
      </c>
      <c r="V12" s="9">
        <f>(SUM($E12:J12)+SUM($E12:I12))/2</f>
        <v>0</v>
      </c>
      <c r="W12" s="9">
        <f>(SUM($E12:K12)+SUM($E12:J12))/2</f>
        <v>0</v>
      </c>
      <c r="X12" s="9">
        <f>(SUM($E12:L12)+SUM($E12:K12))/2</f>
        <v>0</v>
      </c>
      <c r="Y12" s="9">
        <f>(SUM($E12:M12)+SUM($E12:L12))/2</f>
        <v>0</v>
      </c>
      <c r="Z12" s="9">
        <f>(SUM($E12:N12)+SUM($E12:M12))/2</f>
        <v>0</v>
      </c>
      <c r="AA12" s="9">
        <f t="shared" si="3"/>
        <v>0</v>
      </c>
    </row>
    <row r="13" spans="1:28" hidden="1">
      <c r="E13" s="9">
        <f t="shared" ref="E13:O13" si="5">SUM(E4:E12)</f>
        <v>-424162.01979899989</v>
      </c>
      <c r="F13" s="9">
        <f t="shared" si="5"/>
        <v>105885.633567</v>
      </c>
      <c r="G13" s="9">
        <f t="shared" si="5"/>
        <v>99755.903540999992</v>
      </c>
      <c r="H13" s="9">
        <f t="shared" si="5"/>
        <v>183312.845772</v>
      </c>
      <c r="I13" s="9">
        <f t="shared" si="5"/>
        <v>105489.307959</v>
      </c>
      <c r="J13" s="9">
        <f t="shared" si="5"/>
        <v>3407205.224535</v>
      </c>
      <c r="K13" s="9">
        <f t="shared" si="5"/>
        <v>1527714.6371550001</v>
      </c>
      <c r="L13" s="9">
        <f t="shared" si="5"/>
        <v>1358752.8128999998</v>
      </c>
      <c r="M13" s="9">
        <f t="shared" si="5"/>
        <v>631220.13042900001</v>
      </c>
      <c r="N13" s="9">
        <f t="shared" si="5"/>
        <v>737458.16224500001</v>
      </c>
      <c r="O13" s="38">
        <f t="shared" si="5"/>
        <v>7732632.6383040017</v>
      </c>
      <c r="Q13" s="9">
        <f t="shared" si="2"/>
        <v>-212081.00989949994</v>
      </c>
      <c r="R13" s="9">
        <f>(SUM($E13:F13)+SUM($E13:E13))/2</f>
        <v>-371219.20301549986</v>
      </c>
      <c r="S13" s="9">
        <f>(SUM($E13:G13)+SUM($E13:F13))/2</f>
        <v>-268398.43446149991</v>
      </c>
      <c r="T13" s="9">
        <f>(SUM($E13:H13)+SUM($E13:G13))/2</f>
        <v>-126864.05980499992</v>
      </c>
      <c r="U13" s="9">
        <f>(SUM($E13:I13)+SUM($E13:H13))/2</f>
        <v>17537.017060500075</v>
      </c>
      <c r="V13" s="9">
        <f>(SUM($E13:J13)+SUM($E13:I13))/2</f>
        <v>1773884.2833075</v>
      </c>
      <c r="W13" s="9">
        <f>(SUM($E13:K13)+SUM($E13:J13))/2</f>
        <v>4241344.2141525</v>
      </c>
      <c r="X13" s="9">
        <f>(SUM($E13:L13)+SUM($E13:K13))/2</f>
        <v>5684577.9391799998</v>
      </c>
      <c r="Y13" s="9">
        <f>(SUM($E13:M13)+SUM($E13:L13))/2</f>
        <v>6679564.4108444992</v>
      </c>
      <c r="Z13" s="9">
        <f>(SUM($E13:N13)+SUM($E13:M13))/2</f>
        <v>7363903.557181499</v>
      </c>
      <c r="AA13" s="38">
        <f t="shared" si="3"/>
        <v>2478224.8714544997</v>
      </c>
    </row>
    <row r="16" spans="1:28">
      <c r="O16" s="3">
        <f>SUBTOTAL(9,O4:O11)</f>
        <v>7732632.6383040017</v>
      </c>
      <c r="AA16" s="3">
        <f>SUBTOTAL(9,AA4:AA11)</f>
        <v>2478224.8714545001</v>
      </c>
      <c r="AB16" s="73" t="s">
        <v>188</v>
      </c>
    </row>
  </sheetData>
  <autoFilter ref="A3:AA13">
    <filterColumn colId="0">
      <filters>
        <filter val="4116"/>
        <filter val="4149"/>
        <filter val="4172"/>
        <filter val="4182"/>
      </filters>
    </filterColumn>
  </autoFilter>
  <pageMargins left="0.7" right="0.7" top="0.75" bottom="0.75" header="0.3" footer="0.3"/>
  <pageSetup scale="66" orientation="portrait"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32"/>
  <sheetViews>
    <sheetView workbookViewId="0">
      <selection activeCell="N23" sqref="N23"/>
    </sheetView>
  </sheetViews>
  <sheetFormatPr defaultRowHeight="15" outlineLevelCol="1"/>
  <cols>
    <col min="2" max="2" width="23" bestFit="1" customWidth="1"/>
    <col min="3" max="3" width="25.140625" bestFit="1" customWidth="1"/>
    <col min="4" max="4" width="17.140625"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2.57031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42578125" bestFit="1" customWidth="1"/>
  </cols>
  <sheetData>
    <row r="1" spans="1:28">
      <c r="E1">
        <v>1</v>
      </c>
      <c r="F1">
        <v>2</v>
      </c>
      <c r="G1">
        <v>3</v>
      </c>
      <c r="H1">
        <v>4</v>
      </c>
      <c r="I1">
        <v>5</v>
      </c>
      <c r="J1">
        <v>6</v>
      </c>
      <c r="K1">
        <v>7</v>
      </c>
      <c r="L1">
        <v>8</v>
      </c>
      <c r="M1">
        <v>9</v>
      </c>
      <c r="N1">
        <v>10</v>
      </c>
      <c r="O1" s="9"/>
    </row>
    <row r="2" spans="1:28">
      <c r="E2" t="str">
        <f>INDEX('[3]2017 Inputs'!$B$5:$B$16,' WA E Hydro'!E$1)</f>
        <v>Actual</v>
      </c>
      <c r="F2" t="str">
        <f>INDEX('[3]2017 Inputs'!$B$5:$B$16,' WA E Hydro'!F$1)</f>
        <v>Actual</v>
      </c>
      <c r="G2" t="str">
        <f>INDEX('[3]2017 Inputs'!$B$5:$B$16,' WA E Hydro'!G$1)</f>
        <v>Actual</v>
      </c>
      <c r="H2" t="str">
        <f>INDEX('[3]2017 Inputs'!$B$5:$B$16,' WA E Hydro'!H$1)</f>
        <v>Actual</v>
      </c>
      <c r="I2" t="str">
        <f>INDEX('[3]2017 Inputs'!$B$5:$B$16,' WA E Hydro'!I$1)</f>
        <v>Actual</v>
      </c>
      <c r="J2" t="str">
        <f>INDEX('[3]2017 Inputs'!$B$5:$B$16,' WA E Hydro'!J$1)</f>
        <v>Actual</v>
      </c>
      <c r="K2" t="str">
        <f>INDEX('[3]2017 Inputs'!$B$5:$B$16,' WA E Hydro'!K$1)</f>
        <v>Actual</v>
      </c>
      <c r="L2" t="str">
        <f>INDEX('[3]2017 Inputs'!$B$5:$B$16,' WA E Hydro'!L$1)</f>
        <v>Actual</v>
      </c>
      <c r="M2" t="str">
        <f>INDEX('[3]2017 Inputs'!$B$5:$B$16,' WA E Hydro'!M$1)</f>
        <v>Actual</v>
      </c>
      <c r="N2" t="str">
        <f>INDEX('[3]2017 Inputs'!$B$5:$B$16,' WA E Hydro'!N$1)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4108</v>
      </c>
      <c r="B4" t="s">
        <v>39</v>
      </c>
      <c r="C4" t="str">
        <f t="shared" ref="C4:C23" si="0">CONCATENATE(A4," ",B4)</f>
        <v>4108 Hydro 331-336</v>
      </c>
      <c r="D4" s="11">
        <v>1</v>
      </c>
      <c r="E4" s="8">
        <v>0</v>
      </c>
      <c r="F4" s="9">
        <v>0</v>
      </c>
      <c r="G4" s="9">
        <v>0</v>
      </c>
      <c r="H4" s="9">
        <v>0</v>
      </c>
      <c r="I4" s="9">
        <v>0</v>
      </c>
      <c r="J4" s="9">
        <v>0</v>
      </c>
      <c r="K4" s="9">
        <v>0</v>
      </c>
      <c r="L4" s="9">
        <v>0</v>
      </c>
      <c r="M4" s="9">
        <v>0</v>
      </c>
      <c r="N4" s="9">
        <v>0</v>
      </c>
      <c r="O4" s="9">
        <f t="shared" ref="O4:O29" si="1">SUM(E4:N4)</f>
        <v>0</v>
      </c>
      <c r="Q4" s="9">
        <f t="shared" ref="Q4:Q30" si="2">E4/2</f>
        <v>0</v>
      </c>
      <c r="R4" s="9">
        <f>(SUM($E4:F4)+SUM($E4:E4))/2</f>
        <v>0</v>
      </c>
      <c r="S4" s="9">
        <f>(SUM($E4:G4)+SUM($E4:F4))/2</f>
        <v>0</v>
      </c>
      <c r="T4" s="9">
        <f>(SUM($E4:H4)+SUM($E4:G4))/2</f>
        <v>0</v>
      </c>
      <c r="U4" s="9">
        <f>(SUM($E4:I4)+SUM($E4:H4))/2</f>
        <v>0</v>
      </c>
      <c r="V4" s="9">
        <f>(SUM($E4:J4)+SUM($E4:I4))/2</f>
        <v>0</v>
      </c>
      <c r="W4" s="9">
        <f>(SUM($E4:K4)+SUM($E4:J4))/2</f>
        <v>0</v>
      </c>
      <c r="X4" s="9">
        <f>(SUM($E4:L4)+SUM($E4:K4))/2</f>
        <v>0</v>
      </c>
      <c r="Y4" s="9">
        <f>(SUM($E4:M4)+SUM($E4:L4))/2</f>
        <v>0</v>
      </c>
      <c r="Z4" s="9">
        <f>(SUM($E4:N4)+SUM($E4:M4))/2</f>
        <v>0</v>
      </c>
      <c r="AA4" s="9">
        <f t="shared" ref="AA4:AA30" si="3">AVERAGE(Q4:Z4)</f>
        <v>0</v>
      </c>
    </row>
    <row r="5" spans="1:28" hidden="1">
      <c r="A5" s="7">
        <v>4139</v>
      </c>
      <c r="B5" t="s">
        <v>39</v>
      </c>
      <c r="C5" t="str">
        <f t="shared" si="0"/>
        <v>4139 Hydro 331-336</v>
      </c>
      <c r="D5" s="11">
        <v>1</v>
      </c>
      <c r="E5" s="8">
        <v>0</v>
      </c>
      <c r="F5" s="9">
        <v>0</v>
      </c>
      <c r="G5" s="9">
        <v>0</v>
      </c>
      <c r="H5" s="9">
        <v>0</v>
      </c>
      <c r="I5" s="9">
        <v>0</v>
      </c>
      <c r="J5" s="9">
        <v>0</v>
      </c>
      <c r="K5" s="9">
        <v>0</v>
      </c>
      <c r="L5" s="9">
        <v>0</v>
      </c>
      <c r="M5" s="9">
        <v>0</v>
      </c>
      <c r="N5" s="9">
        <v>0</v>
      </c>
      <c r="O5" s="9">
        <f t="shared" si="1"/>
        <v>0</v>
      </c>
      <c r="Q5" s="9">
        <f t="shared" si="2"/>
        <v>0</v>
      </c>
      <c r="R5" s="9">
        <f>(SUM($E5:F5)+SUM($E5:E5))/2</f>
        <v>0</v>
      </c>
      <c r="S5" s="9">
        <f>(SUM($E5:G5)+SUM($E5:F5))/2</f>
        <v>0</v>
      </c>
      <c r="T5" s="9">
        <f>(SUM($E5:H5)+SUM($E5:G5))/2</f>
        <v>0</v>
      </c>
      <c r="U5" s="9">
        <f>(SUM($E5:I5)+SUM($E5:H5))/2</f>
        <v>0</v>
      </c>
      <c r="V5" s="9">
        <f>(SUM($E5:J5)+SUM($E5:I5))/2</f>
        <v>0</v>
      </c>
      <c r="W5" s="9">
        <f>(SUM($E5:K5)+SUM($E5:J5))/2</f>
        <v>0</v>
      </c>
      <c r="X5" s="9">
        <f>(SUM($E5:L5)+SUM($E5:K5))/2</f>
        <v>0</v>
      </c>
      <c r="Y5" s="9">
        <f>(SUM($E5:M5)+SUM($E5:L5))/2</f>
        <v>0</v>
      </c>
      <c r="Z5" s="9">
        <f>(SUM($E5:N5)+SUM($E5:M5))/2</f>
        <v>0</v>
      </c>
      <c r="AA5" s="9">
        <f t="shared" si="3"/>
        <v>0</v>
      </c>
    </row>
    <row r="6" spans="1:28">
      <c r="A6" s="7">
        <v>4140</v>
      </c>
      <c r="B6" t="s">
        <v>39</v>
      </c>
      <c r="C6" t="str">
        <f t="shared" si="0"/>
        <v>4140 Hydro 331-336</v>
      </c>
      <c r="D6" s="11">
        <v>1</v>
      </c>
      <c r="E6" s="8">
        <v>-29222.493174000003</v>
      </c>
      <c r="F6" s="9">
        <v>67372.572981000005</v>
      </c>
      <c r="G6" s="9">
        <v>61153.857681000001</v>
      </c>
      <c r="H6" s="9">
        <v>23890.823943000003</v>
      </c>
      <c r="I6" s="9">
        <v>41682.968712000002</v>
      </c>
      <c r="J6" s="9">
        <v>50333.825471999997</v>
      </c>
      <c r="K6" s="9">
        <v>-11544.238776</v>
      </c>
      <c r="L6" s="9">
        <v>87688.145034000001</v>
      </c>
      <c r="M6" s="9">
        <v>41955.524730000005</v>
      </c>
      <c r="N6" s="9">
        <v>65516.785026000005</v>
      </c>
      <c r="O6" s="9">
        <f t="shared" si="1"/>
        <v>398827.77162899997</v>
      </c>
      <c r="Q6" s="9">
        <f t="shared" si="2"/>
        <v>-14611.246587000001</v>
      </c>
      <c r="R6" s="9">
        <f>(SUM($E6:F6)+SUM($E6:E6))/2</f>
        <v>4463.7933164999995</v>
      </c>
      <c r="S6" s="9">
        <f>(SUM($E6:G6)+SUM($E6:F6))/2</f>
        <v>68727.008647499999</v>
      </c>
      <c r="T6" s="9">
        <f>(SUM($E6:H6)+SUM($E6:G6))/2</f>
        <v>111249.34945949999</v>
      </c>
      <c r="U6" s="9">
        <f>(SUM($E6:I6)+SUM($E6:H6))/2</f>
        <v>144036.24578699999</v>
      </c>
      <c r="V6" s="9">
        <f>(SUM($E6:J6)+SUM($E6:I6))/2</f>
        <v>190044.64287899999</v>
      </c>
      <c r="W6" s="9">
        <f>(SUM($E6:K6)+SUM($E6:J6))/2</f>
        <v>209439.43622699997</v>
      </c>
      <c r="X6" s="9">
        <f>(SUM($E6:L6)+SUM($E6:K6))/2</f>
        <v>247511.38935599997</v>
      </c>
      <c r="Y6" s="9">
        <f>(SUM($E6:M6)+SUM($E6:L6))/2</f>
        <v>312333.224238</v>
      </c>
      <c r="Z6" s="9">
        <f>(SUM($E6:N6)+SUM($E6:M6))/2</f>
        <v>366069.37911599997</v>
      </c>
      <c r="AA6" s="9">
        <f t="shared" si="3"/>
        <v>163926.32224394998</v>
      </c>
    </row>
    <row r="7" spans="1:28" hidden="1">
      <c r="A7" s="7">
        <v>4147</v>
      </c>
      <c r="B7" t="s">
        <v>39</v>
      </c>
      <c r="C7" t="str">
        <f t="shared" si="0"/>
        <v>4147 Hydro 331-336</v>
      </c>
      <c r="D7" s="11">
        <v>1</v>
      </c>
      <c r="E7" s="8">
        <v>0</v>
      </c>
      <c r="F7" s="9">
        <v>0</v>
      </c>
      <c r="G7" s="9">
        <v>0</v>
      </c>
      <c r="H7" s="9">
        <v>76395.159182999996</v>
      </c>
      <c r="I7" s="9">
        <v>1098.584928</v>
      </c>
      <c r="J7" s="9">
        <v>0</v>
      </c>
      <c r="K7" s="9">
        <v>0</v>
      </c>
      <c r="L7" s="9">
        <v>10428.767811000002</v>
      </c>
      <c r="M7" s="9">
        <v>-3.5362739999999997</v>
      </c>
      <c r="N7" s="9">
        <v>0</v>
      </c>
      <c r="O7" s="9">
        <f t="shared" si="1"/>
        <v>87918.975647999992</v>
      </c>
      <c r="Q7" s="9">
        <f t="shared" si="2"/>
        <v>0</v>
      </c>
      <c r="R7" s="9">
        <f>(SUM($E7:F7)+SUM($E7:E7))/2</f>
        <v>0</v>
      </c>
      <c r="S7" s="9">
        <f>(SUM($E7:G7)+SUM($E7:F7))/2</f>
        <v>0</v>
      </c>
      <c r="T7" s="9">
        <f>(SUM($E7:H7)+SUM($E7:G7))/2</f>
        <v>38197.579591499998</v>
      </c>
      <c r="U7" s="9">
        <f>(SUM($E7:I7)+SUM($E7:H7))/2</f>
        <v>76944.451646999994</v>
      </c>
      <c r="V7" s="9">
        <f>(SUM($E7:J7)+SUM($E7:I7))/2</f>
        <v>77493.744110999993</v>
      </c>
      <c r="W7" s="9">
        <f>(SUM($E7:K7)+SUM($E7:J7))/2</f>
        <v>77493.744110999993</v>
      </c>
      <c r="X7" s="9">
        <f>(SUM($E7:L7)+SUM($E7:K7))/2</f>
        <v>82708.128016499992</v>
      </c>
      <c r="Y7" s="9">
        <f>(SUM($E7:M7)+SUM($E7:L7))/2</f>
        <v>87920.743784999999</v>
      </c>
      <c r="Z7" s="9">
        <f>(SUM($E7:N7)+SUM($E7:M7))/2</f>
        <v>87918.975647999992</v>
      </c>
      <c r="AA7" s="9">
        <f t="shared" si="3"/>
        <v>52867.736690999998</v>
      </c>
    </row>
    <row r="8" spans="1:28">
      <c r="A8" s="7">
        <v>4148</v>
      </c>
      <c r="B8" t="s">
        <v>39</v>
      </c>
      <c r="C8" t="str">
        <f t="shared" si="0"/>
        <v>4148 Hydro 331-336</v>
      </c>
      <c r="D8" s="11">
        <v>1</v>
      </c>
      <c r="E8" s="8">
        <v>1256844.6396659999</v>
      </c>
      <c r="F8" s="9">
        <v>99172.194848999992</v>
      </c>
      <c r="G8" s="9">
        <v>22207.866450000001</v>
      </c>
      <c r="H8" s="9">
        <v>26350.650878999997</v>
      </c>
      <c r="I8" s="9">
        <v>147537.87350399999</v>
      </c>
      <c r="J8" s="9">
        <v>402055.77192899992</v>
      </c>
      <c r="K8" s="9">
        <v>58256.019171000029</v>
      </c>
      <c r="L8" s="9">
        <v>89768.97279</v>
      </c>
      <c r="M8" s="9">
        <v>343479.92372399993</v>
      </c>
      <c r="N8" s="9">
        <v>43713.210660000004</v>
      </c>
      <c r="O8" s="9">
        <f t="shared" si="1"/>
        <v>2489387.1236219998</v>
      </c>
      <c r="Q8" s="9">
        <f t="shared" si="2"/>
        <v>628422.31983299996</v>
      </c>
      <c r="R8" s="9">
        <f>(SUM($E8:F8)+SUM($E8:E8))/2</f>
        <v>1306430.7370905001</v>
      </c>
      <c r="S8" s="9">
        <f>(SUM($E8:G8)+SUM($E8:F8))/2</f>
        <v>1367120.76774</v>
      </c>
      <c r="T8" s="9">
        <f>(SUM($E8:H8)+SUM($E8:G8))/2</f>
        <v>1391400.0264045</v>
      </c>
      <c r="U8" s="9">
        <f>(SUM($E8:I8)+SUM($E8:H8))/2</f>
        <v>1478344.2885960001</v>
      </c>
      <c r="V8" s="9">
        <f>(SUM($E8:J8)+SUM($E8:I8))/2</f>
        <v>1753141.1113125002</v>
      </c>
      <c r="W8" s="9">
        <f>(SUM($E8:K8)+SUM($E8:J8))/2</f>
        <v>1983297.0068625</v>
      </c>
      <c r="X8" s="9">
        <f>(SUM($E8:L8)+SUM($E8:K8))/2</f>
        <v>2057309.502843</v>
      </c>
      <c r="Y8" s="9">
        <f>(SUM($E8:M8)+SUM($E8:L8))/2</f>
        <v>2273933.9511000002</v>
      </c>
      <c r="Z8" s="9">
        <f>(SUM($E8:N8)+SUM($E8:M8))/2</f>
        <v>2467530.5182919996</v>
      </c>
      <c r="AA8" s="9">
        <f t="shared" si="3"/>
        <v>1670693.0230073999</v>
      </c>
    </row>
    <row r="9" spans="1:28">
      <c r="A9" s="7">
        <v>4152</v>
      </c>
      <c r="B9" t="s">
        <v>39</v>
      </c>
      <c r="C9" t="str">
        <f t="shared" si="0"/>
        <v>4152 Hydro 331-336</v>
      </c>
      <c r="D9" s="11">
        <v>1</v>
      </c>
      <c r="E9" s="8">
        <v>8602.8081299999994</v>
      </c>
      <c r="F9" s="9">
        <v>4800.544539000055</v>
      </c>
      <c r="G9" s="9">
        <v>-28142.707026</v>
      </c>
      <c r="H9" s="9">
        <v>6154851.8545290008</v>
      </c>
      <c r="I9" s="9">
        <v>210224.00265300012</v>
      </c>
      <c r="J9" s="9">
        <v>129297.660471</v>
      </c>
      <c r="K9" s="9">
        <v>11668.185836999999</v>
      </c>
      <c r="L9" s="9">
        <v>5118.8486370000001</v>
      </c>
      <c r="M9" s="9">
        <v>2225.9990339999999</v>
      </c>
      <c r="N9" s="9">
        <v>186982.55167199997</v>
      </c>
      <c r="O9" s="9">
        <f t="shared" si="1"/>
        <v>6685629.7484760005</v>
      </c>
      <c r="Q9" s="9">
        <f t="shared" si="2"/>
        <v>4301.4040649999997</v>
      </c>
      <c r="R9" s="9">
        <f>(SUM($E9:F9)+SUM($E9:E9))/2</f>
        <v>11003.080399500028</v>
      </c>
      <c r="S9" s="9">
        <f>(SUM($E9:G9)+SUM($E9:F9))/2</f>
        <v>-668.00084399994557</v>
      </c>
      <c r="T9" s="9">
        <f>(SUM($E9:H9)+SUM($E9:G9))/2</f>
        <v>3062686.5729075009</v>
      </c>
      <c r="U9" s="9">
        <f>(SUM($E9:I9)+SUM($E9:H9))/2</f>
        <v>6245224.5014985017</v>
      </c>
      <c r="V9" s="9">
        <f>(SUM($E9:J9)+SUM($E9:I9))/2</f>
        <v>6414985.3330605011</v>
      </c>
      <c r="W9" s="9">
        <f>(SUM($E9:K9)+SUM($E9:J9))/2</f>
        <v>6485468.2562145013</v>
      </c>
      <c r="X9" s="9">
        <f>(SUM($E9:L9)+SUM($E9:K9))/2</f>
        <v>6493861.7734515006</v>
      </c>
      <c r="Y9" s="9">
        <f>(SUM($E9:M9)+SUM($E9:L9))/2</f>
        <v>6497534.1972870007</v>
      </c>
      <c r="Z9" s="9">
        <f>(SUM($E9:N9)+SUM($E9:M9))/2</f>
        <v>6592138.4726400003</v>
      </c>
      <c r="AA9" s="9">
        <f t="shared" si="3"/>
        <v>4180653.5590680009</v>
      </c>
    </row>
    <row r="10" spans="1:28" hidden="1">
      <c r="A10" s="7">
        <v>4161</v>
      </c>
      <c r="B10" t="s">
        <v>39</v>
      </c>
      <c r="C10" t="str">
        <f t="shared" si="0"/>
        <v>4161 Hydro 331-336</v>
      </c>
      <c r="D10" s="11">
        <v>1</v>
      </c>
      <c r="E10" s="8">
        <v>5762.1678659999998</v>
      </c>
      <c r="F10" s="9">
        <v>242.14274699999999</v>
      </c>
      <c r="G10" s="9">
        <v>-1355.6549580000001</v>
      </c>
      <c r="H10" s="9">
        <v>2330.5360259999998</v>
      </c>
      <c r="I10" s="9">
        <v>18403.670397000002</v>
      </c>
      <c r="J10" s="9">
        <v>3723.223266</v>
      </c>
      <c r="K10" s="9">
        <v>572.00875199999996</v>
      </c>
      <c r="L10" s="9">
        <v>888.20949000000007</v>
      </c>
      <c r="M10" s="9">
        <v>257.66817299999997</v>
      </c>
      <c r="N10" s="9">
        <v>186.20651700000002</v>
      </c>
      <c r="O10" s="9">
        <f t="shared" si="1"/>
        <v>31010.178276000002</v>
      </c>
      <c r="Q10" s="9">
        <f t="shared" si="2"/>
        <v>2881.0839329999999</v>
      </c>
      <c r="R10" s="9">
        <f>(SUM($E10:F10)+SUM($E10:E10))/2</f>
        <v>5883.2392394999997</v>
      </c>
      <c r="S10" s="9">
        <f>(SUM($E10:G10)+SUM($E10:F10))/2</f>
        <v>5326.4831340000001</v>
      </c>
      <c r="T10" s="9">
        <f>(SUM($E10:H10)+SUM($E10:G10))/2</f>
        <v>5813.9236679999995</v>
      </c>
      <c r="U10" s="9">
        <f>(SUM($E10:I10)+SUM($E10:H10))/2</f>
        <v>16181.026879500001</v>
      </c>
      <c r="V10" s="9">
        <f>(SUM($E10:J10)+SUM($E10:I10))/2</f>
        <v>27244.473711000002</v>
      </c>
      <c r="W10" s="9">
        <f>(SUM($E10:K10)+SUM($E10:J10))/2</f>
        <v>29392.089720000004</v>
      </c>
      <c r="X10" s="9">
        <f>(SUM($E10:L10)+SUM($E10:K10))/2</f>
        <v>30122.198841000005</v>
      </c>
      <c r="Y10" s="9">
        <f>(SUM($E10:M10)+SUM($E10:L10))/2</f>
        <v>30695.137672500005</v>
      </c>
      <c r="Z10" s="9">
        <f>(SUM($E10:N10)+SUM($E10:M10))/2</f>
        <v>30917.075017500003</v>
      </c>
      <c r="AA10" s="9">
        <f t="shared" si="3"/>
        <v>18445.673181600003</v>
      </c>
    </row>
    <row r="11" spans="1:28" hidden="1">
      <c r="A11" s="7">
        <v>4162</v>
      </c>
      <c r="B11" t="s">
        <v>39</v>
      </c>
      <c r="C11" t="str">
        <f t="shared" si="0"/>
        <v>4162 Hydro 331-336</v>
      </c>
      <c r="D11" s="11">
        <v>1</v>
      </c>
      <c r="E11" s="8">
        <v>-43.375226999999995</v>
      </c>
      <c r="F11" s="9">
        <v>4290.4140090000001</v>
      </c>
      <c r="G11" s="9">
        <v>1499.9585999999999</v>
      </c>
      <c r="H11" s="9">
        <v>0</v>
      </c>
      <c r="I11" s="9">
        <v>966.23099999999999</v>
      </c>
      <c r="J11" s="9">
        <v>2175.8273250000002</v>
      </c>
      <c r="K11" s="9">
        <v>-2175.8273250000002</v>
      </c>
      <c r="L11" s="9">
        <v>0</v>
      </c>
      <c r="M11" s="9">
        <v>0</v>
      </c>
      <c r="N11" s="9">
        <v>0</v>
      </c>
      <c r="O11" s="9">
        <f t="shared" si="1"/>
        <v>6713.2283819999993</v>
      </c>
      <c r="Q11" s="9">
        <f t="shared" si="2"/>
        <v>-21.687613499999998</v>
      </c>
      <c r="R11" s="9">
        <f>(SUM($E11:F11)+SUM($E11:E11))/2</f>
        <v>2101.8317774999996</v>
      </c>
      <c r="S11" s="9">
        <f>(SUM($E11:G11)+SUM($E11:F11))/2</f>
        <v>4997.0180819999996</v>
      </c>
      <c r="T11" s="9">
        <f>(SUM($E11:H11)+SUM($E11:G11))/2</f>
        <v>5746.9973819999996</v>
      </c>
      <c r="U11" s="9">
        <f>(SUM($E11:I11)+SUM($E11:H11))/2</f>
        <v>6230.1128819999994</v>
      </c>
      <c r="V11" s="9">
        <f>(SUM($E11:J11)+SUM($E11:I11))/2</f>
        <v>7801.1420444999994</v>
      </c>
      <c r="W11" s="9">
        <f>(SUM($E11:K11)+SUM($E11:J11))/2</f>
        <v>7801.1420444999994</v>
      </c>
      <c r="X11" s="9">
        <f>(SUM($E11:L11)+SUM($E11:K11))/2</f>
        <v>6713.2283819999993</v>
      </c>
      <c r="Y11" s="9">
        <f>(SUM($E11:M11)+SUM($E11:L11))/2</f>
        <v>6713.2283819999993</v>
      </c>
      <c r="Z11" s="9">
        <f>(SUM($E11:N11)+SUM($E11:M11))/2</f>
        <v>6713.2283819999993</v>
      </c>
      <c r="AA11" s="9">
        <f t="shared" si="3"/>
        <v>5479.6241744999998</v>
      </c>
    </row>
    <row r="12" spans="1:28" hidden="1">
      <c r="A12" s="7">
        <v>4163</v>
      </c>
      <c r="B12" t="s">
        <v>39</v>
      </c>
      <c r="C12" t="str">
        <f t="shared" si="0"/>
        <v>4163 Hydro 331-336</v>
      </c>
      <c r="D12" s="11">
        <v>1</v>
      </c>
      <c r="E12" s="8">
        <v>0</v>
      </c>
      <c r="F12" s="9">
        <v>0</v>
      </c>
      <c r="G12" s="9">
        <v>0</v>
      </c>
      <c r="H12" s="9">
        <v>0</v>
      </c>
      <c r="I12" s="9">
        <v>0</v>
      </c>
      <c r="J12" s="9">
        <v>0</v>
      </c>
      <c r="K12" s="9">
        <v>0</v>
      </c>
      <c r="L12" s="9">
        <v>0</v>
      </c>
      <c r="M12" s="9">
        <v>0</v>
      </c>
      <c r="N12" s="9">
        <v>0</v>
      </c>
      <c r="O12" s="9">
        <f t="shared" si="1"/>
        <v>0</v>
      </c>
      <c r="Q12" s="9">
        <f t="shared" si="2"/>
        <v>0</v>
      </c>
      <c r="R12" s="9">
        <f>(SUM($E12:F12)+SUM($E12:E12))/2</f>
        <v>0</v>
      </c>
      <c r="S12" s="9">
        <f>(SUM($E12:G12)+SUM($E12:F12))/2</f>
        <v>0</v>
      </c>
      <c r="T12" s="9">
        <f>(SUM($E12:H12)+SUM($E12:G12))/2</f>
        <v>0</v>
      </c>
      <c r="U12" s="9">
        <f>(SUM($E12:I12)+SUM($E12:H12))/2</f>
        <v>0</v>
      </c>
      <c r="V12" s="9">
        <f>(SUM($E12:J12)+SUM($E12:I12))/2</f>
        <v>0</v>
      </c>
      <c r="W12" s="9">
        <f>(SUM($E12:K12)+SUM($E12:J12))/2</f>
        <v>0</v>
      </c>
      <c r="X12" s="9">
        <f>(SUM($E12:L12)+SUM($E12:K12))/2</f>
        <v>0</v>
      </c>
      <c r="Y12" s="9">
        <f>(SUM($E12:M12)+SUM($E12:L12))/2</f>
        <v>0</v>
      </c>
      <c r="Z12" s="9">
        <f>(SUM($E12:N12)+SUM($E12:M12))/2</f>
        <v>0</v>
      </c>
      <c r="AA12" s="9">
        <f t="shared" si="3"/>
        <v>0</v>
      </c>
    </row>
    <row r="13" spans="1:28" hidden="1">
      <c r="A13" s="7">
        <v>4164</v>
      </c>
      <c r="B13" t="s">
        <v>39</v>
      </c>
      <c r="C13" t="str">
        <f t="shared" si="0"/>
        <v>4164 Hydro 331-336</v>
      </c>
      <c r="D13" s="11">
        <v>1</v>
      </c>
      <c r="E13" s="8">
        <v>0</v>
      </c>
      <c r="F13" s="9">
        <v>0</v>
      </c>
      <c r="G13" s="9">
        <v>0</v>
      </c>
      <c r="H13" s="9">
        <v>0</v>
      </c>
      <c r="I13" s="9">
        <v>0</v>
      </c>
      <c r="J13" s="9">
        <v>0</v>
      </c>
      <c r="K13" s="9">
        <v>0</v>
      </c>
      <c r="L13" s="9">
        <v>0</v>
      </c>
      <c r="M13" s="9">
        <v>0</v>
      </c>
      <c r="N13" s="9">
        <v>0</v>
      </c>
      <c r="O13" s="9">
        <f t="shared" si="1"/>
        <v>0</v>
      </c>
      <c r="Q13" s="9">
        <f t="shared" si="2"/>
        <v>0</v>
      </c>
      <c r="R13" s="9">
        <f>(SUM($E13:F13)+SUM($E13:E13))/2</f>
        <v>0</v>
      </c>
      <c r="S13" s="9">
        <f>(SUM($E13:G13)+SUM($E13:F13))/2</f>
        <v>0</v>
      </c>
      <c r="T13" s="9">
        <f>(SUM($E13:H13)+SUM($E13:G13))/2</f>
        <v>0</v>
      </c>
      <c r="U13" s="9">
        <f>(SUM($E13:I13)+SUM($E13:H13))/2</f>
        <v>0</v>
      </c>
      <c r="V13" s="9">
        <f>(SUM($E13:J13)+SUM($E13:I13))/2</f>
        <v>0</v>
      </c>
      <c r="W13" s="9">
        <f>(SUM($E13:K13)+SUM($E13:J13))/2</f>
        <v>0</v>
      </c>
      <c r="X13" s="9">
        <f>(SUM($E13:L13)+SUM($E13:K13))/2</f>
        <v>0</v>
      </c>
      <c r="Y13" s="9">
        <f>(SUM($E13:M13)+SUM($E13:L13))/2</f>
        <v>0</v>
      </c>
      <c r="Z13" s="9">
        <f>(SUM($E13:N13)+SUM($E13:M13))/2</f>
        <v>0</v>
      </c>
      <c r="AA13" s="9">
        <f t="shared" si="3"/>
        <v>0</v>
      </c>
    </row>
    <row r="14" spans="1:28" hidden="1">
      <c r="A14" s="7">
        <v>4166</v>
      </c>
      <c r="B14" t="s">
        <v>39</v>
      </c>
      <c r="C14" t="str">
        <f t="shared" si="0"/>
        <v>4166 Hydro 331-336</v>
      </c>
      <c r="D14" s="11">
        <v>1</v>
      </c>
      <c r="E14" s="8">
        <v>0</v>
      </c>
      <c r="F14" s="9">
        <v>0</v>
      </c>
      <c r="G14" s="9">
        <v>0</v>
      </c>
      <c r="H14" s="9">
        <v>0</v>
      </c>
      <c r="I14" s="9">
        <v>0</v>
      </c>
      <c r="J14" s="9">
        <v>0</v>
      </c>
      <c r="K14" s="9">
        <v>0</v>
      </c>
      <c r="L14" s="9">
        <v>0</v>
      </c>
      <c r="M14" s="9">
        <v>0</v>
      </c>
      <c r="N14" s="9">
        <v>0</v>
      </c>
      <c r="O14" s="9">
        <f t="shared" si="1"/>
        <v>0</v>
      </c>
      <c r="Q14" s="9">
        <f t="shared" si="2"/>
        <v>0</v>
      </c>
      <c r="R14" s="9">
        <f>(SUM($E14:F14)+SUM($E14:E14))/2</f>
        <v>0</v>
      </c>
      <c r="S14" s="9">
        <f>(SUM($E14:G14)+SUM($E14:F14))/2</f>
        <v>0</v>
      </c>
      <c r="T14" s="9">
        <f>(SUM($E14:H14)+SUM($E14:G14))/2</f>
        <v>0</v>
      </c>
      <c r="U14" s="9">
        <f>(SUM($E14:I14)+SUM($E14:H14))/2</f>
        <v>0</v>
      </c>
      <c r="V14" s="9">
        <f>(SUM($E14:J14)+SUM($E14:I14))/2</f>
        <v>0</v>
      </c>
      <c r="W14" s="9">
        <f>(SUM($E14:K14)+SUM($E14:J14))/2</f>
        <v>0</v>
      </c>
      <c r="X14" s="9">
        <f>(SUM($E14:L14)+SUM($E14:K14))/2</f>
        <v>0</v>
      </c>
      <c r="Y14" s="9">
        <f>(SUM($E14:M14)+SUM($E14:L14))/2</f>
        <v>0</v>
      </c>
      <c r="Z14" s="9">
        <f>(SUM($E14:N14)+SUM($E14:M14))/2</f>
        <v>0</v>
      </c>
      <c r="AA14" s="9">
        <f t="shared" si="3"/>
        <v>0</v>
      </c>
    </row>
    <row r="15" spans="1:28" hidden="1">
      <c r="A15" s="7">
        <v>4169</v>
      </c>
      <c r="B15" t="s">
        <v>39</v>
      </c>
      <c r="C15" t="str">
        <f t="shared" si="0"/>
        <v>4169 Hydro 331-336</v>
      </c>
      <c r="D15" s="11">
        <v>1</v>
      </c>
      <c r="E15" s="8">
        <v>0</v>
      </c>
      <c r="F15" s="9">
        <v>0</v>
      </c>
      <c r="G15" s="9">
        <v>0</v>
      </c>
      <c r="H15" s="9">
        <v>0</v>
      </c>
      <c r="I15" s="9">
        <v>0</v>
      </c>
      <c r="J15" s="9">
        <v>0</v>
      </c>
      <c r="K15" s="9">
        <v>0</v>
      </c>
      <c r="L15" s="9">
        <v>0</v>
      </c>
      <c r="M15" s="9">
        <v>0</v>
      </c>
      <c r="N15" s="9">
        <v>0</v>
      </c>
      <c r="O15" s="9">
        <f t="shared" si="1"/>
        <v>0</v>
      </c>
      <c r="Q15" s="9">
        <f t="shared" si="2"/>
        <v>0</v>
      </c>
      <c r="R15" s="9">
        <f>(SUM($E15:F15)+SUM($E15:E15))/2</f>
        <v>0</v>
      </c>
      <c r="S15" s="9">
        <f>(SUM($E15:G15)+SUM($E15:F15))/2</f>
        <v>0</v>
      </c>
      <c r="T15" s="9">
        <f>(SUM($E15:H15)+SUM($E15:G15))/2</f>
        <v>0</v>
      </c>
      <c r="U15" s="9">
        <f>(SUM($E15:I15)+SUM($E15:H15))/2</f>
        <v>0</v>
      </c>
      <c r="V15" s="9">
        <f>(SUM($E15:J15)+SUM($E15:I15))/2</f>
        <v>0</v>
      </c>
      <c r="W15" s="9">
        <f>(SUM($E15:K15)+SUM($E15:J15))/2</f>
        <v>0</v>
      </c>
      <c r="X15" s="9">
        <f>(SUM($E15:L15)+SUM($E15:K15))/2</f>
        <v>0</v>
      </c>
      <c r="Y15" s="9">
        <f>(SUM($E15:M15)+SUM($E15:L15))/2</f>
        <v>0</v>
      </c>
      <c r="Z15" s="9">
        <f>(SUM($E15:N15)+SUM($E15:M15))/2</f>
        <v>0</v>
      </c>
      <c r="AA15" s="9">
        <f t="shared" si="3"/>
        <v>0</v>
      </c>
    </row>
    <row r="16" spans="1:28">
      <c r="A16" s="7">
        <v>4171</v>
      </c>
      <c r="B16" t="s">
        <v>39</v>
      </c>
      <c r="C16" t="str">
        <f t="shared" si="0"/>
        <v>4171 Hydro 331-336</v>
      </c>
      <c r="D16" s="11">
        <v>1</v>
      </c>
      <c r="E16" s="8">
        <v>0</v>
      </c>
      <c r="F16" s="9">
        <v>0</v>
      </c>
      <c r="G16" s="9">
        <v>1624470.3211380001</v>
      </c>
      <c r="H16" s="9">
        <v>28099.003148999996</v>
      </c>
      <c r="I16" s="9">
        <v>30736.787487000001</v>
      </c>
      <c r="J16" s="9">
        <v>6385.3934339999996</v>
      </c>
      <c r="K16" s="9">
        <v>1422.6141089999999</v>
      </c>
      <c r="L16" s="9">
        <v>204.985578</v>
      </c>
      <c r="M16" s="9">
        <v>124.40059799999999</v>
      </c>
      <c r="N16" s="9">
        <v>15174.592124999999</v>
      </c>
      <c r="O16" s="9">
        <f t="shared" si="1"/>
        <v>1706618.0976180001</v>
      </c>
      <c r="Q16" s="9">
        <f t="shared" si="2"/>
        <v>0</v>
      </c>
      <c r="R16" s="9">
        <f>(SUM($E16:F16)+SUM($E16:E16))/2</f>
        <v>0</v>
      </c>
      <c r="S16" s="9">
        <f>(SUM($E16:G16)+SUM($E16:F16))/2</f>
        <v>812235.16056900006</v>
      </c>
      <c r="T16" s="9">
        <f>(SUM($E16:H16)+SUM($E16:G16))/2</f>
        <v>1638519.8227125001</v>
      </c>
      <c r="U16" s="9">
        <f>(SUM($E16:I16)+SUM($E16:H16))/2</f>
        <v>1667937.7180305002</v>
      </c>
      <c r="V16" s="9">
        <f>(SUM($E16:J16)+SUM($E16:I16))/2</f>
        <v>1686498.808491</v>
      </c>
      <c r="W16" s="9">
        <f>(SUM($E16:K16)+SUM($E16:J16))/2</f>
        <v>1690402.8122625002</v>
      </c>
      <c r="X16" s="9">
        <f>(SUM($E16:L16)+SUM($E16:K16))/2</f>
        <v>1691216.6121060001</v>
      </c>
      <c r="Y16" s="9">
        <f>(SUM($E16:M16)+SUM($E16:L16))/2</f>
        <v>1691381.3051940002</v>
      </c>
      <c r="Z16" s="9">
        <f>(SUM($E16:N16)+SUM($E16:M16))/2</f>
        <v>1699030.8015555001</v>
      </c>
      <c r="AA16" s="9">
        <f t="shared" si="3"/>
        <v>1257722.3040921001</v>
      </c>
    </row>
    <row r="17" spans="1:28" hidden="1">
      <c r="A17" s="7">
        <v>4174</v>
      </c>
      <c r="B17" t="s">
        <v>39</v>
      </c>
      <c r="C17" t="str">
        <f t="shared" si="0"/>
        <v>4174 Hydro 331-336</v>
      </c>
      <c r="D17" s="11">
        <v>1</v>
      </c>
      <c r="E17" s="8">
        <v>5089.5987869999999</v>
      </c>
      <c r="F17" s="9">
        <v>3368.7545220000002</v>
      </c>
      <c r="G17" s="9">
        <v>13851.815313000001</v>
      </c>
      <c r="H17" s="9">
        <v>599.24069099999997</v>
      </c>
      <c r="I17" s="9">
        <v>299.61705899999998</v>
      </c>
      <c r="J17" s="9">
        <v>4803.541827</v>
      </c>
      <c r="K17" s="9">
        <v>0</v>
      </c>
      <c r="L17" s="9">
        <v>0</v>
      </c>
      <c r="M17" s="9">
        <v>416.50471799999997</v>
      </c>
      <c r="N17" s="9">
        <v>0</v>
      </c>
      <c r="O17" s="9">
        <f t="shared" si="1"/>
        <v>28429.072917000001</v>
      </c>
      <c r="Q17" s="9">
        <f t="shared" si="2"/>
        <v>2544.7993935</v>
      </c>
      <c r="R17" s="9">
        <f>(SUM($E17:F17)+SUM($E17:E17))/2</f>
        <v>6773.9760480000004</v>
      </c>
      <c r="S17" s="9">
        <f>(SUM($E17:G17)+SUM($E17:F17))/2</f>
        <v>15384.260965500001</v>
      </c>
      <c r="T17" s="9">
        <f>(SUM($E17:H17)+SUM($E17:G17))/2</f>
        <v>22609.788967500001</v>
      </c>
      <c r="U17" s="9">
        <f>(SUM($E17:I17)+SUM($E17:H17))/2</f>
        <v>23059.217842500002</v>
      </c>
      <c r="V17" s="9">
        <f>(SUM($E17:J17)+SUM($E17:I17))/2</f>
        <v>25610.797285500001</v>
      </c>
      <c r="W17" s="9">
        <f>(SUM($E17:K17)+SUM($E17:J17))/2</f>
        <v>28012.568199000001</v>
      </c>
      <c r="X17" s="9">
        <f>(SUM($E17:L17)+SUM($E17:K17))/2</f>
        <v>28012.568199000001</v>
      </c>
      <c r="Y17" s="9">
        <f>(SUM($E17:M17)+SUM($E17:L17))/2</f>
        <v>28220.820557999999</v>
      </c>
      <c r="Z17" s="9">
        <f>(SUM($E17:N17)+SUM($E17:M17))/2</f>
        <v>28429.072917000001</v>
      </c>
      <c r="AA17" s="9">
        <f t="shared" si="3"/>
        <v>20865.787037550002</v>
      </c>
    </row>
    <row r="18" spans="1:28" hidden="1">
      <c r="A18" s="7">
        <v>4176</v>
      </c>
      <c r="B18" t="s">
        <v>39</v>
      </c>
      <c r="C18" t="str">
        <f t="shared" si="0"/>
        <v>4176 Hydro 331-336</v>
      </c>
      <c r="D18" s="11">
        <v>1</v>
      </c>
      <c r="E18" s="8">
        <v>0</v>
      </c>
      <c r="F18" s="9">
        <v>0</v>
      </c>
      <c r="G18" s="9">
        <v>0</v>
      </c>
      <c r="H18" s="9">
        <v>0</v>
      </c>
      <c r="I18" s="9">
        <v>0</v>
      </c>
      <c r="J18" s="9">
        <v>0</v>
      </c>
      <c r="K18" s="9">
        <v>0</v>
      </c>
      <c r="L18" s="9">
        <v>0</v>
      </c>
      <c r="M18" s="9">
        <v>0</v>
      </c>
      <c r="N18" s="9">
        <v>0</v>
      </c>
      <c r="O18" s="9">
        <f t="shared" si="1"/>
        <v>0</v>
      </c>
      <c r="Q18" s="9">
        <f t="shared" si="2"/>
        <v>0</v>
      </c>
      <c r="R18" s="9">
        <f>(SUM($E18:F18)+SUM($E18:E18))/2</f>
        <v>0</v>
      </c>
      <c r="S18" s="9">
        <f>(SUM($E18:G18)+SUM($E18:F18))/2</f>
        <v>0</v>
      </c>
      <c r="T18" s="9">
        <f>(SUM($E18:H18)+SUM($E18:G18))/2</f>
        <v>0</v>
      </c>
      <c r="U18" s="9">
        <f>(SUM($E18:I18)+SUM($E18:H18))/2</f>
        <v>0</v>
      </c>
      <c r="V18" s="9">
        <f>(SUM($E18:J18)+SUM($E18:I18))/2</f>
        <v>0</v>
      </c>
      <c r="W18" s="9">
        <f>(SUM($E18:K18)+SUM($E18:J18))/2</f>
        <v>0</v>
      </c>
      <c r="X18" s="9">
        <f>(SUM($E18:L18)+SUM($E18:K18))/2</f>
        <v>0</v>
      </c>
      <c r="Y18" s="9">
        <f>(SUM($E18:M18)+SUM($E18:L18))/2</f>
        <v>0</v>
      </c>
      <c r="Z18" s="9">
        <f>(SUM($E18:N18)+SUM($E18:M18))/2</f>
        <v>0</v>
      </c>
      <c r="AA18" s="9">
        <f t="shared" si="3"/>
        <v>0</v>
      </c>
    </row>
    <row r="19" spans="1:28" hidden="1">
      <c r="A19" s="7">
        <v>4179</v>
      </c>
      <c r="B19" t="s">
        <v>39</v>
      </c>
      <c r="C19" t="str">
        <f t="shared" si="0"/>
        <v>4179 Hydro 331-336</v>
      </c>
      <c r="D19" s="11">
        <v>1</v>
      </c>
      <c r="E19" s="8">
        <v>0</v>
      </c>
      <c r="F19" s="9">
        <v>0</v>
      </c>
      <c r="G19" s="9">
        <v>0</v>
      </c>
      <c r="H19" s="9">
        <v>0</v>
      </c>
      <c r="I19" s="9">
        <v>0</v>
      </c>
      <c r="J19" s="9">
        <v>0</v>
      </c>
      <c r="K19" s="9">
        <v>0</v>
      </c>
      <c r="L19" s="9">
        <v>0</v>
      </c>
      <c r="M19" s="9">
        <v>0</v>
      </c>
      <c r="N19" s="9">
        <v>0</v>
      </c>
      <c r="O19" s="9">
        <f t="shared" si="1"/>
        <v>0</v>
      </c>
      <c r="Q19" s="9">
        <f t="shared" si="2"/>
        <v>0</v>
      </c>
      <c r="R19" s="9">
        <f>(SUM($E19:F19)+SUM($E19:E19))/2</f>
        <v>0</v>
      </c>
      <c r="S19" s="9">
        <f>(SUM($E19:G19)+SUM($E19:F19))/2</f>
        <v>0</v>
      </c>
      <c r="T19" s="9">
        <f>(SUM($E19:H19)+SUM($E19:G19))/2</f>
        <v>0</v>
      </c>
      <c r="U19" s="9">
        <f>(SUM($E19:I19)+SUM($E19:H19))/2</f>
        <v>0</v>
      </c>
      <c r="V19" s="9">
        <f>(SUM($E19:J19)+SUM($E19:I19))/2</f>
        <v>0</v>
      </c>
      <c r="W19" s="9">
        <f>(SUM($E19:K19)+SUM($E19:J19))/2</f>
        <v>0</v>
      </c>
      <c r="X19" s="9">
        <f>(SUM($E19:L19)+SUM($E19:K19))/2</f>
        <v>0</v>
      </c>
      <c r="Y19" s="9">
        <f>(SUM($E19:M19)+SUM($E19:L19))/2</f>
        <v>0</v>
      </c>
      <c r="Z19" s="9">
        <f>(SUM($E19:N19)+SUM($E19:M19))/2</f>
        <v>0</v>
      </c>
      <c r="AA19" s="9">
        <f t="shared" si="3"/>
        <v>0</v>
      </c>
    </row>
    <row r="20" spans="1:28" hidden="1">
      <c r="A20" s="7">
        <v>4180</v>
      </c>
      <c r="B20" t="s">
        <v>39</v>
      </c>
      <c r="C20" t="str">
        <f t="shared" si="0"/>
        <v>4180 Hydro 331-336</v>
      </c>
      <c r="D20" s="11">
        <v>1</v>
      </c>
      <c r="E20" s="8">
        <v>0</v>
      </c>
      <c r="F20" s="9">
        <v>0</v>
      </c>
      <c r="G20" s="9">
        <v>0</v>
      </c>
      <c r="H20" s="9">
        <v>0</v>
      </c>
      <c r="I20" s="9">
        <v>0</v>
      </c>
      <c r="J20" s="9">
        <v>0</v>
      </c>
      <c r="K20" s="9">
        <v>0</v>
      </c>
      <c r="L20" s="9">
        <v>0</v>
      </c>
      <c r="M20" s="9">
        <v>0</v>
      </c>
      <c r="N20" s="9">
        <v>0</v>
      </c>
      <c r="O20" s="9">
        <f t="shared" si="1"/>
        <v>0</v>
      </c>
      <c r="Q20" s="9">
        <f t="shared" si="2"/>
        <v>0</v>
      </c>
      <c r="R20" s="9">
        <f>(SUM($E20:F20)+SUM($E20:E20))/2</f>
        <v>0</v>
      </c>
      <c r="S20" s="9">
        <f>(SUM($E20:G20)+SUM($E20:F20))/2</f>
        <v>0</v>
      </c>
      <c r="T20" s="9">
        <f>(SUM($E20:H20)+SUM($E20:G20))/2</f>
        <v>0</v>
      </c>
      <c r="U20" s="9">
        <f>(SUM($E20:I20)+SUM($E20:H20))/2</f>
        <v>0</v>
      </c>
      <c r="V20" s="9">
        <f>(SUM($E20:J20)+SUM($E20:I20))/2</f>
        <v>0</v>
      </c>
      <c r="W20" s="9">
        <f>(SUM($E20:K20)+SUM($E20:J20))/2</f>
        <v>0</v>
      </c>
      <c r="X20" s="9">
        <f>(SUM($E20:L20)+SUM($E20:K20))/2</f>
        <v>0</v>
      </c>
      <c r="Y20" s="9">
        <f>(SUM($E20:M20)+SUM($E20:L20))/2</f>
        <v>0</v>
      </c>
      <c r="Z20" s="9">
        <f>(SUM($E20:N20)+SUM($E20:M20))/2</f>
        <v>0</v>
      </c>
      <c r="AA20" s="9">
        <f t="shared" si="3"/>
        <v>0</v>
      </c>
    </row>
    <row r="21" spans="1:28" hidden="1">
      <c r="A21" s="7">
        <v>4181</v>
      </c>
      <c r="B21" t="s">
        <v>39</v>
      </c>
      <c r="C21" t="str">
        <f t="shared" si="0"/>
        <v>4181 Hydro 331-336</v>
      </c>
      <c r="D21" s="11">
        <v>1</v>
      </c>
      <c r="E21" s="8">
        <v>0</v>
      </c>
      <c r="F21" s="9">
        <v>0</v>
      </c>
      <c r="G21" s="9">
        <v>0</v>
      </c>
      <c r="H21" s="9">
        <v>0</v>
      </c>
      <c r="I21" s="9">
        <v>0</v>
      </c>
      <c r="J21" s="9">
        <v>0</v>
      </c>
      <c r="K21" s="9">
        <v>0</v>
      </c>
      <c r="L21" s="9">
        <v>0</v>
      </c>
      <c r="M21" s="9">
        <v>0</v>
      </c>
      <c r="N21" s="9">
        <v>0</v>
      </c>
      <c r="O21" s="9">
        <f t="shared" si="1"/>
        <v>0</v>
      </c>
      <c r="Q21" s="9">
        <f t="shared" si="2"/>
        <v>0</v>
      </c>
      <c r="R21" s="9">
        <f>(SUM($E21:F21)+SUM($E21:E21))/2</f>
        <v>0</v>
      </c>
      <c r="S21" s="9">
        <f>(SUM($E21:G21)+SUM($E21:F21))/2</f>
        <v>0</v>
      </c>
      <c r="T21" s="9">
        <f>(SUM($E21:H21)+SUM($E21:G21))/2</f>
        <v>0</v>
      </c>
      <c r="U21" s="9">
        <f>(SUM($E21:I21)+SUM($E21:H21))/2</f>
        <v>0</v>
      </c>
      <c r="V21" s="9">
        <f>(SUM($E21:J21)+SUM($E21:I21))/2</f>
        <v>0</v>
      </c>
      <c r="W21" s="9">
        <f>(SUM($E21:K21)+SUM($E21:J21))/2</f>
        <v>0</v>
      </c>
      <c r="X21" s="9">
        <f>(SUM($E21:L21)+SUM($E21:K21))/2</f>
        <v>0</v>
      </c>
      <c r="Y21" s="9">
        <f>(SUM($E21:M21)+SUM($E21:L21))/2</f>
        <v>0</v>
      </c>
      <c r="Z21" s="9">
        <f>(SUM($E21:N21)+SUM($E21:M21))/2</f>
        <v>0</v>
      </c>
      <c r="AA21" s="9">
        <f t="shared" si="3"/>
        <v>0</v>
      </c>
    </row>
    <row r="22" spans="1:28" hidden="1">
      <c r="A22" s="7">
        <v>4184</v>
      </c>
      <c r="B22" t="s">
        <v>39</v>
      </c>
      <c r="C22" t="str">
        <f t="shared" si="0"/>
        <v>4184 Hydro 331-336</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8" hidden="1">
      <c r="A23" s="7">
        <v>5005</v>
      </c>
      <c r="B23" t="s">
        <v>39</v>
      </c>
      <c r="C23" t="str">
        <f t="shared" si="0"/>
        <v>5005 Hydro 331-336</v>
      </c>
      <c r="D23" s="11">
        <v>1</v>
      </c>
      <c r="E23" s="8">
        <v>0</v>
      </c>
      <c r="F23" s="9">
        <v>0</v>
      </c>
      <c r="G23" s="9">
        <v>0</v>
      </c>
      <c r="H23" s="9">
        <v>0</v>
      </c>
      <c r="I23" s="9">
        <v>292831.22525999998</v>
      </c>
      <c r="J23" s="9">
        <v>0</v>
      </c>
      <c r="K23" s="9">
        <v>0</v>
      </c>
      <c r="L23" s="9">
        <v>0</v>
      </c>
      <c r="M23" s="9">
        <v>0</v>
      </c>
      <c r="N23" s="9">
        <v>0</v>
      </c>
      <c r="O23" s="9">
        <f t="shared" si="1"/>
        <v>292831.22525999998</v>
      </c>
      <c r="Q23" s="9">
        <f t="shared" si="2"/>
        <v>0</v>
      </c>
      <c r="R23" s="9">
        <f>(SUM($E23:F23)+SUM($E23:E23))/2</f>
        <v>0</v>
      </c>
      <c r="S23" s="9">
        <f>(SUM($E23:G23)+SUM($E23:F23))/2</f>
        <v>0</v>
      </c>
      <c r="T23" s="9">
        <f>(SUM($E23:H23)+SUM($E23:G23))/2</f>
        <v>0</v>
      </c>
      <c r="U23" s="9">
        <f>(SUM($E23:I23)+SUM($E23:H23))/2</f>
        <v>146415.61262999999</v>
      </c>
      <c r="V23" s="9">
        <f>(SUM($E23:J23)+SUM($E23:I23))/2</f>
        <v>292831.22525999998</v>
      </c>
      <c r="W23" s="9">
        <f>(SUM($E23:K23)+SUM($E23:J23))/2</f>
        <v>292831.22525999998</v>
      </c>
      <c r="X23" s="9">
        <f>(SUM($E23:L23)+SUM($E23:K23))/2</f>
        <v>292831.22525999998</v>
      </c>
      <c r="Y23" s="9">
        <f>(SUM($E23:M23)+SUM($E23:L23))/2</f>
        <v>292831.22525999998</v>
      </c>
      <c r="Z23" s="9">
        <f>(SUM($E23:N23)+SUM($E23:M23))/2</f>
        <v>292831.22525999998</v>
      </c>
      <c r="AA23" s="9">
        <f t="shared" si="3"/>
        <v>161057.17389299997</v>
      </c>
    </row>
    <row r="24" spans="1:28" hidden="1">
      <c r="A24" s="7">
        <v>5014</v>
      </c>
      <c r="B24" t="s">
        <v>39</v>
      </c>
      <c r="C24" t="str">
        <f t="shared" ref="C24:C29" si="4">CONCATENATE(A24," ",B24)</f>
        <v>5014 Hydro 331-336</v>
      </c>
      <c r="D24" s="11">
        <v>1</v>
      </c>
      <c r="E24" s="8">
        <v>0</v>
      </c>
      <c r="F24" s="9">
        <v>0</v>
      </c>
      <c r="G24" s="9">
        <v>0</v>
      </c>
      <c r="H24" s="9">
        <v>0</v>
      </c>
      <c r="I24" s="9">
        <v>0</v>
      </c>
      <c r="J24" s="9">
        <v>0</v>
      </c>
      <c r="K24" s="9">
        <v>0</v>
      </c>
      <c r="L24" s="9">
        <v>0</v>
      </c>
      <c r="M24" s="9">
        <v>0</v>
      </c>
      <c r="N24" s="9">
        <v>0</v>
      </c>
      <c r="O24" s="9">
        <f t="shared" si="1"/>
        <v>0</v>
      </c>
      <c r="Q24" s="9">
        <f t="shared" si="2"/>
        <v>0</v>
      </c>
      <c r="R24" s="9">
        <f>(SUM($E24:F24)+SUM($E24:E24))/2</f>
        <v>0</v>
      </c>
      <c r="S24" s="9">
        <f>(SUM($E24:G24)+SUM($E24:F24))/2</f>
        <v>0</v>
      </c>
      <c r="T24" s="9">
        <f>(SUM($E24:H24)+SUM($E24:G24))/2</f>
        <v>0</v>
      </c>
      <c r="U24" s="9">
        <f>(SUM($E24:I24)+SUM($E24:H24))/2</f>
        <v>0</v>
      </c>
      <c r="V24" s="9">
        <f>(SUM($E24:J24)+SUM($E24:I24))/2</f>
        <v>0</v>
      </c>
      <c r="W24" s="9">
        <f>(SUM($E24:K24)+SUM($E24:J24))/2</f>
        <v>0</v>
      </c>
      <c r="X24" s="9">
        <f>(SUM($E24:L24)+SUM($E24:K24))/2</f>
        <v>0</v>
      </c>
      <c r="Y24" s="9">
        <f>(SUM($E24:M24)+SUM($E24:L24))/2</f>
        <v>0</v>
      </c>
      <c r="Z24" s="9">
        <f>(SUM($E24:N24)+SUM($E24:M24))/2</f>
        <v>0</v>
      </c>
      <c r="AA24" s="9">
        <f t="shared" si="3"/>
        <v>0</v>
      </c>
    </row>
    <row r="25" spans="1:28" hidden="1">
      <c r="A25" s="7">
        <v>6001</v>
      </c>
      <c r="B25" t="s">
        <v>39</v>
      </c>
      <c r="C25" t="str">
        <f t="shared" si="4"/>
        <v>6001 Hydro 331-336</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8" hidden="1">
      <c r="A26" s="7">
        <v>6100</v>
      </c>
      <c r="B26" t="s">
        <v>39</v>
      </c>
      <c r="C26" t="str">
        <f t="shared" si="4"/>
        <v>6100 Hydro 331-336</v>
      </c>
      <c r="D26" s="11">
        <v>1</v>
      </c>
      <c r="E26" s="8">
        <v>1696.3598399999901</v>
      </c>
      <c r="F26" s="9">
        <v>-15.091608000000001</v>
      </c>
      <c r="G26" s="9">
        <v>0</v>
      </c>
      <c r="H26" s="9">
        <v>945.21711900000003</v>
      </c>
      <c r="I26" s="9">
        <v>0</v>
      </c>
      <c r="J26" s="9">
        <v>0</v>
      </c>
      <c r="K26" s="9">
        <v>0</v>
      </c>
      <c r="L26" s="9">
        <v>18445.947932999999</v>
      </c>
      <c r="M26" s="9">
        <v>0</v>
      </c>
      <c r="N26" s="9">
        <v>0</v>
      </c>
      <c r="O26" s="9">
        <f t="shared" si="1"/>
        <v>21072.433283999992</v>
      </c>
      <c r="Q26" s="9">
        <f t="shared" si="2"/>
        <v>848.17991999999504</v>
      </c>
      <c r="R26" s="9">
        <f>(SUM($E26:F26)+SUM($E26:E26))/2</f>
        <v>1688.8140359999902</v>
      </c>
      <c r="S26" s="9">
        <f>(SUM($E26:G26)+SUM($E26:F26))/2</f>
        <v>1681.2682319999901</v>
      </c>
      <c r="T26" s="9">
        <f>(SUM($E26:H26)+SUM($E26:G26))/2</f>
        <v>2153.8767914999903</v>
      </c>
      <c r="U26" s="9">
        <f>(SUM($E26:I26)+SUM($E26:H26))/2</f>
        <v>2626.4853509999903</v>
      </c>
      <c r="V26" s="9">
        <f>(SUM($E26:J26)+SUM($E26:I26))/2</f>
        <v>2626.4853509999903</v>
      </c>
      <c r="W26" s="9">
        <f>(SUM($E26:K26)+SUM($E26:J26))/2</f>
        <v>2626.4853509999903</v>
      </c>
      <c r="X26" s="9">
        <f>(SUM($E26:L26)+SUM($E26:K26))/2</f>
        <v>11849.45931749999</v>
      </c>
      <c r="Y26" s="9">
        <f>(SUM($E26:M26)+SUM($E26:L26))/2</f>
        <v>21072.433283999992</v>
      </c>
      <c r="Z26" s="9">
        <f>(SUM($E26:N26)+SUM($E26:M26))/2</f>
        <v>21072.433283999992</v>
      </c>
      <c r="AA26" s="9">
        <f t="shared" si="3"/>
        <v>6824.5920917999902</v>
      </c>
    </row>
    <row r="27" spans="1:28" hidden="1">
      <c r="A27" s="7">
        <v>6103</v>
      </c>
      <c r="B27" t="s">
        <v>39</v>
      </c>
      <c r="C27" t="str">
        <f t="shared" si="4"/>
        <v>6103 Hydro 331-336</v>
      </c>
      <c r="D27" s="11">
        <v>1</v>
      </c>
      <c r="E27" s="8">
        <v>-4108.1052809999092</v>
      </c>
      <c r="F27" s="9">
        <v>41351.722376999998</v>
      </c>
      <c r="G27" s="9">
        <v>1061.690679</v>
      </c>
      <c r="H27" s="9">
        <v>32783.797158000001</v>
      </c>
      <c r="I27" s="9">
        <v>11716.543397999965</v>
      </c>
      <c r="J27" s="9">
        <v>0</v>
      </c>
      <c r="K27" s="9">
        <v>0</v>
      </c>
      <c r="L27" s="9">
        <v>34996.88682</v>
      </c>
      <c r="M27" s="9">
        <v>10588.761204</v>
      </c>
      <c r="N27" s="9">
        <v>317932.86153300002</v>
      </c>
      <c r="O27" s="9">
        <f t="shared" si="1"/>
        <v>446324.15788800007</v>
      </c>
      <c r="Q27" s="9">
        <f t="shared" si="2"/>
        <v>-2054.0526404999546</v>
      </c>
      <c r="R27" s="9">
        <f>(SUM($E27:F27)+SUM($E27:E27))/2</f>
        <v>16567.75590750009</v>
      </c>
      <c r="S27" s="9">
        <f>(SUM($E27:G27)+SUM($E27:F27))/2</f>
        <v>37774.462435500085</v>
      </c>
      <c r="T27" s="9">
        <f>(SUM($E27:H27)+SUM($E27:G27))/2</f>
        <v>54697.206354000082</v>
      </c>
      <c r="U27" s="9">
        <f>(SUM($E27:I27)+SUM($E27:H27))/2</f>
        <v>76947.376632000058</v>
      </c>
      <c r="V27" s="9">
        <f>(SUM($E27:J27)+SUM($E27:I27))/2</f>
        <v>82805.648331000048</v>
      </c>
      <c r="W27" s="9">
        <f>(SUM($E27:K27)+SUM($E27:J27))/2</f>
        <v>82805.648331000048</v>
      </c>
      <c r="X27" s="9">
        <f>(SUM($E27:L27)+SUM($E27:K27))/2</f>
        <v>100304.09174100004</v>
      </c>
      <c r="Y27" s="9">
        <f>(SUM($E27:M27)+SUM($E27:L27))/2</f>
        <v>123096.91575300004</v>
      </c>
      <c r="Z27" s="9">
        <f>(SUM($E27:N27)+SUM($E27:M27))/2</f>
        <v>287357.72712150007</v>
      </c>
      <c r="AA27" s="9">
        <f t="shared" si="3"/>
        <v>86030.277996600067</v>
      </c>
    </row>
    <row r="28" spans="1:28" hidden="1">
      <c r="A28" s="7">
        <v>6107</v>
      </c>
      <c r="B28" t="s">
        <v>39</v>
      </c>
      <c r="C28" t="str">
        <f t="shared" si="4"/>
        <v>6107 Hydro 331-336</v>
      </c>
      <c r="D28" s="11">
        <v>1</v>
      </c>
      <c r="E28" s="8">
        <v>-774414.49323000014</v>
      </c>
      <c r="F28" s="9">
        <v>333295.72409699997</v>
      </c>
      <c r="G28" s="9">
        <v>461844.98278800002</v>
      </c>
      <c r="H28" s="9">
        <v>321728.86105499999</v>
      </c>
      <c r="I28" s="9">
        <v>7970.3212049999993</v>
      </c>
      <c r="J28" s="9">
        <v>10892.538972</v>
      </c>
      <c r="K28" s="9">
        <v>631.28406599999994</v>
      </c>
      <c r="L28" s="9">
        <v>9170.590443000001</v>
      </c>
      <c r="M28" s="9">
        <v>5427.0368879999996</v>
      </c>
      <c r="N28" s="9">
        <v>2410.8120750000003</v>
      </c>
      <c r="O28" s="9">
        <f t="shared" si="1"/>
        <v>378957.65835899988</v>
      </c>
      <c r="Q28" s="9">
        <f t="shared" si="2"/>
        <v>-387207.24661500007</v>
      </c>
      <c r="R28" s="9">
        <f>(SUM($E28:F28)+SUM($E28:E28))/2</f>
        <v>-607766.63118150015</v>
      </c>
      <c r="S28" s="9">
        <f>(SUM($E28:G28)+SUM($E28:F28))/2</f>
        <v>-210196.27773900016</v>
      </c>
      <c r="T28" s="9">
        <f>(SUM($E28:H28)+SUM($E28:G28))/2</f>
        <v>181590.64418249985</v>
      </c>
      <c r="U28" s="9">
        <f>(SUM($E28:I28)+SUM($E28:H28))/2</f>
        <v>346440.2353124998</v>
      </c>
      <c r="V28" s="9">
        <f>(SUM($E28:J28)+SUM($E28:I28))/2</f>
        <v>355871.66540099983</v>
      </c>
      <c r="W28" s="9">
        <f>(SUM($E28:K28)+SUM($E28:J28))/2</f>
        <v>361633.57691999985</v>
      </c>
      <c r="X28" s="9">
        <f>(SUM($E28:L28)+SUM($E28:K28))/2</f>
        <v>366534.5141744999</v>
      </c>
      <c r="Y28" s="9">
        <f>(SUM($E28:M28)+SUM($E28:L28))/2</f>
        <v>373833.32783999987</v>
      </c>
      <c r="Z28" s="9">
        <f>(SUM($E28:N28)+SUM($E28:M28))/2</f>
        <v>377752.25232149987</v>
      </c>
      <c r="AA28" s="9">
        <f t="shared" si="3"/>
        <v>115848.60606164983</v>
      </c>
    </row>
    <row r="29" spans="1:28" hidden="1">
      <c r="A29" s="7">
        <v>7108</v>
      </c>
      <c r="B29" t="s">
        <v>42</v>
      </c>
      <c r="C29" t="str">
        <f t="shared" si="4"/>
        <v>7108 Hydro Relicensing 302</v>
      </c>
      <c r="D29" s="11">
        <v>1</v>
      </c>
      <c r="E29" s="8">
        <v>0</v>
      </c>
      <c r="F29" s="9">
        <v>0</v>
      </c>
      <c r="G29" s="9">
        <v>0</v>
      </c>
      <c r="H29" s="9">
        <v>0</v>
      </c>
      <c r="I29" s="9">
        <v>0</v>
      </c>
      <c r="J29" s="9">
        <v>0</v>
      </c>
      <c r="K29" s="9">
        <v>0</v>
      </c>
      <c r="L29" s="9">
        <v>0</v>
      </c>
      <c r="M29" s="9">
        <v>0</v>
      </c>
      <c r="N29" s="9">
        <v>0</v>
      </c>
      <c r="O29" s="9">
        <f t="shared" si="1"/>
        <v>0</v>
      </c>
      <c r="Q29" s="9">
        <f t="shared" si="2"/>
        <v>0</v>
      </c>
      <c r="R29" s="9">
        <f>(SUM($E29:F29)+SUM($E29:E29))/2</f>
        <v>0</v>
      </c>
      <c r="S29" s="9">
        <f>(SUM($E29:G29)+SUM($E29:F29))/2</f>
        <v>0</v>
      </c>
      <c r="T29" s="9">
        <f>(SUM($E29:H29)+SUM($E29:G29))/2</f>
        <v>0</v>
      </c>
      <c r="U29" s="9">
        <f>(SUM($E29:I29)+SUM($E29:H29))/2</f>
        <v>0</v>
      </c>
      <c r="V29" s="9">
        <f>(SUM($E29:J29)+SUM($E29:I29))/2</f>
        <v>0</v>
      </c>
      <c r="W29" s="9">
        <f>(SUM($E29:K29)+SUM($E29:J29))/2</f>
        <v>0</v>
      </c>
      <c r="X29" s="9">
        <f>(SUM($E29:L29)+SUM($E29:K29))/2</f>
        <v>0</v>
      </c>
      <c r="Y29" s="9">
        <f>(SUM($E29:M29)+SUM($E29:L29))/2</f>
        <v>0</v>
      </c>
      <c r="Z29" s="9">
        <f>(SUM($E29:N29)+SUM($E29:M29))/2</f>
        <v>0</v>
      </c>
      <c r="AA29" s="9">
        <f t="shared" si="3"/>
        <v>0</v>
      </c>
    </row>
    <row r="30" spans="1:28" hidden="1">
      <c r="E30" s="9">
        <f t="shared" ref="E30:O30" si="5">SUM(E4:E29)</f>
        <v>470207.10737699969</v>
      </c>
      <c r="F30" s="9">
        <f t="shared" si="5"/>
        <v>553878.97851300007</v>
      </c>
      <c r="G30" s="9">
        <f t="shared" si="5"/>
        <v>2156592.1306650001</v>
      </c>
      <c r="H30" s="9">
        <f t="shared" si="5"/>
        <v>6667975.1437320001</v>
      </c>
      <c r="I30" s="9">
        <f t="shared" si="5"/>
        <v>763467.82560300012</v>
      </c>
      <c r="J30" s="9">
        <f t="shared" si="5"/>
        <v>609667.78269599983</v>
      </c>
      <c r="K30" s="9">
        <f t="shared" si="5"/>
        <v>58830.045834000033</v>
      </c>
      <c r="L30" s="9">
        <f t="shared" si="5"/>
        <v>256711.35453599997</v>
      </c>
      <c r="M30" s="9">
        <f t="shared" si="5"/>
        <v>404472.28279499983</v>
      </c>
      <c r="N30" s="9">
        <f t="shared" si="5"/>
        <v>631917.01960800006</v>
      </c>
      <c r="O30" s="38">
        <f t="shared" si="5"/>
        <v>12573719.671359003</v>
      </c>
      <c r="Q30" s="9">
        <f t="shared" si="2"/>
        <v>235103.55368849984</v>
      </c>
      <c r="R30" s="9">
        <f>(SUM($E30:F30)+SUM($E30:E30))/2</f>
        <v>747146.59663349972</v>
      </c>
      <c r="S30" s="9">
        <f>(SUM($E30:G30)+SUM($E30:F30))/2</f>
        <v>2102382.1512225</v>
      </c>
      <c r="T30" s="9">
        <f>(SUM($E30:H30)+SUM($E30:G30))/2</f>
        <v>6514665.7884209994</v>
      </c>
      <c r="U30" s="9">
        <f>(SUM($E30:I30)+SUM($E30:H30))/2</f>
        <v>10230387.2730885</v>
      </c>
      <c r="V30" s="9">
        <f>(SUM($E30:J30)+SUM($E30:I30))/2</f>
        <v>10916955.077238001</v>
      </c>
      <c r="W30" s="9">
        <f>(SUM($E30:K30)+SUM($E30:J30))/2</f>
        <v>11251203.991503</v>
      </c>
      <c r="X30" s="9">
        <f>(SUM($E30:L30)+SUM($E30:K30))/2</f>
        <v>11408974.691687999</v>
      </c>
      <c r="Y30" s="9">
        <f>(SUM($E30:M30)+SUM($E30:L30))/2</f>
        <v>11739566.510353498</v>
      </c>
      <c r="Z30" s="9">
        <f>(SUM($E30:N30)+SUM($E30:M30))/2</f>
        <v>12257761.161555</v>
      </c>
      <c r="AA30" s="38">
        <f t="shared" si="3"/>
        <v>7740414.6795391496</v>
      </c>
    </row>
    <row r="32" spans="1:28">
      <c r="O32" s="9">
        <f>SUBTOTAL(9,O6:O16)</f>
        <v>11280462.741345001</v>
      </c>
      <c r="AA32" s="9">
        <f>SUBTOTAL(9,AA6:AA16)</f>
        <v>7272995.2084114505</v>
      </c>
      <c r="AB32" s="73" t="s">
        <v>188</v>
      </c>
    </row>
  </sheetData>
  <autoFilter ref="A3:AA30">
    <filterColumn colId="0">
      <filters>
        <filter val="4140"/>
        <filter val="4148"/>
        <filter val="4152"/>
        <filter val="4171"/>
      </filters>
    </filterColumn>
  </autoFilter>
  <pageMargins left="0.7" right="0.7" top="0.75" bottom="0.75" header="0.3" footer="0.3"/>
  <pageSetup scale="67"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17"/>
  <sheetViews>
    <sheetView workbookViewId="0">
      <selection activeCell="N23" sqref="N23"/>
    </sheetView>
  </sheetViews>
  <sheetFormatPr defaultRowHeight="15" outlineLevelCol="1"/>
  <cols>
    <col min="2" max="2" width="37.7109375" bestFit="1" customWidth="1"/>
    <col min="3" max="3" width="37.7109375" customWidth="1"/>
    <col min="4" max="4" width="10"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2.57031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42578125" bestFit="1" customWidth="1"/>
  </cols>
  <sheetData>
    <row r="1" spans="1:28">
      <c r="E1">
        <v>1</v>
      </c>
      <c r="F1">
        <v>2</v>
      </c>
      <c r="G1">
        <v>3</v>
      </c>
      <c r="H1">
        <v>4</v>
      </c>
      <c r="I1">
        <v>5</v>
      </c>
      <c r="J1">
        <v>6</v>
      </c>
      <c r="K1">
        <v>7</v>
      </c>
      <c r="L1">
        <v>8</v>
      </c>
      <c r="M1">
        <v>9</v>
      </c>
      <c r="N1">
        <v>10</v>
      </c>
      <c r="O1" s="9"/>
    </row>
    <row r="2" spans="1:28">
      <c r="E2" t="str">
        <f>INDEX('[3]2017 Inputs'!$B$5:$B$16,' WA E Other Producton'!E$1)</f>
        <v>Actual</v>
      </c>
      <c r="F2" t="str">
        <f>INDEX('[3]2017 Inputs'!$B$5:$B$16,' WA E Other Producton'!F$1)</f>
        <v>Actual</v>
      </c>
      <c r="G2" t="str">
        <f>INDEX('[3]2017 Inputs'!$B$5:$B$16,' WA E Other Producton'!G$1)</f>
        <v>Actual</v>
      </c>
      <c r="H2" t="str">
        <f>INDEX('[3]2017 Inputs'!$B$5:$B$16,' WA E Other Producton'!H$1)</f>
        <v>Actual</v>
      </c>
      <c r="I2" t="str">
        <f>INDEX('[3]2017 Inputs'!$B$5:$B$16,' WA E Other Producton'!I$1)</f>
        <v>Actual</v>
      </c>
      <c r="J2" t="str">
        <f>INDEX('[3]2017 Inputs'!$B$5:$B$16,' WA E Other Producton'!J$1)</f>
        <v>Actual</v>
      </c>
      <c r="K2" t="str">
        <f>INDEX('[3]2017 Inputs'!$B$5:$B$16,' WA E Other Producton'!K$1)</f>
        <v>Actual</v>
      </c>
      <c r="L2" t="str">
        <f>INDEX('[3]2017 Inputs'!$B$5:$B$16,' WA E Other Producton'!L$1)</f>
        <v>Actual</v>
      </c>
      <c r="M2" t="str">
        <f>INDEX('[3]2017 Inputs'!$B$5:$B$16,' WA E Other Producton'!M$1)</f>
        <v>Actual</v>
      </c>
      <c r="N2" t="str">
        <f>INDEX('[3]2017 Inputs'!$B$5:$B$16,' WA E Other Producton'!N$1)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4108</v>
      </c>
      <c r="B4" t="s">
        <v>40</v>
      </c>
      <c r="C4" t="str">
        <f t="shared" ref="C4:C9" si="0">CONCATENATE(A4," ",B4)</f>
        <v>4108 Other Elec Production / Turbines 340-346</v>
      </c>
      <c r="D4" s="11">
        <v>1</v>
      </c>
      <c r="E4" s="8">
        <v>0</v>
      </c>
      <c r="F4" s="9">
        <v>0</v>
      </c>
      <c r="G4" s="9">
        <v>0</v>
      </c>
      <c r="H4" s="9">
        <v>0</v>
      </c>
      <c r="I4" s="9">
        <v>0</v>
      </c>
      <c r="J4" s="9">
        <v>0</v>
      </c>
      <c r="K4" s="9">
        <v>0</v>
      </c>
      <c r="L4" s="9">
        <v>0</v>
      </c>
      <c r="M4" s="9">
        <v>0</v>
      </c>
      <c r="N4" s="9">
        <v>0</v>
      </c>
      <c r="O4" s="9">
        <f t="shared" ref="O4:O13" si="1">SUM(E4:N4)</f>
        <v>0</v>
      </c>
      <c r="Q4" s="9">
        <f t="shared" ref="Q4:Q14" si="2">E4/2</f>
        <v>0</v>
      </c>
      <c r="R4" s="9">
        <f>(SUM($E4:F4)+SUM($E4:E4))/2</f>
        <v>0</v>
      </c>
      <c r="S4" s="9">
        <f>(SUM($E4:G4)+SUM($E4:F4))/2</f>
        <v>0</v>
      </c>
      <c r="T4" s="9">
        <f>(SUM($E4:H4)+SUM($E4:G4))/2</f>
        <v>0</v>
      </c>
      <c r="U4" s="9">
        <f>(SUM($E4:I4)+SUM($E4:H4))/2</f>
        <v>0</v>
      </c>
      <c r="V4" s="9">
        <f>(SUM($E4:J4)+SUM($E4:I4))/2</f>
        <v>0</v>
      </c>
      <c r="W4" s="9">
        <f>(SUM($E4:K4)+SUM($E4:J4))/2</f>
        <v>0</v>
      </c>
      <c r="X4" s="9">
        <f>(SUM($E4:L4)+SUM($E4:K4))/2</f>
        <v>0</v>
      </c>
      <c r="Y4" s="9">
        <f>(SUM($E4:M4)+SUM($E4:L4))/2</f>
        <v>0</v>
      </c>
      <c r="Z4" s="9">
        <f>(SUM($E4:N4)+SUM($E4:M4))/2</f>
        <v>0</v>
      </c>
      <c r="AA4" s="9">
        <f t="shared" ref="AA4:AA14" si="3">AVERAGE(Q4:Z4)</f>
        <v>0</v>
      </c>
    </row>
    <row r="5" spans="1:28" hidden="1">
      <c r="A5" s="7">
        <v>4142</v>
      </c>
      <c r="B5" t="s">
        <v>40</v>
      </c>
      <c r="C5" t="str">
        <f t="shared" si="0"/>
        <v>4142 Other Elec Production / Turbines 340-346</v>
      </c>
      <c r="D5" s="11">
        <v>1</v>
      </c>
      <c r="E5" s="8">
        <v>0</v>
      </c>
      <c r="F5" s="9">
        <v>0</v>
      </c>
      <c r="G5" s="9">
        <v>0</v>
      </c>
      <c r="H5" s="9">
        <v>0</v>
      </c>
      <c r="I5" s="9">
        <v>0</v>
      </c>
      <c r="J5" s="9">
        <v>0</v>
      </c>
      <c r="K5" s="9">
        <v>0</v>
      </c>
      <c r="L5" s="9">
        <v>0</v>
      </c>
      <c r="M5" s="9">
        <v>0</v>
      </c>
      <c r="N5" s="9">
        <v>0</v>
      </c>
      <c r="O5" s="9">
        <f t="shared" si="1"/>
        <v>0</v>
      </c>
      <c r="Q5" s="9">
        <f t="shared" si="2"/>
        <v>0</v>
      </c>
      <c r="R5" s="9">
        <f>(SUM($E5:F5)+SUM($E5:E5))/2</f>
        <v>0</v>
      </c>
      <c r="S5" s="9">
        <f>(SUM($E5:G5)+SUM($E5:F5))/2</f>
        <v>0</v>
      </c>
      <c r="T5" s="9">
        <f>(SUM($E5:H5)+SUM($E5:G5))/2</f>
        <v>0</v>
      </c>
      <c r="U5" s="9">
        <f>(SUM($E5:I5)+SUM($E5:H5))/2</f>
        <v>0</v>
      </c>
      <c r="V5" s="9">
        <f>(SUM($E5:J5)+SUM($E5:I5))/2</f>
        <v>0</v>
      </c>
      <c r="W5" s="9">
        <f>(SUM($E5:K5)+SUM($E5:J5))/2</f>
        <v>0</v>
      </c>
      <c r="X5" s="9">
        <f>(SUM($E5:L5)+SUM($E5:K5))/2</f>
        <v>0</v>
      </c>
      <c r="Y5" s="9">
        <f>(SUM($E5:M5)+SUM($E5:L5))/2</f>
        <v>0</v>
      </c>
      <c r="Z5" s="9">
        <f>(SUM($E5:N5)+SUM($E5:M5))/2</f>
        <v>0</v>
      </c>
      <c r="AA5" s="9">
        <f t="shared" si="3"/>
        <v>0</v>
      </c>
    </row>
    <row r="6" spans="1:28" hidden="1">
      <c r="A6" s="7">
        <v>4143</v>
      </c>
      <c r="B6" t="s">
        <v>40</v>
      </c>
      <c r="C6" t="str">
        <f t="shared" si="0"/>
        <v>4143 Other Elec Production / Turbines 340-346</v>
      </c>
      <c r="D6" s="11">
        <v>1</v>
      </c>
      <c r="E6" s="8">
        <v>0</v>
      </c>
      <c r="F6" s="9">
        <v>0</v>
      </c>
      <c r="G6" s="9">
        <v>0</v>
      </c>
      <c r="H6" s="9">
        <v>0</v>
      </c>
      <c r="I6" s="9">
        <v>0</v>
      </c>
      <c r="J6" s="9">
        <v>0</v>
      </c>
      <c r="K6" s="9">
        <v>0</v>
      </c>
      <c r="L6" s="9">
        <v>0</v>
      </c>
      <c r="M6" s="9">
        <v>0</v>
      </c>
      <c r="N6" s="9">
        <v>0</v>
      </c>
      <c r="O6" s="9">
        <f t="shared" si="1"/>
        <v>0</v>
      </c>
      <c r="Q6" s="9">
        <f t="shared" si="2"/>
        <v>0</v>
      </c>
      <c r="R6" s="9">
        <f>(SUM($E6:F6)+SUM($E6:E6))/2</f>
        <v>0</v>
      </c>
      <c r="S6" s="9">
        <f>(SUM($E6:G6)+SUM($E6:F6))/2</f>
        <v>0</v>
      </c>
      <c r="T6" s="9">
        <f>(SUM($E6:H6)+SUM($E6:G6))/2</f>
        <v>0</v>
      </c>
      <c r="U6" s="9">
        <f>(SUM($E6:I6)+SUM($E6:H6))/2</f>
        <v>0</v>
      </c>
      <c r="V6" s="9">
        <f>(SUM($E6:J6)+SUM($E6:I6))/2</f>
        <v>0</v>
      </c>
      <c r="W6" s="9">
        <f>(SUM($E6:K6)+SUM($E6:J6))/2</f>
        <v>0</v>
      </c>
      <c r="X6" s="9">
        <f>(SUM($E6:L6)+SUM($E6:K6))/2</f>
        <v>0</v>
      </c>
      <c r="Y6" s="9">
        <f>(SUM($E6:M6)+SUM($E6:L6))/2</f>
        <v>0</v>
      </c>
      <c r="Z6" s="9">
        <f>(SUM($E6:N6)+SUM($E6:M6))/2</f>
        <v>0</v>
      </c>
      <c r="AA6" s="9">
        <f t="shared" si="3"/>
        <v>0</v>
      </c>
    </row>
    <row r="7" spans="1:28">
      <c r="A7" s="7">
        <v>4149</v>
      </c>
      <c r="B7" t="s">
        <v>40</v>
      </c>
      <c r="C7" t="str">
        <f t="shared" si="0"/>
        <v>4149 Other Elec Production / Turbines 340-346</v>
      </c>
      <c r="D7" s="11">
        <v>1</v>
      </c>
      <c r="E7" s="8">
        <v>70.239078000000021</v>
      </c>
      <c r="F7" s="9">
        <v>74519.297286000001</v>
      </c>
      <c r="G7" s="9">
        <v>2542.4561190000004</v>
      </c>
      <c r="H7" s="9">
        <v>810.92415600000004</v>
      </c>
      <c r="I7" s="9">
        <v>6519.0882540000002</v>
      </c>
      <c r="J7" s="9">
        <v>2571.3115889999999</v>
      </c>
      <c r="K7" s="9">
        <v>202345.47996599998</v>
      </c>
      <c r="L7" s="9">
        <v>3892.7803739999995</v>
      </c>
      <c r="M7" s="9">
        <v>115208.546712</v>
      </c>
      <c r="N7" s="9">
        <v>3628.6443690000006</v>
      </c>
      <c r="O7" s="9">
        <f t="shared" si="1"/>
        <v>412108.767903</v>
      </c>
      <c r="Q7" s="9">
        <f t="shared" si="2"/>
        <v>35.11953900000001</v>
      </c>
      <c r="R7" s="9">
        <f>(SUM($E7:F7)+SUM($E7:E7))/2</f>
        <v>37329.887720999999</v>
      </c>
      <c r="S7" s="9">
        <f>(SUM($E7:G7)+SUM($E7:F7))/2</f>
        <v>75860.76442349999</v>
      </c>
      <c r="T7" s="9">
        <f>(SUM($E7:H7)+SUM($E7:G7))/2</f>
        <v>77537.454560999991</v>
      </c>
      <c r="U7" s="9">
        <f>(SUM($E7:I7)+SUM($E7:H7))/2</f>
        <v>81202.460765999989</v>
      </c>
      <c r="V7" s="9">
        <f>(SUM($E7:J7)+SUM($E7:I7))/2</f>
        <v>85747.6606875</v>
      </c>
      <c r="W7" s="9">
        <f>(SUM($E7:K7)+SUM($E7:J7))/2</f>
        <v>188206.056465</v>
      </c>
      <c r="X7" s="9">
        <f>(SUM($E7:L7)+SUM($E7:K7))/2</f>
        <v>291325.18663500005</v>
      </c>
      <c r="Y7" s="9">
        <f>(SUM($E7:M7)+SUM($E7:L7))/2</f>
        <v>350875.85017800005</v>
      </c>
      <c r="Z7" s="9">
        <f>(SUM($E7:N7)+SUM($E7:M7))/2</f>
        <v>410294.44571850001</v>
      </c>
      <c r="AA7" s="9">
        <f t="shared" si="3"/>
        <v>159841.48866944999</v>
      </c>
    </row>
    <row r="8" spans="1:28" hidden="1">
      <c r="A8" s="7">
        <v>4150</v>
      </c>
      <c r="B8" t="s">
        <v>40</v>
      </c>
      <c r="C8" t="str">
        <f t="shared" si="0"/>
        <v>4150 Other Elec Production / Turbines 340-346</v>
      </c>
      <c r="D8" s="11">
        <v>1</v>
      </c>
      <c r="E8" s="8">
        <v>1203.424278</v>
      </c>
      <c r="F8" s="9">
        <v>84.831137999999996</v>
      </c>
      <c r="G8" s="9">
        <v>0</v>
      </c>
      <c r="H8" s="9">
        <v>0</v>
      </c>
      <c r="I8" s="9">
        <v>7725.6281339999996</v>
      </c>
      <c r="J8" s="9">
        <v>0</v>
      </c>
      <c r="K8" s="9">
        <v>5065.1932379999998</v>
      </c>
      <c r="L8" s="9">
        <v>807.663948</v>
      </c>
      <c r="M8" s="9">
        <v>0</v>
      </c>
      <c r="N8" s="9">
        <v>0</v>
      </c>
      <c r="O8" s="9">
        <f t="shared" si="1"/>
        <v>14886.740735999998</v>
      </c>
      <c r="Q8" s="9">
        <f t="shared" si="2"/>
        <v>601.71213899999998</v>
      </c>
      <c r="R8" s="9">
        <f>(SUM($E8:F8)+SUM($E8:E8))/2</f>
        <v>1245.839847</v>
      </c>
      <c r="S8" s="9">
        <f>(SUM($E8:G8)+SUM($E8:F8))/2</f>
        <v>1288.255416</v>
      </c>
      <c r="T8" s="9">
        <f>(SUM($E8:H8)+SUM($E8:G8))/2</f>
        <v>1288.255416</v>
      </c>
      <c r="U8" s="9">
        <f>(SUM($E8:I8)+SUM($E8:H8))/2</f>
        <v>5151.0694829999993</v>
      </c>
      <c r="V8" s="9">
        <f>(SUM($E8:J8)+SUM($E8:I8))/2</f>
        <v>9013.8835499999986</v>
      </c>
      <c r="W8" s="9">
        <f>(SUM($E8:K8)+SUM($E8:J8))/2</f>
        <v>11546.480168999999</v>
      </c>
      <c r="X8" s="9">
        <f>(SUM($E8:L8)+SUM($E8:K8))/2</f>
        <v>14482.908761999999</v>
      </c>
      <c r="Y8" s="9">
        <f>(SUM($E8:M8)+SUM($E8:L8))/2</f>
        <v>14886.740735999998</v>
      </c>
      <c r="Z8" s="9">
        <f>(SUM($E8:N8)+SUM($E8:M8))/2</f>
        <v>14886.740735999998</v>
      </c>
      <c r="AA8" s="9">
        <f t="shared" si="3"/>
        <v>7439.1886254000001</v>
      </c>
    </row>
    <row r="9" spans="1:28" hidden="1">
      <c r="A9" s="7">
        <v>4177</v>
      </c>
      <c r="B9" t="s">
        <v>40</v>
      </c>
      <c r="C9" t="str">
        <f t="shared" si="0"/>
        <v>4177 Other Elec Production / Turbines 340-346</v>
      </c>
      <c r="D9" s="11">
        <v>1</v>
      </c>
      <c r="E9" s="8">
        <v>0</v>
      </c>
      <c r="F9" s="9">
        <v>0</v>
      </c>
      <c r="G9" s="9">
        <v>0</v>
      </c>
      <c r="H9" s="9">
        <v>0</v>
      </c>
      <c r="I9" s="9">
        <v>0</v>
      </c>
      <c r="J9" s="9">
        <v>0</v>
      </c>
      <c r="K9" s="9">
        <v>0</v>
      </c>
      <c r="L9" s="9">
        <v>0</v>
      </c>
      <c r="M9" s="9">
        <v>0</v>
      </c>
      <c r="N9" s="9">
        <v>0</v>
      </c>
      <c r="O9" s="9">
        <f t="shared" si="1"/>
        <v>0</v>
      </c>
      <c r="Q9" s="9">
        <f t="shared" si="2"/>
        <v>0</v>
      </c>
      <c r="R9" s="9">
        <f>(SUM($E9:F9)+SUM($E9:E9))/2</f>
        <v>0</v>
      </c>
      <c r="S9" s="9">
        <f>(SUM($E9:G9)+SUM($E9:F9))/2</f>
        <v>0</v>
      </c>
      <c r="T9" s="9">
        <f>(SUM($E9:H9)+SUM($E9:G9))/2</f>
        <v>0</v>
      </c>
      <c r="U9" s="9">
        <f>(SUM($E9:I9)+SUM($E9:H9))/2</f>
        <v>0</v>
      </c>
      <c r="V9" s="9">
        <f>(SUM($E9:J9)+SUM($E9:I9))/2</f>
        <v>0</v>
      </c>
      <c r="W9" s="9">
        <f>(SUM($E9:K9)+SUM($E9:J9))/2</f>
        <v>0</v>
      </c>
      <c r="X9" s="9">
        <f>(SUM($E9:L9)+SUM($E9:K9))/2</f>
        <v>0</v>
      </c>
      <c r="Y9" s="9">
        <f>(SUM($E9:M9)+SUM($E9:L9))/2</f>
        <v>0</v>
      </c>
      <c r="Z9" s="9">
        <f>(SUM($E9:N9)+SUM($E9:M9))/2</f>
        <v>0</v>
      </c>
      <c r="AA9" s="9">
        <f t="shared" si="3"/>
        <v>0</v>
      </c>
    </row>
    <row r="10" spans="1:28" hidden="1">
      <c r="A10" s="7">
        <v>7114</v>
      </c>
      <c r="B10" t="s">
        <v>40</v>
      </c>
      <c r="C10" t="str">
        <f t="shared" ref="C10:C13" si="4">CONCATENATE(A10," ",B10)</f>
        <v>7114 Other Elec Production / Turbines 340-346</v>
      </c>
      <c r="D10" s="11">
        <v>1</v>
      </c>
      <c r="E10" s="8">
        <v>0</v>
      </c>
      <c r="F10" s="9">
        <v>0</v>
      </c>
      <c r="G10" s="9">
        <v>0</v>
      </c>
      <c r="H10" s="9">
        <v>0</v>
      </c>
      <c r="I10" s="9">
        <v>0</v>
      </c>
      <c r="J10" s="9">
        <v>0</v>
      </c>
      <c r="K10" s="9">
        <v>0</v>
      </c>
      <c r="L10" s="9">
        <v>0</v>
      </c>
      <c r="M10" s="9">
        <v>0</v>
      </c>
      <c r="N10" s="9">
        <v>0</v>
      </c>
      <c r="O10" s="9">
        <f t="shared" si="1"/>
        <v>0</v>
      </c>
      <c r="Q10" s="9">
        <f t="shared" si="2"/>
        <v>0</v>
      </c>
      <c r="R10" s="9">
        <f>(SUM($E10:F10)+SUM($E10:E10))/2</f>
        <v>0</v>
      </c>
      <c r="S10" s="9">
        <f>(SUM($E10:G10)+SUM($E10:F10))/2</f>
        <v>0</v>
      </c>
      <c r="T10" s="9">
        <f>(SUM($E10:H10)+SUM($E10:G10))/2</f>
        <v>0</v>
      </c>
      <c r="U10" s="9">
        <f>(SUM($E10:I10)+SUM($E10:H10))/2</f>
        <v>0</v>
      </c>
      <c r="V10" s="9">
        <f>(SUM($E10:J10)+SUM($E10:I10))/2</f>
        <v>0</v>
      </c>
      <c r="W10" s="9">
        <f>(SUM($E10:K10)+SUM($E10:J10))/2</f>
        <v>0</v>
      </c>
      <c r="X10" s="9">
        <f>(SUM($E10:L10)+SUM($E10:K10))/2</f>
        <v>0</v>
      </c>
      <c r="Y10" s="9">
        <f>(SUM($E10:M10)+SUM($E10:L10))/2</f>
        <v>0</v>
      </c>
      <c r="Z10" s="9">
        <f>(SUM($E10:N10)+SUM($E10:M10))/2</f>
        <v>0</v>
      </c>
      <c r="AA10" s="9">
        <f t="shared" si="3"/>
        <v>0</v>
      </c>
    </row>
    <row r="11" spans="1:28" hidden="1">
      <c r="A11" s="7">
        <v>7115</v>
      </c>
      <c r="B11" t="s">
        <v>40</v>
      </c>
      <c r="C11" t="str">
        <f t="shared" si="4"/>
        <v>7115 Other Elec Production / Turbines 340-346</v>
      </c>
      <c r="D11" s="11">
        <v>1</v>
      </c>
      <c r="E11" s="8">
        <v>0</v>
      </c>
      <c r="F11" s="9">
        <v>0</v>
      </c>
      <c r="G11" s="9">
        <v>0</v>
      </c>
      <c r="H11" s="9">
        <v>0</v>
      </c>
      <c r="I11" s="9">
        <v>0</v>
      </c>
      <c r="J11" s="9">
        <v>0</v>
      </c>
      <c r="K11" s="9">
        <v>0</v>
      </c>
      <c r="L11" s="9">
        <v>0</v>
      </c>
      <c r="M11" s="9">
        <v>0</v>
      </c>
      <c r="N11" s="9">
        <v>0</v>
      </c>
      <c r="O11" s="9">
        <f t="shared" si="1"/>
        <v>0</v>
      </c>
      <c r="Q11" s="9">
        <f t="shared" si="2"/>
        <v>0</v>
      </c>
      <c r="R11" s="9">
        <f>(SUM($E11:F11)+SUM($E11:E11))/2</f>
        <v>0</v>
      </c>
      <c r="S11" s="9">
        <f>(SUM($E11:G11)+SUM($E11:F11))/2</f>
        <v>0</v>
      </c>
      <c r="T11" s="9">
        <f>(SUM($E11:H11)+SUM($E11:G11))/2</f>
        <v>0</v>
      </c>
      <c r="U11" s="9">
        <f>(SUM($E11:I11)+SUM($E11:H11))/2</f>
        <v>0</v>
      </c>
      <c r="V11" s="9">
        <f>(SUM($E11:J11)+SUM($E11:I11))/2</f>
        <v>0</v>
      </c>
      <c r="W11" s="9">
        <f>(SUM($E11:K11)+SUM($E11:J11))/2</f>
        <v>0</v>
      </c>
      <c r="X11" s="9">
        <f>(SUM($E11:L11)+SUM($E11:K11))/2</f>
        <v>0</v>
      </c>
      <c r="Y11" s="9">
        <f>(SUM($E11:M11)+SUM($E11:L11))/2</f>
        <v>0</v>
      </c>
      <c r="Z11" s="9">
        <f>(SUM($E11:N11)+SUM($E11:M11))/2</f>
        <v>0</v>
      </c>
      <c r="AA11" s="9">
        <f t="shared" si="3"/>
        <v>0</v>
      </c>
    </row>
    <row r="12" spans="1:28" hidden="1">
      <c r="A12" s="7">
        <v>7140</v>
      </c>
      <c r="B12" t="s">
        <v>40</v>
      </c>
      <c r="C12" t="str">
        <f t="shared" si="4"/>
        <v>7140 Other Elec Production / Turbines 340-346</v>
      </c>
      <c r="D12" s="11">
        <v>1</v>
      </c>
      <c r="E12" s="8">
        <v>0</v>
      </c>
      <c r="F12" s="9">
        <v>0</v>
      </c>
      <c r="G12" s="9">
        <v>0</v>
      </c>
      <c r="H12" s="9">
        <v>0</v>
      </c>
      <c r="I12" s="9">
        <v>0</v>
      </c>
      <c r="J12" s="9">
        <v>0</v>
      </c>
      <c r="K12" s="9">
        <v>0</v>
      </c>
      <c r="L12" s="9">
        <v>0</v>
      </c>
      <c r="M12" s="9">
        <v>0</v>
      </c>
      <c r="N12" s="9">
        <v>0</v>
      </c>
      <c r="O12" s="9">
        <f t="shared" si="1"/>
        <v>0</v>
      </c>
      <c r="Q12" s="9">
        <f t="shared" si="2"/>
        <v>0</v>
      </c>
      <c r="R12" s="9">
        <f>(SUM($E12:F12)+SUM($E12:E12))/2</f>
        <v>0</v>
      </c>
      <c r="S12" s="9">
        <f>(SUM($E12:G12)+SUM($E12:F12))/2</f>
        <v>0</v>
      </c>
      <c r="T12" s="9">
        <f>(SUM($E12:H12)+SUM($E12:G12))/2</f>
        <v>0</v>
      </c>
      <c r="U12" s="9">
        <f>(SUM($E12:I12)+SUM($E12:H12))/2</f>
        <v>0</v>
      </c>
      <c r="V12" s="9">
        <f>(SUM($E12:J12)+SUM($E12:I12))/2</f>
        <v>0</v>
      </c>
      <c r="W12" s="9">
        <f>(SUM($E12:K12)+SUM($E12:J12))/2</f>
        <v>0</v>
      </c>
      <c r="X12" s="9">
        <f>(SUM($E12:L12)+SUM($E12:K12))/2</f>
        <v>0</v>
      </c>
      <c r="Y12" s="9">
        <f>(SUM($E12:M12)+SUM($E12:L12))/2</f>
        <v>0</v>
      </c>
      <c r="Z12" s="9">
        <f>(SUM($E12:N12)+SUM($E12:M12))/2</f>
        <v>0</v>
      </c>
      <c r="AA12" s="9">
        <f t="shared" si="3"/>
        <v>0</v>
      </c>
    </row>
    <row r="13" spans="1:28" hidden="1">
      <c r="A13" s="7">
        <v>8000</v>
      </c>
      <c r="B13" t="s">
        <v>40</v>
      </c>
      <c r="C13" t="str">
        <f t="shared" si="4"/>
        <v>8000 Other Elec Production / Turbines 340-346</v>
      </c>
      <c r="D13" s="11">
        <v>1</v>
      </c>
      <c r="E13" s="8">
        <v>0</v>
      </c>
      <c r="F13" s="9">
        <v>0</v>
      </c>
      <c r="G13" s="9">
        <v>0</v>
      </c>
      <c r="H13" s="9">
        <v>0</v>
      </c>
      <c r="I13" s="9">
        <v>0</v>
      </c>
      <c r="J13" s="9">
        <v>0</v>
      </c>
      <c r="K13" s="9">
        <v>0</v>
      </c>
      <c r="L13" s="9">
        <v>0</v>
      </c>
      <c r="M13" s="9">
        <v>0</v>
      </c>
      <c r="N13" s="9">
        <v>0</v>
      </c>
      <c r="O13" s="9">
        <f t="shared" si="1"/>
        <v>0</v>
      </c>
      <c r="Q13" s="9">
        <f t="shared" si="2"/>
        <v>0</v>
      </c>
      <c r="R13" s="9">
        <f>(SUM($E13:F13)+SUM($E13:E13))/2</f>
        <v>0</v>
      </c>
      <c r="S13" s="9">
        <f>(SUM($E13:G13)+SUM($E13:F13))/2</f>
        <v>0</v>
      </c>
      <c r="T13" s="9">
        <f>(SUM($E13:H13)+SUM($E13:G13))/2</f>
        <v>0</v>
      </c>
      <c r="U13" s="9">
        <f>(SUM($E13:I13)+SUM($E13:H13))/2</f>
        <v>0</v>
      </c>
      <c r="V13" s="9">
        <f>(SUM($E13:J13)+SUM($E13:I13))/2</f>
        <v>0</v>
      </c>
      <c r="W13" s="9">
        <f>(SUM($E13:K13)+SUM($E13:J13))/2</f>
        <v>0</v>
      </c>
      <c r="X13" s="9">
        <f>(SUM($E13:L13)+SUM($E13:K13))/2</f>
        <v>0</v>
      </c>
      <c r="Y13" s="9">
        <f>(SUM($E13:M13)+SUM($E13:L13))/2</f>
        <v>0</v>
      </c>
      <c r="Z13" s="9">
        <f>(SUM($E13:N13)+SUM($E13:M13))/2</f>
        <v>0</v>
      </c>
      <c r="AA13" s="9">
        <f t="shared" si="3"/>
        <v>0</v>
      </c>
    </row>
    <row r="14" spans="1:28" hidden="1">
      <c r="E14" s="9">
        <f t="shared" ref="E14:O14" si="5">SUM(E4:E13)</f>
        <v>1273.663356</v>
      </c>
      <c r="F14" s="9">
        <f t="shared" si="5"/>
        <v>74604.128423999995</v>
      </c>
      <c r="G14" s="9">
        <f t="shared" si="5"/>
        <v>2542.4561190000004</v>
      </c>
      <c r="H14" s="9">
        <f t="shared" si="5"/>
        <v>810.92415600000004</v>
      </c>
      <c r="I14" s="9">
        <f t="shared" si="5"/>
        <v>14244.716388000001</v>
      </c>
      <c r="J14" s="9">
        <f t="shared" si="5"/>
        <v>2571.3115889999999</v>
      </c>
      <c r="K14" s="9">
        <f t="shared" si="5"/>
        <v>207410.67320399999</v>
      </c>
      <c r="L14" s="9">
        <f t="shared" si="5"/>
        <v>4700.4443219999994</v>
      </c>
      <c r="M14" s="9">
        <f t="shared" si="5"/>
        <v>115208.546712</v>
      </c>
      <c r="N14" s="9">
        <f t="shared" si="5"/>
        <v>3628.6443690000006</v>
      </c>
      <c r="O14" s="38">
        <f t="shared" si="5"/>
        <v>426995.50863900001</v>
      </c>
      <c r="Q14" s="9">
        <f t="shared" si="2"/>
        <v>636.83167800000001</v>
      </c>
      <c r="R14" s="9">
        <f>(SUM($E14:F14)+SUM($E14:E14))/2</f>
        <v>38575.727568000002</v>
      </c>
      <c r="S14" s="9">
        <f>(SUM($E14:G14)+SUM($E14:F14))/2</f>
        <v>77149.01983949999</v>
      </c>
      <c r="T14" s="9">
        <f>(SUM($E14:H14)+SUM($E14:G14))/2</f>
        <v>78825.709976999991</v>
      </c>
      <c r="U14" s="9">
        <f>(SUM($E14:I14)+SUM($E14:H14))/2</f>
        <v>86353.530248999989</v>
      </c>
      <c r="V14" s="9">
        <f>(SUM($E14:J14)+SUM($E14:I14))/2</f>
        <v>94761.544237499998</v>
      </c>
      <c r="W14" s="9">
        <f>(SUM($E14:K14)+SUM($E14:J14))/2</f>
        <v>199752.53663399996</v>
      </c>
      <c r="X14" s="9">
        <f>(SUM($E14:L14)+SUM($E14:K14))/2</f>
        <v>305808.09539699997</v>
      </c>
      <c r="Y14" s="9">
        <f>(SUM($E14:M14)+SUM($E14:L14))/2</f>
        <v>365762.59091399994</v>
      </c>
      <c r="Z14" s="9">
        <f>(SUM($E14:N14)+SUM($E14:M14))/2</f>
        <v>425181.18645449996</v>
      </c>
      <c r="AA14" s="38">
        <f t="shared" si="3"/>
        <v>167280.67729484997</v>
      </c>
    </row>
    <row r="17" spans="15:28">
      <c r="O17" s="9">
        <f>O7+' WA E Hydro'!O32+'WA E Thermal'!O16</f>
        <v>19425204.147552002</v>
      </c>
      <c r="AA17" s="9">
        <f>AA7+' WA E Hydro'!AA32+'WA E Thermal'!AA16</f>
        <v>9911061.5685354006</v>
      </c>
      <c r="AB17" s="73" t="s">
        <v>188</v>
      </c>
    </row>
  </sheetData>
  <autoFilter ref="A3:AA14">
    <filterColumn colId="0">
      <filters>
        <filter val="4149"/>
      </filters>
    </filterColumn>
  </autoFilter>
  <pageMargins left="0.7" right="0.7" top="0.75" bottom="0.75" header="0.3" footer="0.3"/>
  <pageSetup scale="59"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102"/>
  <sheetViews>
    <sheetView workbookViewId="0">
      <selection activeCell="N23" sqref="N23"/>
    </sheetView>
  </sheetViews>
  <sheetFormatPr defaultRowHeight="15" outlineLevelCol="1"/>
  <cols>
    <col min="2" max="2" width="37.7109375" bestFit="1" customWidth="1"/>
    <col min="3" max="3" width="37.7109375" customWidth="1"/>
    <col min="4" max="4" width="17.140625"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2.57031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42578125" bestFit="1" customWidth="1"/>
  </cols>
  <sheetData>
    <row r="1" spans="1:28">
      <c r="E1">
        <v>1</v>
      </c>
      <c r="F1">
        <v>2</v>
      </c>
      <c r="G1">
        <v>3</v>
      </c>
      <c r="H1">
        <v>4</v>
      </c>
      <c r="I1">
        <v>5</v>
      </c>
      <c r="J1">
        <v>6</v>
      </c>
      <c r="K1">
        <v>7</v>
      </c>
      <c r="L1">
        <v>8</v>
      </c>
      <c r="M1">
        <v>9</v>
      </c>
      <c r="N1">
        <v>10</v>
      </c>
      <c r="O1" s="9"/>
    </row>
    <row r="2" spans="1:28">
      <c r="E2" t="str">
        <f>INDEX('[3]2017 Inputs'!$B$5:$B$16,'WA E Transmission'!E$1)</f>
        <v>Actual</v>
      </c>
      <c r="F2" t="str">
        <f>INDEX('[3]2017 Inputs'!$B$5:$B$16,'WA E Transmission'!F$1)</f>
        <v>Actual</v>
      </c>
      <c r="G2" t="str">
        <f>INDEX('[3]2017 Inputs'!$B$5:$B$16,'WA E Transmission'!G$1)</f>
        <v>Actual</v>
      </c>
      <c r="H2" t="str">
        <f>INDEX('[3]2017 Inputs'!$B$5:$B$16,'WA E Transmission'!H$1)</f>
        <v>Actual</v>
      </c>
      <c r="I2" t="str">
        <f>INDEX('[3]2017 Inputs'!$B$5:$B$16,'WA E Transmission'!I$1)</f>
        <v>Actual</v>
      </c>
      <c r="J2" t="str">
        <f>INDEX('[3]2017 Inputs'!$B$5:$B$16,'WA E Transmission'!J$1)</f>
        <v>Actual</v>
      </c>
      <c r="K2" t="str">
        <f>INDEX('[3]2017 Inputs'!$B$5:$B$16,'WA E Transmission'!K$1)</f>
        <v>Actual</v>
      </c>
      <c r="L2" t="str">
        <f>INDEX('[3]2017 Inputs'!$B$5:$B$16,'WA E Transmission'!L$1)</f>
        <v>Actual</v>
      </c>
      <c r="M2" t="str">
        <f>INDEX('[3]2017 Inputs'!$B$5:$B$16,'WA E Transmission'!M$1)</f>
        <v>Actual</v>
      </c>
      <c r="N2" t="str">
        <f>INDEX('[3]2017 Inputs'!$B$5:$B$16,'WA E Transmission'!N$1)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1000</v>
      </c>
      <c r="B4" t="s">
        <v>34</v>
      </c>
      <c r="C4" t="str">
        <f t="shared" ref="C4:C22" si="0">CONCATENATE(A4," ",B4)</f>
        <v>1000 Elec Transmission 350-359</v>
      </c>
      <c r="D4" s="10">
        <v>1</v>
      </c>
      <c r="E4" s="8">
        <v>0</v>
      </c>
      <c r="F4" s="9">
        <v>25.437510000000003</v>
      </c>
      <c r="G4" s="9">
        <v>0</v>
      </c>
      <c r="H4" s="9">
        <v>60.116657999999994</v>
      </c>
      <c r="I4" s="9">
        <v>19.679562000000001</v>
      </c>
      <c r="J4" s="9">
        <v>45.629766000000004</v>
      </c>
      <c r="K4" s="9">
        <v>0</v>
      </c>
      <c r="L4" s="9">
        <v>20.731241999999998</v>
      </c>
      <c r="M4" s="9">
        <v>0</v>
      </c>
      <c r="N4" s="9">
        <v>34.199319000000003</v>
      </c>
      <c r="O4" s="9">
        <f t="shared" ref="O4:O35" si="1">SUM(E4:N4)</f>
        <v>205.79405700000001</v>
      </c>
      <c r="Q4" s="9">
        <f t="shared" ref="Q4:Q35" si="2">E4/2</f>
        <v>0</v>
      </c>
      <c r="R4" s="9">
        <f>(SUM($E4:F4)+SUM($E4:E4))/2</f>
        <v>12.718755000000002</v>
      </c>
      <c r="S4" s="9">
        <f>(SUM($E4:G4)+SUM($E4:F4))/2</f>
        <v>25.437510000000003</v>
      </c>
      <c r="T4" s="9">
        <f>(SUM($E4:H4)+SUM($E4:G4))/2</f>
        <v>55.495839000000004</v>
      </c>
      <c r="U4" s="9">
        <f>(SUM($E4:I4)+SUM($E4:H4))/2</f>
        <v>95.393949000000006</v>
      </c>
      <c r="V4" s="9">
        <f>(SUM($E4:J4)+SUM($E4:I4))/2</f>
        <v>128.04861299999999</v>
      </c>
      <c r="W4" s="9">
        <f>(SUM($E4:K4)+SUM($E4:J4))/2</f>
        <v>150.863496</v>
      </c>
      <c r="X4" s="9">
        <f>(SUM($E4:L4)+SUM($E4:K4))/2</f>
        <v>161.229117</v>
      </c>
      <c r="Y4" s="9">
        <f>(SUM($E4:M4)+SUM($E4:L4))/2</f>
        <v>171.59473800000001</v>
      </c>
      <c r="Z4" s="9">
        <f>(SUM($E4:N4)+SUM($E4:M4))/2</f>
        <v>188.69439750000001</v>
      </c>
      <c r="AA4" s="9">
        <f t="shared" ref="AA4:AA35" si="3">AVERAGE(Q4:Z4)</f>
        <v>98.947641450000006</v>
      </c>
    </row>
    <row r="5" spans="1:28" hidden="1">
      <c r="A5" s="7">
        <v>1106</v>
      </c>
      <c r="B5" t="s">
        <v>34</v>
      </c>
      <c r="C5" t="str">
        <f t="shared" si="0"/>
        <v>1106 Elec Transmission 350-359</v>
      </c>
      <c r="D5" s="11">
        <v>1</v>
      </c>
      <c r="E5" s="8">
        <v>0</v>
      </c>
      <c r="F5" s="9">
        <v>0</v>
      </c>
      <c r="G5" s="9">
        <v>0</v>
      </c>
      <c r="H5" s="9">
        <v>0</v>
      </c>
      <c r="I5" s="9">
        <v>0</v>
      </c>
      <c r="J5" s="9">
        <v>0</v>
      </c>
      <c r="K5" s="9">
        <v>0</v>
      </c>
      <c r="L5" s="9">
        <v>0</v>
      </c>
      <c r="M5" s="9">
        <v>0</v>
      </c>
      <c r="N5" s="9">
        <v>0</v>
      </c>
      <c r="O5" s="9">
        <f t="shared" si="1"/>
        <v>0</v>
      </c>
      <c r="Q5" s="9">
        <f t="shared" si="2"/>
        <v>0</v>
      </c>
      <c r="R5" s="9">
        <f>(SUM($E5:F5)+SUM($E5:E5))/2</f>
        <v>0</v>
      </c>
      <c r="S5" s="9">
        <f>(SUM($E5:G5)+SUM($E5:F5))/2</f>
        <v>0</v>
      </c>
      <c r="T5" s="9">
        <f>(SUM($E5:H5)+SUM($E5:G5))/2</f>
        <v>0</v>
      </c>
      <c r="U5" s="9">
        <f>(SUM($E5:I5)+SUM($E5:H5))/2</f>
        <v>0</v>
      </c>
      <c r="V5" s="9">
        <f>(SUM($E5:J5)+SUM($E5:I5))/2</f>
        <v>0</v>
      </c>
      <c r="W5" s="9">
        <f>(SUM($E5:K5)+SUM($E5:J5))/2</f>
        <v>0</v>
      </c>
      <c r="X5" s="9">
        <f>(SUM($E5:L5)+SUM($E5:K5))/2</f>
        <v>0</v>
      </c>
      <c r="Y5" s="9">
        <f>(SUM($E5:M5)+SUM($E5:L5))/2</f>
        <v>0</v>
      </c>
      <c r="Z5" s="9">
        <f>(SUM($E5:N5)+SUM($E5:M5))/2</f>
        <v>0</v>
      </c>
      <c r="AA5" s="9">
        <f t="shared" si="3"/>
        <v>0</v>
      </c>
    </row>
    <row r="6" spans="1:28" hidden="1">
      <c r="A6" s="7">
        <v>1107</v>
      </c>
      <c r="B6" t="s">
        <v>34</v>
      </c>
      <c r="C6" t="str">
        <f t="shared" si="0"/>
        <v>1107 Elec Transmission 350-359</v>
      </c>
      <c r="D6" s="11">
        <v>1</v>
      </c>
      <c r="E6" s="8">
        <v>0</v>
      </c>
      <c r="F6" s="9">
        <v>0</v>
      </c>
      <c r="G6" s="9">
        <v>0</v>
      </c>
      <c r="H6" s="9">
        <v>0</v>
      </c>
      <c r="I6" s="9">
        <v>0</v>
      </c>
      <c r="J6" s="9">
        <v>0</v>
      </c>
      <c r="K6" s="9">
        <v>0</v>
      </c>
      <c r="L6" s="9">
        <v>0</v>
      </c>
      <c r="M6" s="9">
        <v>0</v>
      </c>
      <c r="N6" s="9">
        <v>0</v>
      </c>
      <c r="O6" s="9">
        <f t="shared" si="1"/>
        <v>0</v>
      </c>
      <c r="Q6" s="9">
        <f t="shared" si="2"/>
        <v>0</v>
      </c>
      <c r="R6" s="9">
        <f>(SUM($E6:F6)+SUM($E6:E6))/2</f>
        <v>0</v>
      </c>
      <c r="S6" s="9">
        <f>(SUM($E6:G6)+SUM($E6:F6))/2</f>
        <v>0</v>
      </c>
      <c r="T6" s="9">
        <f>(SUM($E6:H6)+SUM($E6:G6))/2</f>
        <v>0</v>
      </c>
      <c r="U6" s="9">
        <f>(SUM($E6:I6)+SUM($E6:H6))/2</f>
        <v>0</v>
      </c>
      <c r="V6" s="9">
        <f>(SUM($E6:J6)+SUM($E6:I6))/2</f>
        <v>0</v>
      </c>
      <c r="W6" s="9">
        <f>(SUM($E6:K6)+SUM($E6:J6))/2</f>
        <v>0</v>
      </c>
      <c r="X6" s="9">
        <f>(SUM($E6:L6)+SUM($E6:K6))/2</f>
        <v>0</v>
      </c>
      <c r="Y6" s="9">
        <f>(SUM($E6:M6)+SUM($E6:L6))/2</f>
        <v>0</v>
      </c>
      <c r="Z6" s="9">
        <f>(SUM($E6:N6)+SUM($E6:M6))/2</f>
        <v>0</v>
      </c>
      <c r="AA6" s="9">
        <f t="shared" si="3"/>
        <v>0</v>
      </c>
    </row>
    <row r="7" spans="1:28" hidden="1">
      <c r="A7" s="7">
        <v>1108</v>
      </c>
      <c r="B7" t="s">
        <v>34</v>
      </c>
      <c r="C7" t="str">
        <f t="shared" si="0"/>
        <v>1108 Elec Transmission 350-359</v>
      </c>
      <c r="D7" s="11">
        <v>1</v>
      </c>
      <c r="E7" s="8">
        <v>0</v>
      </c>
      <c r="F7" s="9">
        <v>0</v>
      </c>
      <c r="G7" s="9">
        <v>0</v>
      </c>
      <c r="H7" s="9">
        <v>0</v>
      </c>
      <c r="I7" s="9">
        <v>0</v>
      </c>
      <c r="J7" s="9">
        <v>548458.65265800001</v>
      </c>
      <c r="K7" s="9">
        <v>2.7080760000000001</v>
      </c>
      <c r="L7" s="9">
        <v>1390.6233179999999</v>
      </c>
      <c r="M7" s="9">
        <v>808.65647100000001</v>
      </c>
      <c r="N7" s="9">
        <v>2617.3948919999998</v>
      </c>
      <c r="O7" s="9">
        <f t="shared" si="1"/>
        <v>553278.03541500005</v>
      </c>
      <c r="Q7" s="9">
        <f t="shared" si="2"/>
        <v>0</v>
      </c>
      <c r="R7" s="9">
        <f>(SUM($E7:F7)+SUM($E7:E7))/2</f>
        <v>0</v>
      </c>
      <c r="S7" s="9">
        <f>(SUM($E7:G7)+SUM($E7:F7))/2</f>
        <v>0</v>
      </c>
      <c r="T7" s="9">
        <f>(SUM($E7:H7)+SUM($E7:G7))/2</f>
        <v>0</v>
      </c>
      <c r="U7" s="9">
        <f>(SUM($E7:I7)+SUM($E7:H7))/2</f>
        <v>0</v>
      </c>
      <c r="V7" s="9">
        <f>(SUM($E7:J7)+SUM($E7:I7))/2</f>
        <v>274229.326329</v>
      </c>
      <c r="W7" s="9">
        <f>(SUM($E7:K7)+SUM($E7:J7))/2</f>
        <v>548460.006696</v>
      </c>
      <c r="X7" s="9">
        <f>(SUM($E7:L7)+SUM($E7:K7))/2</f>
        <v>549156.67239299999</v>
      </c>
      <c r="Y7" s="9">
        <f>(SUM($E7:M7)+SUM($E7:L7))/2</f>
        <v>550256.31228750001</v>
      </c>
      <c r="Z7" s="9">
        <f>(SUM($E7:N7)+SUM($E7:M7))/2</f>
        <v>551969.33796899999</v>
      </c>
      <c r="AA7" s="9">
        <f t="shared" si="3"/>
        <v>247407.16556744999</v>
      </c>
    </row>
    <row r="8" spans="1:28" hidden="1">
      <c r="A8" s="7">
        <v>2000</v>
      </c>
      <c r="B8" t="s">
        <v>34</v>
      </c>
      <c r="C8" t="str">
        <f t="shared" si="0"/>
        <v>2000 Elec Transmission 350-359</v>
      </c>
      <c r="D8" s="11">
        <v>1</v>
      </c>
      <c r="E8" s="8">
        <v>-551528.59860000003</v>
      </c>
      <c r="F8" s="9">
        <v>164.87713199999999</v>
      </c>
      <c r="G8" s="9">
        <v>236895.08728200002</v>
      </c>
      <c r="H8" s="9">
        <v>0</v>
      </c>
      <c r="I8" s="9">
        <v>253.270836</v>
      </c>
      <c r="J8" s="9">
        <v>631.04743799999994</v>
      </c>
      <c r="K8" s="9">
        <v>0</v>
      </c>
      <c r="L8" s="9">
        <v>0</v>
      </c>
      <c r="M8" s="9">
        <v>53857.577906999999</v>
      </c>
      <c r="N8" s="9">
        <v>609115.99906499998</v>
      </c>
      <c r="O8" s="9">
        <f t="shared" si="1"/>
        <v>349389.26105999993</v>
      </c>
      <c r="Q8" s="9">
        <f t="shared" si="2"/>
        <v>-275764.29930000001</v>
      </c>
      <c r="R8" s="9">
        <f>(SUM($E8:F8)+SUM($E8:E8))/2</f>
        <v>-551446.16003399994</v>
      </c>
      <c r="S8" s="9">
        <f>(SUM($E8:G8)+SUM($E8:F8))/2</f>
        <v>-432916.17782699998</v>
      </c>
      <c r="T8" s="9">
        <f>(SUM($E8:H8)+SUM($E8:G8))/2</f>
        <v>-314468.63418599998</v>
      </c>
      <c r="U8" s="9">
        <f>(SUM($E8:I8)+SUM($E8:H8))/2</f>
        <v>-314341.99876799999</v>
      </c>
      <c r="V8" s="9">
        <f>(SUM($E8:J8)+SUM($E8:I8))/2</f>
        <v>-313899.83963100001</v>
      </c>
      <c r="W8" s="9">
        <f>(SUM($E8:K8)+SUM($E8:J8))/2</f>
        <v>-313584.31591200002</v>
      </c>
      <c r="X8" s="9">
        <f>(SUM($E8:L8)+SUM($E8:K8))/2</f>
        <v>-313584.31591200002</v>
      </c>
      <c r="Y8" s="9">
        <f>(SUM($E8:M8)+SUM($E8:L8))/2</f>
        <v>-286655.52695850004</v>
      </c>
      <c r="Z8" s="9">
        <f>(SUM($E8:N8)+SUM($E8:M8))/2</f>
        <v>44831.261527499955</v>
      </c>
      <c r="AA8" s="9">
        <f t="shared" si="3"/>
        <v>-307183.00070009998</v>
      </c>
    </row>
    <row r="9" spans="1:28" hidden="1">
      <c r="A9" s="7">
        <v>2001</v>
      </c>
      <c r="B9" t="s">
        <v>34</v>
      </c>
      <c r="C9" t="str">
        <f t="shared" si="0"/>
        <v>2001 Elec Transmission 350-359</v>
      </c>
      <c r="D9" s="11">
        <v>1</v>
      </c>
      <c r="E9" s="8">
        <v>0</v>
      </c>
      <c r="F9" s="9">
        <v>0</v>
      </c>
      <c r="G9" s="9">
        <v>0</v>
      </c>
      <c r="H9" s="9">
        <v>0</v>
      </c>
      <c r="I9" s="9">
        <v>0</v>
      </c>
      <c r="J9" s="9">
        <v>0</v>
      </c>
      <c r="K9" s="9">
        <v>0</v>
      </c>
      <c r="L9" s="9">
        <v>0</v>
      </c>
      <c r="M9" s="9">
        <v>0</v>
      </c>
      <c r="N9" s="9">
        <v>0</v>
      </c>
      <c r="O9" s="9">
        <f t="shared" si="1"/>
        <v>0</v>
      </c>
      <c r="Q9" s="9">
        <f t="shared" si="2"/>
        <v>0</v>
      </c>
      <c r="R9" s="9">
        <f>(SUM($E9:F9)+SUM($E9:E9))/2</f>
        <v>0</v>
      </c>
      <c r="S9" s="9">
        <f>(SUM($E9:G9)+SUM($E9:F9))/2</f>
        <v>0</v>
      </c>
      <c r="T9" s="9">
        <f>(SUM($E9:H9)+SUM($E9:G9))/2</f>
        <v>0</v>
      </c>
      <c r="U9" s="9">
        <f>(SUM($E9:I9)+SUM($E9:H9))/2</f>
        <v>0</v>
      </c>
      <c r="V9" s="9">
        <f>(SUM($E9:J9)+SUM($E9:I9))/2</f>
        <v>0</v>
      </c>
      <c r="W9" s="9">
        <f>(SUM($E9:K9)+SUM($E9:J9))/2</f>
        <v>0</v>
      </c>
      <c r="X9" s="9">
        <f>(SUM($E9:L9)+SUM($E9:K9))/2</f>
        <v>0</v>
      </c>
      <c r="Y9" s="9">
        <f>(SUM($E9:M9)+SUM($E9:L9))/2</f>
        <v>0</v>
      </c>
      <c r="Z9" s="9">
        <f>(SUM($E9:N9)+SUM($E9:M9))/2</f>
        <v>0</v>
      </c>
      <c r="AA9" s="9">
        <f t="shared" si="3"/>
        <v>0</v>
      </c>
    </row>
    <row r="10" spans="1:28">
      <c r="A10" s="7">
        <v>2051</v>
      </c>
      <c r="B10" t="s">
        <v>34</v>
      </c>
      <c r="C10" t="str">
        <f t="shared" si="0"/>
        <v>2051 Elec Transmission 350-359</v>
      </c>
      <c r="D10" s="11">
        <v>1</v>
      </c>
      <c r="E10" s="8">
        <v>36086.716511999999</v>
      </c>
      <c r="F10" s="9">
        <v>82944.424079999997</v>
      </c>
      <c r="G10" s="9">
        <v>122830.09139099999</v>
      </c>
      <c r="H10" s="9">
        <v>62317.620476999989</v>
      </c>
      <c r="I10" s="9">
        <v>93296.938517999995</v>
      </c>
      <c r="J10" s="9">
        <v>-63135.137352000012</v>
      </c>
      <c r="K10" s="9">
        <v>335698.40537099994</v>
      </c>
      <c r="L10" s="9">
        <v>1150050.4203090002</v>
      </c>
      <c r="M10" s="9">
        <v>198974.49719700002</v>
      </c>
      <c r="N10" s="9">
        <v>265098.25933500001</v>
      </c>
      <c r="O10" s="9">
        <f t="shared" si="1"/>
        <v>2284162.2358380002</v>
      </c>
      <c r="Q10" s="9">
        <f t="shared" si="2"/>
        <v>18043.358256</v>
      </c>
      <c r="R10" s="9">
        <f>(SUM($E10:F10)+SUM($E10:E10))/2</f>
        <v>77558.928551999998</v>
      </c>
      <c r="S10" s="9">
        <f>(SUM($E10:G10)+SUM($E10:F10))/2</f>
        <v>180446.18628749999</v>
      </c>
      <c r="T10" s="9">
        <f>(SUM($E10:H10)+SUM($E10:G10))/2</f>
        <v>273020.04222149996</v>
      </c>
      <c r="U10" s="9">
        <f>(SUM($E10:I10)+SUM($E10:H10))/2</f>
        <v>350827.321719</v>
      </c>
      <c r="V10" s="9">
        <f>(SUM($E10:J10)+SUM($E10:I10))/2</f>
        <v>365908.22230199998</v>
      </c>
      <c r="W10" s="9">
        <f>(SUM($E10:K10)+SUM($E10:J10))/2</f>
        <v>502189.85631149996</v>
      </c>
      <c r="X10" s="9">
        <f>(SUM($E10:L10)+SUM($E10:K10))/2</f>
        <v>1245064.2691515</v>
      </c>
      <c r="Y10" s="9">
        <f>(SUM($E10:M10)+SUM($E10:L10))/2</f>
        <v>1919576.7279045</v>
      </c>
      <c r="Z10" s="9">
        <f>(SUM($E10:N10)+SUM($E10:M10))/2</f>
        <v>2151613.1061705002</v>
      </c>
      <c r="AA10" s="9">
        <f t="shared" si="3"/>
        <v>708424.80188759998</v>
      </c>
    </row>
    <row r="11" spans="1:28">
      <c r="A11" s="7">
        <v>2055</v>
      </c>
      <c r="B11" t="s">
        <v>34</v>
      </c>
      <c r="C11" t="str">
        <f t="shared" si="0"/>
        <v>2055 Elec Transmission 350-359</v>
      </c>
      <c r="D11" s="11">
        <v>1</v>
      </c>
      <c r="E11" s="8">
        <v>0</v>
      </c>
      <c r="F11" s="9">
        <v>0</v>
      </c>
      <c r="G11" s="9">
        <v>0</v>
      </c>
      <c r="H11" s="9">
        <v>26163.734477999998</v>
      </c>
      <c r="I11" s="9">
        <v>58041.805100999998</v>
      </c>
      <c r="J11" s="9">
        <v>1134.072555</v>
      </c>
      <c r="K11" s="9">
        <v>295.357755</v>
      </c>
      <c r="L11" s="9">
        <v>0</v>
      </c>
      <c r="M11" s="9">
        <v>491.31860399999999</v>
      </c>
      <c r="N11" s="9">
        <v>0</v>
      </c>
      <c r="O11" s="9">
        <f t="shared" si="1"/>
        <v>86126.288493000015</v>
      </c>
      <c r="Q11" s="9">
        <f t="shared" si="2"/>
        <v>0</v>
      </c>
      <c r="R11" s="9">
        <f>(SUM($E11:F11)+SUM($E11:E11))/2</f>
        <v>0</v>
      </c>
      <c r="S11" s="9">
        <f>(SUM($E11:G11)+SUM($E11:F11))/2</f>
        <v>0</v>
      </c>
      <c r="T11" s="9">
        <f>(SUM($E11:H11)+SUM($E11:G11))/2</f>
        <v>13081.867238999999</v>
      </c>
      <c r="U11" s="9">
        <f>(SUM($E11:I11)+SUM($E11:H11))/2</f>
        <v>55184.637028500001</v>
      </c>
      <c r="V11" s="9">
        <f>(SUM($E11:J11)+SUM($E11:I11))/2</f>
        <v>84772.575856500014</v>
      </c>
      <c r="W11" s="9">
        <f>(SUM($E11:K11)+SUM($E11:J11))/2</f>
        <v>85487.291011500012</v>
      </c>
      <c r="X11" s="9">
        <f>(SUM($E11:L11)+SUM($E11:K11))/2</f>
        <v>85634.969889000015</v>
      </c>
      <c r="Y11" s="9">
        <f>(SUM($E11:M11)+SUM($E11:L11))/2</f>
        <v>85880.629191000015</v>
      </c>
      <c r="Z11" s="9">
        <f>(SUM($E11:N11)+SUM($E11:M11))/2</f>
        <v>86126.288493000015</v>
      </c>
      <c r="AA11" s="9">
        <f t="shared" si="3"/>
        <v>49616.825870850007</v>
      </c>
    </row>
    <row r="12" spans="1:28" hidden="1">
      <c r="A12" s="7">
        <v>2056</v>
      </c>
      <c r="B12" t="s">
        <v>34</v>
      </c>
      <c r="C12" t="str">
        <f t="shared" si="0"/>
        <v>2056 Elec Transmission 350-359</v>
      </c>
      <c r="D12" s="11">
        <v>1</v>
      </c>
      <c r="E12" s="8">
        <v>569.76735900000494</v>
      </c>
      <c r="F12" s="9">
        <v>1088.9094720000066</v>
      </c>
      <c r="G12" s="9">
        <v>0</v>
      </c>
      <c r="H12" s="9">
        <v>0</v>
      </c>
      <c r="I12" s="9">
        <v>0</v>
      </c>
      <c r="J12" s="9">
        <v>0</v>
      </c>
      <c r="K12" s="9">
        <v>0</v>
      </c>
      <c r="L12" s="9">
        <v>75401.571356999993</v>
      </c>
      <c r="M12" s="9">
        <v>0</v>
      </c>
      <c r="N12" s="9">
        <v>2133.799563</v>
      </c>
      <c r="O12" s="9">
        <f t="shared" si="1"/>
        <v>79194.047750999991</v>
      </c>
      <c r="Q12" s="9">
        <f t="shared" si="2"/>
        <v>284.88367950000247</v>
      </c>
      <c r="R12" s="9">
        <f>(SUM($E12:F12)+SUM($E12:E12))/2</f>
        <v>1114.2220950000083</v>
      </c>
      <c r="S12" s="9">
        <f>(SUM($E12:G12)+SUM($E12:F12))/2</f>
        <v>1658.6768310000116</v>
      </c>
      <c r="T12" s="9">
        <f>(SUM($E12:H12)+SUM($E12:G12))/2</f>
        <v>1658.6768310000116</v>
      </c>
      <c r="U12" s="9">
        <f>(SUM($E12:I12)+SUM($E12:H12))/2</f>
        <v>1658.6768310000116</v>
      </c>
      <c r="V12" s="9">
        <f>(SUM($E12:J12)+SUM($E12:I12))/2</f>
        <v>1658.6768310000116</v>
      </c>
      <c r="W12" s="9">
        <f>(SUM($E12:K12)+SUM($E12:J12))/2</f>
        <v>1658.6768310000116</v>
      </c>
      <c r="X12" s="9">
        <f>(SUM($E12:L12)+SUM($E12:K12))/2</f>
        <v>39359.462509500008</v>
      </c>
      <c r="Y12" s="9">
        <f>(SUM($E12:M12)+SUM($E12:L12))/2</f>
        <v>77060.248187999998</v>
      </c>
      <c r="Z12" s="9">
        <f>(SUM($E12:N12)+SUM($E12:M12))/2</f>
        <v>78127.147969499987</v>
      </c>
      <c r="AA12" s="9">
        <f t="shared" si="3"/>
        <v>20423.934859650006</v>
      </c>
    </row>
    <row r="13" spans="1:28">
      <c r="A13" s="7">
        <v>2057</v>
      </c>
      <c r="B13" t="s">
        <v>34</v>
      </c>
      <c r="C13" t="str">
        <f t="shared" si="0"/>
        <v>2057 Elec Transmission 350-359</v>
      </c>
      <c r="D13" s="11">
        <v>1</v>
      </c>
      <c r="E13" s="8">
        <v>-61212.035304000085</v>
      </c>
      <c r="F13" s="9">
        <v>980682.09544199996</v>
      </c>
      <c r="G13" s="9">
        <v>81776.822652000003</v>
      </c>
      <c r="H13" s="9">
        <v>1130144.839131</v>
      </c>
      <c r="I13" s="9">
        <v>57015.595475999995</v>
      </c>
      <c r="J13" s="9">
        <v>175835.84136299998</v>
      </c>
      <c r="K13" s="9">
        <v>-20657.249738999999</v>
      </c>
      <c r="L13" s="9">
        <v>103918.81449599999</v>
      </c>
      <c r="M13" s="9">
        <v>247045.10073599996</v>
      </c>
      <c r="N13" s="9">
        <v>-259954.512174</v>
      </c>
      <c r="O13" s="9">
        <f t="shared" si="1"/>
        <v>2434595.3120789998</v>
      </c>
      <c r="Q13" s="9">
        <f t="shared" si="2"/>
        <v>-30606.017652000042</v>
      </c>
      <c r="R13" s="9">
        <f>(SUM($E13:F13)+SUM($E13:E13))/2</f>
        <v>429129.01241699985</v>
      </c>
      <c r="S13" s="9">
        <f>(SUM($E13:G13)+SUM($E13:F13))/2</f>
        <v>960358.47146399983</v>
      </c>
      <c r="T13" s="9">
        <f>(SUM($E13:H13)+SUM($E13:G13))/2</f>
        <v>1566319.3023554997</v>
      </c>
      <c r="U13" s="9">
        <f>(SUM($E13:I13)+SUM($E13:H13))/2</f>
        <v>2159899.5196589995</v>
      </c>
      <c r="V13" s="9">
        <f>(SUM($E13:J13)+SUM($E13:I13))/2</f>
        <v>2276325.2380785001</v>
      </c>
      <c r="W13" s="9">
        <f>(SUM($E13:K13)+SUM($E13:J13))/2</f>
        <v>2353914.5338904997</v>
      </c>
      <c r="X13" s="9">
        <f>(SUM($E13:L13)+SUM($E13:K13))/2</f>
        <v>2395545.3162690001</v>
      </c>
      <c r="Y13" s="9">
        <f>(SUM($E13:M13)+SUM($E13:L13))/2</f>
        <v>2571027.2738849996</v>
      </c>
      <c r="Z13" s="9">
        <f>(SUM($E13:N13)+SUM($E13:M13))/2</f>
        <v>2564572.5681659998</v>
      </c>
      <c r="AA13" s="9">
        <f t="shared" si="3"/>
        <v>1724648.52185325</v>
      </c>
    </row>
    <row r="14" spans="1:28" hidden="1">
      <c r="A14" s="7">
        <v>2070</v>
      </c>
      <c r="B14" t="s">
        <v>34</v>
      </c>
      <c r="C14" t="str">
        <f t="shared" si="0"/>
        <v>2070 Elec Transmission 350-359</v>
      </c>
      <c r="D14" s="11">
        <v>1</v>
      </c>
      <c r="E14" s="8">
        <v>-1.7053025658242404E-12</v>
      </c>
      <c r="F14" s="9">
        <v>0</v>
      </c>
      <c r="G14" s="9">
        <v>0</v>
      </c>
      <c r="H14" s="9">
        <v>0</v>
      </c>
      <c r="I14" s="9">
        <v>-40387.916813999997</v>
      </c>
      <c r="J14" s="9">
        <v>0</v>
      </c>
      <c r="K14" s="9">
        <v>0</v>
      </c>
      <c r="L14" s="9">
        <v>-25711.314888000001</v>
      </c>
      <c r="M14" s="9">
        <v>25549.605941999998</v>
      </c>
      <c r="N14" s="9">
        <v>0</v>
      </c>
      <c r="O14" s="9">
        <f t="shared" si="1"/>
        <v>-40549.625759999995</v>
      </c>
      <c r="Q14" s="9">
        <f t="shared" si="2"/>
        <v>-8.5265128291212022E-13</v>
      </c>
      <c r="R14" s="9">
        <f>(SUM($E14:F14)+SUM($E14:E14))/2</f>
        <v>-1.7053025658242404E-12</v>
      </c>
      <c r="S14" s="9">
        <f>(SUM($E14:G14)+SUM($E14:F14))/2</f>
        <v>-1.7053025658242404E-12</v>
      </c>
      <c r="T14" s="9">
        <f>(SUM($E14:H14)+SUM($E14:G14))/2</f>
        <v>-1.7053025658242404E-12</v>
      </c>
      <c r="U14" s="9">
        <f>(SUM($E14:I14)+SUM($E14:H14))/2</f>
        <v>-20193.958406999998</v>
      </c>
      <c r="V14" s="9">
        <f>(SUM($E14:J14)+SUM($E14:I14))/2</f>
        <v>-40387.916813999997</v>
      </c>
      <c r="W14" s="9">
        <f>(SUM($E14:K14)+SUM($E14:J14))/2</f>
        <v>-40387.916813999997</v>
      </c>
      <c r="X14" s="9">
        <f>(SUM($E14:L14)+SUM($E14:K14))/2</f>
        <v>-53243.574257999993</v>
      </c>
      <c r="Y14" s="9">
        <f>(SUM($E14:M14)+SUM($E14:L14))/2</f>
        <v>-53324.428730999993</v>
      </c>
      <c r="Z14" s="9">
        <f>(SUM($E14:N14)+SUM($E14:M14))/2</f>
        <v>-40549.625759999995</v>
      </c>
      <c r="AA14" s="9">
        <f t="shared" si="3"/>
        <v>-24808.742078399999</v>
      </c>
    </row>
    <row r="15" spans="1:28" hidden="1">
      <c r="A15" s="7">
        <v>2112</v>
      </c>
      <c r="B15" t="s">
        <v>34</v>
      </c>
      <c r="C15" t="str">
        <f t="shared" si="0"/>
        <v>2112 Elec Transmission 350-359</v>
      </c>
      <c r="D15" s="11">
        <v>1</v>
      </c>
      <c r="E15" s="8">
        <v>0</v>
      </c>
      <c r="F15" s="9">
        <v>276982.17103199998</v>
      </c>
      <c r="G15" s="9">
        <v>116.486706</v>
      </c>
      <c r="H15" s="9">
        <v>93.191993999999994</v>
      </c>
      <c r="I15" s="9">
        <v>139.79456400000001</v>
      </c>
      <c r="J15" s="9">
        <v>95.078444999999988</v>
      </c>
      <c r="K15" s="9">
        <v>47.858013</v>
      </c>
      <c r="L15" s="9">
        <v>95.965800000000002</v>
      </c>
      <c r="M15" s="9">
        <v>75.05708700000001</v>
      </c>
      <c r="N15" s="9">
        <v>74.307765000000003</v>
      </c>
      <c r="O15" s="9">
        <f t="shared" si="1"/>
        <v>277719.91140599991</v>
      </c>
      <c r="Q15" s="9">
        <f t="shared" si="2"/>
        <v>0</v>
      </c>
      <c r="R15" s="9">
        <f>(SUM($E15:F15)+SUM($E15:E15))/2</f>
        <v>138491.08551599999</v>
      </c>
      <c r="S15" s="9">
        <f>(SUM($E15:G15)+SUM($E15:F15))/2</f>
        <v>277040.41438500001</v>
      </c>
      <c r="T15" s="9">
        <f>(SUM($E15:H15)+SUM($E15:G15))/2</f>
        <v>277145.25373499998</v>
      </c>
      <c r="U15" s="9">
        <f>(SUM($E15:I15)+SUM($E15:H15))/2</f>
        <v>277261.74701399996</v>
      </c>
      <c r="V15" s="9">
        <f>(SUM($E15:J15)+SUM($E15:I15))/2</f>
        <v>277379.18351849995</v>
      </c>
      <c r="W15" s="9">
        <f>(SUM($E15:K15)+SUM($E15:J15))/2</f>
        <v>277450.65174749994</v>
      </c>
      <c r="X15" s="9">
        <f>(SUM($E15:L15)+SUM($E15:K15))/2</f>
        <v>277522.56365399994</v>
      </c>
      <c r="Y15" s="9">
        <f>(SUM($E15:M15)+SUM($E15:L15))/2</f>
        <v>277608.07509749994</v>
      </c>
      <c r="Z15" s="9">
        <f>(SUM($E15:N15)+SUM($E15:M15))/2</f>
        <v>277682.75752349989</v>
      </c>
      <c r="AA15" s="9">
        <f t="shared" si="3"/>
        <v>235758.17321909996</v>
      </c>
    </row>
    <row r="16" spans="1:28" hidden="1">
      <c r="A16" s="7">
        <v>2116</v>
      </c>
      <c r="B16" t="s">
        <v>34</v>
      </c>
      <c r="C16" t="str">
        <f t="shared" si="0"/>
        <v>2116 Elec Transmission 350-359</v>
      </c>
      <c r="D16" s="11">
        <v>1</v>
      </c>
      <c r="E16" s="8">
        <v>0</v>
      </c>
      <c r="F16" s="9">
        <v>0</v>
      </c>
      <c r="G16" s="9">
        <v>0</v>
      </c>
      <c r="H16" s="9">
        <v>0</v>
      </c>
      <c r="I16" s="9">
        <v>0</v>
      </c>
      <c r="J16" s="9">
        <v>0</v>
      </c>
      <c r="K16" s="9">
        <v>0</v>
      </c>
      <c r="L16" s="9">
        <v>0</v>
      </c>
      <c r="M16" s="9">
        <v>0</v>
      </c>
      <c r="N16" s="9">
        <v>0</v>
      </c>
      <c r="O16" s="9">
        <f t="shared" si="1"/>
        <v>0</v>
      </c>
      <c r="Q16" s="9">
        <f t="shared" si="2"/>
        <v>0</v>
      </c>
      <c r="R16" s="9">
        <f>(SUM($E16:F16)+SUM($E16:E16))/2</f>
        <v>0</v>
      </c>
      <c r="S16" s="9">
        <f>(SUM($E16:G16)+SUM($E16:F16))/2</f>
        <v>0</v>
      </c>
      <c r="T16" s="9">
        <f>(SUM($E16:H16)+SUM($E16:G16))/2</f>
        <v>0</v>
      </c>
      <c r="U16" s="9">
        <f>(SUM($E16:I16)+SUM($E16:H16))/2</f>
        <v>0</v>
      </c>
      <c r="V16" s="9">
        <f>(SUM($E16:J16)+SUM($E16:I16))/2</f>
        <v>0</v>
      </c>
      <c r="W16" s="9">
        <f>(SUM($E16:K16)+SUM($E16:J16))/2</f>
        <v>0</v>
      </c>
      <c r="X16" s="9">
        <f>(SUM($E16:L16)+SUM($E16:K16))/2</f>
        <v>0</v>
      </c>
      <c r="Y16" s="9">
        <f>(SUM($E16:M16)+SUM($E16:L16))/2</f>
        <v>0</v>
      </c>
      <c r="Z16" s="9">
        <f>(SUM($E16:N16)+SUM($E16:M16))/2</f>
        <v>0</v>
      </c>
      <c r="AA16" s="9">
        <f t="shared" si="3"/>
        <v>0</v>
      </c>
    </row>
    <row r="17" spans="1:27">
      <c r="A17" s="7">
        <v>2204</v>
      </c>
      <c r="B17" t="s">
        <v>34</v>
      </c>
      <c r="C17" t="str">
        <f t="shared" si="0"/>
        <v>2204 Elec Transmission 350-359</v>
      </c>
      <c r="D17" s="11">
        <v>1</v>
      </c>
      <c r="E17" s="8">
        <v>235.063626</v>
      </c>
      <c r="F17" s="9">
        <v>1637.104245</v>
      </c>
      <c r="G17" s="9">
        <v>485.567229</v>
      </c>
      <c r="H17" s="9">
        <v>40730.475281999999</v>
      </c>
      <c r="I17" s="9">
        <v>2424.6350940000002</v>
      </c>
      <c r="J17" s="9">
        <v>119644.21087499999</v>
      </c>
      <c r="K17" s="9">
        <v>-1584.7371540000001</v>
      </c>
      <c r="L17" s="9">
        <v>440.04920399999997</v>
      </c>
      <c r="M17" s="9">
        <v>550.65307499999994</v>
      </c>
      <c r="N17" s="9">
        <v>-4832.9822940000004</v>
      </c>
      <c r="O17" s="9">
        <f t="shared" si="1"/>
        <v>159730.03918200001</v>
      </c>
      <c r="Q17" s="9">
        <f t="shared" si="2"/>
        <v>117.531813</v>
      </c>
      <c r="R17" s="9">
        <f>(SUM($E17:F17)+SUM($E17:E17))/2</f>
        <v>1053.6157485000001</v>
      </c>
      <c r="S17" s="9">
        <f>(SUM($E17:G17)+SUM($E17:F17))/2</f>
        <v>2114.9514854999998</v>
      </c>
      <c r="T17" s="9">
        <f>(SUM($E17:H17)+SUM($E17:G17))/2</f>
        <v>22722.972740999998</v>
      </c>
      <c r="U17" s="9">
        <f>(SUM($E17:I17)+SUM($E17:H17))/2</f>
        <v>44300.527928999996</v>
      </c>
      <c r="V17" s="9">
        <f>(SUM($E17:J17)+SUM($E17:I17))/2</f>
        <v>105334.95091349998</v>
      </c>
      <c r="W17" s="9">
        <f>(SUM($E17:K17)+SUM($E17:J17))/2</f>
        <v>164364.68777399999</v>
      </c>
      <c r="X17" s="9">
        <f>(SUM($E17:L17)+SUM($E17:K17))/2</f>
        <v>163792.34379899997</v>
      </c>
      <c r="Y17" s="9">
        <f>(SUM($E17:M17)+SUM($E17:L17))/2</f>
        <v>164287.6949385</v>
      </c>
      <c r="Z17" s="9">
        <f>(SUM($E17:N17)+SUM($E17:M17))/2</f>
        <v>162146.530329</v>
      </c>
      <c r="AA17" s="9">
        <f t="shared" si="3"/>
        <v>83023.580747099986</v>
      </c>
    </row>
    <row r="18" spans="1:27" hidden="1">
      <c r="A18" s="7">
        <v>2214</v>
      </c>
      <c r="B18" t="s">
        <v>34</v>
      </c>
      <c r="C18" t="str">
        <f t="shared" si="0"/>
        <v>2214 Elec Transmission 350-359</v>
      </c>
      <c r="D18" s="11">
        <v>1</v>
      </c>
      <c r="E18" s="8">
        <v>4436.4397770000096</v>
      </c>
      <c r="F18" s="9">
        <v>4987.6186920000009</v>
      </c>
      <c r="G18" s="9">
        <v>11793.026825999999</v>
      </c>
      <c r="H18" s="9">
        <v>18579.097194000002</v>
      </c>
      <c r="I18" s="9">
        <v>22430.829183000002</v>
      </c>
      <c r="J18" s="9">
        <v>5910.6190710000001</v>
      </c>
      <c r="K18" s="9">
        <v>31240.634228999996</v>
      </c>
      <c r="L18" s="9">
        <v>1556.4929730000001</v>
      </c>
      <c r="M18" s="9">
        <v>17749.591167000002</v>
      </c>
      <c r="N18" s="9">
        <v>6078.993039</v>
      </c>
      <c r="O18" s="9">
        <f t="shared" si="1"/>
        <v>124763.342151</v>
      </c>
      <c r="Q18" s="9">
        <f t="shared" si="2"/>
        <v>2218.2198885000048</v>
      </c>
      <c r="R18" s="9">
        <f>(SUM($E18:F18)+SUM($E18:E18))/2</f>
        <v>6930.2491230000105</v>
      </c>
      <c r="S18" s="9">
        <f>(SUM($E18:G18)+SUM($E18:F18))/2</f>
        <v>15320.571882000011</v>
      </c>
      <c r="T18" s="9">
        <f>(SUM($E18:H18)+SUM($E18:G18))/2</f>
        <v>30506.633892000013</v>
      </c>
      <c r="U18" s="9">
        <f>(SUM($E18:I18)+SUM($E18:H18))/2</f>
        <v>51011.597080500011</v>
      </c>
      <c r="V18" s="9">
        <f>(SUM($E18:J18)+SUM($E18:I18))/2</f>
        <v>65182.321207500019</v>
      </c>
      <c r="W18" s="9">
        <f>(SUM($E18:K18)+SUM($E18:J18))/2</f>
        <v>83757.94785750001</v>
      </c>
      <c r="X18" s="9">
        <f>(SUM($E18:L18)+SUM($E18:K18))/2</f>
        <v>100156.5114585</v>
      </c>
      <c r="Y18" s="9">
        <f>(SUM($E18:M18)+SUM($E18:L18))/2</f>
        <v>109809.55352850001</v>
      </c>
      <c r="Z18" s="9">
        <f>(SUM($E18:N18)+SUM($E18:M18))/2</f>
        <v>121723.84563150001</v>
      </c>
      <c r="AA18" s="9">
        <f t="shared" si="3"/>
        <v>58661.745154950011</v>
      </c>
    </row>
    <row r="19" spans="1:27">
      <c r="A19" s="7">
        <v>2215</v>
      </c>
      <c r="B19" t="s">
        <v>34</v>
      </c>
      <c r="C19" t="str">
        <f t="shared" si="0"/>
        <v>2215 Elec Transmission 350-359</v>
      </c>
      <c r="D19" s="11">
        <v>1</v>
      </c>
      <c r="E19" s="8">
        <v>2595.6842730000003</v>
      </c>
      <c r="F19" s="9">
        <v>115050.07168199998</v>
      </c>
      <c r="G19" s="9">
        <v>12470.275880999998</v>
      </c>
      <c r="H19" s="9">
        <v>13786.808343000001</v>
      </c>
      <c r="I19" s="9">
        <v>4340.3753820000002</v>
      </c>
      <c r="J19" s="9">
        <v>685304.45054400002</v>
      </c>
      <c r="K19" s="9">
        <v>-1134.3026100000002</v>
      </c>
      <c r="L19" s="9">
        <v>93723.388185000003</v>
      </c>
      <c r="M19" s="9">
        <v>190356.06504600009</v>
      </c>
      <c r="N19" s="9">
        <v>8985.7379639999981</v>
      </c>
      <c r="O19" s="9">
        <f t="shared" si="1"/>
        <v>1125478.5546900004</v>
      </c>
      <c r="Q19" s="9">
        <f t="shared" si="2"/>
        <v>1297.8421365000002</v>
      </c>
      <c r="R19" s="9">
        <f>(SUM($E19:F19)+SUM($E19:E19))/2</f>
        <v>60120.720113999996</v>
      </c>
      <c r="S19" s="9">
        <f>(SUM($E19:G19)+SUM($E19:F19))/2</f>
        <v>123880.89389549999</v>
      </c>
      <c r="T19" s="9">
        <f>(SUM($E19:H19)+SUM($E19:G19))/2</f>
        <v>137009.43600749999</v>
      </c>
      <c r="U19" s="9">
        <f>(SUM($E19:I19)+SUM($E19:H19))/2</f>
        <v>146073.02786999999</v>
      </c>
      <c r="V19" s="9">
        <f>(SUM($E19:J19)+SUM($E19:I19))/2</f>
        <v>490895.440833</v>
      </c>
      <c r="W19" s="9">
        <f>(SUM($E19:K19)+SUM($E19:J19))/2</f>
        <v>832980.5148</v>
      </c>
      <c r="X19" s="9">
        <f>(SUM($E19:L19)+SUM($E19:K19))/2</f>
        <v>879275.05758750008</v>
      </c>
      <c r="Y19" s="9">
        <f>(SUM($E19:M19)+SUM($E19:L19))/2</f>
        <v>1021314.7842030001</v>
      </c>
      <c r="Z19" s="9">
        <f>(SUM($E19:N19)+SUM($E19:M19))/2</f>
        <v>1120985.6857080003</v>
      </c>
      <c r="AA19" s="9">
        <f t="shared" si="3"/>
        <v>481383.3403155001</v>
      </c>
    </row>
    <row r="20" spans="1:27" hidden="1">
      <c r="A20" s="7">
        <v>2217</v>
      </c>
      <c r="B20" t="s">
        <v>34</v>
      </c>
      <c r="C20" t="str">
        <f t="shared" si="0"/>
        <v>2217 Elec Transmission 350-359</v>
      </c>
      <c r="D20" s="11">
        <v>1</v>
      </c>
      <c r="E20" s="8">
        <v>0</v>
      </c>
      <c r="F20" s="9">
        <v>0</v>
      </c>
      <c r="G20" s="9">
        <v>0</v>
      </c>
      <c r="H20" s="9">
        <v>0</v>
      </c>
      <c r="I20" s="9">
        <v>0</v>
      </c>
      <c r="J20" s="9">
        <v>0</v>
      </c>
      <c r="K20" s="9">
        <v>0</v>
      </c>
      <c r="L20" s="9">
        <v>0</v>
      </c>
      <c r="M20" s="9">
        <v>-1654.6870200000001</v>
      </c>
      <c r="N20" s="9">
        <v>0</v>
      </c>
      <c r="O20" s="9">
        <f t="shared" si="1"/>
        <v>-1654.6870200000001</v>
      </c>
      <c r="Q20" s="9">
        <f t="shared" si="2"/>
        <v>0</v>
      </c>
      <c r="R20" s="9">
        <f>(SUM($E20:F20)+SUM($E20:E20))/2</f>
        <v>0</v>
      </c>
      <c r="S20" s="9">
        <f>(SUM($E20:G20)+SUM($E20:F20))/2</f>
        <v>0</v>
      </c>
      <c r="T20" s="9">
        <f>(SUM($E20:H20)+SUM($E20:G20))/2</f>
        <v>0</v>
      </c>
      <c r="U20" s="9">
        <f>(SUM($E20:I20)+SUM($E20:H20))/2</f>
        <v>0</v>
      </c>
      <c r="V20" s="9">
        <f>(SUM($E20:J20)+SUM($E20:I20))/2</f>
        <v>0</v>
      </c>
      <c r="W20" s="9">
        <f>(SUM($E20:K20)+SUM($E20:J20))/2</f>
        <v>0</v>
      </c>
      <c r="X20" s="9">
        <f>(SUM($E20:L20)+SUM($E20:K20))/2</f>
        <v>0</v>
      </c>
      <c r="Y20" s="9">
        <f>(SUM($E20:M20)+SUM($E20:L20))/2</f>
        <v>-827.34351000000004</v>
      </c>
      <c r="Z20" s="9">
        <f>(SUM($E20:N20)+SUM($E20:M20))/2</f>
        <v>-1654.6870200000001</v>
      </c>
      <c r="AA20" s="9">
        <f t="shared" si="3"/>
        <v>-248.20305300000001</v>
      </c>
    </row>
    <row r="21" spans="1:27" hidden="1">
      <c r="A21" s="7">
        <v>2221</v>
      </c>
      <c r="B21" t="s">
        <v>34</v>
      </c>
      <c r="C21" t="str">
        <f t="shared" si="0"/>
        <v>2221 Elec Transmission 350-359</v>
      </c>
      <c r="D21" s="11">
        <v>1</v>
      </c>
      <c r="E21" s="8">
        <v>0</v>
      </c>
      <c r="F21" s="9">
        <v>0</v>
      </c>
      <c r="G21" s="9">
        <v>0</v>
      </c>
      <c r="H21" s="9">
        <v>3105.420423</v>
      </c>
      <c r="I21" s="9">
        <v>0</v>
      </c>
      <c r="J21" s="9">
        <v>0</v>
      </c>
      <c r="K21" s="9">
        <v>0</v>
      </c>
      <c r="L21" s="9">
        <v>0</v>
      </c>
      <c r="M21" s="9">
        <v>0</v>
      </c>
      <c r="N21" s="9">
        <v>0</v>
      </c>
      <c r="O21" s="9">
        <f t="shared" si="1"/>
        <v>3105.420423</v>
      </c>
      <c r="Q21" s="9">
        <f t="shared" si="2"/>
        <v>0</v>
      </c>
      <c r="R21" s="9">
        <f>(SUM($E21:F21)+SUM($E21:E21))/2</f>
        <v>0</v>
      </c>
      <c r="S21" s="9">
        <f>(SUM($E21:G21)+SUM($E21:F21))/2</f>
        <v>0</v>
      </c>
      <c r="T21" s="9">
        <f>(SUM($E21:H21)+SUM($E21:G21))/2</f>
        <v>1552.7102115</v>
      </c>
      <c r="U21" s="9">
        <f>(SUM($E21:I21)+SUM($E21:H21))/2</f>
        <v>3105.420423</v>
      </c>
      <c r="V21" s="9">
        <f>(SUM($E21:J21)+SUM($E21:I21))/2</f>
        <v>3105.420423</v>
      </c>
      <c r="W21" s="9">
        <f>(SUM($E21:K21)+SUM($E21:J21))/2</f>
        <v>3105.420423</v>
      </c>
      <c r="X21" s="9">
        <f>(SUM($E21:L21)+SUM($E21:K21))/2</f>
        <v>3105.420423</v>
      </c>
      <c r="Y21" s="9">
        <f>(SUM($E21:M21)+SUM($E21:L21))/2</f>
        <v>3105.420423</v>
      </c>
      <c r="Z21" s="9">
        <f>(SUM($E21:N21)+SUM($E21:M21))/2</f>
        <v>3105.420423</v>
      </c>
      <c r="AA21" s="9">
        <f t="shared" si="3"/>
        <v>2018.5232749499999</v>
      </c>
    </row>
    <row r="22" spans="1:27" hidden="1">
      <c r="A22" s="7">
        <v>2252</v>
      </c>
      <c r="B22" t="s">
        <v>34</v>
      </c>
      <c r="C22" t="str">
        <f t="shared" si="0"/>
        <v>2252 Elec Transmission 350-359</v>
      </c>
      <c r="D22" s="11">
        <v>1</v>
      </c>
      <c r="E22" s="8">
        <v>0</v>
      </c>
      <c r="F22" s="9">
        <v>0</v>
      </c>
      <c r="G22" s="9">
        <v>0</v>
      </c>
      <c r="H22" s="9">
        <v>28370.159118000003</v>
      </c>
      <c r="I22" s="9">
        <v>0</v>
      </c>
      <c r="J22" s="9">
        <v>0</v>
      </c>
      <c r="K22" s="9">
        <v>0</v>
      </c>
      <c r="L22" s="9">
        <v>0</v>
      </c>
      <c r="M22" s="9">
        <v>0</v>
      </c>
      <c r="N22" s="9">
        <v>0</v>
      </c>
      <c r="O22" s="9">
        <f t="shared" si="1"/>
        <v>28370.159118000003</v>
      </c>
      <c r="Q22" s="9">
        <f t="shared" si="2"/>
        <v>0</v>
      </c>
      <c r="R22" s="9">
        <f>(SUM($E22:F22)+SUM($E22:E22))/2</f>
        <v>0</v>
      </c>
      <c r="S22" s="9">
        <f>(SUM($E22:G22)+SUM($E22:F22))/2</f>
        <v>0</v>
      </c>
      <c r="T22" s="9">
        <f>(SUM($E22:H22)+SUM($E22:G22))/2</f>
        <v>14185.079559000002</v>
      </c>
      <c r="U22" s="9">
        <f>(SUM($E22:I22)+SUM($E22:H22))/2</f>
        <v>28370.159118000003</v>
      </c>
      <c r="V22" s="9">
        <f>(SUM($E22:J22)+SUM($E22:I22))/2</f>
        <v>28370.159118000003</v>
      </c>
      <c r="W22" s="9">
        <f>(SUM($E22:K22)+SUM($E22:J22))/2</f>
        <v>28370.159118000003</v>
      </c>
      <c r="X22" s="9">
        <f>(SUM($E22:L22)+SUM($E22:K22))/2</f>
        <v>28370.159118000003</v>
      </c>
      <c r="Y22" s="9">
        <f>(SUM($E22:M22)+SUM($E22:L22))/2</f>
        <v>28370.159118000003</v>
      </c>
      <c r="Z22" s="9">
        <f>(SUM($E22:N22)+SUM($E22:M22))/2</f>
        <v>28370.159118000003</v>
      </c>
      <c r="AA22" s="9">
        <f t="shared" si="3"/>
        <v>18440.603426700003</v>
      </c>
    </row>
    <row r="23" spans="1:27" hidden="1">
      <c r="A23" s="7">
        <v>2253</v>
      </c>
      <c r="B23" t="s">
        <v>34</v>
      </c>
      <c r="C23" t="str">
        <f t="shared" ref="C23:C45" si="4">CONCATENATE(A23," ",B23)</f>
        <v>2253 Elec Transmission 350-359</v>
      </c>
      <c r="D23" s="11">
        <v>1</v>
      </c>
      <c r="E23" s="8">
        <v>0</v>
      </c>
      <c r="F23" s="9">
        <v>0</v>
      </c>
      <c r="G23" s="9">
        <v>0</v>
      </c>
      <c r="H23" s="9">
        <v>0</v>
      </c>
      <c r="I23" s="9">
        <v>0</v>
      </c>
      <c r="J23" s="9">
        <v>0</v>
      </c>
      <c r="K23" s="9">
        <v>0</v>
      </c>
      <c r="L23" s="9">
        <v>0</v>
      </c>
      <c r="M23" s="9">
        <v>0</v>
      </c>
      <c r="N23" s="9">
        <v>0</v>
      </c>
      <c r="O23" s="9">
        <f t="shared" si="1"/>
        <v>0</v>
      </c>
      <c r="Q23" s="9">
        <f t="shared" si="2"/>
        <v>0</v>
      </c>
      <c r="R23" s="9">
        <f>(SUM($E23:F23)+SUM($E23:E23))/2</f>
        <v>0</v>
      </c>
      <c r="S23" s="9">
        <f>(SUM($E23:G23)+SUM($E23:F23))/2</f>
        <v>0</v>
      </c>
      <c r="T23" s="9">
        <f>(SUM($E23:H23)+SUM($E23:G23))/2</f>
        <v>0</v>
      </c>
      <c r="U23" s="9">
        <f>(SUM($E23:I23)+SUM($E23:H23))/2</f>
        <v>0</v>
      </c>
      <c r="V23" s="9">
        <f>(SUM($E23:J23)+SUM($E23:I23))/2</f>
        <v>0</v>
      </c>
      <c r="W23" s="9">
        <f>(SUM($E23:K23)+SUM($E23:J23))/2</f>
        <v>0</v>
      </c>
      <c r="X23" s="9">
        <f>(SUM($E23:L23)+SUM($E23:K23))/2</f>
        <v>0</v>
      </c>
      <c r="Y23" s="9">
        <f>(SUM($E23:M23)+SUM($E23:L23))/2</f>
        <v>0</v>
      </c>
      <c r="Z23" s="9">
        <f>(SUM($E23:N23)+SUM($E23:M23))/2</f>
        <v>0</v>
      </c>
      <c r="AA23" s="9">
        <f t="shared" si="3"/>
        <v>0</v>
      </c>
    </row>
    <row r="24" spans="1:27" hidden="1">
      <c r="A24" s="7">
        <v>2254</v>
      </c>
      <c r="B24" t="s">
        <v>34</v>
      </c>
      <c r="C24" t="str">
        <f t="shared" si="4"/>
        <v>2254 Elec Transmission 350-359</v>
      </c>
      <c r="D24" s="11">
        <v>1</v>
      </c>
      <c r="E24" s="8">
        <v>4875.8842649999788</v>
      </c>
      <c r="F24" s="9">
        <v>32550.317625</v>
      </c>
      <c r="G24" s="9">
        <v>-3.637978807091713E-12</v>
      </c>
      <c r="H24" s="9">
        <v>0</v>
      </c>
      <c r="I24" s="9">
        <v>216.83012400000001</v>
      </c>
      <c r="J24" s="9">
        <v>0</v>
      </c>
      <c r="K24" s="9">
        <v>0</v>
      </c>
      <c r="L24" s="9">
        <v>5.4569682106375694E-12</v>
      </c>
      <c r="M24" s="9">
        <v>76414.063131000003</v>
      </c>
      <c r="N24" s="9">
        <v>0</v>
      </c>
      <c r="O24" s="9">
        <f t="shared" si="1"/>
        <v>114057.095145</v>
      </c>
      <c r="Q24" s="9">
        <f t="shared" si="2"/>
        <v>2437.9421324999894</v>
      </c>
      <c r="R24" s="9">
        <f>(SUM($E24:F24)+SUM($E24:E24))/2</f>
        <v>21151.04307749998</v>
      </c>
      <c r="S24" s="9">
        <f>(SUM($E24:G24)+SUM($E24:F24))/2</f>
        <v>37426.201889999982</v>
      </c>
      <c r="T24" s="9">
        <f>(SUM($E24:H24)+SUM($E24:G24))/2</f>
        <v>37426.201889999982</v>
      </c>
      <c r="U24" s="9">
        <f>(SUM($E24:I24)+SUM($E24:H24))/2</f>
        <v>37534.616951999982</v>
      </c>
      <c r="V24" s="9">
        <f>(SUM($E24:J24)+SUM($E24:I24))/2</f>
        <v>37643.032013999982</v>
      </c>
      <c r="W24" s="9">
        <f>(SUM($E24:K24)+SUM($E24:J24))/2</f>
        <v>37643.032013999982</v>
      </c>
      <c r="X24" s="9">
        <f>(SUM($E24:L24)+SUM($E24:K24))/2</f>
        <v>37643.032013999982</v>
      </c>
      <c r="Y24" s="9">
        <f>(SUM($E24:M24)+SUM($E24:L24))/2</f>
        <v>75850.063579499998</v>
      </c>
      <c r="Z24" s="9">
        <f>(SUM($E24:N24)+SUM($E24:M24))/2</f>
        <v>114057.095145</v>
      </c>
      <c r="AA24" s="9">
        <f t="shared" si="3"/>
        <v>43881.226070849996</v>
      </c>
    </row>
    <row r="25" spans="1:27" hidden="1">
      <c r="A25" s="7">
        <v>2260</v>
      </c>
      <c r="B25" t="s">
        <v>34</v>
      </c>
      <c r="C25" t="str">
        <f t="shared" si="4"/>
        <v>2260 Elec Transmission 350-359</v>
      </c>
      <c r="D25" s="11">
        <v>1</v>
      </c>
      <c r="E25" s="8">
        <v>0</v>
      </c>
      <c r="F25" s="9">
        <v>0</v>
      </c>
      <c r="G25" s="9">
        <v>0</v>
      </c>
      <c r="H25" s="9">
        <v>0</v>
      </c>
      <c r="I25" s="9">
        <v>0</v>
      </c>
      <c r="J25" s="9">
        <v>0</v>
      </c>
      <c r="K25" s="9">
        <v>0</v>
      </c>
      <c r="L25" s="9">
        <v>0</v>
      </c>
      <c r="M25" s="9">
        <v>0</v>
      </c>
      <c r="N25" s="9">
        <v>0</v>
      </c>
      <c r="O25" s="9">
        <f t="shared" si="1"/>
        <v>0</v>
      </c>
      <c r="Q25" s="9">
        <f t="shared" si="2"/>
        <v>0</v>
      </c>
      <c r="R25" s="9">
        <f>(SUM($E25:F25)+SUM($E25:E25))/2</f>
        <v>0</v>
      </c>
      <c r="S25" s="9">
        <f>(SUM($E25:G25)+SUM($E25:F25))/2</f>
        <v>0</v>
      </c>
      <c r="T25" s="9">
        <f>(SUM($E25:H25)+SUM($E25:G25))/2</f>
        <v>0</v>
      </c>
      <c r="U25" s="9">
        <f>(SUM($E25:I25)+SUM($E25:H25))/2</f>
        <v>0</v>
      </c>
      <c r="V25" s="9">
        <f>(SUM($E25:J25)+SUM($E25:I25))/2</f>
        <v>0</v>
      </c>
      <c r="W25" s="9">
        <f>(SUM($E25:K25)+SUM($E25:J25))/2</f>
        <v>0</v>
      </c>
      <c r="X25" s="9">
        <f>(SUM($E25:L25)+SUM($E25:K25))/2</f>
        <v>0</v>
      </c>
      <c r="Y25" s="9">
        <f>(SUM($E25:M25)+SUM($E25:L25))/2</f>
        <v>0</v>
      </c>
      <c r="Z25" s="9">
        <f>(SUM($E25:N25)+SUM($E25:M25))/2</f>
        <v>0</v>
      </c>
      <c r="AA25" s="9">
        <f t="shared" si="3"/>
        <v>0</v>
      </c>
    </row>
    <row r="26" spans="1:27" hidden="1">
      <c r="A26" s="7">
        <v>2274</v>
      </c>
      <c r="B26" t="s">
        <v>34</v>
      </c>
      <c r="C26" t="str">
        <f t="shared" si="4"/>
        <v>2274 Elec Transmission 350-359</v>
      </c>
      <c r="D26" s="11">
        <v>1</v>
      </c>
      <c r="E26" s="8">
        <v>0</v>
      </c>
      <c r="F26" s="9">
        <v>0</v>
      </c>
      <c r="G26" s="9">
        <v>0</v>
      </c>
      <c r="H26" s="9">
        <v>0</v>
      </c>
      <c r="I26" s="9">
        <v>0</v>
      </c>
      <c r="J26" s="9">
        <v>0</v>
      </c>
      <c r="K26" s="9">
        <v>0</v>
      </c>
      <c r="L26" s="9">
        <v>0</v>
      </c>
      <c r="M26" s="9">
        <v>0</v>
      </c>
      <c r="N26" s="9">
        <v>0</v>
      </c>
      <c r="O26" s="9">
        <f t="shared" si="1"/>
        <v>0</v>
      </c>
      <c r="Q26" s="9">
        <f t="shared" si="2"/>
        <v>0</v>
      </c>
      <c r="R26" s="9">
        <f>(SUM($E26:F26)+SUM($E26:E26))/2</f>
        <v>0</v>
      </c>
      <c r="S26" s="9">
        <f>(SUM($E26:G26)+SUM($E26:F26))/2</f>
        <v>0</v>
      </c>
      <c r="T26" s="9">
        <f>(SUM($E26:H26)+SUM($E26:G26))/2</f>
        <v>0</v>
      </c>
      <c r="U26" s="9">
        <f>(SUM($E26:I26)+SUM($E26:H26))/2</f>
        <v>0</v>
      </c>
      <c r="V26" s="9">
        <f>(SUM($E26:J26)+SUM($E26:I26))/2</f>
        <v>0</v>
      </c>
      <c r="W26" s="9">
        <f>(SUM($E26:K26)+SUM($E26:J26))/2</f>
        <v>0</v>
      </c>
      <c r="X26" s="9">
        <f>(SUM($E26:L26)+SUM($E26:K26))/2</f>
        <v>0</v>
      </c>
      <c r="Y26" s="9">
        <f>(SUM($E26:M26)+SUM($E26:L26))/2</f>
        <v>0</v>
      </c>
      <c r="Z26" s="9">
        <f>(SUM($E26:N26)+SUM($E26:M26))/2</f>
        <v>0</v>
      </c>
      <c r="AA26" s="9">
        <f t="shared" si="3"/>
        <v>0</v>
      </c>
    </row>
    <row r="27" spans="1:27" hidden="1">
      <c r="A27" s="7">
        <v>2275</v>
      </c>
      <c r="B27" t="s">
        <v>34</v>
      </c>
      <c r="C27" t="str">
        <f t="shared" si="4"/>
        <v>2275 Elec Transmission 350-359</v>
      </c>
      <c r="D27" s="11">
        <v>1</v>
      </c>
      <c r="E27" s="8">
        <v>0</v>
      </c>
      <c r="F27" s="9">
        <v>0</v>
      </c>
      <c r="G27" s="9">
        <v>0</v>
      </c>
      <c r="H27" s="9">
        <v>0</v>
      </c>
      <c r="I27" s="9">
        <v>0</v>
      </c>
      <c r="J27" s="9">
        <v>0</v>
      </c>
      <c r="K27" s="9">
        <v>0</v>
      </c>
      <c r="L27" s="9">
        <v>0</v>
      </c>
      <c r="M27" s="9">
        <v>0</v>
      </c>
      <c r="N27" s="9">
        <v>0</v>
      </c>
      <c r="O27" s="9">
        <f t="shared" si="1"/>
        <v>0</v>
      </c>
      <c r="Q27" s="9">
        <f t="shared" si="2"/>
        <v>0</v>
      </c>
      <c r="R27" s="9">
        <f>(SUM($E27:F27)+SUM($E27:E27))/2</f>
        <v>0</v>
      </c>
      <c r="S27" s="9">
        <f>(SUM($E27:G27)+SUM($E27:F27))/2</f>
        <v>0</v>
      </c>
      <c r="T27" s="9">
        <f>(SUM($E27:H27)+SUM($E27:G27))/2</f>
        <v>0</v>
      </c>
      <c r="U27" s="9">
        <f>(SUM($E27:I27)+SUM($E27:H27))/2</f>
        <v>0</v>
      </c>
      <c r="V27" s="9">
        <f>(SUM($E27:J27)+SUM($E27:I27))/2</f>
        <v>0</v>
      </c>
      <c r="W27" s="9">
        <f>(SUM($E27:K27)+SUM($E27:J27))/2</f>
        <v>0</v>
      </c>
      <c r="X27" s="9">
        <f>(SUM($E27:L27)+SUM($E27:K27))/2</f>
        <v>0</v>
      </c>
      <c r="Y27" s="9">
        <f>(SUM($E27:M27)+SUM($E27:L27))/2</f>
        <v>0</v>
      </c>
      <c r="Z27" s="9">
        <f>(SUM($E27:N27)+SUM($E27:M27))/2</f>
        <v>0</v>
      </c>
      <c r="AA27" s="9">
        <f t="shared" si="3"/>
        <v>0</v>
      </c>
    </row>
    <row r="28" spans="1:27" hidden="1">
      <c r="A28" s="7">
        <v>2278</v>
      </c>
      <c r="B28" t="s">
        <v>34</v>
      </c>
      <c r="C28" t="str">
        <f t="shared" si="4"/>
        <v>2278 Elec Transmission 350-359</v>
      </c>
      <c r="D28" s="11">
        <v>1</v>
      </c>
      <c r="E28" s="8">
        <v>0</v>
      </c>
      <c r="F28" s="9">
        <v>0</v>
      </c>
      <c r="G28" s="9">
        <v>0</v>
      </c>
      <c r="H28" s="9">
        <v>98672.06842499999</v>
      </c>
      <c r="I28" s="9">
        <v>0</v>
      </c>
      <c r="J28" s="9">
        <v>0</v>
      </c>
      <c r="K28" s="9">
        <v>0</v>
      </c>
      <c r="L28" s="9">
        <v>0</v>
      </c>
      <c r="M28" s="9">
        <v>0</v>
      </c>
      <c r="N28" s="9">
        <v>0</v>
      </c>
      <c r="O28" s="9">
        <f t="shared" si="1"/>
        <v>98672.06842499999</v>
      </c>
      <c r="Q28" s="9">
        <f t="shared" si="2"/>
        <v>0</v>
      </c>
      <c r="R28" s="9">
        <f>(SUM($E28:F28)+SUM($E28:E28))/2</f>
        <v>0</v>
      </c>
      <c r="S28" s="9">
        <f>(SUM($E28:G28)+SUM($E28:F28))/2</f>
        <v>0</v>
      </c>
      <c r="T28" s="9">
        <f>(SUM($E28:H28)+SUM($E28:G28))/2</f>
        <v>49336.034212499995</v>
      </c>
      <c r="U28" s="9">
        <f>(SUM($E28:I28)+SUM($E28:H28))/2</f>
        <v>98672.06842499999</v>
      </c>
      <c r="V28" s="9">
        <f>(SUM($E28:J28)+SUM($E28:I28))/2</f>
        <v>98672.06842499999</v>
      </c>
      <c r="W28" s="9">
        <f>(SUM($E28:K28)+SUM($E28:J28))/2</f>
        <v>98672.06842499999</v>
      </c>
      <c r="X28" s="9">
        <f>(SUM($E28:L28)+SUM($E28:K28))/2</f>
        <v>98672.06842499999</v>
      </c>
      <c r="Y28" s="9">
        <f>(SUM($E28:M28)+SUM($E28:L28))/2</f>
        <v>98672.06842499999</v>
      </c>
      <c r="Z28" s="9">
        <f>(SUM($E28:N28)+SUM($E28:M28))/2</f>
        <v>98672.06842499999</v>
      </c>
      <c r="AA28" s="9">
        <f t="shared" si="3"/>
        <v>64136.844476249986</v>
      </c>
    </row>
    <row r="29" spans="1:27" hidden="1">
      <c r="A29" s="7">
        <v>2280</v>
      </c>
      <c r="B29" t="s">
        <v>34</v>
      </c>
      <c r="C29" t="str">
        <f t="shared" si="4"/>
        <v>2280 Elec Transmission 350-359</v>
      </c>
      <c r="D29" s="11">
        <v>1</v>
      </c>
      <c r="E29" s="8">
        <v>0</v>
      </c>
      <c r="F29" s="9">
        <v>0</v>
      </c>
      <c r="G29" s="9">
        <v>0</v>
      </c>
      <c r="H29" s="9">
        <v>0</v>
      </c>
      <c r="I29" s="9">
        <v>0</v>
      </c>
      <c r="J29" s="9">
        <v>0</v>
      </c>
      <c r="K29" s="9">
        <v>0</v>
      </c>
      <c r="L29" s="9">
        <v>0</v>
      </c>
      <c r="M29" s="9">
        <v>0</v>
      </c>
      <c r="N29" s="9">
        <v>0</v>
      </c>
      <c r="O29" s="9">
        <f t="shared" si="1"/>
        <v>0</v>
      </c>
      <c r="Q29" s="9">
        <f t="shared" si="2"/>
        <v>0</v>
      </c>
      <c r="R29" s="9">
        <f>(SUM($E29:F29)+SUM($E29:E29))/2</f>
        <v>0</v>
      </c>
      <c r="S29" s="9">
        <f>(SUM($E29:G29)+SUM($E29:F29))/2</f>
        <v>0</v>
      </c>
      <c r="T29" s="9">
        <f>(SUM($E29:H29)+SUM($E29:G29))/2</f>
        <v>0</v>
      </c>
      <c r="U29" s="9">
        <f>(SUM($E29:I29)+SUM($E29:H29))/2</f>
        <v>0</v>
      </c>
      <c r="V29" s="9">
        <f>(SUM($E29:J29)+SUM($E29:I29))/2</f>
        <v>0</v>
      </c>
      <c r="W29" s="9">
        <f>(SUM($E29:K29)+SUM($E29:J29))/2</f>
        <v>0</v>
      </c>
      <c r="X29" s="9">
        <f>(SUM($E29:L29)+SUM($E29:K29))/2</f>
        <v>0</v>
      </c>
      <c r="Y29" s="9">
        <f>(SUM($E29:M29)+SUM($E29:L29))/2</f>
        <v>0</v>
      </c>
      <c r="Z29" s="9">
        <f>(SUM($E29:N29)+SUM($E29:M29))/2</f>
        <v>0</v>
      </c>
      <c r="AA29" s="9">
        <f t="shared" si="3"/>
        <v>0</v>
      </c>
    </row>
    <row r="30" spans="1:27" hidden="1">
      <c r="A30" s="7">
        <v>2283</v>
      </c>
      <c r="B30" t="s">
        <v>34</v>
      </c>
      <c r="C30" t="str">
        <f t="shared" si="4"/>
        <v>2283 Elec Transmission 350-359</v>
      </c>
      <c r="D30" s="11">
        <v>1</v>
      </c>
      <c r="E30" s="8">
        <v>0</v>
      </c>
      <c r="F30" s="9">
        <v>-9334.4947709999997</v>
      </c>
      <c r="G30" s="9">
        <v>0</v>
      </c>
      <c r="H30" s="9">
        <v>0</v>
      </c>
      <c r="I30" s="9">
        <v>0</v>
      </c>
      <c r="J30" s="9">
        <v>0</v>
      </c>
      <c r="K30" s="9">
        <v>0</v>
      </c>
      <c r="L30" s="9">
        <v>0</v>
      </c>
      <c r="M30" s="9">
        <v>0</v>
      </c>
      <c r="N30" s="9">
        <v>0</v>
      </c>
      <c r="O30" s="9">
        <f t="shared" si="1"/>
        <v>-9334.4947709999997</v>
      </c>
      <c r="Q30" s="9">
        <f t="shared" si="2"/>
        <v>0</v>
      </c>
      <c r="R30" s="9">
        <f>(SUM($E30:F30)+SUM($E30:E30))/2</f>
        <v>-4667.2473854999998</v>
      </c>
      <c r="S30" s="9">
        <f>(SUM($E30:G30)+SUM($E30:F30))/2</f>
        <v>-9334.4947709999997</v>
      </c>
      <c r="T30" s="9">
        <f>(SUM($E30:H30)+SUM($E30:G30))/2</f>
        <v>-9334.4947709999997</v>
      </c>
      <c r="U30" s="9">
        <f>(SUM($E30:I30)+SUM($E30:H30))/2</f>
        <v>-9334.4947709999997</v>
      </c>
      <c r="V30" s="9">
        <f>(SUM($E30:J30)+SUM($E30:I30))/2</f>
        <v>-9334.4947709999997</v>
      </c>
      <c r="W30" s="9">
        <f>(SUM($E30:K30)+SUM($E30:J30))/2</f>
        <v>-9334.4947709999997</v>
      </c>
      <c r="X30" s="9">
        <f>(SUM($E30:L30)+SUM($E30:K30))/2</f>
        <v>-9334.4947709999997</v>
      </c>
      <c r="Y30" s="9">
        <f>(SUM($E30:M30)+SUM($E30:L30))/2</f>
        <v>-9334.4947709999997</v>
      </c>
      <c r="Z30" s="9">
        <f>(SUM($E30:N30)+SUM($E30:M30))/2</f>
        <v>-9334.4947709999997</v>
      </c>
      <c r="AA30" s="9">
        <f t="shared" si="3"/>
        <v>-7934.3205553499993</v>
      </c>
    </row>
    <row r="31" spans="1:27" hidden="1">
      <c r="A31" s="7">
        <v>2289</v>
      </c>
      <c r="B31" t="s">
        <v>34</v>
      </c>
      <c r="C31" t="str">
        <f t="shared" si="4"/>
        <v>2289 Elec Transmission 350-359</v>
      </c>
      <c r="D31" s="11">
        <v>1</v>
      </c>
      <c r="E31" s="8">
        <v>889.44521400000008</v>
      </c>
      <c r="F31" s="9">
        <v>310.66627199999999</v>
      </c>
      <c r="G31" s="9">
        <v>15963.621617999999</v>
      </c>
      <c r="H31" s="9">
        <v>0</v>
      </c>
      <c r="I31" s="9">
        <v>0</v>
      </c>
      <c r="J31" s="9">
        <v>0</v>
      </c>
      <c r="K31" s="9">
        <v>0</v>
      </c>
      <c r="L31" s="9">
        <v>0</v>
      </c>
      <c r="M31" s="9">
        <v>0</v>
      </c>
      <c r="N31" s="9">
        <v>0</v>
      </c>
      <c r="O31" s="9">
        <f t="shared" si="1"/>
        <v>17163.733103999999</v>
      </c>
      <c r="Q31" s="9">
        <f t="shared" si="2"/>
        <v>444.72260700000004</v>
      </c>
      <c r="R31" s="9">
        <f>(SUM($E31:F31)+SUM($E31:E31))/2</f>
        <v>1044.77835</v>
      </c>
      <c r="S31" s="9">
        <f>(SUM($E31:G31)+SUM($E31:F31))/2</f>
        <v>9181.9222950000003</v>
      </c>
      <c r="T31" s="9">
        <f>(SUM($E31:H31)+SUM($E31:G31))/2</f>
        <v>17163.733103999999</v>
      </c>
      <c r="U31" s="9">
        <f>(SUM($E31:I31)+SUM($E31:H31))/2</f>
        <v>17163.733103999999</v>
      </c>
      <c r="V31" s="9">
        <f>(SUM($E31:J31)+SUM($E31:I31))/2</f>
        <v>17163.733103999999</v>
      </c>
      <c r="W31" s="9">
        <f>(SUM($E31:K31)+SUM($E31:J31))/2</f>
        <v>17163.733103999999</v>
      </c>
      <c r="X31" s="9">
        <f>(SUM($E31:L31)+SUM($E31:K31))/2</f>
        <v>17163.733103999999</v>
      </c>
      <c r="Y31" s="9">
        <f>(SUM($E31:M31)+SUM($E31:L31))/2</f>
        <v>17163.733103999999</v>
      </c>
      <c r="Z31" s="9">
        <f>(SUM($E31:N31)+SUM($E31:M31))/2</f>
        <v>17163.733103999999</v>
      </c>
      <c r="AA31" s="9">
        <f t="shared" si="3"/>
        <v>13081.755498</v>
      </c>
    </row>
    <row r="32" spans="1:27" hidden="1">
      <c r="A32" s="7">
        <v>2293</v>
      </c>
      <c r="B32" t="s">
        <v>34</v>
      </c>
      <c r="C32" t="str">
        <f t="shared" si="4"/>
        <v>2293 Elec Transmission 350-359</v>
      </c>
      <c r="D32" s="11">
        <v>1</v>
      </c>
      <c r="E32" s="8">
        <v>0</v>
      </c>
      <c r="F32" s="9">
        <v>0</v>
      </c>
      <c r="G32" s="9">
        <v>0</v>
      </c>
      <c r="H32" s="9">
        <v>0</v>
      </c>
      <c r="I32" s="9">
        <v>0</v>
      </c>
      <c r="J32" s="9">
        <v>0</v>
      </c>
      <c r="K32" s="9">
        <v>0</v>
      </c>
      <c r="L32" s="9">
        <v>0</v>
      </c>
      <c r="M32" s="9">
        <v>0</v>
      </c>
      <c r="N32" s="9">
        <v>0</v>
      </c>
      <c r="O32" s="9">
        <f t="shared" si="1"/>
        <v>0</v>
      </c>
      <c r="Q32" s="9">
        <f t="shared" si="2"/>
        <v>0</v>
      </c>
      <c r="R32" s="9">
        <f>(SUM($E32:F32)+SUM($E32:E32))/2</f>
        <v>0</v>
      </c>
      <c r="S32" s="9">
        <f>(SUM($E32:G32)+SUM($E32:F32))/2</f>
        <v>0</v>
      </c>
      <c r="T32" s="9">
        <f>(SUM($E32:H32)+SUM($E32:G32))/2</f>
        <v>0</v>
      </c>
      <c r="U32" s="9">
        <f>(SUM($E32:I32)+SUM($E32:H32))/2</f>
        <v>0</v>
      </c>
      <c r="V32" s="9">
        <f>(SUM($E32:J32)+SUM($E32:I32))/2</f>
        <v>0</v>
      </c>
      <c r="W32" s="9">
        <f>(SUM($E32:K32)+SUM($E32:J32))/2</f>
        <v>0</v>
      </c>
      <c r="X32" s="9">
        <f>(SUM($E32:L32)+SUM($E32:K32))/2</f>
        <v>0</v>
      </c>
      <c r="Y32" s="9">
        <f>(SUM($E32:M32)+SUM($E32:L32))/2</f>
        <v>0</v>
      </c>
      <c r="Z32" s="9">
        <f>(SUM($E32:N32)+SUM($E32:M32))/2</f>
        <v>0</v>
      </c>
      <c r="AA32" s="9">
        <f t="shared" si="3"/>
        <v>0</v>
      </c>
    </row>
    <row r="33" spans="1:27" hidden="1">
      <c r="A33" s="7">
        <v>2294</v>
      </c>
      <c r="B33" t="s">
        <v>34</v>
      </c>
      <c r="C33" t="str">
        <f t="shared" si="4"/>
        <v>2294 Elec Transmission 350-359</v>
      </c>
      <c r="D33" s="11">
        <v>1</v>
      </c>
      <c r="E33" s="8">
        <v>0</v>
      </c>
      <c r="F33" s="9">
        <v>0</v>
      </c>
      <c r="G33" s="9">
        <v>0</v>
      </c>
      <c r="H33" s="9">
        <v>18246.529685999998</v>
      </c>
      <c r="I33" s="9">
        <v>0</v>
      </c>
      <c r="J33" s="9">
        <v>0</v>
      </c>
      <c r="K33" s="9">
        <v>0</v>
      </c>
      <c r="L33" s="9">
        <v>0</v>
      </c>
      <c r="M33" s="9">
        <v>0</v>
      </c>
      <c r="N33" s="9">
        <v>0</v>
      </c>
      <c r="O33" s="9">
        <f t="shared" si="1"/>
        <v>18246.529685999998</v>
      </c>
      <c r="Q33" s="9">
        <f t="shared" si="2"/>
        <v>0</v>
      </c>
      <c r="R33" s="9">
        <f>(SUM($E33:F33)+SUM($E33:E33))/2</f>
        <v>0</v>
      </c>
      <c r="S33" s="9">
        <f>(SUM($E33:G33)+SUM($E33:F33))/2</f>
        <v>0</v>
      </c>
      <c r="T33" s="9">
        <f>(SUM($E33:H33)+SUM($E33:G33))/2</f>
        <v>9123.264842999999</v>
      </c>
      <c r="U33" s="9">
        <f>(SUM($E33:I33)+SUM($E33:H33))/2</f>
        <v>18246.529685999998</v>
      </c>
      <c r="V33" s="9">
        <f>(SUM($E33:J33)+SUM($E33:I33))/2</f>
        <v>18246.529685999998</v>
      </c>
      <c r="W33" s="9">
        <f>(SUM($E33:K33)+SUM($E33:J33))/2</f>
        <v>18246.529685999998</v>
      </c>
      <c r="X33" s="9">
        <f>(SUM($E33:L33)+SUM($E33:K33))/2</f>
        <v>18246.529685999998</v>
      </c>
      <c r="Y33" s="9">
        <f>(SUM($E33:M33)+SUM($E33:L33))/2</f>
        <v>18246.529685999998</v>
      </c>
      <c r="Z33" s="9">
        <f>(SUM($E33:N33)+SUM($E33:M33))/2</f>
        <v>18246.529685999998</v>
      </c>
      <c r="AA33" s="9">
        <f t="shared" si="3"/>
        <v>11860.244295899998</v>
      </c>
    </row>
    <row r="34" spans="1:27" hidden="1">
      <c r="A34" s="7">
        <v>2301</v>
      </c>
      <c r="B34" t="s">
        <v>34</v>
      </c>
      <c r="C34" t="str">
        <f t="shared" si="4"/>
        <v>2301 Elec Transmission 350-359</v>
      </c>
      <c r="D34" s="11">
        <v>1</v>
      </c>
      <c r="E34" s="8">
        <v>24302.707842</v>
      </c>
      <c r="F34" s="9">
        <v>0</v>
      </c>
      <c r="G34" s="9">
        <v>3098.5647840000001</v>
      </c>
      <c r="H34" s="9">
        <v>0</v>
      </c>
      <c r="I34" s="9">
        <v>0</v>
      </c>
      <c r="J34" s="9">
        <v>0</v>
      </c>
      <c r="K34" s="9">
        <v>1223.8925999999999</v>
      </c>
      <c r="L34" s="9">
        <v>1396.0789079999995</v>
      </c>
      <c r="M34" s="9">
        <v>0</v>
      </c>
      <c r="N34" s="9">
        <v>-941.726856</v>
      </c>
      <c r="O34" s="9">
        <f t="shared" si="1"/>
        <v>29079.517277999996</v>
      </c>
      <c r="Q34" s="9">
        <f t="shared" si="2"/>
        <v>12151.353921</v>
      </c>
      <c r="R34" s="9">
        <f>(SUM($E34:F34)+SUM($E34:E34))/2</f>
        <v>24302.707842</v>
      </c>
      <c r="S34" s="9">
        <f>(SUM($E34:G34)+SUM($E34:F34))/2</f>
        <v>25851.990233999997</v>
      </c>
      <c r="T34" s="9">
        <f>(SUM($E34:H34)+SUM($E34:G34))/2</f>
        <v>27401.272625999998</v>
      </c>
      <c r="U34" s="9">
        <f>(SUM($E34:I34)+SUM($E34:H34))/2</f>
        <v>27401.272625999998</v>
      </c>
      <c r="V34" s="9">
        <f>(SUM($E34:J34)+SUM($E34:I34))/2</f>
        <v>27401.272625999998</v>
      </c>
      <c r="W34" s="9">
        <f>(SUM($E34:K34)+SUM($E34:J34))/2</f>
        <v>28013.218925999998</v>
      </c>
      <c r="X34" s="9">
        <f>(SUM($E34:L34)+SUM($E34:K34))/2</f>
        <v>29323.204679999995</v>
      </c>
      <c r="Y34" s="9">
        <f>(SUM($E34:M34)+SUM($E34:L34))/2</f>
        <v>30021.244133999997</v>
      </c>
      <c r="Z34" s="9">
        <f>(SUM($E34:N34)+SUM($E34:M34))/2</f>
        <v>29550.380705999996</v>
      </c>
      <c r="AA34" s="9">
        <f t="shared" si="3"/>
        <v>26141.791832099996</v>
      </c>
    </row>
    <row r="35" spans="1:27" hidden="1">
      <c r="A35" s="7">
        <v>2306</v>
      </c>
      <c r="B35" t="s">
        <v>34</v>
      </c>
      <c r="C35" t="str">
        <f t="shared" si="4"/>
        <v>2306 Elec Transmission 350-359</v>
      </c>
      <c r="D35" s="11">
        <v>1</v>
      </c>
      <c r="E35" s="8">
        <v>0</v>
      </c>
      <c r="F35" s="9">
        <v>0</v>
      </c>
      <c r="G35" s="9">
        <v>0</v>
      </c>
      <c r="H35" s="9">
        <v>0</v>
      </c>
      <c r="I35" s="9">
        <v>0</v>
      </c>
      <c r="J35" s="9">
        <v>0</v>
      </c>
      <c r="K35" s="9">
        <v>0</v>
      </c>
      <c r="L35" s="9">
        <v>0</v>
      </c>
      <c r="M35" s="9">
        <v>0</v>
      </c>
      <c r="N35" s="9">
        <v>0</v>
      </c>
      <c r="O35" s="9">
        <f t="shared" si="1"/>
        <v>0</v>
      </c>
      <c r="Q35" s="9">
        <f t="shared" si="2"/>
        <v>0</v>
      </c>
      <c r="R35" s="9">
        <f>(SUM($E35:F35)+SUM($E35:E35))/2</f>
        <v>0</v>
      </c>
      <c r="S35" s="9">
        <f>(SUM($E35:G35)+SUM($E35:F35))/2</f>
        <v>0</v>
      </c>
      <c r="T35" s="9">
        <f>(SUM($E35:H35)+SUM($E35:G35))/2</f>
        <v>0</v>
      </c>
      <c r="U35" s="9">
        <f>(SUM($E35:I35)+SUM($E35:H35))/2</f>
        <v>0</v>
      </c>
      <c r="V35" s="9">
        <f>(SUM($E35:J35)+SUM($E35:I35))/2</f>
        <v>0</v>
      </c>
      <c r="W35" s="9">
        <f>(SUM($E35:K35)+SUM($E35:J35))/2</f>
        <v>0</v>
      </c>
      <c r="X35" s="9">
        <f>(SUM($E35:L35)+SUM($E35:K35))/2</f>
        <v>0</v>
      </c>
      <c r="Y35" s="9">
        <f>(SUM($E35:M35)+SUM($E35:L35))/2</f>
        <v>0</v>
      </c>
      <c r="Z35" s="9">
        <f>(SUM($E35:N35)+SUM($E35:M35))/2</f>
        <v>0</v>
      </c>
      <c r="AA35" s="9">
        <f t="shared" si="3"/>
        <v>0</v>
      </c>
    </row>
    <row r="36" spans="1:27" hidden="1">
      <c r="A36" s="7">
        <v>2310</v>
      </c>
      <c r="B36" t="s">
        <v>34</v>
      </c>
      <c r="C36" t="str">
        <f t="shared" si="4"/>
        <v>2310 Elec Transmission 350-359</v>
      </c>
      <c r="D36" s="11">
        <v>1</v>
      </c>
      <c r="E36" s="8">
        <v>0</v>
      </c>
      <c r="F36" s="9">
        <v>0</v>
      </c>
      <c r="G36" s="9">
        <v>0</v>
      </c>
      <c r="H36" s="9">
        <v>0</v>
      </c>
      <c r="I36" s="9">
        <v>0</v>
      </c>
      <c r="J36" s="9">
        <v>986778.92102999997</v>
      </c>
      <c r="K36" s="9">
        <v>72289.308441000001</v>
      </c>
      <c r="L36" s="9">
        <v>0</v>
      </c>
      <c r="M36" s="9">
        <v>0</v>
      </c>
      <c r="N36" s="9">
        <v>-19626.787382999999</v>
      </c>
      <c r="O36" s="9">
        <f t="shared" ref="O36:O67" si="5">SUM(E36:N36)</f>
        <v>1039441.4420879999</v>
      </c>
      <c r="Q36" s="9">
        <f t="shared" ref="Q36:Q67" si="6">E36/2</f>
        <v>0</v>
      </c>
      <c r="R36" s="9">
        <f>(SUM($E36:F36)+SUM($E36:E36))/2</f>
        <v>0</v>
      </c>
      <c r="S36" s="9">
        <f>(SUM($E36:G36)+SUM($E36:F36))/2</f>
        <v>0</v>
      </c>
      <c r="T36" s="9">
        <f>(SUM($E36:H36)+SUM($E36:G36))/2</f>
        <v>0</v>
      </c>
      <c r="U36" s="9">
        <f>(SUM($E36:I36)+SUM($E36:H36))/2</f>
        <v>0</v>
      </c>
      <c r="V36" s="9">
        <f>(SUM($E36:J36)+SUM($E36:I36))/2</f>
        <v>493389.46051499998</v>
      </c>
      <c r="W36" s="9">
        <f>(SUM($E36:K36)+SUM($E36:J36))/2</f>
        <v>1022923.5752504999</v>
      </c>
      <c r="X36" s="9">
        <f>(SUM($E36:L36)+SUM($E36:K36))/2</f>
        <v>1059068.2294709999</v>
      </c>
      <c r="Y36" s="9">
        <f>(SUM($E36:M36)+SUM($E36:L36))/2</f>
        <v>1059068.2294709999</v>
      </c>
      <c r="Z36" s="9">
        <f>(SUM($E36:N36)+SUM($E36:M36))/2</f>
        <v>1049254.8357795</v>
      </c>
      <c r="AA36" s="9">
        <f t="shared" ref="AA36:AA67" si="7">AVERAGE(Q36:Z36)</f>
        <v>468370.43304869998</v>
      </c>
    </row>
    <row r="37" spans="1:27" hidden="1">
      <c r="A37" s="7">
        <v>2331</v>
      </c>
      <c r="B37" t="s">
        <v>34</v>
      </c>
      <c r="C37" t="str">
        <f t="shared" si="4"/>
        <v>2331 Elec Transmission 350-359</v>
      </c>
      <c r="D37" s="11">
        <v>1</v>
      </c>
      <c r="E37" s="8">
        <v>0</v>
      </c>
      <c r="F37" s="9">
        <v>0</v>
      </c>
      <c r="G37" s="9">
        <v>0</v>
      </c>
      <c r="H37" s="9">
        <v>0</v>
      </c>
      <c r="I37" s="9">
        <v>0</v>
      </c>
      <c r="J37" s="9">
        <v>0</v>
      </c>
      <c r="K37" s="9">
        <v>0</v>
      </c>
      <c r="L37" s="9">
        <v>0</v>
      </c>
      <c r="M37" s="9">
        <v>0</v>
      </c>
      <c r="N37" s="9">
        <v>0</v>
      </c>
      <c r="O37" s="9">
        <f t="shared" si="5"/>
        <v>0</v>
      </c>
      <c r="Q37" s="9">
        <f t="shared" si="6"/>
        <v>0</v>
      </c>
      <c r="R37" s="9">
        <f>(SUM($E37:F37)+SUM($E37:E37))/2</f>
        <v>0</v>
      </c>
      <c r="S37" s="9">
        <f>(SUM($E37:G37)+SUM($E37:F37))/2</f>
        <v>0</v>
      </c>
      <c r="T37" s="9">
        <f>(SUM($E37:H37)+SUM($E37:G37))/2</f>
        <v>0</v>
      </c>
      <c r="U37" s="9">
        <f>(SUM($E37:I37)+SUM($E37:H37))/2</f>
        <v>0</v>
      </c>
      <c r="V37" s="9">
        <f>(SUM($E37:J37)+SUM($E37:I37))/2</f>
        <v>0</v>
      </c>
      <c r="W37" s="9">
        <f>(SUM($E37:K37)+SUM($E37:J37))/2</f>
        <v>0</v>
      </c>
      <c r="X37" s="9">
        <f>(SUM($E37:L37)+SUM($E37:K37))/2</f>
        <v>0</v>
      </c>
      <c r="Y37" s="9">
        <f>(SUM($E37:M37)+SUM($E37:L37))/2</f>
        <v>0</v>
      </c>
      <c r="Z37" s="9">
        <f>(SUM($E37:N37)+SUM($E37:M37))/2</f>
        <v>0</v>
      </c>
      <c r="AA37" s="9">
        <f t="shared" si="7"/>
        <v>0</v>
      </c>
    </row>
    <row r="38" spans="1:27" hidden="1">
      <c r="A38" s="7">
        <v>2336</v>
      </c>
      <c r="B38" t="s">
        <v>34</v>
      </c>
      <c r="C38" t="str">
        <f t="shared" si="4"/>
        <v>2336 Elec Transmission 350-359</v>
      </c>
      <c r="D38" s="11">
        <v>1</v>
      </c>
      <c r="E38" s="8">
        <v>0</v>
      </c>
      <c r="F38" s="9">
        <v>0</v>
      </c>
      <c r="G38" s="9">
        <v>0</v>
      </c>
      <c r="H38" s="9">
        <v>28610.658615</v>
      </c>
      <c r="I38" s="9">
        <v>0</v>
      </c>
      <c r="J38" s="9">
        <v>0</v>
      </c>
      <c r="K38" s="9">
        <v>0</v>
      </c>
      <c r="L38" s="9">
        <v>0</v>
      </c>
      <c r="M38" s="9">
        <v>0</v>
      </c>
      <c r="N38" s="9">
        <v>0</v>
      </c>
      <c r="O38" s="9">
        <f t="shared" si="5"/>
        <v>28610.658615</v>
      </c>
      <c r="Q38" s="9">
        <f t="shared" si="6"/>
        <v>0</v>
      </c>
      <c r="R38" s="9">
        <f>(SUM($E38:F38)+SUM($E38:E38))/2</f>
        <v>0</v>
      </c>
      <c r="S38" s="9">
        <f>(SUM($E38:G38)+SUM($E38:F38))/2</f>
        <v>0</v>
      </c>
      <c r="T38" s="9">
        <f>(SUM($E38:H38)+SUM($E38:G38))/2</f>
        <v>14305.3293075</v>
      </c>
      <c r="U38" s="9">
        <f>(SUM($E38:I38)+SUM($E38:H38))/2</f>
        <v>28610.658615</v>
      </c>
      <c r="V38" s="9">
        <f>(SUM($E38:J38)+SUM($E38:I38))/2</f>
        <v>28610.658615</v>
      </c>
      <c r="W38" s="9">
        <f>(SUM($E38:K38)+SUM($E38:J38))/2</f>
        <v>28610.658615</v>
      </c>
      <c r="X38" s="9">
        <f>(SUM($E38:L38)+SUM($E38:K38))/2</f>
        <v>28610.658615</v>
      </c>
      <c r="Y38" s="9">
        <f>(SUM($E38:M38)+SUM($E38:L38))/2</f>
        <v>28610.658615</v>
      </c>
      <c r="Z38" s="9">
        <f>(SUM($E38:N38)+SUM($E38:M38))/2</f>
        <v>28610.658615</v>
      </c>
      <c r="AA38" s="9">
        <f t="shared" si="7"/>
        <v>18596.928099749995</v>
      </c>
    </row>
    <row r="39" spans="1:27" hidden="1">
      <c r="A39" s="7">
        <v>2341</v>
      </c>
      <c r="B39" t="s">
        <v>34</v>
      </c>
      <c r="C39" t="str">
        <f t="shared" si="4"/>
        <v>2341 Elec Transmission 350-359</v>
      </c>
      <c r="D39" s="11">
        <v>1</v>
      </c>
      <c r="E39" s="8">
        <v>0</v>
      </c>
      <c r="F39" s="9">
        <v>0</v>
      </c>
      <c r="G39" s="9">
        <v>0</v>
      </c>
      <c r="H39" s="9">
        <v>0</v>
      </c>
      <c r="I39" s="9">
        <v>0</v>
      </c>
      <c r="J39" s="9">
        <v>0</v>
      </c>
      <c r="K39" s="9">
        <v>0</v>
      </c>
      <c r="L39" s="9">
        <v>0</v>
      </c>
      <c r="M39" s="9">
        <v>0</v>
      </c>
      <c r="N39" s="9">
        <v>0</v>
      </c>
      <c r="O39" s="9">
        <f t="shared" si="5"/>
        <v>0</v>
      </c>
      <c r="Q39" s="9">
        <f t="shared" si="6"/>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7"/>
        <v>0</v>
      </c>
    </row>
    <row r="40" spans="1:27" hidden="1">
      <c r="A40" s="7">
        <v>2343</v>
      </c>
      <c r="B40" t="s">
        <v>34</v>
      </c>
      <c r="C40" t="str">
        <f t="shared" si="4"/>
        <v>2343 Elec Transmission 350-359</v>
      </c>
      <c r="D40" s="11">
        <v>1</v>
      </c>
      <c r="E40" s="8">
        <v>0</v>
      </c>
      <c r="F40" s="9">
        <v>0</v>
      </c>
      <c r="G40" s="9">
        <v>0</v>
      </c>
      <c r="H40" s="9">
        <v>0</v>
      </c>
      <c r="I40" s="9">
        <v>0</v>
      </c>
      <c r="J40" s="9">
        <v>0</v>
      </c>
      <c r="K40" s="9">
        <v>0</v>
      </c>
      <c r="L40" s="9">
        <v>0</v>
      </c>
      <c r="M40" s="9">
        <v>0</v>
      </c>
      <c r="N40" s="9">
        <v>0</v>
      </c>
      <c r="O40" s="9">
        <f t="shared" si="5"/>
        <v>0</v>
      </c>
      <c r="Q40" s="9">
        <f t="shared" si="6"/>
        <v>0</v>
      </c>
      <c r="R40" s="9">
        <f>(SUM($E40:F40)+SUM($E40:E40))/2</f>
        <v>0</v>
      </c>
      <c r="S40" s="9">
        <f>(SUM($E40:G40)+SUM($E40:F40))/2</f>
        <v>0</v>
      </c>
      <c r="T40" s="9">
        <f>(SUM($E40:H40)+SUM($E40:G40))/2</f>
        <v>0</v>
      </c>
      <c r="U40" s="9">
        <f>(SUM($E40:I40)+SUM($E40:H40))/2</f>
        <v>0</v>
      </c>
      <c r="V40" s="9">
        <f>(SUM($E40:J40)+SUM($E40:I40))/2</f>
        <v>0</v>
      </c>
      <c r="W40" s="9">
        <f>(SUM($E40:K40)+SUM($E40:J40))/2</f>
        <v>0</v>
      </c>
      <c r="X40" s="9">
        <f>(SUM($E40:L40)+SUM($E40:K40))/2</f>
        <v>0</v>
      </c>
      <c r="Y40" s="9">
        <f>(SUM($E40:M40)+SUM($E40:L40))/2</f>
        <v>0</v>
      </c>
      <c r="Z40" s="9">
        <f>(SUM($E40:N40)+SUM($E40:M40))/2</f>
        <v>0</v>
      </c>
      <c r="AA40" s="9">
        <f t="shared" si="7"/>
        <v>0</v>
      </c>
    </row>
    <row r="41" spans="1:27">
      <c r="A41" s="7">
        <v>2423</v>
      </c>
      <c r="B41" t="s">
        <v>34</v>
      </c>
      <c r="C41" t="str">
        <f t="shared" si="4"/>
        <v>2423 Elec Transmission 350-359</v>
      </c>
      <c r="D41" s="11">
        <v>1</v>
      </c>
      <c r="E41" s="8">
        <v>5779.283958</v>
      </c>
      <c r="F41" s="9">
        <v>136.90244400000665</v>
      </c>
      <c r="G41" s="9">
        <v>0</v>
      </c>
      <c r="H41" s="9">
        <v>941.66769899999997</v>
      </c>
      <c r="I41" s="9">
        <v>1671.4744620000001</v>
      </c>
      <c r="J41" s="9">
        <v>1285.28442</v>
      </c>
      <c r="K41" s="9">
        <v>0</v>
      </c>
      <c r="L41" s="9">
        <v>0</v>
      </c>
      <c r="M41" s="9">
        <v>3000509.5784789999</v>
      </c>
      <c r="N41" s="9">
        <v>3722.7237179999997</v>
      </c>
      <c r="O41" s="9">
        <f t="shared" si="5"/>
        <v>3014046.91518</v>
      </c>
      <c r="Q41" s="9">
        <f t="shared" si="6"/>
        <v>2889.641979</v>
      </c>
      <c r="R41" s="9">
        <f>(SUM($E41:F41)+SUM($E41:E41))/2</f>
        <v>5847.7351800000033</v>
      </c>
      <c r="S41" s="9">
        <f>(SUM($E41:G41)+SUM($E41:F41))/2</f>
        <v>5916.1864020000066</v>
      </c>
      <c r="T41" s="9">
        <f>(SUM($E41:H41)+SUM($E41:G41))/2</f>
        <v>6387.0202515000065</v>
      </c>
      <c r="U41" s="9">
        <f>(SUM($E41:I41)+SUM($E41:H41))/2</f>
        <v>7693.5913320000063</v>
      </c>
      <c r="V41" s="9">
        <f>(SUM($E41:J41)+SUM($E41:I41))/2</f>
        <v>9171.9707730000064</v>
      </c>
      <c r="W41" s="9">
        <f>(SUM($E41:K41)+SUM($E41:J41))/2</f>
        <v>9814.6129830000064</v>
      </c>
      <c r="X41" s="9">
        <f>(SUM($E41:L41)+SUM($E41:K41))/2</f>
        <v>9814.6129830000064</v>
      </c>
      <c r="Y41" s="9">
        <f>(SUM($E41:M41)+SUM($E41:L41))/2</f>
        <v>1510069.4022224999</v>
      </c>
      <c r="Z41" s="9">
        <f>(SUM($E41:N41)+SUM($E41:M41))/2</f>
        <v>3012185.5533210002</v>
      </c>
      <c r="AA41" s="9">
        <f t="shared" si="7"/>
        <v>457979.03274269996</v>
      </c>
    </row>
    <row r="42" spans="1:27" hidden="1">
      <c r="A42" s="7">
        <v>2425</v>
      </c>
      <c r="B42" t="s">
        <v>34</v>
      </c>
      <c r="C42" t="str">
        <f t="shared" si="4"/>
        <v>2425 Elec Transmission 350-359</v>
      </c>
      <c r="D42" s="11">
        <v>1</v>
      </c>
      <c r="E42" s="8">
        <v>0</v>
      </c>
      <c r="F42" s="9">
        <v>0</v>
      </c>
      <c r="G42" s="9">
        <v>0</v>
      </c>
      <c r="H42" s="9">
        <v>0</v>
      </c>
      <c r="I42" s="9">
        <v>0</v>
      </c>
      <c r="J42" s="9">
        <v>0</v>
      </c>
      <c r="K42" s="9">
        <v>0</v>
      </c>
      <c r="L42" s="9">
        <v>0</v>
      </c>
      <c r="M42" s="9">
        <v>0</v>
      </c>
      <c r="N42" s="9">
        <v>0</v>
      </c>
      <c r="O42" s="9">
        <f t="shared" si="5"/>
        <v>0</v>
      </c>
      <c r="Q42" s="9">
        <f t="shared" si="6"/>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7"/>
        <v>0</v>
      </c>
    </row>
    <row r="43" spans="1:27" hidden="1">
      <c r="A43" s="7">
        <v>2443</v>
      </c>
      <c r="B43" t="s">
        <v>34</v>
      </c>
      <c r="C43" t="str">
        <f t="shared" si="4"/>
        <v>2443 Elec Transmission 350-359</v>
      </c>
      <c r="D43" s="11">
        <v>1</v>
      </c>
      <c r="E43" s="8">
        <v>1.3642420526593924E-12</v>
      </c>
      <c r="F43" s="9">
        <v>0</v>
      </c>
      <c r="G43" s="9">
        <v>0</v>
      </c>
      <c r="H43" s="9">
        <v>0</v>
      </c>
      <c r="I43" s="9">
        <v>0</v>
      </c>
      <c r="J43" s="9">
        <v>0</v>
      </c>
      <c r="K43" s="9">
        <v>0</v>
      </c>
      <c r="L43" s="9">
        <v>0</v>
      </c>
      <c r="M43" s="9">
        <v>0</v>
      </c>
      <c r="N43" s="9">
        <v>0</v>
      </c>
      <c r="O43" s="9">
        <f t="shared" si="5"/>
        <v>1.3642420526593924E-12</v>
      </c>
      <c r="Q43" s="9">
        <f t="shared" si="6"/>
        <v>6.8212102632969618E-13</v>
      </c>
      <c r="R43" s="9">
        <f>(SUM($E43:F43)+SUM($E43:E43))/2</f>
        <v>1.3642420526593924E-12</v>
      </c>
      <c r="S43" s="9">
        <f>(SUM($E43:G43)+SUM($E43:F43))/2</f>
        <v>1.3642420526593924E-12</v>
      </c>
      <c r="T43" s="9">
        <f>(SUM($E43:H43)+SUM($E43:G43))/2</f>
        <v>1.3642420526593924E-12</v>
      </c>
      <c r="U43" s="9">
        <f>(SUM($E43:I43)+SUM($E43:H43))/2</f>
        <v>1.3642420526593924E-12</v>
      </c>
      <c r="V43" s="9">
        <f>(SUM($E43:J43)+SUM($E43:I43))/2</f>
        <v>1.3642420526593924E-12</v>
      </c>
      <c r="W43" s="9">
        <f>(SUM($E43:K43)+SUM($E43:J43))/2</f>
        <v>1.3642420526593924E-12</v>
      </c>
      <c r="X43" s="9">
        <f>(SUM($E43:L43)+SUM($E43:K43))/2</f>
        <v>1.3642420526593924E-12</v>
      </c>
      <c r="Y43" s="9">
        <f>(SUM($E43:M43)+SUM($E43:L43))/2</f>
        <v>1.3642420526593924E-12</v>
      </c>
      <c r="Z43" s="9">
        <f>(SUM($E43:N43)+SUM($E43:M43))/2</f>
        <v>1.3642420526593924E-12</v>
      </c>
      <c r="AA43" s="9">
        <f t="shared" si="7"/>
        <v>1.2960299500264228E-12</v>
      </c>
    </row>
    <row r="44" spans="1:27" hidden="1">
      <c r="A44" s="7">
        <v>2446</v>
      </c>
      <c r="B44" t="s">
        <v>34</v>
      </c>
      <c r="C44" t="str">
        <f t="shared" si="4"/>
        <v>2446 Elec Transmission 350-359</v>
      </c>
      <c r="D44" s="11">
        <v>1</v>
      </c>
      <c r="E44" s="8">
        <v>0</v>
      </c>
      <c r="F44" s="9">
        <v>-8.7311491370201111E-11</v>
      </c>
      <c r="G44" s="9">
        <v>0</v>
      </c>
      <c r="H44" s="9">
        <v>0</v>
      </c>
      <c r="I44" s="9">
        <v>0</v>
      </c>
      <c r="J44" s="9">
        <v>0</v>
      </c>
      <c r="K44" s="9">
        <v>0</v>
      </c>
      <c r="L44" s="9">
        <v>0</v>
      </c>
      <c r="M44" s="9">
        <v>0</v>
      </c>
      <c r="N44" s="9">
        <v>0</v>
      </c>
      <c r="O44" s="9">
        <f t="shared" si="5"/>
        <v>-8.7311491370201111E-11</v>
      </c>
      <c r="Q44" s="9">
        <f t="shared" si="6"/>
        <v>0</v>
      </c>
      <c r="R44" s="9">
        <f>(SUM($E44:F44)+SUM($E44:E44))/2</f>
        <v>-4.3655745685100555E-11</v>
      </c>
      <c r="S44" s="9">
        <f>(SUM($E44:G44)+SUM($E44:F44))/2</f>
        <v>-8.7311491370201111E-11</v>
      </c>
      <c r="T44" s="9">
        <f>(SUM($E44:H44)+SUM($E44:G44))/2</f>
        <v>-8.7311491370201111E-11</v>
      </c>
      <c r="U44" s="9">
        <f>(SUM($E44:I44)+SUM($E44:H44))/2</f>
        <v>-8.7311491370201111E-11</v>
      </c>
      <c r="V44" s="9">
        <f>(SUM($E44:J44)+SUM($E44:I44))/2</f>
        <v>-8.7311491370201111E-11</v>
      </c>
      <c r="W44" s="9">
        <f>(SUM($E44:K44)+SUM($E44:J44))/2</f>
        <v>-8.7311491370201111E-11</v>
      </c>
      <c r="X44" s="9">
        <f>(SUM($E44:L44)+SUM($E44:K44))/2</f>
        <v>-8.7311491370201111E-11</v>
      </c>
      <c r="Y44" s="9">
        <f>(SUM($E44:M44)+SUM($E44:L44))/2</f>
        <v>-8.7311491370201111E-11</v>
      </c>
      <c r="Z44" s="9">
        <f>(SUM($E44:N44)+SUM($E44:M44))/2</f>
        <v>-8.7311491370201111E-11</v>
      </c>
      <c r="AA44" s="9">
        <f t="shared" si="7"/>
        <v>-7.4214767664670939E-11</v>
      </c>
    </row>
    <row r="45" spans="1:27" hidden="1">
      <c r="A45" s="7">
        <v>2449</v>
      </c>
      <c r="B45" t="s">
        <v>34</v>
      </c>
      <c r="C45" t="str">
        <f t="shared" si="4"/>
        <v>2449 Elec Transmission 350-359</v>
      </c>
      <c r="D45" s="11">
        <v>1</v>
      </c>
      <c r="E45" s="8">
        <v>0</v>
      </c>
      <c r="F45" s="9">
        <v>0</v>
      </c>
      <c r="G45" s="9">
        <v>0</v>
      </c>
      <c r="H45" s="9">
        <v>0</v>
      </c>
      <c r="I45" s="9">
        <v>0</v>
      </c>
      <c r="J45" s="9">
        <v>0</v>
      </c>
      <c r="K45" s="9">
        <v>0</v>
      </c>
      <c r="L45" s="9">
        <v>0</v>
      </c>
      <c r="M45" s="9">
        <v>0</v>
      </c>
      <c r="N45" s="9">
        <v>0</v>
      </c>
      <c r="O45" s="9">
        <f t="shared" si="5"/>
        <v>0</v>
      </c>
      <c r="Q45" s="9">
        <f t="shared" si="6"/>
        <v>0</v>
      </c>
      <c r="R45" s="9">
        <f>(SUM($E45:F45)+SUM($E45:E45))/2</f>
        <v>0</v>
      </c>
      <c r="S45" s="9">
        <f>(SUM($E45:G45)+SUM($E45:F45))/2</f>
        <v>0</v>
      </c>
      <c r="T45" s="9">
        <f>(SUM($E45:H45)+SUM($E45:G45))/2</f>
        <v>0</v>
      </c>
      <c r="U45" s="9">
        <f>(SUM($E45:I45)+SUM($E45:H45))/2</f>
        <v>0</v>
      </c>
      <c r="V45" s="9">
        <f>(SUM($E45:J45)+SUM($E45:I45))/2</f>
        <v>0</v>
      </c>
      <c r="W45" s="9">
        <f>(SUM($E45:K45)+SUM($E45:J45))/2</f>
        <v>0</v>
      </c>
      <c r="X45" s="9">
        <f>(SUM($E45:L45)+SUM($E45:K45))/2</f>
        <v>0</v>
      </c>
      <c r="Y45" s="9">
        <f>(SUM($E45:M45)+SUM($E45:L45))/2</f>
        <v>0</v>
      </c>
      <c r="Z45" s="9">
        <f>(SUM($E45:N45)+SUM($E45:M45))/2</f>
        <v>0</v>
      </c>
      <c r="AA45" s="9">
        <f t="shared" si="7"/>
        <v>0</v>
      </c>
    </row>
    <row r="46" spans="1:27">
      <c r="A46" s="7">
        <v>2457</v>
      </c>
      <c r="B46" t="s">
        <v>34</v>
      </c>
      <c r="C46" t="str">
        <f t="shared" ref="C46:C77" si="8">CONCATENATE(A46," ",B46)</f>
        <v>2457 Elec Transmission 350-359</v>
      </c>
      <c r="D46" s="11">
        <v>1</v>
      </c>
      <c r="E46" s="8">
        <v>0</v>
      </c>
      <c r="F46" s="9">
        <v>2852701.5086639998</v>
      </c>
      <c r="G46" s="9">
        <v>125502.042183</v>
      </c>
      <c r="H46" s="9">
        <v>-800287.37245799997</v>
      </c>
      <c r="I46" s="9">
        <v>-4033.7054939999998</v>
      </c>
      <c r="J46" s="9">
        <v>898459.38018899993</v>
      </c>
      <c r="K46" s="9">
        <v>1763.851404</v>
      </c>
      <c r="L46" s="9">
        <v>1489.8427530000627</v>
      </c>
      <c r="M46" s="9">
        <v>-898636.93006500008</v>
      </c>
      <c r="N46" s="9">
        <v>0</v>
      </c>
      <c r="O46" s="9">
        <f t="shared" si="5"/>
        <v>2176958.617176</v>
      </c>
      <c r="Q46" s="9">
        <f t="shared" si="6"/>
        <v>0</v>
      </c>
      <c r="R46" s="9">
        <f>(SUM($E46:F46)+SUM($E46:E46))/2</f>
        <v>1426350.7543319999</v>
      </c>
      <c r="S46" s="9">
        <f>(SUM($E46:G46)+SUM($E46:F46))/2</f>
        <v>2915452.5297555001</v>
      </c>
      <c r="T46" s="9">
        <f>(SUM($E46:H46)+SUM($E46:G46))/2</f>
        <v>2578059.8646179996</v>
      </c>
      <c r="U46" s="9">
        <f>(SUM($E46:I46)+SUM($E46:H46))/2</f>
        <v>2175899.325642</v>
      </c>
      <c r="V46" s="9">
        <f>(SUM($E46:J46)+SUM($E46:I46))/2</f>
        <v>2623112.1629895</v>
      </c>
      <c r="W46" s="9">
        <f>(SUM($E46:K46)+SUM($E46:J46))/2</f>
        <v>3073223.7787859999</v>
      </c>
      <c r="X46" s="9">
        <f>(SUM($E46:L46)+SUM($E46:K46))/2</f>
        <v>3074850.6258645002</v>
      </c>
      <c r="Y46" s="9">
        <f>(SUM($E46:M46)+SUM($E46:L46))/2</f>
        <v>2626277.0822085002</v>
      </c>
      <c r="Z46" s="9">
        <f>(SUM($E46:N46)+SUM($E46:M46))/2</f>
        <v>2176958.617176</v>
      </c>
      <c r="AA46" s="9">
        <f t="shared" si="7"/>
        <v>2267018.4741372</v>
      </c>
    </row>
    <row r="47" spans="1:27" hidden="1">
      <c r="A47" s="7">
        <v>2474</v>
      </c>
      <c r="B47" t="s">
        <v>34</v>
      </c>
      <c r="C47" t="str">
        <f t="shared" si="8"/>
        <v>2474 Elec Transmission 350-359</v>
      </c>
      <c r="D47" s="11">
        <v>1</v>
      </c>
      <c r="E47" s="8">
        <v>0</v>
      </c>
      <c r="F47" s="9">
        <v>0</v>
      </c>
      <c r="G47" s="9">
        <v>0</v>
      </c>
      <c r="H47" s="9">
        <v>0</v>
      </c>
      <c r="I47" s="9">
        <v>0</v>
      </c>
      <c r="J47" s="9">
        <v>748065.99829499994</v>
      </c>
      <c r="K47" s="9">
        <v>49.363230000000001</v>
      </c>
      <c r="L47" s="9">
        <v>6.1720469999999992</v>
      </c>
      <c r="M47" s="9">
        <v>0</v>
      </c>
      <c r="N47" s="9">
        <v>0</v>
      </c>
      <c r="O47" s="9">
        <f t="shared" si="5"/>
        <v>748121.53357199999</v>
      </c>
      <c r="Q47" s="9">
        <f t="shared" si="6"/>
        <v>0</v>
      </c>
      <c r="R47" s="9">
        <f>(SUM($E47:F47)+SUM($E47:E47))/2</f>
        <v>0</v>
      </c>
      <c r="S47" s="9">
        <f>(SUM($E47:G47)+SUM($E47:F47))/2</f>
        <v>0</v>
      </c>
      <c r="T47" s="9">
        <f>(SUM($E47:H47)+SUM($E47:G47))/2</f>
        <v>0</v>
      </c>
      <c r="U47" s="9">
        <f>(SUM($E47:I47)+SUM($E47:H47))/2</f>
        <v>0</v>
      </c>
      <c r="V47" s="9">
        <f>(SUM($E47:J47)+SUM($E47:I47))/2</f>
        <v>374032.99914749997</v>
      </c>
      <c r="W47" s="9">
        <f>(SUM($E47:K47)+SUM($E47:J47))/2</f>
        <v>748090.67990999995</v>
      </c>
      <c r="X47" s="9">
        <f>(SUM($E47:L47)+SUM($E47:K47))/2</f>
        <v>748118.44754850003</v>
      </c>
      <c r="Y47" s="9">
        <f>(SUM($E47:M47)+SUM($E47:L47))/2</f>
        <v>748121.53357199999</v>
      </c>
      <c r="Z47" s="9">
        <f>(SUM($E47:N47)+SUM($E47:M47))/2</f>
        <v>748121.53357199999</v>
      </c>
      <c r="AA47" s="9">
        <f t="shared" si="7"/>
        <v>336648.51937500003</v>
      </c>
    </row>
    <row r="48" spans="1:27" hidden="1">
      <c r="A48" s="7">
        <v>2481</v>
      </c>
      <c r="B48" t="s">
        <v>34</v>
      </c>
      <c r="C48" t="str">
        <f t="shared" si="8"/>
        <v>2481 Elec Transmission 350-359</v>
      </c>
      <c r="D48" s="11">
        <v>1</v>
      </c>
      <c r="E48" s="8">
        <v>0</v>
      </c>
      <c r="F48" s="9">
        <v>0</v>
      </c>
      <c r="G48" s="9">
        <v>0</v>
      </c>
      <c r="H48" s="9">
        <v>0</v>
      </c>
      <c r="I48" s="9">
        <v>0</v>
      </c>
      <c r="J48" s="9">
        <v>0</v>
      </c>
      <c r="K48" s="9">
        <v>0</v>
      </c>
      <c r="L48" s="9">
        <v>0</v>
      </c>
      <c r="M48" s="9">
        <v>0</v>
      </c>
      <c r="N48" s="9">
        <v>0</v>
      </c>
      <c r="O48" s="9">
        <f t="shared" si="5"/>
        <v>0</v>
      </c>
      <c r="Q48" s="9">
        <f t="shared" si="6"/>
        <v>0</v>
      </c>
      <c r="R48" s="9">
        <f>(SUM($E48:F48)+SUM($E48:E48))/2</f>
        <v>0</v>
      </c>
      <c r="S48" s="9">
        <f>(SUM($E48:G48)+SUM($E48:F48))/2</f>
        <v>0</v>
      </c>
      <c r="T48" s="9">
        <f>(SUM($E48:H48)+SUM($E48:G48))/2</f>
        <v>0</v>
      </c>
      <c r="U48" s="9">
        <f>(SUM($E48:I48)+SUM($E48:H48))/2</f>
        <v>0</v>
      </c>
      <c r="V48" s="9">
        <f>(SUM($E48:J48)+SUM($E48:I48))/2</f>
        <v>0</v>
      </c>
      <c r="W48" s="9">
        <f>(SUM($E48:K48)+SUM($E48:J48))/2</f>
        <v>0</v>
      </c>
      <c r="X48" s="9">
        <f>(SUM($E48:L48)+SUM($E48:K48))/2</f>
        <v>0</v>
      </c>
      <c r="Y48" s="9">
        <f>(SUM($E48:M48)+SUM($E48:L48))/2</f>
        <v>0</v>
      </c>
      <c r="Z48" s="9">
        <f>(SUM($E48:N48)+SUM($E48:M48))/2</f>
        <v>0</v>
      </c>
      <c r="AA48" s="9">
        <f t="shared" si="7"/>
        <v>0</v>
      </c>
    </row>
    <row r="49" spans="1:27" hidden="1">
      <c r="A49" s="7">
        <v>2483</v>
      </c>
      <c r="B49" t="s">
        <v>34</v>
      </c>
      <c r="C49" t="str">
        <f t="shared" si="8"/>
        <v>2483 Elec Transmission 350-359</v>
      </c>
      <c r="D49" s="11">
        <v>1</v>
      </c>
      <c r="E49" s="8">
        <v>0</v>
      </c>
      <c r="F49" s="9">
        <v>0</v>
      </c>
      <c r="G49" s="9">
        <v>0</v>
      </c>
      <c r="H49" s="9">
        <v>17074.366596</v>
      </c>
      <c r="I49" s="9">
        <v>0</v>
      </c>
      <c r="J49" s="9">
        <v>0</v>
      </c>
      <c r="K49" s="9">
        <v>0</v>
      </c>
      <c r="L49" s="9">
        <v>0</v>
      </c>
      <c r="M49" s="9">
        <v>0</v>
      </c>
      <c r="N49" s="9">
        <v>0</v>
      </c>
      <c r="O49" s="9">
        <f t="shared" si="5"/>
        <v>17074.366596</v>
      </c>
      <c r="Q49" s="9">
        <f t="shared" si="6"/>
        <v>0</v>
      </c>
      <c r="R49" s="9">
        <f>(SUM($E49:F49)+SUM($E49:E49))/2</f>
        <v>0</v>
      </c>
      <c r="S49" s="9">
        <f>(SUM($E49:G49)+SUM($E49:F49))/2</f>
        <v>0</v>
      </c>
      <c r="T49" s="9">
        <f>(SUM($E49:H49)+SUM($E49:G49))/2</f>
        <v>8537.1832979999999</v>
      </c>
      <c r="U49" s="9">
        <f>(SUM($E49:I49)+SUM($E49:H49))/2</f>
        <v>17074.366596</v>
      </c>
      <c r="V49" s="9">
        <f>(SUM($E49:J49)+SUM($E49:I49))/2</f>
        <v>17074.366596</v>
      </c>
      <c r="W49" s="9">
        <f>(SUM($E49:K49)+SUM($E49:J49))/2</f>
        <v>17074.366596</v>
      </c>
      <c r="X49" s="9">
        <f>(SUM($E49:L49)+SUM($E49:K49))/2</f>
        <v>17074.366596</v>
      </c>
      <c r="Y49" s="9">
        <f>(SUM($E49:M49)+SUM($E49:L49))/2</f>
        <v>17074.366596</v>
      </c>
      <c r="Z49" s="9">
        <f>(SUM($E49:N49)+SUM($E49:M49))/2</f>
        <v>17074.366596</v>
      </c>
      <c r="AA49" s="9">
        <f t="shared" si="7"/>
        <v>11098.3382874</v>
      </c>
    </row>
    <row r="50" spans="1:27" hidden="1">
      <c r="A50" s="7">
        <v>2484</v>
      </c>
      <c r="B50" t="s">
        <v>34</v>
      </c>
      <c r="C50" t="str">
        <f t="shared" si="8"/>
        <v>2484 Elec Transmission 350-359</v>
      </c>
      <c r="D50" s="11">
        <v>1</v>
      </c>
      <c r="E50" s="8">
        <v>0</v>
      </c>
      <c r="F50" s="9">
        <v>0</v>
      </c>
      <c r="G50" s="9">
        <v>0</v>
      </c>
      <c r="H50" s="9">
        <v>0</v>
      </c>
      <c r="I50" s="9">
        <v>0</v>
      </c>
      <c r="J50" s="9">
        <v>0</v>
      </c>
      <c r="K50" s="9">
        <v>0</v>
      </c>
      <c r="L50" s="9">
        <v>0</v>
      </c>
      <c r="M50" s="9">
        <v>0</v>
      </c>
      <c r="N50" s="9">
        <v>0</v>
      </c>
      <c r="O50" s="9">
        <f t="shared" si="5"/>
        <v>0</v>
      </c>
      <c r="Q50" s="9">
        <f t="shared" si="6"/>
        <v>0</v>
      </c>
      <c r="R50" s="9">
        <f>(SUM($E50:F50)+SUM($E50:E50))/2</f>
        <v>0</v>
      </c>
      <c r="S50" s="9">
        <f>(SUM($E50:G50)+SUM($E50:F50))/2</f>
        <v>0</v>
      </c>
      <c r="T50" s="9">
        <f>(SUM($E50:H50)+SUM($E50:G50))/2</f>
        <v>0</v>
      </c>
      <c r="U50" s="9">
        <f>(SUM($E50:I50)+SUM($E50:H50))/2</f>
        <v>0</v>
      </c>
      <c r="V50" s="9">
        <f>(SUM($E50:J50)+SUM($E50:I50))/2</f>
        <v>0</v>
      </c>
      <c r="W50" s="9">
        <f>(SUM($E50:K50)+SUM($E50:J50))/2</f>
        <v>0</v>
      </c>
      <c r="X50" s="9">
        <f>(SUM($E50:L50)+SUM($E50:K50))/2</f>
        <v>0</v>
      </c>
      <c r="Y50" s="9">
        <f>(SUM($E50:M50)+SUM($E50:L50))/2</f>
        <v>0</v>
      </c>
      <c r="Z50" s="9">
        <f>(SUM($E50:N50)+SUM($E50:M50))/2</f>
        <v>0</v>
      </c>
      <c r="AA50" s="9">
        <f t="shared" si="7"/>
        <v>0</v>
      </c>
    </row>
    <row r="51" spans="1:27" hidden="1">
      <c r="A51" s="7">
        <v>2492</v>
      </c>
      <c r="B51" t="s">
        <v>34</v>
      </c>
      <c r="C51" t="str">
        <f t="shared" si="8"/>
        <v>2492 Elec Transmission 350-359</v>
      </c>
      <c r="D51" s="11">
        <v>1</v>
      </c>
      <c r="E51" s="8">
        <v>0</v>
      </c>
      <c r="F51" s="9">
        <v>0</v>
      </c>
      <c r="G51" s="9">
        <v>0</v>
      </c>
      <c r="H51" s="9">
        <v>0</v>
      </c>
      <c r="I51" s="9">
        <v>0</v>
      </c>
      <c r="J51" s="9">
        <v>0</v>
      </c>
      <c r="K51" s="9">
        <v>0</v>
      </c>
      <c r="L51" s="9">
        <v>0</v>
      </c>
      <c r="M51" s="9">
        <v>0</v>
      </c>
      <c r="N51" s="9">
        <v>0</v>
      </c>
      <c r="O51" s="9">
        <f t="shared" si="5"/>
        <v>0</v>
      </c>
      <c r="Q51" s="9">
        <f t="shared" si="6"/>
        <v>0</v>
      </c>
      <c r="R51" s="9">
        <f>(SUM($E51:F51)+SUM($E51:E51))/2</f>
        <v>0</v>
      </c>
      <c r="S51" s="9">
        <f>(SUM($E51:G51)+SUM($E51:F51))/2</f>
        <v>0</v>
      </c>
      <c r="T51" s="9">
        <f>(SUM($E51:H51)+SUM($E51:G51))/2</f>
        <v>0</v>
      </c>
      <c r="U51" s="9">
        <f>(SUM($E51:I51)+SUM($E51:H51))/2</f>
        <v>0</v>
      </c>
      <c r="V51" s="9">
        <f>(SUM($E51:J51)+SUM($E51:I51))/2</f>
        <v>0</v>
      </c>
      <c r="W51" s="9">
        <f>(SUM($E51:K51)+SUM($E51:J51))/2</f>
        <v>0</v>
      </c>
      <c r="X51" s="9">
        <f>(SUM($E51:L51)+SUM($E51:K51))/2</f>
        <v>0</v>
      </c>
      <c r="Y51" s="9">
        <f>(SUM($E51:M51)+SUM($E51:L51))/2</f>
        <v>0</v>
      </c>
      <c r="Z51" s="9">
        <f>(SUM($E51:N51)+SUM($E51:M51))/2</f>
        <v>0</v>
      </c>
      <c r="AA51" s="9">
        <f t="shared" si="7"/>
        <v>0</v>
      </c>
    </row>
    <row r="52" spans="1:27" hidden="1">
      <c r="A52" s="7">
        <v>2505</v>
      </c>
      <c r="B52" t="s">
        <v>34</v>
      </c>
      <c r="C52" t="str">
        <f t="shared" si="8"/>
        <v>2505 Elec Transmission 350-359</v>
      </c>
      <c r="D52" s="11">
        <v>1</v>
      </c>
      <c r="E52" s="8">
        <v>0</v>
      </c>
      <c r="F52" s="9">
        <v>0</v>
      </c>
      <c r="G52" s="9">
        <v>0</v>
      </c>
      <c r="H52" s="9">
        <v>0</v>
      </c>
      <c r="I52" s="9">
        <v>0</v>
      </c>
      <c r="J52" s="9">
        <v>0</v>
      </c>
      <c r="K52" s="9">
        <v>0</v>
      </c>
      <c r="L52" s="9">
        <v>0</v>
      </c>
      <c r="M52" s="9">
        <v>0</v>
      </c>
      <c r="N52" s="9">
        <v>0</v>
      </c>
      <c r="O52" s="9">
        <f t="shared" si="5"/>
        <v>0</v>
      </c>
      <c r="Q52" s="9">
        <f t="shared" si="6"/>
        <v>0</v>
      </c>
      <c r="R52" s="9">
        <f>(SUM($E52:F52)+SUM($E52:E52))/2</f>
        <v>0</v>
      </c>
      <c r="S52" s="9">
        <f>(SUM($E52:G52)+SUM($E52:F52))/2</f>
        <v>0</v>
      </c>
      <c r="T52" s="9">
        <f>(SUM($E52:H52)+SUM($E52:G52))/2</f>
        <v>0</v>
      </c>
      <c r="U52" s="9">
        <f>(SUM($E52:I52)+SUM($E52:H52))/2</f>
        <v>0</v>
      </c>
      <c r="V52" s="9">
        <f>(SUM($E52:J52)+SUM($E52:I52))/2</f>
        <v>0</v>
      </c>
      <c r="W52" s="9">
        <f>(SUM($E52:K52)+SUM($E52:J52))/2</f>
        <v>0</v>
      </c>
      <c r="X52" s="9">
        <f>(SUM($E52:L52)+SUM($E52:K52))/2</f>
        <v>0</v>
      </c>
      <c r="Y52" s="9">
        <f>(SUM($E52:M52)+SUM($E52:L52))/2</f>
        <v>0</v>
      </c>
      <c r="Z52" s="9">
        <f>(SUM($E52:N52)+SUM($E52:M52))/2</f>
        <v>0</v>
      </c>
      <c r="AA52" s="9">
        <f t="shared" si="7"/>
        <v>0</v>
      </c>
    </row>
    <row r="53" spans="1:27" hidden="1">
      <c r="A53" s="7">
        <v>2514</v>
      </c>
      <c r="B53" t="s">
        <v>34</v>
      </c>
      <c r="C53" t="str">
        <f t="shared" si="8"/>
        <v>2514 Elec Transmission 350-359</v>
      </c>
      <c r="D53" s="11">
        <v>1</v>
      </c>
      <c r="E53" s="8">
        <v>0</v>
      </c>
      <c r="F53" s="9">
        <v>0</v>
      </c>
      <c r="G53" s="9">
        <v>0</v>
      </c>
      <c r="H53" s="9">
        <v>0</v>
      </c>
      <c r="I53" s="9">
        <v>0</v>
      </c>
      <c r="J53" s="9">
        <v>0</v>
      </c>
      <c r="K53" s="9">
        <v>0</v>
      </c>
      <c r="L53" s="9">
        <v>0</v>
      </c>
      <c r="M53" s="9">
        <v>6557.4745739999998</v>
      </c>
      <c r="N53" s="9">
        <v>3.1263880373444408E-13</v>
      </c>
      <c r="O53" s="9">
        <f t="shared" si="5"/>
        <v>6557.4745739999998</v>
      </c>
      <c r="Q53" s="9">
        <f t="shared" si="6"/>
        <v>0</v>
      </c>
      <c r="R53" s="9">
        <f>(SUM($E53:F53)+SUM($E53:E53))/2</f>
        <v>0</v>
      </c>
      <c r="S53" s="9">
        <f>(SUM($E53:G53)+SUM($E53:F53))/2</f>
        <v>0</v>
      </c>
      <c r="T53" s="9">
        <f>(SUM($E53:H53)+SUM($E53:G53))/2</f>
        <v>0</v>
      </c>
      <c r="U53" s="9">
        <f>(SUM($E53:I53)+SUM($E53:H53))/2</f>
        <v>0</v>
      </c>
      <c r="V53" s="9">
        <f>(SUM($E53:J53)+SUM($E53:I53))/2</f>
        <v>0</v>
      </c>
      <c r="W53" s="9">
        <f>(SUM($E53:K53)+SUM($E53:J53))/2</f>
        <v>0</v>
      </c>
      <c r="X53" s="9">
        <f>(SUM($E53:L53)+SUM($E53:K53))/2</f>
        <v>0</v>
      </c>
      <c r="Y53" s="9">
        <f>(SUM($E53:M53)+SUM($E53:L53))/2</f>
        <v>3278.7372869999999</v>
      </c>
      <c r="Z53" s="9">
        <f>(SUM($E53:N53)+SUM($E53:M53))/2</f>
        <v>6557.4745739999998</v>
      </c>
      <c r="AA53" s="9">
        <f t="shared" si="7"/>
        <v>983.62118609999993</v>
      </c>
    </row>
    <row r="54" spans="1:27" hidden="1">
      <c r="A54" s="7">
        <v>2531</v>
      </c>
      <c r="B54" t="s">
        <v>34</v>
      </c>
      <c r="C54" t="str">
        <f t="shared" si="8"/>
        <v>2531 Elec Transmission 350-359</v>
      </c>
      <c r="D54" s="11">
        <v>1</v>
      </c>
      <c r="E54" s="8">
        <v>0</v>
      </c>
      <c r="F54" s="9">
        <v>0</v>
      </c>
      <c r="G54" s="9">
        <v>0</v>
      </c>
      <c r="H54" s="9">
        <v>0</v>
      </c>
      <c r="I54" s="9">
        <v>0</v>
      </c>
      <c r="J54" s="9">
        <v>0</v>
      </c>
      <c r="K54" s="9">
        <v>0</v>
      </c>
      <c r="L54" s="9">
        <v>0</v>
      </c>
      <c r="M54" s="9">
        <v>0</v>
      </c>
      <c r="N54" s="9">
        <v>0</v>
      </c>
      <c r="O54" s="9">
        <f t="shared" si="5"/>
        <v>0</v>
      </c>
      <c r="Q54" s="9">
        <f t="shared" si="6"/>
        <v>0</v>
      </c>
      <c r="R54" s="9">
        <f>(SUM($E54:F54)+SUM($E54:E54))/2</f>
        <v>0</v>
      </c>
      <c r="S54" s="9">
        <f>(SUM($E54:G54)+SUM($E54:F54))/2</f>
        <v>0</v>
      </c>
      <c r="T54" s="9">
        <f>(SUM($E54:H54)+SUM($E54:G54))/2</f>
        <v>0</v>
      </c>
      <c r="U54" s="9">
        <f>(SUM($E54:I54)+SUM($E54:H54))/2</f>
        <v>0</v>
      </c>
      <c r="V54" s="9">
        <f>(SUM($E54:J54)+SUM($E54:I54))/2</f>
        <v>0</v>
      </c>
      <c r="W54" s="9">
        <f>(SUM($E54:K54)+SUM($E54:J54))/2</f>
        <v>0</v>
      </c>
      <c r="X54" s="9">
        <f>(SUM($E54:L54)+SUM($E54:K54))/2</f>
        <v>0</v>
      </c>
      <c r="Y54" s="9">
        <f>(SUM($E54:M54)+SUM($E54:L54))/2</f>
        <v>0</v>
      </c>
      <c r="Z54" s="9">
        <f>(SUM($E54:N54)+SUM($E54:M54))/2</f>
        <v>0</v>
      </c>
      <c r="AA54" s="9">
        <f t="shared" si="7"/>
        <v>0</v>
      </c>
    </row>
    <row r="55" spans="1:27" hidden="1">
      <c r="A55" s="7">
        <v>2532</v>
      </c>
      <c r="B55" t="s">
        <v>34</v>
      </c>
      <c r="C55" t="str">
        <f t="shared" si="8"/>
        <v>2532 Elec Transmission 350-359</v>
      </c>
      <c r="D55" s="11">
        <v>1</v>
      </c>
      <c r="E55" s="8">
        <v>3633.8501850000393</v>
      </c>
      <c r="F55" s="9">
        <v>1962.4808909999999</v>
      </c>
      <c r="G55" s="9">
        <v>22.893758999999999</v>
      </c>
      <c r="H55" s="9">
        <v>0</v>
      </c>
      <c r="I55" s="9">
        <v>0</v>
      </c>
      <c r="J55" s="9">
        <v>0</v>
      </c>
      <c r="K55" s="9">
        <v>0</v>
      </c>
      <c r="L55" s="9">
        <v>0</v>
      </c>
      <c r="M55" s="9">
        <v>0</v>
      </c>
      <c r="N55" s="9">
        <v>0</v>
      </c>
      <c r="O55" s="9">
        <f t="shared" si="5"/>
        <v>5619.2248350000391</v>
      </c>
      <c r="Q55" s="9">
        <f t="shared" si="6"/>
        <v>1816.9250925000197</v>
      </c>
      <c r="R55" s="9">
        <f>(SUM($E55:F55)+SUM($E55:E55))/2</f>
        <v>4615.090630500039</v>
      </c>
      <c r="S55" s="9">
        <f>(SUM($E55:G55)+SUM($E55:F55))/2</f>
        <v>5607.7779555000398</v>
      </c>
      <c r="T55" s="9">
        <f>(SUM($E55:H55)+SUM($E55:G55))/2</f>
        <v>5619.2248350000391</v>
      </c>
      <c r="U55" s="9">
        <f>(SUM($E55:I55)+SUM($E55:H55))/2</f>
        <v>5619.2248350000391</v>
      </c>
      <c r="V55" s="9">
        <f>(SUM($E55:J55)+SUM($E55:I55))/2</f>
        <v>5619.2248350000391</v>
      </c>
      <c r="W55" s="9">
        <f>(SUM($E55:K55)+SUM($E55:J55))/2</f>
        <v>5619.2248350000391</v>
      </c>
      <c r="X55" s="9">
        <f>(SUM($E55:L55)+SUM($E55:K55))/2</f>
        <v>5619.2248350000391</v>
      </c>
      <c r="Y55" s="9">
        <f>(SUM($E55:M55)+SUM($E55:L55))/2</f>
        <v>5619.2248350000391</v>
      </c>
      <c r="Z55" s="9">
        <f>(SUM($E55:N55)+SUM($E55:M55))/2</f>
        <v>5619.2248350000391</v>
      </c>
      <c r="AA55" s="9">
        <f t="shared" si="7"/>
        <v>5137.4367523500359</v>
      </c>
    </row>
    <row r="56" spans="1:27" hidden="1">
      <c r="A56" s="7">
        <v>2533</v>
      </c>
      <c r="B56" t="s">
        <v>34</v>
      </c>
      <c r="C56" t="str">
        <f t="shared" si="8"/>
        <v>2533 Elec Transmission 350-359</v>
      </c>
      <c r="D56" s="11">
        <v>1</v>
      </c>
      <c r="E56" s="8">
        <v>0</v>
      </c>
      <c r="F56" s="9">
        <v>0</v>
      </c>
      <c r="G56" s="9">
        <v>0</v>
      </c>
      <c r="H56" s="9">
        <v>0</v>
      </c>
      <c r="I56" s="9">
        <v>0</v>
      </c>
      <c r="J56" s="9">
        <v>0</v>
      </c>
      <c r="K56" s="9">
        <v>0</v>
      </c>
      <c r="L56" s="9">
        <v>0</v>
      </c>
      <c r="M56" s="9">
        <v>0</v>
      </c>
      <c r="N56" s="9">
        <v>0</v>
      </c>
      <c r="O56" s="9">
        <f t="shared" si="5"/>
        <v>0</v>
      </c>
      <c r="Q56" s="9">
        <f t="shared" si="6"/>
        <v>0</v>
      </c>
      <c r="R56" s="9">
        <f>(SUM($E56:F56)+SUM($E56:E56))/2</f>
        <v>0</v>
      </c>
      <c r="S56" s="9">
        <f>(SUM($E56:G56)+SUM($E56:F56))/2</f>
        <v>0</v>
      </c>
      <c r="T56" s="9">
        <f>(SUM($E56:H56)+SUM($E56:G56))/2</f>
        <v>0</v>
      </c>
      <c r="U56" s="9">
        <f>(SUM($E56:I56)+SUM($E56:H56))/2</f>
        <v>0</v>
      </c>
      <c r="V56" s="9">
        <f>(SUM($E56:J56)+SUM($E56:I56))/2</f>
        <v>0</v>
      </c>
      <c r="W56" s="9">
        <f>(SUM($E56:K56)+SUM($E56:J56))/2</f>
        <v>0</v>
      </c>
      <c r="X56" s="9">
        <f>(SUM($E56:L56)+SUM($E56:K56))/2</f>
        <v>0</v>
      </c>
      <c r="Y56" s="9">
        <f>(SUM($E56:M56)+SUM($E56:L56))/2</f>
        <v>0</v>
      </c>
      <c r="Z56" s="9">
        <f>(SUM($E56:N56)+SUM($E56:M56))/2</f>
        <v>0</v>
      </c>
      <c r="AA56" s="9">
        <f t="shared" si="7"/>
        <v>0</v>
      </c>
    </row>
    <row r="57" spans="1:27" hidden="1">
      <c r="A57" s="7">
        <v>2539</v>
      </c>
      <c r="B57" t="s">
        <v>34</v>
      </c>
      <c r="C57" t="str">
        <f t="shared" si="8"/>
        <v>2539 Elec Transmission 350-359</v>
      </c>
      <c r="D57" s="11">
        <v>1</v>
      </c>
      <c r="E57" s="8">
        <v>0</v>
      </c>
      <c r="F57" s="9">
        <v>0</v>
      </c>
      <c r="G57" s="9">
        <v>0</v>
      </c>
      <c r="H57" s="9">
        <v>0</v>
      </c>
      <c r="I57" s="9">
        <v>0</v>
      </c>
      <c r="J57" s="9">
        <v>0</v>
      </c>
      <c r="K57" s="9">
        <v>0</v>
      </c>
      <c r="L57" s="9">
        <v>0</v>
      </c>
      <c r="M57" s="9">
        <v>0</v>
      </c>
      <c r="N57" s="9">
        <v>0</v>
      </c>
      <c r="O57" s="9">
        <f t="shared" si="5"/>
        <v>0</v>
      </c>
      <c r="Q57" s="9">
        <f t="shared" si="6"/>
        <v>0</v>
      </c>
      <c r="R57" s="9">
        <f>(SUM($E57:F57)+SUM($E57:E57))/2</f>
        <v>0</v>
      </c>
      <c r="S57" s="9">
        <f>(SUM($E57:G57)+SUM($E57:F57))/2</f>
        <v>0</v>
      </c>
      <c r="T57" s="9">
        <f>(SUM($E57:H57)+SUM($E57:G57))/2</f>
        <v>0</v>
      </c>
      <c r="U57" s="9">
        <f>(SUM($E57:I57)+SUM($E57:H57))/2</f>
        <v>0</v>
      </c>
      <c r="V57" s="9">
        <f>(SUM($E57:J57)+SUM($E57:I57))/2</f>
        <v>0</v>
      </c>
      <c r="W57" s="9">
        <f>(SUM($E57:K57)+SUM($E57:J57))/2</f>
        <v>0</v>
      </c>
      <c r="X57" s="9">
        <f>(SUM($E57:L57)+SUM($E57:K57))/2</f>
        <v>0</v>
      </c>
      <c r="Y57" s="9">
        <f>(SUM($E57:M57)+SUM($E57:L57))/2</f>
        <v>0</v>
      </c>
      <c r="Z57" s="9">
        <f>(SUM($E57:N57)+SUM($E57:M57))/2</f>
        <v>0</v>
      </c>
      <c r="AA57" s="9">
        <f t="shared" si="7"/>
        <v>0</v>
      </c>
    </row>
    <row r="58" spans="1:27" hidden="1">
      <c r="A58" s="7">
        <v>2545</v>
      </c>
      <c r="B58" t="s">
        <v>34</v>
      </c>
      <c r="C58" t="str">
        <f t="shared" si="8"/>
        <v>2545 Elec Transmission 350-359</v>
      </c>
      <c r="D58" s="11">
        <v>1</v>
      </c>
      <c r="E58" s="8">
        <v>0</v>
      </c>
      <c r="F58" s="9">
        <v>0</v>
      </c>
      <c r="G58" s="9">
        <v>0</v>
      </c>
      <c r="H58" s="9">
        <v>8795.2984350000006</v>
      </c>
      <c r="I58" s="9">
        <v>0</v>
      </c>
      <c r="J58" s="9">
        <v>0</v>
      </c>
      <c r="K58" s="9">
        <v>0</v>
      </c>
      <c r="L58" s="9">
        <v>0</v>
      </c>
      <c r="M58" s="9">
        <v>0</v>
      </c>
      <c r="N58" s="9">
        <v>0</v>
      </c>
      <c r="O58" s="9">
        <f t="shared" si="5"/>
        <v>8795.2984350000006</v>
      </c>
      <c r="Q58" s="9">
        <f t="shared" si="6"/>
        <v>0</v>
      </c>
      <c r="R58" s="9">
        <f>(SUM($E58:F58)+SUM($E58:E58))/2</f>
        <v>0</v>
      </c>
      <c r="S58" s="9">
        <f>(SUM($E58:G58)+SUM($E58:F58))/2</f>
        <v>0</v>
      </c>
      <c r="T58" s="9">
        <f>(SUM($E58:H58)+SUM($E58:G58))/2</f>
        <v>4397.6492175000003</v>
      </c>
      <c r="U58" s="9">
        <f>(SUM($E58:I58)+SUM($E58:H58))/2</f>
        <v>8795.2984350000006</v>
      </c>
      <c r="V58" s="9">
        <f>(SUM($E58:J58)+SUM($E58:I58))/2</f>
        <v>8795.2984350000006</v>
      </c>
      <c r="W58" s="9">
        <f>(SUM($E58:K58)+SUM($E58:J58))/2</f>
        <v>8795.2984350000006</v>
      </c>
      <c r="X58" s="9">
        <f>(SUM($E58:L58)+SUM($E58:K58))/2</f>
        <v>8795.2984350000006</v>
      </c>
      <c r="Y58" s="9">
        <f>(SUM($E58:M58)+SUM($E58:L58))/2</f>
        <v>8795.2984350000006</v>
      </c>
      <c r="Z58" s="9">
        <f>(SUM($E58:N58)+SUM($E58:M58))/2</f>
        <v>8795.2984350000006</v>
      </c>
      <c r="AA58" s="9">
        <f t="shared" si="7"/>
        <v>5716.9439827500009</v>
      </c>
    </row>
    <row r="59" spans="1:27" hidden="1">
      <c r="A59" s="7">
        <v>2546</v>
      </c>
      <c r="B59" t="s">
        <v>34</v>
      </c>
      <c r="C59" t="str">
        <f t="shared" si="8"/>
        <v>2546 Elec Transmission 350-359</v>
      </c>
      <c r="D59" s="11">
        <v>1</v>
      </c>
      <c r="E59" s="8">
        <v>0</v>
      </c>
      <c r="F59" s="9">
        <v>0</v>
      </c>
      <c r="G59" s="9">
        <v>0</v>
      </c>
      <c r="H59" s="9">
        <v>0</v>
      </c>
      <c r="I59" s="9">
        <v>0</v>
      </c>
      <c r="J59" s="9">
        <v>0</v>
      </c>
      <c r="K59" s="9">
        <v>0</v>
      </c>
      <c r="L59" s="9">
        <v>0</v>
      </c>
      <c r="M59" s="9">
        <v>0</v>
      </c>
      <c r="N59" s="9">
        <v>0</v>
      </c>
      <c r="O59" s="9">
        <f t="shared" si="5"/>
        <v>0</v>
      </c>
      <c r="Q59" s="9">
        <f t="shared" si="6"/>
        <v>0</v>
      </c>
      <c r="R59" s="9">
        <f>(SUM($E59:F59)+SUM($E59:E59))/2</f>
        <v>0</v>
      </c>
      <c r="S59" s="9">
        <f>(SUM($E59:G59)+SUM($E59:F59))/2</f>
        <v>0</v>
      </c>
      <c r="T59" s="9">
        <f>(SUM($E59:H59)+SUM($E59:G59))/2</f>
        <v>0</v>
      </c>
      <c r="U59" s="9">
        <f>(SUM($E59:I59)+SUM($E59:H59))/2</f>
        <v>0</v>
      </c>
      <c r="V59" s="9">
        <f>(SUM($E59:J59)+SUM($E59:I59))/2</f>
        <v>0</v>
      </c>
      <c r="W59" s="9">
        <f>(SUM($E59:K59)+SUM($E59:J59))/2</f>
        <v>0</v>
      </c>
      <c r="X59" s="9">
        <f>(SUM($E59:L59)+SUM($E59:K59))/2</f>
        <v>0</v>
      </c>
      <c r="Y59" s="9">
        <f>(SUM($E59:M59)+SUM($E59:L59))/2</f>
        <v>0</v>
      </c>
      <c r="Z59" s="9">
        <f>(SUM($E59:N59)+SUM($E59:M59))/2</f>
        <v>0</v>
      </c>
      <c r="AA59" s="9">
        <f t="shared" si="7"/>
        <v>0</v>
      </c>
    </row>
    <row r="60" spans="1:27" hidden="1">
      <c r="A60" s="7">
        <v>2549</v>
      </c>
      <c r="B60" t="s">
        <v>34</v>
      </c>
      <c r="C60" t="str">
        <f t="shared" si="8"/>
        <v>2549 Elec Transmission 350-359</v>
      </c>
      <c r="D60" s="11">
        <v>1</v>
      </c>
      <c r="E60" s="8">
        <v>0</v>
      </c>
      <c r="F60" s="9">
        <v>-5.8207660913467407E-11</v>
      </c>
      <c r="G60" s="9">
        <v>0</v>
      </c>
      <c r="H60" s="9">
        <v>0</v>
      </c>
      <c r="I60" s="9">
        <v>0</v>
      </c>
      <c r="J60" s="9">
        <v>0</v>
      </c>
      <c r="K60" s="9">
        <v>0</v>
      </c>
      <c r="L60" s="9">
        <v>0</v>
      </c>
      <c r="M60" s="9">
        <v>0</v>
      </c>
      <c r="N60" s="9">
        <v>0</v>
      </c>
      <c r="O60" s="9">
        <f t="shared" si="5"/>
        <v>-5.8207660913467407E-11</v>
      </c>
      <c r="Q60" s="9">
        <f t="shared" si="6"/>
        <v>0</v>
      </c>
      <c r="R60" s="9">
        <f>(SUM($E60:F60)+SUM($E60:E60))/2</f>
        <v>-2.9103830456733704E-11</v>
      </c>
      <c r="S60" s="9">
        <f>(SUM($E60:G60)+SUM($E60:F60))/2</f>
        <v>-5.8207660913467407E-11</v>
      </c>
      <c r="T60" s="9">
        <f>(SUM($E60:H60)+SUM($E60:G60))/2</f>
        <v>-5.8207660913467407E-11</v>
      </c>
      <c r="U60" s="9">
        <f>(SUM($E60:I60)+SUM($E60:H60))/2</f>
        <v>-5.8207660913467407E-11</v>
      </c>
      <c r="V60" s="9">
        <f>(SUM($E60:J60)+SUM($E60:I60))/2</f>
        <v>-5.8207660913467407E-11</v>
      </c>
      <c r="W60" s="9">
        <f>(SUM($E60:K60)+SUM($E60:J60))/2</f>
        <v>-5.8207660913467407E-11</v>
      </c>
      <c r="X60" s="9">
        <f>(SUM($E60:L60)+SUM($E60:K60))/2</f>
        <v>-5.8207660913467407E-11</v>
      </c>
      <c r="Y60" s="9">
        <f>(SUM($E60:M60)+SUM($E60:L60))/2</f>
        <v>-5.8207660913467407E-11</v>
      </c>
      <c r="Z60" s="9">
        <f>(SUM($E60:N60)+SUM($E60:M60))/2</f>
        <v>-5.8207660913467407E-11</v>
      </c>
      <c r="AA60" s="9">
        <f t="shared" si="7"/>
        <v>-4.9476511776447295E-11</v>
      </c>
    </row>
    <row r="61" spans="1:27">
      <c r="A61" s="7">
        <v>2550</v>
      </c>
      <c r="B61" t="s">
        <v>34</v>
      </c>
      <c r="C61" t="str">
        <f t="shared" si="8"/>
        <v>2550 Elec Transmission 350-359</v>
      </c>
      <c r="D61" s="11">
        <v>1</v>
      </c>
      <c r="E61" s="8">
        <v>-7.2759576141834259E-11</v>
      </c>
      <c r="F61" s="9">
        <v>3.637978807091713E-11</v>
      </c>
      <c r="G61" s="9">
        <v>0</v>
      </c>
      <c r="H61" s="9">
        <v>0</v>
      </c>
      <c r="I61" s="9">
        <v>0</v>
      </c>
      <c r="J61" s="9">
        <v>0</v>
      </c>
      <c r="K61" s="9">
        <v>0</v>
      </c>
      <c r="L61" s="9">
        <v>0</v>
      </c>
      <c r="M61" s="9">
        <v>0</v>
      </c>
      <c r="N61" s="9">
        <v>0</v>
      </c>
      <c r="O61" s="9">
        <f t="shared" si="5"/>
        <v>-3.637978807091713E-11</v>
      </c>
      <c r="Q61" s="9">
        <f t="shared" si="6"/>
        <v>-3.637978807091713E-11</v>
      </c>
      <c r="R61" s="9">
        <f>(SUM($E61:F61)+SUM($E61:E61))/2</f>
        <v>-5.4569682106375694E-11</v>
      </c>
      <c r="S61" s="9">
        <f>(SUM($E61:G61)+SUM($E61:F61))/2</f>
        <v>-3.637978807091713E-11</v>
      </c>
      <c r="T61" s="9">
        <f>(SUM($E61:H61)+SUM($E61:G61))/2</f>
        <v>-3.637978807091713E-11</v>
      </c>
      <c r="U61" s="9">
        <f>(SUM($E61:I61)+SUM($E61:H61))/2</f>
        <v>-3.637978807091713E-11</v>
      </c>
      <c r="V61" s="9">
        <f>(SUM($E61:J61)+SUM($E61:I61))/2</f>
        <v>-3.637978807091713E-11</v>
      </c>
      <c r="W61" s="9">
        <f>(SUM($E61:K61)+SUM($E61:J61))/2</f>
        <v>-3.637978807091713E-11</v>
      </c>
      <c r="X61" s="9">
        <f>(SUM($E61:L61)+SUM($E61:K61))/2</f>
        <v>-3.637978807091713E-11</v>
      </c>
      <c r="Y61" s="9">
        <f>(SUM($E61:M61)+SUM($E61:L61))/2</f>
        <v>-3.637978807091713E-11</v>
      </c>
      <c r="Z61" s="9">
        <f>(SUM($E61:N61)+SUM($E61:M61))/2</f>
        <v>-3.637978807091713E-11</v>
      </c>
      <c r="AA61" s="9">
        <f t="shared" si="7"/>
        <v>-3.8198777474462986E-11</v>
      </c>
    </row>
    <row r="62" spans="1:27" hidden="1">
      <c r="A62" s="7">
        <v>2552</v>
      </c>
      <c r="B62" t="s">
        <v>34</v>
      </c>
      <c r="C62" t="str">
        <f t="shared" si="8"/>
        <v>2552 Elec Transmission 350-359</v>
      </c>
      <c r="D62" s="11">
        <v>1</v>
      </c>
      <c r="E62" s="8">
        <v>0</v>
      </c>
      <c r="F62" s="9">
        <v>1.8189894035458565E-12</v>
      </c>
      <c r="G62" s="9">
        <v>0</v>
      </c>
      <c r="H62" s="9">
        <v>0</v>
      </c>
      <c r="I62" s="9">
        <v>0</v>
      </c>
      <c r="J62" s="9">
        <v>0</v>
      </c>
      <c r="K62" s="9">
        <v>0</v>
      </c>
      <c r="L62" s="9">
        <v>0</v>
      </c>
      <c r="M62" s="9">
        <v>0</v>
      </c>
      <c r="N62" s="9">
        <v>0</v>
      </c>
      <c r="O62" s="9">
        <f t="shared" si="5"/>
        <v>1.8189894035458565E-12</v>
      </c>
      <c r="Q62" s="9">
        <f t="shared" si="6"/>
        <v>0</v>
      </c>
      <c r="R62" s="9">
        <f>(SUM($E62:F62)+SUM($E62:E62))/2</f>
        <v>9.0949470177292824E-13</v>
      </c>
      <c r="S62" s="9">
        <f>(SUM($E62:G62)+SUM($E62:F62))/2</f>
        <v>1.8189894035458565E-12</v>
      </c>
      <c r="T62" s="9">
        <f>(SUM($E62:H62)+SUM($E62:G62))/2</f>
        <v>1.8189894035458565E-12</v>
      </c>
      <c r="U62" s="9">
        <f>(SUM($E62:I62)+SUM($E62:H62))/2</f>
        <v>1.8189894035458565E-12</v>
      </c>
      <c r="V62" s="9">
        <f>(SUM($E62:J62)+SUM($E62:I62))/2</f>
        <v>1.8189894035458565E-12</v>
      </c>
      <c r="W62" s="9">
        <f>(SUM($E62:K62)+SUM($E62:J62))/2</f>
        <v>1.8189894035458565E-12</v>
      </c>
      <c r="X62" s="9">
        <f>(SUM($E62:L62)+SUM($E62:K62))/2</f>
        <v>1.8189894035458565E-12</v>
      </c>
      <c r="Y62" s="9">
        <f>(SUM($E62:M62)+SUM($E62:L62))/2</f>
        <v>1.8189894035458565E-12</v>
      </c>
      <c r="Z62" s="9">
        <f>(SUM($E62:N62)+SUM($E62:M62))/2</f>
        <v>1.8189894035458565E-12</v>
      </c>
      <c r="AA62" s="9">
        <f t="shared" si="7"/>
        <v>1.546140993013978E-12</v>
      </c>
    </row>
    <row r="63" spans="1:27" hidden="1">
      <c r="A63" s="7">
        <v>2555</v>
      </c>
      <c r="B63" t="s">
        <v>34</v>
      </c>
      <c r="C63" t="str">
        <f t="shared" si="8"/>
        <v>2555 Elec Transmission 350-359</v>
      </c>
      <c r="D63" s="11">
        <v>1</v>
      </c>
      <c r="E63" s="8">
        <v>0</v>
      </c>
      <c r="F63" s="9">
        <v>0</v>
      </c>
      <c r="G63" s="9">
        <v>0</v>
      </c>
      <c r="H63" s="9">
        <v>0</v>
      </c>
      <c r="I63" s="9">
        <v>0</v>
      </c>
      <c r="J63" s="9">
        <v>0</v>
      </c>
      <c r="K63" s="9">
        <v>0</v>
      </c>
      <c r="L63" s="9">
        <v>0</v>
      </c>
      <c r="M63" s="9">
        <v>0</v>
      </c>
      <c r="N63" s="9">
        <v>0</v>
      </c>
      <c r="O63" s="9">
        <f t="shared" si="5"/>
        <v>0</v>
      </c>
      <c r="Q63" s="9">
        <f t="shared" si="6"/>
        <v>0</v>
      </c>
      <c r="R63" s="9">
        <f>(SUM($E63:F63)+SUM($E63:E63))/2</f>
        <v>0</v>
      </c>
      <c r="S63" s="9">
        <f>(SUM($E63:G63)+SUM($E63:F63))/2</f>
        <v>0</v>
      </c>
      <c r="T63" s="9">
        <f>(SUM($E63:H63)+SUM($E63:G63))/2</f>
        <v>0</v>
      </c>
      <c r="U63" s="9">
        <f>(SUM($E63:I63)+SUM($E63:H63))/2</f>
        <v>0</v>
      </c>
      <c r="V63" s="9">
        <f>(SUM($E63:J63)+SUM($E63:I63))/2</f>
        <v>0</v>
      </c>
      <c r="W63" s="9">
        <f>(SUM($E63:K63)+SUM($E63:J63))/2</f>
        <v>0</v>
      </c>
      <c r="X63" s="9">
        <f>(SUM($E63:L63)+SUM($E63:K63))/2</f>
        <v>0</v>
      </c>
      <c r="Y63" s="9">
        <f>(SUM($E63:M63)+SUM($E63:L63))/2</f>
        <v>0</v>
      </c>
      <c r="Z63" s="9">
        <f>(SUM($E63:N63)+SUM($E63:M63))/2</f>
        <v>0</v>
      </c>
      <c r="AA63" s="9">
        <f t="shared" si="7"/>
        <v>0</v>
      </c>
    </row>
    <row r="64" spans="1:27">
      <c r="A64" s="7">
        <v>2556</v>
      </c>
      <c r="B64" t="s">
        <v>34</v>
      </c>
      <c r="C64" t="str">
        <f t="shared" si="8"/>
        <v>2556 Elec Transmission 350-359</v>
      </c>
      <c r="D64" s="11">
        <v>1</v>
      </c>
      <c r="E64" s="8">
        <v>0</v>
      </c>
      <c r="F64" s="9">
        <v>0</v>
      </c>
      <c r="G64" s="9">
        <v>0</v>
      </c>
      <c r="H64" s="9">
        <v>0</v>
      </c>
      <c r="I64" s="9">
        <v>0</v>
      </c>
      <c r="J64" s="9">
        <v>0</v>
      </c>
      <c r="K64" s="9">
        <v>0</v>
      </c>
      <c r="L64" s="9">
        <v>0</v>
      </c>
      <c r="M64" s="9">
        <v>0</v>
      </c>
      <c r="N64" s="9">
        <v>0</v>
      </c>
      <c r="O64" s="9">
        <f t="shared" si="5"/>
        <v>0</v>
      </c>
      <c r="Q64" s="9">
        <f t="shared" si="6"/>
        <v>0</v>
      </c>
      <c r="R64" s="9">
        <f>(SUM($E64:F64)+SUM($E64:E64))/2</f>
        <v>0</v>
      </c>
      <c r="S64" s="9">
        <f>(SUM($E64:G64)+SUM($E64:F64))/2</f>
        <v>0</v>
      </c>
      <c r="T64" s="9">
        <f>(SUM($E64:H64)+SUM($E64:G64))/2</f>
        <v>0</v>
      </c>
      <c r="U64" s="9">
        <f>(SUM($E64:I64)+SUM($E64:H64))/2</f>
        <v>0</v>
      </c>
      <c r="V64" s="9">
        <f>(SUM($E64:J64)+SUM($E64:I64))/2</f>
        <v>0</v>
      </c>
      <c r="W64" s="9">
        <f>(SUM($E64:K64)+SUM($E64:J64))/2</f>
        <v>0</v>
      </c>
      <c r="X64" s="9">
        <f>(SUM($E64:L64)+SUM($E64:K64))/2</f>
        <v>0</v>
      </c>
      <c r="Y64" s="9">
        <f>(SUM($E64:M64)+SUM($E64:L64))/2</f>
        <v>0</v>
      </c>
      <c r="Z64" s="9">
        <f>(SUM($E64:N64)+SUM($E64:M64))/2</f>
        <v>0</v>
      </c>
      <c r="AA64" s="9">
        <f t="shared" si="7"/>
        <v>0</v>
      </c>
    </row>
    <row r="65" spans="1:27" hidden="1">
      <c r="A65" s="7">
        <v>2557</v>
      </c>
      <c r="B65" t="s">
        <v>34</v>
      </c>
      <c r="C65" t="str">
        <f t="shared" si="8"/>
        <v>2557 Elec Transmission 350-359</v>
      </c>
      <c r="D65" s="11">
        <v>1</v>
      </c>
      <c r="E65" s="8">
        <v>-50248.422483000002</v>
      </c>
      <c r="F65" s="9">
        <v>73713.500069999995</v>
      </c>
      <c r="G65" s="9">
        <v>444.56485499999997</v>
      </c>
      <c r="H65" s="9">
        <v>0</v>
      </c>
      <c r="I65" s="9">
        <v>0</v>
      </c>
      <c r="J65" s="9">
        <v>223.51486499999999</v>
      </c>
      <c r="K65" s="9">
        <v>165400.33622699999</v>
      </c>
      <c r="L65" s="9">
        <v>-2041.4094749999999</v>
      </c>
      <c r="M65" s="9">
        <v>3943.0046670000002</v>
      </c>
      <c r="N65" s="9">
        <v>-165568.99283399998</v>
      </c>
      <c r="O65" s="9">
        <f t="shared" si="5"/>
        <v>25866.095892000012</v>
      </c>
      <c r="Q65" s="9">
        <f t="shared" si="6"/>
        <v>-25124.211241500001</v>
      </c>
      <c r="R65" s="9">
        <f>(SUM($E65:F65)+SUM($E65:E65))/2</f>
        <v>-13391.672448000005</v>
      </c>
      <c r="S65" s="9">
        <f>(SUM($E65:G65)+SUM($E65:F65))/2</f>
        <v>23687.360014499995</v>
      </c>
      <c r="T65" s="9">
        <f>(SUM($E65:H65)+SUM($E65:G65))/2</f>
        <v>23909.642441999993</v>
      </c>
      <c r="U65" s="9">
        <f>(SUM($E65:I65)+SUM($E65:H65))/2</f>
        <v>23909.642441999993</v>
      </c>
      <c r="V65" s="9">
        <f>(SUM($E65:J65)+SUM($E65:I65))/2</f>
        <v>24021.399874499992</v>
      </c>
      <c r="W65" s="9">
        <f>(SUM($E65:K65)+SUM($E65:J65))/2</f>
        <v>106833.32542049998</v>
      </c>
      <c r="X65" s="9">
        <f>(SUM($E65:L65)+SUM($E65:K65))/2</f>
        <v>188512.78879649998</v>
      </c>
      <c r="Y65" s="9">
        <f>(SUM($E65:M65)+SUM($E65:L65))/2</f>
        <v>189463.58639249997</v>
      </c>
      <c r="Z65" s="9">
        <f>(SUM($E65:N65)+SUM($E65:M65))/2</f>
        <v>108650.592309</v>
      </c>
      <c r="AA65" s="9">
        <f t="shared" si="7"/>
        <v>65047.245400199994</v>
      </c>
    </row>
    <row r="66" spans="1:27" hidden="1">
      <c r="A66" s="7">
        <v>2559</v>
      </c>
      <c r="B66" t="s">
        <v>34</v>
      </c>
      <c r="C66" t="str">
        <f t="shared" si="8"/>
        <v>2559 Elec Transmission 350-359</v>
      </c>
      <c r="D66" s="11">
        <v>1</v>
      </c>
      <c r="E66" s="8">
        <v>0</v>
      </c>
      <c r="F66" s="9">
        <v>0</v>
      </c>
      <c r="G66" s="9">
        <v>0</v>
      </c>
      <c r="H66" s="9">
        <v>0</v>
      </c>
      <c r="I66" s="9">
        <v>0</v>
      </c>
      <c r="J66" s="9">
        <v>0</v>
      </c>
      <c r="K66" s="9">
        <v>0</v>
      </c>
      <c r="L66" s="9">
        <v>0</v>
      </c>
      <c r="M66" s="9">
        <v>0</v>
      </c>
      <c r="N66" s="9">
        <v>0</v>
      </c>
      <c r="O66" s="9">
        <f t="shared" si="5"/>
        <v>0</v>
      </c>
      <c r="Q66" s="9">
        <f t="shared" si="6"/>
        <v>0</v>
      </c>
      <c r="R66" s="9">
        <f>(SUM($E66:F66)+SUM($E66:E66))/2</f>
        <v>0</v>
      </c>
      <c r="S66" s="9">
        <f>(SUM($E66:G66)+SUM($E66:F66))/2</f>
        <v>0</v>
      </c>
      <c r="T66" s="9">
        <f>(SUM($E66:H66)+SUM($E66:G66))/2</f>
        <v>0</v>
      </c>
      <c r="U66" s="9">
        <f>(SUM($E66:I66)+SUM($E66:H66))/2</f>
        <v>0</v>
      </c>
      <c r="V66" s="9">
        <f>(SUM($E66:J66)+SUM($E66:I66))/2</f>
        <v>0</v>
      </c>
      <c r="W66" s="9">
        <f>(SUM($E66:K66)+SUM($E66:J66))/2</f>
        <v>0</v>
      </c>
      <c r="X66" s="9">
        <f>(SUM($E66:L66)+SUM($E66:K66))/2</f>
        <v>0</v>
      </c>
      <c r="Y66" s="9">
        <f>(SUM($E66:M66)+SUM($E66:L66))/2</f>
        <v>0</v>
      </c>
      <c r="Z66" s="9">
        <f>(SUM($E66:N66)+SUM($E66:M66))/2</f>
        <v>0</v>
      </c>
      <c r="AA66" s="9">
        <f t="shared" si="7"/>
        <v>0</v>
      </c>
    </row>
    <row r="67" spans="1:27" hidden="1">
      <c r="A67" s="7">
        <v>2560</v>
      </c>
      <c r="B67" t="s">
        <v>34</v>
      </c>
      <c r="C67" t="str">
        <f t="shared" si="8"/>
        <v>2560 Elec Transmission 350-359</v>
      </c>
      <c r="D67" s="11">
        <v>1</v>
      </c>
      <c r="E67" s="8">
        <v>0</v>
      </c>
      <c r="F67" s="9">
        <v>225760.40556300001</v>
      </c>
      <c r="G67" s="9">
        <v>-1.9099388737231493E-10</v>
      </c>
      <c r="H67" s="9">
        <v>0</v>
      </c>
      <c r="I67" s="9">
        <v>0</v>
      </c>
      <c r="J67" s="9">
        <v>0</v>
      </c>
      <c r="K67" s="9">
        <v>0</v>
      </c>
      <c r="L67" s="9">
        <v>0</v>
      </c>
      <c r="M67" s="9">
        <v>0</v>
      </c>
      <c r="N67" s="9">
        <v>0</v>
      </c>
      <c r="O67" s="9">
        <f t="shared" si="5"/>
        <v>225760.4055629998</v>
      </c>
      <c r="Q67" s="9">
        <f t="shared" si="6"/>
        <v>0</v>
      </c>
      <c r="R67" s="9">
        <f>(SUM($E67:F67)+SUM($E67:E67))/2</f>
        <v>112880.2027815</v>
      </c>
      <c r="S67" s="9">
        <f>(SUM($E67:G67)+SUM($E67:F67))/2</f>
        <v>225760.40556299989</v>
      </c>
      <c r="T67" s="9">
        <f>(SUM($E67:H67)+SUM($E67:G67))/2</f>
        <v>225760.4055629998</v>
      </c>
      <c r="U67" s="9">
        <f>(SUM($E67:I67)+SUM($E67:H67))/2</f>
        <v>225760.4055629998</v>
      </c>
      <c r="V67" s="9">
        <f>(SUM($E67:J67)+SUM($E67:I67))/2</f>
        <v>225760.4055629998</v>
      </c>
      <c r="W67" s="9">
        <f>(SUM($E67:K67)+SUM($E67:J67))/2</f>
        <v>225760.4055629998</v>
      </c>
      <c r="X67" s="9">
        <f>(SUM($E67:L67)+SUM($E67:K67))/2</f>
        <v>225760.4055629998</v>
      </c>
      <c r="Y67" s="9">
        <f>(SUM($E67:M67)+SUM($E67:L67))/2</f>
        <v>225760.4055629998</v>
      </c>
      <c r="Z67" s="9">
        <f>(SUM($E67:N67)+SUM($E67:M67))/2</f>
        <v>225760.4055629998</v>
      </c>
      <c r="AA67" s="9">
        <f t="shared" si="7"/>
        <v>191896.34472854988</v>
      </c>
    </row>
    <row r="68" spans="1:27" hidden="1">
      <c r="A68" s="7">
        <v>2563</v>
      </c>
      <c r="B68" t="s">
        <v>34</v>
      </c>
      <c r="C68" t="str">
        <f t="shared" si="8"/>
        <v>2563 Elec Transmission 350-359</v>
      </c>
      <c r="D68" s="11">
        <v>1</v>
      </c>
      <c r="E68" s="8">
        <v>0</v>
      </c>
      <c r="F68" s="9">
        <v>0</v>
      </c>
      <c r="G68" s="9">
        <v>0</v>
      </c>
      <c r="H68" s="9">
        <v>0</v>
      </c>
      <c r="I68" s="9">
        <v>0</v>
      </c>
      <c r="J68" s="9">
        <v>0</v>
      </c>
      <c r="K68" s="9">
        <v>0</v>
      </c>
      <c r="L68" s="9">
        <v>0</v>
      </c>
      <c r="M68" s="9">
        <v>0</v>
      </c>
      <c r="N68" s="9">
        <v>0</v>
      </c>
      <c r="O68" s="9">
        <f t="shared" ref="O68:O99" si="9">SUM(E68:N68)</f>
        <v>0</v>
      </c>
      <c r="Q68" s="9">
        <f t="shared" ref="Q68:Q100" si="10">E68/2</f>
        <v>0</v>
      </c>
      <c r="R68" s="9">
        <f>(SUM($E68:F68)+SUM($E68:E68))/2</f>
        <v>0</v>
      </c>
      <c r="S68" s="9">
        <f>(SUM($E68:G68)+SUM($E68:F68))/2</f>
        <v>0</v>
      </c>
      <c r="T68" s="9">
        <f>(SUM($E68:H68)+SUM($E68:G68))/2</f>
        <v>0</v>
      </c>
      <c r="U68" s="9">
        <f>(SUM($E68:I68)+SUM($E68:H68))/2</f>
        <v>0</v>
      </c>
      <c r="V68" s="9">
        <f>(SUM($E68:J68)+SUM($E68:I68))/2</f>
        <v>0</v>
      </c>
      <c r="W68" s="9">
        <f>(SUM($E68:K68)+SUM($E68:J68))/2</f>
        <v>0</v>
      </c>
      <c r="X68" s="9">
        <f>(SUM($E68:L68)+SUM($E68:K68))/2</f>
        <v>0</v>
      </c>
      <c r="Y68" s="9">
        <f>(SUM($E68:M68)+SUM($E68:L68))/2</f>
        <v>0</v>
      </c>
      <c r="Z68" s="9">
        <f>(SUM($E68:N68)+SUM($E68:M68))/2</f>
        <v>0</v>
      </c>
      <c r="AA68" s="9">
        <f t="shared" ref="AA68:AA99" si="11">AVERAGE(Q68:Z68)</f>
        <v>0</v>
      </c>
    </row>
    <row r="69" spans="1:27">
      <c r="A69" s="7">
        <v>2564</v>
      </c>
      <c r="B69" t="s">
        <v>34</v>
      </c>
      <c r="C69" t="str">
        <f t="shared" si="8"/>
        <v>2564 Elec Transmission 350-359</v>
      </c>
      <c r="D69" s="11">
        <v>1</v>
      </c>
      <c r="E69" s="8">
        <v>5.8207660913467407E-11</v>
      </c>
      <c r="F69" s="9">
        <v>-229694.10943500002</v>
      </c>
      <c r="G69" s="9">
        <v>5.8207660913467407E-11</v>
      </c>
      <c r="H69" s="9">
        <v>0</v>
      </c>
      <c r="I69" s="9">
        <v>0</v>
      </c>
      <c r="J69" s="9">
        <v>0</v>
      </c>
      <c r="K69" s="9">
        <v>0</v>
      </c>
      <c r="L69" s="9">
        <v>0</v>
      </c>
      <c r="M69" s="9">
        <v>0</v>
      </c>
      <c r="N69" s="9">
        <v>0</v>
      </c>
      <c r="O69" s="9">
        <f t="shared" si="9"/>
        <v>-229694.1094349999</v>
      </c>
      <c r="Q69" s="9">
        <f t="shared" si="10"/>
        <v>2.9103830456733704E-11</v>
      </c>
      <c r="R69" s="9">
        <f>(SUM($E69:F69)+SUM($E69:E69))/2</f>
        <v>-114847.05471749995</v>
      </c>
      <c r="S69" s="9">
        <f>(SUM($E69:G69)+SUM($E69:F69))/2</f>
        <v>-229694.10943499993</v>
      </c>
      <c r="T69" s="9">
        <f>(SUM($E69:H69)+SUM($E69:G69))/2</f>
        <v>-229694.1094349999</v>
      </c>
      <c r="U69" s="9">
        <f>(SUM($E69:I69)+SUM($E69:H69))/2</f>
        <v>-229694.1094349999</v>
      </c>
      <c r="V69" s="9">
        <f>(SUM($E69:J69)+SUM($E69:I69))/2</f>
        <v>-229694.1094349999</v>
      </c>
      <c r="W69" s="9">
        <f>(SUM($E69:K69)+SUM($E69:J69))/2</f>
        <v>-229694.1094349999</v>
      </c>
      <c r="X69" s="9">
        <f>(SUM($E69:L69)+SUM($E69:K69))/2</f>
        <v>-229694.1094349999</v>
      </c>
      <c r="Y69" s="9">
        <f>(SUM($E69:M69)+SUM($E69:L69))/2</f>
        <v>-229694.1094349999</v>
      </c>
      <c r="Z69" s="9">
        <f>(SUM($E69:N69)+SUM($E69:M69))/2</f>
        <v>-229694.1094349999</v>
      </c>
      <c r="AA69" s="9">
        <f t="shared" si="11"/>
        <v>-195239.99301974993</v>
      </c>
    </row>
    <row r="70" spans="1:27" hidden="1">
      <c r="A70" s="7">
        <v>2570</v>
      </c>
      <c r="B70" t="s">
        <v>34</v>
      </c>
      <c r="C70" t="str">
        <f t="shared" si="8"/>
        <v>2570 Elec Transmission 350-359</v>
      </c>
      <c r="D70" s="11">
        <v>1</v>
      </c>
      <c r="E70" s="8">
        <v>0</v>
      </c>
      <c r="F70" s="9">
        <v>0</v>
      </c>
      <c r="G70" s="9">
        <v>0</v>
      </c>
      <c r="H70" s="9">
        <v>0</v>
      </c>
      <c r="I70" s="9">
        <v>0</v>
      </c>
      <c r="J70" s="9">
        <v>0</v>
      </c>
      <c r="K70" s="9">
        <v>0</v>
      </c>
      <c r="L70" s="9">
        <v>0</v>
      </c>
      <c r="M70" s="9">
        <v>0</v>
      </c>
      <c r="N70" s="9">
        <v>0</v>
      </c>
      <c r="O70" s="9">
        <f t="shared" si="9"/>
        <v>0</v>
      </c>
      <c r="Q70" s="9">
        <f t="shared" si="10"/>
        <v>0</v>
      </c>
      <c r="R70" s="9">
        <f>(SUM($E70:F70)+SUM($E70:E70))/2</f>
        <v>0</v>
      </c>
      <c r="S70" s="9">
        <f>(SUM($E70:G70)+SUM($E70:F70))/2</f>
        <v>0</v>
      </c>
      <c r="T70" s="9">
        <f>(SUM($E70:H70)+SUM($E70:G70))/2</f>
        <v>0</v>
      </c>
      <c r="U70" s="9">
        <f>(SUM($E70:I70)+SUM($E70:H70))/2</f>
        <v>0</v>
      </c>
      <c r="V70" s="9">
        <f>(SUM($E70:J70)+SUM($E70:I70))/2</f>
        <v>0</v>
      </c>
      <c r="W70" s="9">
        <f>(SUM($E70:K70)+SUM($E70:J70))/2</f>
        <v>0</v>
      </c>
      <c r="X70" s="9">
        <f>(SUM($E70:L70)+SUM($E70:K70))/2</f>
        <v>0</v>
      </c>
      <c r="Y70" s="9">
        <f>(SUM($E70:M70)+SUM($E70:L70))/2</f>
        <v>0</v>
      </c>
      <c r="Z70" s="9">
        <f>(SUM($E70:N70)+SUM($E70:M70))/2</f>
        <v>0</v>
      </c>
      <c r="AA70" s="9">
        <f t="shared" si="11"/>
        <v>0</v>
      </c>
    </row>
    <row r="71" spans="1:27" hidden="1">
      <c r="A71" s="7">
        <v>2571</v>
      </c>
      <c r="B71" t="s">
        <v>34</v>
      </c>
      <c r="C71" t="str">
        <f t="shared" si="8"/>
        <v>2571 Elec Transmission 350-359</v>
      </c>
      <c r="D71" s="11">
        <v>1</v>
      </c>
      <c r="E71" s="8">
        <v>0</v>
      </c>
      <c r="F71" s="9">
        <v>0</v>
      </c>
      <c r="G71" s="9">
        <v>0</v>
      </c>
      <c r="H71" s="9">
        <v>0</v>
      </c>
      <c r="I71" s="9">
        <v>0</v>
      </c>
      <c r="J71" s="9">
        <v>0</v>
      </c>
      <c r="K71" s="9">
        <v>0</v>
      </c>
      <c r="L71" s="9">
        <v>0</v>
      </c>
      <c r="M71" s="9">
        <v>0</v>
      </c>
      <c r="N71" s="9">
        <v>0</v>
      </c>
      <c r="O71" s="9">
        <f t="shared" si="9"/>
        <v>0</v>
      </c>
      <c r="Q71" s="9">
        <f t="shared" si="10"/>
        <v>0</v>
      </c>
      <c r="R71" s="9">
        <f>(SUM($E71:F71)+SUM($E71:E71))/2</f>
        <v>0</v>
      </c>
      <c r="S71" s="9">
        <f>(SUM($E71:G71)+SUM($E71:F71))/2</f>
        <v>0</v>
      </c>
      <c r="T71" s="9">
        <f>(SUM($E71:H71)+SUM($E71:G71))/2</f>
        <v>0</v>
      </c>
      <c r="U71" s="9">
        <f>(SUM($E71:I71)+SUM($E71:H71))/2</f>
        <v>0</v>
      </c>
      <c r="V71" s="9">
        <f>(SUM($E71:J71)+SUM($E71:I71))/2</f>
        <v>0</v>
      </c>
      <c r="W71" s="9">
        <f>(SUM($E71:K71)+SUM($E71:J71))/2</f>
        <v>0</v>
      </c>
      <c r="X71" s="9">
        <f>(SUM($E71:L71)+SUM($E71:K71))/2</f>
        <v>0</v>
      </c>
      <c r="Y71" s="9">
        <f>(SUM($E71:M71)+SUM($E71:L71))/2</f>
        <v>0</v>
      </c>
      <c r="Z71" s="9">
        <f>(SUM($E71:N71)+SUM($E71:M71))/2</f>
        <v>0</v>
      </c>
      <c r="AA71" s="9">
        <f t="shared" si="11"/>
        <v>0</v>
      </c>
    </row>
    <row r="72" spans="1:27" hidden="1">
      <c r="A72" s="7">
        <v>2572</v>
      </c>
      <c r="B72" t="s">
        <v>34</v>
      </c>
      <c r="C72" t="str">
        <f t="shared" si="8"/>
        <v>2572 Elec Transmission 350-359</v>
      </c>
      <c r="D72" s="11">
        <v>1</v>
      </c>
      <c r="E72" s="8">
        <v>0</v>
      </c>
      <c r="F72" s="9">
        <v>0</v>
      </c>
      <c r="G72" s="9">
        <v>0</v>
      </c>
      <c r="H72" s="9">
        <v>0</v>
      </c>
      <c r="I72" s="9">
        <v>0</v>
      </c>
      <c r="J72" s="9">
        <v>0</v>
      </c>
      <c r="K72" s="9">
        <v>0</v>
      </c>
      <c r="L72" s="9">
        <v>0</v>
      </c>
      <c r="M72" s="9">
        <v>0</v>
      </c>
      <c r="N72" s="9">
        <v>0</v>
      </c>
      <c r="O72" s="9">
        <f t="shared" si="9"/>
        <v>0</v>
      </c>
      <c r="Q72" s="9">
        <f t="shared" si="10"/>
        <v>0</v>
      </c>
      <c r="R72" s="9">
        <f>(SUM($E72:F72)+SUM($E72:E72))/2</f>
        <v>0</v>
      </c>
      <c r="S72" s="9">
        <f>(SUM($E72:G72)+SUM($E72:F72))/2</f>
        <v>0</v>
      </c>
      <c r="T72" s="9">
        <f>(SUM($E72:H72)+SUM($E72:G72))/2</f>
        <v>0</v>
      </c>
      <c r="U72" s="9">
        <f>(SUM($E72:I72)+SUM($E72:H72))/2</f>
        <v>0</v>
      </c>
      <c r="V72" s="9">
        <f>(SUM($E72:J72)+SUM($E72:I72))/2</f>
        <v>0</v>
      </c>
      <c r="W72" s="9">
        <f>(SUM($E72:K72)+SUM($E72:J72))/2</f>
        <v>0</v>
      </c>
      <c r="X72" s="9">
        <f>(SUM($E72:L72)+SUM($E72:K72))/2</f>
        <v>0</v>
      </c>
      <c r="Y72" s="9">
        <f>(SUM($E72:M72)+SUM($E72:L72))/2</f>
        <v>0</v>
      </c>
      <c r="Z72" s="9">
        <f>(SUM($E72:N72)+SUM($E72:M72))/2</f>
        <v>0</v>
      </c>
      <c r="AA72" s="9">
        <f t="shared" si="11"/>
        <v>0</v>
      </c>
    </row>
    <row r="73" spans="1:27" hidden="1">
      <c r="A73" s="7">
        <v>2573</v>
      </c>
      <c r="B73" t="s">
        <v>34</v>
      </c>
      <c r="C73" t="str">
        <f t="shared" si="8"/>
        <v>2573 Elec Transmission 350-359</v>
      </c>
      <c r="D73" s="11">
        <v>1</v>
      </c>
      <c r="E73" s="8">
        <v>0</v>
      </c>
      <c r="F73" s="9">
        <v>0</v>
      </c>
      <c r="G73" s="9">
        <v>0</v>
      </c>
      <c r="H73" s="9">
        <v>0</v>
      </c>
      <c r="I73" s="9">
        <v>0</v>
      </c>
      <c r="J73" s="9">
        <v>0</v>
      </c>
      <c r="K73" s="9">
        <v>0</v>
      </c>
      <c r="L73" s="9">
        <v>0</v>
      </c>
      <c r="M73" s="9">
        <v>0</v>
      </c>
      <c r="N73" s="9">
        <v>0</v>
      </c>
      <c r="O73" s="9">
        <f t="shared" si="9"/>
        <v>0</v>
      </c>
      <c r="Q73" s="9">
        <f t="shared" si="10"/>
        <v>0</v>
      </c>
      <c r="R73" s="9">
        <f>(SUM($E73:F73)+SUM($E73:E73))/2</f>
        <v>0</v>
      </c>
      <c r="S73" s="9">
        <f>(SUM($E73:G73)+SUM($E73:F73))/2</f>
        <v>0</v>
      </c>
      <c r="T73" s="9">
        <f>(SUM($E73:H73)+SUM($E73:G73))/2</f>
        <v>0</v>
      </c>
      <c r="U73" s="9">
        <f>(SUM($E73:I73)+SUM($E73:H73))/2</f>
        <v>0</v>
      </c>
      <c r="V73" s="9">
        <f>(SUM($E73:J73)+SUM($E73:I73))/2</f>
        <v>0</v>
      </c>
      <c r="W73" s="9">
        <f>(SUM($E73:K73)+SUM($E73:J73))/2</f>
        <v>0</v>
      </c>
      <c r="X73" s="9">
        <f>(SUM($E73:L73)+SUM($E73:K73))/2</f>
        <v>0</v>
      </c>
      <c r="Y73" s="9">
        <f>(SUM($E73:M73)+SUM($E73:L73))/2</f>
        <v>0</v>
      </c>
      <c r="Z73" s="9">
        <f>(SUM($E73:N73)+SUM($E73:M73))/2</f>
        <v>0</v>
      </c>
      <c r="AA73" s="9">
        <f t="shared" si="11"/>
        <v>0</v>
      </c>
    </row>
    <row r="74" spans="1:27" hidden="1">
      <c r="A74" s="7">
        <v>2574</v>
      </c>
      <c r="B74" t="s">
        <v>34</v>
      </c>
      <c r="C74" t="str">
        <f t="shared" si="8"/>
        <v>2574 Elec Transmission 350-359</v>
      </c>
      <c r="D74" s="11">
        <v>1</v>
      </c>
      <c r="E74" s="8">
        <v>0</v>
      </c>
      <c r="F74" s="9">
        <v>0</v>
      </c>
      <c r="G74" s="9">
        <v>0</v>
      </c>
      <c r="H74" s="9">
        <v>0</v>
      </c>
      <c r="I74" s="9">
        <v>0</v>
      </c>
      <c r="J74" s="9">
        <v>0</v>
      </c>
      <c r="K74" s="9">
        <v>0</v>
      </c>
      <c r="L74" s="9">
        <v>0</v>
      </c>
      <c r="M74" s="9">
        <v>0</v>
      </c>
      <c r="N74" s="9">
        <v>0</v>
      </c>
      <c r="O74" s="9">
        <f t="shared" si="9"/>
        <v>0</v>
      </c>
      <c r="Q74" s="9">
        <f t="shared" si="10"/>
        <v>0</v>
      </c>
      <c r="R74" s="9">
        <f>(SUM($E74:F74)+SUM($E74:E74))/2</f>
        <v>0</v>
      </c>
      <c r="S74" s="9">
        <f>(SUM($E74:G74)+SUM($E74:F74))/2</f>
        <v>0</v>
      </c>
      <c r="T74" s="9">
        <f>(SUM($E74:H74)+SUM($E74:G74))/2</f>
        <v>0</v>
      </c>
      <c r="U74" s="9">
        <f>(SUM($E74:I74)+SUM($E74:H74))/2</f>
        <v>0</v>
      </c>
      <c r="V74" s="9">
        <f>(SUM($E74:J74)+SUM($E74:I74))/2</f>
        <v>0</v>
      </c>
      <c r="W74" s="9">
        <f>(SUM($E74:K74)+SUM($E74:J74))/2</f>
        <v>0</v>
      </c>
      <c r="X74" s="9">
        <f>(SUM($E74:L74)+SUM($E74:K74))/2</f>
        <v>0</v>
      </c>
      <c r="Y74" s="9">
        <f>(SUM($E74:M74)+SUM($E74:L74))/2</f>
        <v>0</v>
      </c>
      <c r="Z74" s="9">
        <f>(SUM($E74:N74)+SUM($E74:M74))/2</f>
        <v>0</v>
      </c>
      <c r="AA74" s="9">
        <f t="shared" si="11"/>
        <v>0</v>
      </c>
    </row>
    <row r="75" spans="1:27" hidden="1">
      <c r="A75" s="7">
        <v>2575</v>
      </c>
      <c r="B75" t="s">
        <v>34</v>
      </c>
      <c r="C75" t="str">
        <f t="shared" si="8"/>
        <v>2575 Elec Transmission 350-359</v>
      </c>
      <c r="D75" s="11">
        <v>1</v>
      </c>
      <c r="E75" s="8">
        <v>0</v>
      </c>
      <c r="F75" s="9">
        <v>0</v>
      </c>
      <c r="G75" s="9">
        <v>0</v>
      </c>
      <c r="H75" s="9">
        <v>0</v>
      </c>
      <c r="I75" s="9">
        <v>0</v>
      </c>
      <c r="J75" s="9">
        <v>0</v>
      </c>
      <c r="K75" s="9">
        <v>0</v>
      </c>
      <c r="L75" s="9">
        <v>0</v>
      </c>
      <c r="M75" s="9">
        <v>0</v>
      </c>
      <c r="N75" s="9">
        <v>0</v>
      </c>
      <c r="O75" s="9">
        <f t="shared" si="9"/>
        <v>0</v>
      </c>
      <c r="Q75" s="9">
        <f t="shared" si="10"/>
        <v>0</v>
      </c>
      <c r="R75" s="9">
        <f>(SUM($E75:F75)+SUM($E75:E75))/2</f>
        <v>0</v>
      </c>
      <c r="S75" s="9">
        <f>(SUM($E75:G75)+SUM($E75:F75))/2</f>
        <v>0</v>
      </c>
      <c r="T75" s="9">
        <f>(SUM($E75:H75)+SUM($E75:G75))/2</f>
        <v>0</v>
      </c>
      <c r="U75" s="9">
        <f>(SUM($E75:I75)+SUM($E75:H75))/2</f>
        <v>0</v>
      </c>
      <c r="V75" s="9">
        <f>(SUM($E75:J75)+SUM($E75:I75))/2</f>
        <v>0</v>
      </c>
      <c r="W75" s="9">
        <f>(SUM($E75:K75)+SUM($E75:J75))/2</f>
        <v>0</v>
      </c>
      <c r="X75" s="9">
        <f>(SUM($E75:L75)+SUM($E75:K75))/2</f>
        <v>0</v>
      </c>
      <c r="Y75" s="9">
        <f>(SUM($E75:M75)+SUM($E75:L75))/2</f>
        <v>0</v>
      </c>
      <c r="Z75" s="9">
        <f>(SUM($E75:N75)+SUM($E75:M75))/2</f>
        <v>0</v>
      </c>
      <c r="AA75" s="9">
        <f t="shared" si="11"/>
        <v>0</v>
      </c>
    </row>
    <row r="76" spans="1:27" hidden="1">
      <c r="A76" s="7">
        <v>2576</v>
      </c>
      <c r="B76" t="s">
        <v>34</v>
      </c>
      <c r="C76" t="str">
        <f t="shared" si="8"/>
        <v>2576 Elec Transmission 350-359</v>
      </c>
      <c r="D76" s="11">
        <v>1</v>
      </c>
      <c r="E76" s="8">
        <v>0</v>
      </c>
      <c r="F76" s="9">
        <v>0</v>
      </c>
      <c r="G76" s="9">
        <v>0</v>
      </c>
      <c r="H76" s="9">
        <v>0</v>
      </c>
      <c r="I76" s="9">
        <v>0</v>
      </c>
      <c r="J76" s="9">
        <v>0</v>
      </c>
      <c r="K76" s="9">
        <v>0</v>
      </c>
      <c r="L76" s="9">
        <v>0</v>
      </c>
      <c r="M76" s="9">
        <v>0</v>
      </c>
      <c r="N76" s="9">
        <v>0</v>
      </c>
      <c r="O76" s="9">
        <f t="shared" si="9"/>
        <v>0</v>
      </c>
      <c r="Q76" s="9">
        <f t="shared" si="10"/>
        <v>0</v>
      </c>
      <c r="R76" s="9">
        <f>(SUM($E76:F76)+SUM($E76:E76))/2</f>
        <v>0</v>
      </c>
      <c r="S76" s="9">
        <f>(SUM($E76:G76)+SUM($E76:F76))/2</f>
        <v>0</v>
      </c>
      <c r="T76" s="9">
        <f>(SUM($E76:H76)+SUM($E76:G76))/2</f>
        <v>0</v>
      </c>
      <c r="U76" s="9">
        <f>(SUM($E76:I76)+SUM($E76:H76))/2</f>
        <v>0</v>
      </c>
      <c r="V76" s="9">
        <f>(SUM($E76:J76)+SUM($E76:I76))/2</f>
        <v>0</v>
      </c>
      <c r="W76" s="9">
        <f>(SUM($E76:K76)+SUM($E76:J76))/2</f>
        <v>0</v>
      </c>
      <c r="X76" s="9">
        <f>(SUM($E76:L76)+SUM($E76:K76))/2</f>
        <v>0</v>
      </c>
      <c r="Y76" s="9">
        <f>(SUM($E76:M76)+SUM($E76:L76))/2</f>
        <v>0</v>
      </c>
      <c r="Z76" s="9">
        <f>(SUM($E76:N76)+SUM($E76:M76))/2</f>
        <v>0</v>
      </c>
      <c r="AA76" s="9">
        <f t="shared" si="11"/>
        <v>0</v>
      </c>
    </row>
    <row r="77" spans="1:27">
      <c r="A77" s="7">
        <v>2577</v>
      </c>
      <c r="B77" t="s">
        <v>34</v>
      </c>
      <c r="C77" t="str">
        <f t="shared" si="8"/>
        <v>2577 Elec Transmission 350-359</v>
      </c>
      <c r="D77" s="11">
        <v>1</v>
      </c>
      <c r="E77" s="8">
        <v>7201.865202</v>
      </c>
      <c r="F77" s="9">
        <v>3508.3387499998207</v>
      </c>
      <c r="G77" s="9">
        <v>6.1391819999999999</v>
      </c>
      <c r="H77" s="9">
        <v>0</v>
      </c>
      <c r="I77" s="9">
        <v>233.157456</v>
      </c>
      <c r="J77" s="9">
        <v>-6354.1979760000004</v>
      </c>
      <c r="K77" s="9">
        <v>49.363230000000001</v>
      </c>
      <c r="L77" s="9">
        <v>0</v>
      </c>
      <c r="M77" s="9">
        <v>0</v>
      </c>
      <c r="N77" s="9">
        <v>0</v>
      </c>
      <c r="O77" s="9">
        <f t="shared" si="9"/>
        <v>4644.6658439998228</v>
      </c>
      <c r="Q77" s="9">
        <f t="shared" si="10"/>
        <v>3600.932601</v>
      </c>
      <c r="R77" s="9">
        <f>(SUM($E77:F77)+SUM($E77:E77))/2</f>
        <v>8956.0345769999112</v>
      </c>
      <c r="S77" s="9">
        <f>(SUM($E77:G77)+SUM($E77:F77))/2</f>
        <v>10713.273542999821</v>
      </c>
      <c r="T77" s="9">
        <f>(SUM($E77:H77)+SUM($E77:G77))/2</f>
        <v>10716.343133999822</v>
      </c>
      <c r="U77" s="9">
        <f>(SUM($E77:I77)+SUM($E77:H77))/2</f>
        <v>10832.921861999823</v>
      </c>
      <c r="V77" s="9">
        <f>(SUM($E77:J77)+SUM($E77:I77))/2</f>
        <v>7772.4016019998235</v>
      </c>
      <c r="W77" s="9">
        <f>(SUM($E77:K77)+SUM($E77:J77))/2</f>
        <v>4619.9842289998232</v>
      </c>
      <c r="X77" s="9">
        <f>(SUM($E77:L77)+SUM($E77:K77))/2</f>
        <v>4644.6658439998228</v>
      </c>
      <c r="Y77" s="9">
        <f>(SUM($E77:M77)+SUM($E77:L77))/2</f>
        <v>4644.6658439998228</v>
      </c>
      <c r="Z77" s="9">
        <f>(SUM($E77:N77)+SUM($E77:M77))/2</f>
        <v>4644.6658439998228</v>
      </c>
      <c r="AA77" s="9">
        <f t="shared" si="11"/>
        <v>7114.5889079998497</v>
      </c>
    </row>
    <row r="78" spans="1:27" hidden="1">
      <c r="A78" s="7">
        <v>2578</v>
      </c>
      <c r="B78" t="s">
        <v>34</v>
      </c>
      <c r="C78" t="str">
        <f t="shared" ref="C78:C92" si="12">CONCATENATE(A78," ",B78)</f>
        <v>2578 Elec Transmission 350-359</v>
      </c>
      <c r="D78" s="11">
        <v>1</v>
      </c>
      <c r="E78" s="8">
        <v>0</v>
      </c>
      <c r="F78" s="9">
        <v>0</v>
      </c>
      <c r="G78" s="9">
        <v>0</v>
      </c>
      <c r="H78" s="9">
        <v>0</v>
      </c>
      <c r="I78" s="9">
        <v>0</v>
      </c>
      <c r="J78" s="9">
        <v>0</v>
      </c>
      <c r="K78" s="9">
        <v>0</v>
      </c>
      <c r="L78" s="9">
        <v>0</v>
      </c>
      <c r="M78" s="9">
        <v>0</v>
      </c>
      <c r="N78" s="9">
        <v>0</v>
      </c>
      <c r="O78" s="9">
        <f t="shared" si="9"/>
        <v>0</v>
      </c>
      <c r="Q78" s="9">
        <f t="shared" si="10"/>
        <v>0</v>
      </c>
      <c r="R78" s="9">
        <f>(SUM($E78:F78)+SUM($E78:E78))/2</f>
        <v>0</v>
      </c>
      <c r="S78" s="9">
        <f>(SUM($E78:G78)+SUM($E78:F78))/2</f>
        <v>0</v>
      </c>
      <c r="T78" s="9">
        <f>(SUM($E78:H78)+SUM($E78:G78))/2</f>
        <v>0</v>
      </c>
      <c r="U78" s="9">
        <f>(SUM($E78:I78)+SUM($E78:H78))/2</f>
        <v>0</v>
      </c>
      <c r="V78" s="9">
        <f>(SUM($E78:J78)+SUM($E78:I78))/2</f>
        <v>0</v>
      </c>
      <c r="W78" s="9">
        <f>(SUM($E78:K78)+SUM($E78:J78))/2</f>
        <v>0</v>
      </c>
      <c r="X78" s="9">
        <f>(SUM($E78:L78)+SUM($E78:K78))/2</f>
        <v>0</v>
      </c>
      <c r="Y78" s="9">
        <f>(SUM($E78:M78)+SUM($E78:L78))/2</f>
        <v>0</v>
      </c>
      <c r="Z78" s="9">
        <f>(SUM($E78:N78)+SUM($E78:M78))/2</f>
        <v>0</v>
      </c>
      <c r="AA78" s="9">
        <f t="shared" si="11"/>
        <v>0</v>
      </c>
    </row>
    <row r="79" spans="1:27" hidden="1">
      <c r="A79" s="7">
        <v>2579</v>
      </c>
      <c r="B79" t="s">
        <v>34</v>
      </c>
      <c r="C79" t="str">
        <f t="shared" si="12"/>
        <v>2579 Elec Transmission 350-359</v>
      </c>
      <c r="D79" s="11">
        <v>1</v>
      </c>
      <c r="E79" s="8">
        <v>0</v>
      </c>
      <c r="F79" s="9">
        <v>-225376.34517300001</v>
      </c>
      <c r="G79" s="9">
        <v>0</v>
      </c>
      <c r="H79" s="9">
        <v>0</v>
      </c>
      <c r="I79" s="9">
        <v>0</v>
      </c>
      <c r="J79" s="9">
        <v>0</v>
      </c>
      <c r="K79" s="9">
        <v>0</v>
      </c>
      <c r="L79" s="9">
        <v>0</v>
      </c>
      <c r="M79" s="9">
        <v>0</v>
      </c>
      <c r="N79" s="9">
        <v>38676.024975</v>
      </c>
      <c r="O79" s="9">
        <f t="shared" si="9"/>
        <v>-186700.320198</v>
      </c>
      <c r="Q79" s="9">
        <f t="shared" si="10"/>
        <v>0</v>
      </c>
      <c r="R79" s="9">
        <f>(SUM($E79:F79)+SUM($E79:E79))/2</f>
        <v>-112688.1725865</v>
      </c>
      <c r="S79" s="9">
        <f>(SUM($E79:G79)+SUM($E79:F79))/2</f>
        <v>-225376.34517300001</v>
      </c>
      <c r="T79" s="9">
        <f>(SUM($E79:H79)+SUM($E79:G79))/2</f>
        <v>-225376.34517300001</v>
      </c>
      <c r="U79" s="9">
        <f>(SUM($E79:I79)+SUM($E79:H79))/2</f>
        <v>-225376.34517300001</v>
      </c>
      <c r="V79" s="9">
        <f>(SUM($E79:J79)+SUM($E79:I79))/2</f>
        <v>-225376.34517300001</v>
      </c>
      <c r="W79" s="9">
        <f>(SUM($E79:K79)+SUM($E79:J79))/2</f>
        <v>-225376.34517300001</v>
      </c>
      <c r="X79" s="9">
        <f>(SUM($E79:L79)+SUM($E79:K79))/2</f>
        <v>-225376.34517300001</v>
      </c>
      <c r="Y79" s="9">
        <f>(SUM($E79:M79)+SUM($E79:L79))/2</f>
        <v>-225376.34517300001</v>
      </c>
      <c r="Z79" s="9">
        <f>(SUM($E79:N79)+SUM($E79:M79))/2</f>
        <v>-206038.33268550001</v>
      </c>
      <c r="AA79" s="9">
        <f t="shared" si="11"/>
        <v>-189636.09214829997</v>
      </c>
    </row>
    <row r="80" spans="1:27" hidden="1">
      <c r="A80" s="7">
        <v>2580</v>
      </c>
      <c r="B80" t="s">
        <v>34</v>
      </c>
      <c r="C80" t="str">
        <f t="shared" si="12"/>
        <v>2580 Elec Transmission 350-359</v>
      </c>
      <c r="D80" s="11">
        <v>1</v>
      </c>
      <c r="E80" s="8">
        <v>0</v>
      </c>
      <c r="F80" s="9">
        <v>0</v>
      </c>
      <c r="G80" s="9">
        <v>0</v>
      </c>
      <c r="H80" s="9">
        <v>0</v>
      </c>
      <c r="I80" s="9">
        <v>0</v>
      </c>
      <c r="J80" s="9">
        <v>0</v>
      </c>
      <c r="K80" s="9">
        <v>0</v>
      </c>
      <c r="L80" s="9">
        <v>0</v>
      </c>
      <c r="M80" s="9">
        <v>0</v>
      </c>
      <c r="N80" s="9">
        <v>0</v>
      </c>
      <c r="O80" s="9">
        <f t="shared" si="9"/>
        <v>0</v>
      </c>
      <c r="Q80" s="9">
        <f t="shared" si="10"/>
        <v>0</v>
      </c>
      <c r="R80" s="9">
        <f>(SUM($E80:F80)+SUM($E80:E80))/2</f>
        <v>0</v>
      </c>
      <c r="S80" s="9">
        <f>(SUM($E80:G80)+SUM($E80:F80))/2</f>
        <v>0</v>
      </c>
      <c r="T80" s="9">
        <f>(SUM($E80:H80)+SUM($E80:G80))/2</f>
        <v>0</v>
      </c>
      <c r="U80" s="9">
        <f>(SUM($E80:I80)+SUM($E80:H80))/2</f>
        <v>0</v>
      </c>
      <c r="V80" s="9">
        <f>(SUM($E80:J80)+SUM($E80:I80))/2</f>
        <v>0</v>
      </c>
      <c r="W80" s="9">
        <f>(SUM($E80:K80)+SUM($E80:J80))/2</f>
        <v>0</v>
      </c>
      <c r="X80" s="9">
        <f>(SUM($E80:L80)+SUM($E80:K80))/2</f>
        <v>0</v>
      </c>
      <c r="Y80" s="9">
        <f>(SUM($E80:M80)+SUM($E80:L80))/2</f>
        <v>0</v>
      </c>
      <c r="Z80" s="9">
        <f>(SUM($E80:N80)+SUM($E80:M80))/2</f>
        <v>0</v>
      </c>
      <c r="AA80" s="9">
        <f t="shared" si="11"/>
        <v>0</v>
      </c>
    </row>
    <row r="81" spans="1:27" hidden="1">
      <c r="A81" s="7">
        <v>2581</v>
      </c>
      <c r="B81" t="s">
        <v>34</v>
      </c>
      <c r="C81" t="str">
        <f t="shared" si="12"/>
        <v>2581 Elec Transmission 350-359</v>
      </c>
      <c r="D81" s="11">
        <v>1</v>
      </c>
      <c r="E81" s="8">
        <v>0</v>
      </c>
      <c r="F81" s="9">
        <v>-116365.09235399999</v>
      </c>
      <c r="G81" s="9">
        <v>7.2759576141834259E-12</v>
      </c>
      <c r="H81" s="9">
        <v>0</v>
      </c>
      <c r="I81" s="9">
        <v>0</v>
      </c>
      <c r="J81" s="9">
        <v>0</v>
      </c>
      <c r="K81" s="9">
        <v>0</v>
      </c>
      <c r="L81" s="9">
        <v>-43990.223171999998</v>
      </c>
      <c r="M81" s="9">
        <v>-345158.24067900004</v>
      </c>
      <c r="N81" s="9">
        <v>-7.2759576141834259E-12</v>
      </c>
      <c r="O81" s="9">
        <f t="shared" si="9"/>
        <v>-505513.55620500003</v>
      </c>
      <c r="Q81" s="9">
        <f t="shared" si="10"/>
        <v>0</v>
      </c>
      <c r="R81" s="9">
        <f>(SUM($E81:F81)+SUM($E81:E81))/2</f>
        <v>-58182.546176999997</v>
      </c>
      <c r="S81" s="9">
        <f>(SUM($E81:G81)+SUM($E81:F81))/2</f>
        <v>-116365.09235399999</v>
      </c>
      <c r="T81" s="9">
        <f>(SUM($E81:H81)+SUM($E81:G81))/2</f>
        <v>-116365.09235399999</v>
      </c>
      <c r="U81" s="9">
        <f>(SUM($E81:I81)+SUM($E81:H81))/2</f>
        <v>-116365.09235399999</v>
      </c>
      <c r="V81" s="9">
        <f>(SUM($E81:J81)+SUM($E81:I81))/2</f>
        <v>-116365.09235399999</v>
      </c>
      <c r="W81" s="9">
        <f>(SUM($E81:K81)+SUM($E81:J81))/2</f>
        <v>-116365.09235399999</v>
      </c>
      <c r="X81" s="9">
        <f>(SUM($E81:L81)+SUM($E81:K81))/2</f>
        <v>-138360.20393999998</v>
      </c>
      <c r="Y81" s="9">
        <f>(SUM($E81:M81)+SUM($E81:L81))/2</f>
        <v>-332934.43586550001</v>
      </c>
      <c r="Z81" s="9">
        <f>(SUM($E81:N81)+SUM($E81:M81))/2</f>
        <v>-505513.55620500003</v>
      </c>
      <c r="AA81" s="9">
        <f t="shared" si="11"/>
        <v>-161681.62039574998</v>
      </c>
    </row>
    <row r="82" spans="1:27" hidden="1">
      <c r="A82" s="7">
        <v>2582</v>
      </c>
      <c r="B82" t="s">
        <v>34</v>
      </c>
      <c r="C82" t="str">
        <f t="shared" si="12"/>
        <v>2582 Elec Transmission 350-359</v>
      </c>
      <c r="D82" s="11">
        <v>1</v>
      </c>
      <c r="E82" s="8">
        <v>0</v>
      </c>
      <c r="F82" s="9">
        <v>0</v>
      </c>
      <c r="G82" s="9">
        <v>0</v>
      </c>
      <c r="H82" s="9">
        <v>0</v>
      </c>
      <c r="I82" s="9">
        <v>0</v>
      </c>
      <c r="J82" s="9">
        <v>0</v>
      </c>
      <c r="K82" s="9">
        <v>0</v>
      </c>
      <c r="L82" s="9">
        <v>0</v>
      </c>
      <c r="M82" s="9">
        <v>0</v>
      </c>
      <c r="N82" s="9">
        <v>0</v>
      </c>
      <c r="O82" s="9">
        <f t="shared" si="9"/>
        <v>0</v>
      </c>
      <c r="Q82" s="9">
        <f t="shared" si="10"/>
        <v>0</v>
      </c>
      <c r="R82" s="9">
        <f>(SUM($E82:F82)+SUM($E82:E82))/2</f>
        <v>0</v>
      </c>
      <c r="S82" s="9">
        <f>(SUM($E82:G82)+SUM($E82:F82))/2</f>
        <v>0</v>
      </c>
      <c r="T82" s="9">
        <f>(SUM($E82:H82)+SUM($E82:G82))/2</f>
        <v>0</v>
      </c>
      <c r="U82" s="9">
        <f>(SUM($E82:I82)+SUM($E82:H82))/2</f>
        <v>0</v>
      </c>
      <c r="V82" s="9">
        <f>(SUM($E82:J82)+SUM($E82:I82))/2</f>
        <v>0</v>
      </c>
      <c r="W82" s="9">
        <f>(SUM($E82:K82)+SUM($E82:J82))/2</f>
        <v>0</v>
      </c>
      <c r="X82" s="9">
        <f>(SUM($E82:L82)+SUM($E82:K82))/2</f>
        <v>0</v>
      </c>
      <c r="Y82" s="9">
        <f>(SUM($E82:M82)+SUM($E82:L82))/2</f>
        <v>0</v>
      </c>
      <c r="Z82" s="9">
        <f>(SUM($E82:N82)+SUM($E82:M82))/2</f>
        <v>0</v>
      </c>
      <c r="AA82" s="9">
        <f t="shared" si="11"/>
        <v>0</v>
      </c>
    </row>
    <row r="83" spans="1:27" hidden="1">
      <c r="A83" s="7">
        <v>2589</v>
      </c>
      <c r="B83" t="s">
        <v>34</v>
      </c>
      <c r="C83" t="str">
        <f t="shared" si="12"/>
        <v>2589 Elec Transmission 350-359</v>
      </c>
      <c r="D83" s="11">
        <v>1</v>
      </c>
      <c r="E83" s="8">
        <v>0</v>
      </c>
      <c r="F83" s="9">
        <v>0</v>
      </c>
      <c r="G83" s="9">
        <v>898980.70453800005</v>
      </c>
      <c r="H83" s="9">
        <v>0</v>
      </c>
      <c r="I83" s="9">
        <v>0</v>
      </c>
      <c r="J83" s="9">
        <v>0</v>
      </c>
      <c r="K83" s="9">
        <v>0</v>
      </c>
      <c r="L83" s="9">
        <v>0</v>
      </c>
      <c r="M83" s="9">
        <v>0</v>
      </c>
      <c r="N83" s="9">
        <v>0</v>
      </c>
      <c r="O83" s="9">
        <f t="shared" si="9"/>
        <v>898980.70453800005</v>
      </c>
      <c r="Q83" s="9">
        <f t="shared" si="10"/>
        <v>0</v>
      </c>
      <c r="R83" s="9">
        <f>(SUM($E83:F83)+SUM($E83:E83))/2</f>
        <v>0</v>
      </c>
      <c r="S83" s="9">
        <f>(SUM($E83:G83)+SUM($E83:F83))/2</f>
        <v>449490.35226900002</v>
      </c>
      <c r="T83" s="9">
        <f>(SUM($E83:H83)+SUM($E83:G83))/2</f>
        <v>898980.70453800005</v>
      </c>
      <c r="U83" s="9">
        <f>(SUM($E83:I83)+SUM($E83:H83))/2</f>
        <v>898980.70453800005</v>
      </c>
      <c r="V83" s="9">
        <f>(SUM($E83:J83)+SUM($E83:I83))/2</f>
        <v>898980.70453800005</v>
      </c>
      <c r="W83" s="9">
        <f>(SUM($E83:K83)+SUM($E83:J83))/2</f>
        <v>898980.70453800005</v>
      </c>
      <c r="X83" s="9">
        <f>(SUM($E83:L83)+SUM($E83:K83))/2</f>
        <v>898980.70453800005</v>
      </c>
      <c r="Y83" s="9">
        <f>(SUM($E83:M83)+SUM($E83:L83))/2</f>
        <v>898980.70453800005</v>
      </c>
      <c r="Z83" s="9">
        <f>(SUM($E83:N83)+SUM($E83:M83))/2</f>
        <v>898980.70453800005</v>
      </c>
      <c r="AA83" s="9">
        <f t="shared" si="11"/>
        <v>674235.52840349986</v>
      </c>
    </row>
    <row r="84" spans="1:27" hidden="1">
      <c r="A84" s="7">
        <v>2594</v>
      </c>
      <c r="B84" t="s">
        <v>34</v>
      </c>
      <c r="C84" t="str">
        <f t="shared" si="12"/>
        <v>2594 Elec Transmission 350-359</v>
      </c>
      <c r="D84" s="11">
        <v>1</v>
      </c>
      <c r="E84" s="8">
        <v>0</v>
      </c>
      <c r="F84" s="9">
        <v>0</v>
      </c>
      <c r="G84" s="9">
        <v>0</v>
      </c>
      <c r="H84" s="9">
        <v>0</v>
      </c>
      <c r="I84" s="9">
        <v>0</v>
      </c>
      <c r="J84" s="9">
        <v>0</v>
      </c>
      <c r="K84" s="9">
        <v>0</v>
      </c>
      <c r="L84" s="9">
        <v>0</v>
      </c>
      <c r="M84" s="9">
        <v>0</v>
      </c>
      <c r="N84" s="9">
        <v>0</v>
      </c>
      <c r="O84" s="9">
        <f t="shared" si="9"/>
        <v>0</v>
      </c>
      <c r="Q84" s="9">
        <f t="shared" si="10"/>
        <v>0</v>
      </c>
      <c r="R84" s="9">
        <f>(SUM($E84:F84)+SUM($E84:E84))/2</f>
        <v>0</v>
      </c>
      <c r="S84" s="9">
        <f>(SUM($E84:G84)+SUM($E84:F84))/2</f>
        <v>0</v>
      </c>
      <c r="T84" s="9">
        <f>(SUM($E84:H84)+SUM($E84:G84))/2</f>
        <v>0</v>
      </c>
      <c r="U84" s="9">
        <f>(SUM($E84:I84)+SUM($E84:H84))/2</f>
        <v>0</v>
      </c>
      <c r="V84" s="9">
        <f>(SUM($E84:J84)+SUM($E84:I84))/2</f>
        <v>0</v>
      </c>
      <c r="W84" s="9">
        <f>(SUM($E84:K84)+SUM($E84:J84))/2</f>
        <v>0</v>
      </c>
      <c r="X84" s="9">
        <f>(SUM($E84:L84)+SUM($E84:K84))/2</f>
        <v>0</v>
      </c>
      <c r="Y84" s="9">
        <f>(SUM($E84:M84)+SUM($E84:L84))/2</f>
        <v>0</v>
      </c>
      <c r="Z84" s="9">
        <f>(SUM($E84:N84)+SUM($E84:M84))/2</f>
        <v>0</v>
      </c>
      <c r="AA84" s="9">
        <f t="shared" si="11"/>
        <v>0</v>
      </c>
    </row>
    <row r="85" spans="1:27" hidden="1">
      <c r="A85" s="7">
        <v>2595</v>
      </c>
      <c r="B85" t="s">
        <v>34</v>
      </c>
      <c r="C85" t="str">
        <f t="shared" si="12"/>
        <v>2595 Elec Transmission 350-359</v>
      </c>
      <c r="D85" s="11">
        <v>1</v>
      </c>
      <c r="E85" s="8">
        <v>0</v>
      </c>
      <c r="F85" s="9">
        <v>0</v>
      </c>
      <c r="G85" s="9">
        <v>0</v>
      </c>
      <c r="H85" s="9">
        <v>0</v>
      </c>
      <c r="I85" s="9">
        <v>0</v>
      </c>
      <c r="J85" s="9">
        <v>0</v>
      </c>
      <c r="K85" s="9">
        <v>0</v>
      </c>
      <c r="L85" s="9">
        <v>0</v>
      </c>
      <c r="M85" s="9">
        <v>0</v>
      </c>
      <c r="N85" s="9">
        <v>0</v>
      </c>
      <c r="O85" s="9">
        <f t="shared" si="9"/>
        <v>0</v>
      </c>
      <c r="Q85" s="9">
        <f t="shared" si="10"/>
        <v>0</v>
      </c>
      <c r="R85" s="9">
        <f>(SUM($E85:F85)+SUM($E85:E85))/2</f>
        <v>0</v>
      </c>
      <c r="S85" s="9">
        <f>(SUM($E85:G85)+SUM($E85:F85))/2</f>
        <v>0</v>
      </c>
      <c r="T85" s="9">
        <f>(SUM($E85:H85)+SUM($E85:G85))/2</f>
        <v>0</v>
      </c>
      <c r="U85" s="9">
        <f>(SUM($E85:I85)+SUM($E85:H85))/2</f>
        <v>0</v>
      </c>
      <c r="V85" s="9">
        <f>(SUM($E85:J85)+SUM($E85:I85))/2</f>
        <v>0</v>
      </c>
      <c r="W85" s="9">
        <f>(SUM($E85:K85)+SUM($E85:J85))/2</f>
        <v>0</v>
      </c>
      <c r="X85" s="9">
        <f>(SUM($E85:L85)+SUM($E85:K85))/2</f>
        <v>0</v>
      </c>
      <c r="Y85" s="9">
        <f>(SUM($E85:M85)+SUM($E85:L85))/2</f>
        <v>0</v>
      </c>
      <c r="Z85" s="9">
        <f>(SUM($E85:N85)+SUM($E85:M85))/2</f>
        <v>0</v>
      </c>
      <c r="AA85" s="9">
        <f t="shared" si="11"/>
        <v>0</v>
      </c>
    </row>
    <row r="86" spans="1:27" hidden="1">
      <c r="A86" s="7">
        <v>2596</v>
      </c>
      <c r="B86" t="s">
        <v>34</v>
      </c>
      <c r="C86" t="str">
        <f t="shared" si="12"/>
        <v>2596 Elec Transmission 350-359</v>
      </c>
      <c r="D86" s="11">
        <v>1</v>
      </c>
      <c r="E86" s="8">
        <v>0</v>
      </c>
      <c r="F86" s="9">
        <v>0</v>
      </c>
      <c r="G86" s="9">
        <v>0</v>
      </c>
      <c r="H86" s="9">
        <v>0</v>
      </c>
      <c r="I86" s="9">
        <v>0</v>
      </c>
      <c r="J86" s="9">
        <v>0</v>
      </c>
      <c r="K86" s="9">
        <v>0</v>
      </c>
      <c r="L86" s="9">
        <v>0</v>
      </c>
      <c r="M86" s="9">
        <v>0</v>
      </c>
      <c r="N86" s="9">
        <v>0</v>
      </c>
      <c r="O86" s="9">
        <f t="shared" si="9"/>
        <v>0</v>
      </c>
      <c r="Q86" s="9">
        <f t="shared" si="10"/>
        <v>0</v>
      </c>
      <c r="R86" s="9">
        <f>(SUM($E86:F86)+SUM($E86:E86))/2</f>
        <v>0</v>
      </c>
      <c r="S86" s="9">
        <f>(SUM($E86:G86)+SUM($E86:F86))/2</f>
        <v>0</v>
      </c>
      <c r="T86" s="9">
        <f>(SUM($E86:H86)+SUM($E86:G86))/2</f>
        <v>0</v>
      </c>
      <c r="U86" s="9">
        <f>(SUM($E86:I86)+SUM($E86:H86))/2</f>
        <v>0</v>
      </c>
      <c r="V86" s="9">
        <f>(SUM($E86:J86)+SUM($E86:I86))/2</f>
        <v>0</v>
      </c>
      <c r="W86" s="9">
        <f>(SUM($E86:K86)+SUM($E86:J86))/2</f>
        <v>0</v>
      </c>
      <c r="X86" s="9">
        <f>(SUM($E86:L86)+SUM($E86:K86))/2</f>
        <v>0</v>
      </c>
      <c r="Y86" s="9">
        <f>(SUM($E86:M86)+SUM($E86:L86))/2</f>
        <v>0</v>
      </c>
      <c r="Z86" s="9">
        <f>(SUM($E86:N86)+SUM($E86:M86))/2</f>
        <v>0</v>
      </c>
      <c r="AA86" s="9">
        <f t="shared" si="11"/>
        <v>0</v>
      </c>
    </row>
    <row r="87" spans="1:27" hidden="1">
      <c r="A87" s="7">
        <v>2597</v>
      </c>
      <c r="B87" t="s">
        <v>34</v>
      </c>
      <c r="C87" t="str">
        <f t="shared" si="12"/>
        <v>2597 Elec Transmission 350-359</v>
      </c>
      <c r="D87" s="11">
        <v>1</v>
      </c>
      <c r="E87" s="8">
        <v>0</v>
      </c>
      <c r="F87" s="9">
        <v>0</v>
      </c>
      <c r="G87" s="9">
        <v>0</v>
      </c>
      <c r="H87" s="9">
        <v>0</v>
      </c>
      <c r="I87" s="9">
        <v>0</v>
      </c>
      <c r="J87" s="9">
        <v>0</v>
      </c>
      <c r="K87" s="9">
        <v>0</v>
      </c>
      <c r="L87" s="9">
        <v>0</v>
      </c>
      <c r="M87" s="9">
        <v>0</v>
      </c>
      <c r="N87" s="9">
        <v>0</v>
      </c>
      <c r="O87" s="9">
        <f t="shared" si="9"/>
        <v>0</v>
      </c>
      <c r="Q87" s="9">
        <f t="shared" si="10"/>
        <v>0</v>
      </c>
      <c r="R87" s="9">
        <f>(SUM($E87:F87)+SUM($E87:E87))/2</f>
        <v>0</v>
      </c>
      <c r="S87" s="9">
        <f>(SUM($E87:G87)+SUM($E87:F87))/2</f>
        <v>0</v>
      </c>
      <c r="T87" s="9">
        <f>(SUM($E87:H87)+SUM($E87:G87))/2</f>
        <v>0</v>
      </c>
      <c r="U87" s="9">
        <f>(SUM($E87:I87)+SUM($E87:H87))/2</f>
        <v>0</v>
      </c>
      <c r="V87" s="9">
        <f>(SUM($E87:J87)+SUM($E87:I87))/2</f>
        <v>0</v>
      </c>
      <c r="W87" s="9">
        <f>(SUM($E87:K87)+SUM($E87:J87))/2</f>
        <v>0</v>
      </c>
      <c r="X87" s="9">
        <f>(SUM($E87:L87)+SUM($E87:K87))/2</f>
        <v>0</v>
      </c>
      <c r="Y87" s="9">
        <f>(SUM($E87:M87)+SUM($E87:L87))/2</f>
        <v>0</v>
      </c>
      <c r="Z87" s="9">
        <f>(SUM($E87:N87)+SUM($E87:M87))/2</f>
        <v>0</v>
      </c>
      <c r="AA87" s="9">
        <f t="shared" si="11"/>
        <v>0</v>
      </c>
    </row>
    <row r="88" spans="1:27" hidden="1">
      <c r="A88" s="7">
        <v>2604</v>
      </c>
      <c r="B88" t="s">
        <v>34</v>
      </c>
      <c r="C88" t="str">
        <f t="shared" si="12"/>
        <v>2604 Elec Transmission 350-359</v>
      </c>
      <c r="D88" s="11">
        <v>1</v>
      </c>
      <c r="E88" s="8">
        <v>0</v>
      </c>
      <c r="F88" s="9">
        <v>0</v>
      </c>
      <c r="G88" s="9">
        <v>0</v>
      </c>
      <c r="H88" s="9">
        <v>0</v>
      </c>
      <c r="I88" s="9">
        <v>0</v>
      </c>
      <c r="J88" s="9">
        <v>0</v>
      </c>
      <c r="K88" s="9">
        <v>0</v>
      </c>
      <c r="L88" s="9">
        <v>0</v>
      </c>
      <c r="M88" s="9">
        <v>0</v>
      </c>
      <c r="N88" s="9">
        <v>0</v>
      </c>
      <c r="O88" s="9">
        <f t="shared" si="9"/>
        <v>0</v>
      </c>
      <c r="Q88" s="9">
        <f t="shared" si="10"/>
        <v>0</v>
      </c>
      <c r="R88" s="9">
        <f>(SUM($E88:F88)+SUM($E88:E88))/2</f>
        <v>0</v>
      </c>
      <c r="S88" s="9">
        <f>(SUM($E88:G88)+SUM($E88:F88))/2</f>
        <v>0</v>
      </c>
      <c r="T88" s="9">
        <f>(SUM($E88:H88)+SUM($E88:G88))/2</f>
        <v>0</v>
      </c>
      <c r="U88" s="9">
        <f>(SUM($E88:I88)+SUM($E88:H88))/2</f>
        <v>0</v>
      </c>
      <c r="V88" s="9">
        <f>(SUM($E88:J88)+SUM($E88:I88))/2</f>
        <v>0</v>
      </c>
      <c r="W88" s="9">
        <f>(SUM($E88:K88)+SUM($E88:J88))/2</f>
        <v>0</v>
      </c>
      <c r="X88" s="9">
        <f>(SUM($E88:L88)+SUM($E88:K88))/2</f>
        <v>0</v>
      </c>
      <c r="Y88" s="9">
        <f>(SUM($E88:M88)+SUM($E88:L88))/2</f>
        <v>0</v>
      </c>
      <c r="Z88" s="9">
        <f>(SUM($E88:N88)+SUM($E88:M88))/2</f>
        <v>0</v>
      </c>
      <c r="AA88" s="9">
        <f t="shared" si="11"/>
        <v>0</v>
      </c>
    </row>
    <row r="89" spans="1:27" hidden="1">
      <c r="A89" s="7">
        <v>2605</v>
      </c>
      <c r="B89" t="s">
        <v>34</v>
      </c>
      <c r="C89" t="str">
        <f t="shared" si="12"/>
        <v>2605 Elec Transmission 350-359</v>
      </c>
      <c r="D89" s="11">
        <v>1</v>
      </c>
      <c r="E89" s="8">
        <v>0</v>
      </c>
      <c r="F89" s="9">
        <v>0</v>
      </c>
      <c r="G89" s="9">
        <v>0</v>
      </c>
      <c r="H89" s="9">
        <v>0</v>
      </c>
      <c r="I89" s="9">
        <v>0</v>
      </c>
      <c r="J89" s="9">
        <v>0</v>
      </c>
      <c r="K89" s="9">
        <v>0</v>
      </c>
      <c r="L89" s="9">
        <v>0</v>
      </c>
      <c r="M89" s="9">
        <v>0</v>
      </c>
      <c r="N89" s="9">
        <v>0</v>
      </c>
      <c r="O89" s="9">
        <f t="shared" si="9"/>
        <v>0</v>
      </c>
      <c r="Q89" s="9">
        <f t="shared" si="10"/>
        <v>0</v>
      </c>
      <c r="R89" s="9">
        <f>(SUM($E89:F89)+SUM($E89:E89))/2</f>
        <v>0</v>
      </c>
      <c r="S89" s="9">
        <f>(SUM($E89:G89)+SUM($E89:F89))/2</f>
        <v>0</v>
      </c>
      <c r="T89" s="9">
        <f>(SUM($E89:H89)+SUM($E89:G89))/2</f>
        <v>0</v>
      </c>
      <c r="U89" s="9">
        <f>(SUM($E89:I89)+SUM($E89:H89))/2</f>
        <v>0</v>
      </c>
      <c r="V89" s="9">
        <f>(SUM($E89:J89)+SUM($E89:I89))/2</f>
        <v>0</v>
      </c>
      <c r="W89" s="9">
        <f>(SUM($E89:K89)+SUM($E89:J89))/2</f>
        <v>0</v>
      </c>
      <c r="X89" s="9">
        <f>(SUM($E89:L89)+SUM($E89:K89))/2</f>
        <v>0</v>
      </c>
      <c r="Y89" s="9">
        <f>(SUM($E89:M89)+SUM($E89:L89))/2</f>
        <v>0</v>
      </c>
      <c r="Z89" s="9">
        <f>(SUM($E89:N89)+SUM($E89:M89))/2</f>
        <v>0</v>
      </c>
      <c r="AA89" s="9">
        <f t="shared" si="11"/>
        <v>0</v>
      </c>
    </row>
    <row r="90" spans="1:27" hidden="1">
      <c r="A90" s="7">
        <v>2606</v>
      </c>
      <c r="B90" t="s">
        <v>34</v>
      </c>
      <c r="C90" t="str">
        <f t="shared" si="12"/>
        <v>2606 Elec Transmission 350-359</v>
      </c>
      <c r="D90" s="11">
        <v>1</v>
      </c>
      <c r="E90" s="8">
        <v>0</v>
      </c>
      <c r="F90" s="9">
        <v>0</v>
      </c>
      <c r="G90" s="9">
        <v>0</v>
      </c>
      <c r="H90" s="9">
        <v>0</v>
      </c>
      <c r="I90" s="9">
        <v>0</v>
      </c>
      <c r="J90" s="9">
        <v>0</v>
      </c>
      <c r="K90" s="9">
        <v>0</v>
      </c>
      <c r="L90" s="9">
        <v>0</v>
      </c>
      <c r="M90" s="9">
        <v>0</v>
      </c>
      <c r="N90" s="9">
        <v>0</v>
      </c>
      <c r="O90" s="9">
        <f t="shared" si="9"/>
        <v>0</v>
      </c>
      <c r="Q90" s="9">
        <f t="shared" si="10"/>
        <v>0</v>
      </c>
      <c r="R90" s="9">
        <f>(SUM($E90:F90)+SUM($E90:E90))/2</f>
        <v>0</v>
      </c>
      <c r="S90" s="9">
        <f>(SUM($E90:G90)+SUM($E90:F90))/2</f>
        <v>0</v>
      </c>
      <c r="T90" s="9">
        <f>(SUM($E90:H90)+SUM($E90:G90))/2</f>
        <v>0</v>
      </c>
      <c r="U90" s="9">
        <f>(SUM($E90:I90)+SUM($E90:H90))/2</f>
        <v>0</v>
      </c>
      <c r="V90" s="9">
        <f>(SUM($E90:J90)+SUM($E90:I90))/2</f>
        <v>0</v>
      </c>
      <c r="W90" s="9">
        <f>(SUM($E90:K90)+SUM($E90:J90))/2</f>
        <v>0</v>
      </c>
      <c r="X90" s="9">
        <f>(SUM($E90:L90)+SUM($E90:K90))/2</f>
        <v>0</v>
      </c>
      <c r="Y90" s="9">
        <f>(SUM($E90:M90)+SUM($E90:L90))/2</f>
        <v>0</v>
      </c>
      <c r="Z90" s="9">
        <f>(SUM($E90:N90)+SUM($E90:M90))/2</f>
        <v>0</v>
      </c>
      <c r="AA90" s="9">
        <f t="shared" si="11"/>
        <v>0</v>
      </c>
    </row>
    <row r="91" spans="1:27" hidden="1">
      <c r="A91" s="7">
        <v>2607</v>
      </c>
      <c r="B91" t="s">
        <v>34</v>
      </c>
      <c r="C91" t="str">
        <f t="shared" si="12"/>
        <v>2607 Elec Transmission 350-359</v>
      </c>
      <c r="D91" s="11">
        <v>1</v>
      </c>
      <c r="E91" s="8">
        <v>0</v>
      </c>
      <c r="F91" s="9">
        <v>0</v>
      </c>
      <c r="G91" s="9">
        <v>0</v>
      </c>
      <c r="H91" s="9">
        <v>0</v>
      </c>
      <c r="I91" s="9">
        <v>0</v>
      </c>
      <c r="J91" s="9">
        <v>0</v>
      </c>
      <c r="K91" s="9">
        <v>0</v>
      </c>
      <c r="L91" s="9">
        <v>0</v>
      </c>
      <c r="M91" s="9">
        <v>0</v>
      </c>
      <c r="N91" s="9">
        <v>0</v>
      </c>
      <c r="O91" s="9">
        <f t="shared" si="9"/>
        <v>0</v>
      </c>
      <c r="Q91" s="9">
        <f t="shared" si="10"/>
        <v>0</v>
      </c>
      <c r="R91" s="9">
        <f>(SUM($E91:F91)+SUM($E91:E91))/2</f>
        <v>0</v>
      </c>
      <c r="S91" s="9">
        <f>(SUM($E91:G91)+SUM($E91:F91))/2</f>
        <v>0</v>
      </c>
      <c r="T91" s="9">
        <f>(SUM($E91:H91)+SUM($E91:G91))/2</f>
        <v>0</v>
      </c>
      <c r="U91" s="9">
        <f>(SUM($E91:I91)+SUM($E91:H91))/2</f>
        <v>0</v>
      </c>
      <c r="V91" s="9">
        <f>(SUM($E91:J91)+SUM($E91:I91))/2</f>
        <v>0</v>
      </c>
      <c r="W91" s="9">
        <f>(SUM($E91:K91)+SUM($E91:J91))/2</f>
        <v>0</v>
      </c>
      <c r="X91" s="9">
        <f>(SUM($E91:L91)+SUM($E91:K91))/2</f>
        <v>0</v>
      </c>
      <c r="Y91" s="9">
        <f>(SUM($E91:M91)+SUM($E91:L91))/2</f>
        <v>0</v>
      </c>
      <c r="Z91" s="9">
        <f>(SUM($E91:N91)+SUM($E91:M91))/2</f>
        <v>0</v>
      </c>
      <c r="AA91" s="9">
        <f t="shared" si="11"/>
        <v>0</v>
      </c>
    </row>
    <row r="92" spans="1:27" hidden="1">
      <c r="A92" s="7">
        <v>2609</v>
      </c>
      <c r="B92" t="s">
        <v>34</v>
      </c>
      <c r="C92" t="str">
        <f t="shared" si="12"/>
        <v>2609 Elec Transmission 350-359</v>
      </c>
      <c r="D92" s="11">
        <v>1</v>
      </c>
      <c r="E92" s="8">
        <v>0</v>
      </c>
      <c r="F92" s="9">
        <v>0</v>
      </c>
      <c r="G92" s="9">
        <v>0</v>
      </c>
      <c r="H92" s="9">
        <v>0</v>
      </c>
      <c r="I92" s="9">
        <v>0</v>
      </c>
      <c r="J92" s="9">
        <v>0</v>
      </c>
      <c r="K92" s="9">
        <v>0</v>
      </c>
      <c r="L92" s="9">
        <v>0</v>
      </c>
      <c r="M92" s="9">
        <v>0</v>
      </c>
      <c r="N92" s="9">
        <v>0</v>
      </c>
      <c r="O92" s="9">
        <f t="shared" si="9"/>
        <v>0</v>
      </c>
      <c r="Q92" s="9">
        <f t="shared" si="10"/>
        <v>0</v>
      </c>
      <c r="R92" s="9">
        <f>(SUM($E92:F92)+SUM($E92:E92))/2</f>
        <v>0</v>
      </c>
      <c r="S92" s="9">
        <f>(SUM($E92:G92)+SUM($E92:F92))/2</f>
        <v>0</v>
      </c>
      <c r="T92" s="9">
        <f>(SUM($E92:H92)+SUM($E92:G92))/2</f>
        <v>0</v>
      </c>
      <c r="U92" s="9">
        <f>(SUM($E92:I92)+SUM($E92:H92))/2</f>
        <v>0</v>
      </c>
      <c r="V92" s="9">
        <f>(SUM($E92:J92)+SUM($E92:I92))/2</f>
        <v>0</v>
      </c>
      <c r="W92" s="9">
        <f>(SUM($E92:K92)+SUM($E92:J92))/2</f>
        <v>0</v>
      </c>
      <c r="X92" s="9">
        <f>(SUM($E92:L92)+SUM($E92:K92))/2</f>
        <v>0</v>
      </c>
      <c r="Y92" s="9">
        <f>(SUM($E92:M92)+SUM($E92:L92))/2</f>
        <v>0</v>
      </c>
      <c r="Z92" s="9">
        <f>(SUM($E92:N92)+SUM($E92:M92))/2</f>
        <v>0</v>
      </c>
      <c r="AA92" s="9">
        <f t="shared" si="11"/>
        <v>0</v>
      </c>
    </row>
    <row r="93" spans="1:27" hidden="1">
      <c r="A93" s="7">
        <v>4140</v>
      </c>
      <c r="B93" t="s">
        <v>34</v>
      </c>
      <c r="C93" t="str">
        <f t="shared" ref="C93:C94" si="13">CONCATENATE(A93," ",B93)</f>
        <v>4140 Elec Transmission 350-359</v>
      </c>
      <c r="D93" s="11">
        <v>1</v>
      </c>
      <c r="E93" s="8">
        <v>898.06241699999998</v>
      </c>
      <c r="F93" s="9">
        <v>0</v>
      </c>
      <c r="G93" s="9">
        <v>0</v>
      </c>
      <c r="H93" s="9">
        <v>0</v>
      </c>
      <c r="I93" s="9">
        <v>0</v>
      </c>
      <c r="J93" s="9">
        <v>0</v>
      </c>
      <c r="K93" s="9">
        <v>0</v>
      </c>
      <c r="L93" s="9">
        <v>0</v>
      </c>
      <c r="M93" s="9">
        <v>0</v>
      </c>
      <c r="N93" s="9">
        <v>0</v>
      </c>
      <c r="O93" s="9">
        <f t="shared" si="9"/>
        <v>898.06241699999998</v>
      </c>
      <c r="Q93" s="9">
        <f t="shared" si="10"/>
        <v>449.03120849999999</v>
      </c>
      <c r="R93" s="9">
        <f>(SUM($E93:F93)+SUM($E93:E93))/2</f>
        <v>898.06241699999998</v>
      </c>
      <c r="S93" s="9">
        <f>(SUM($E93:G93)+SUM($E93:F93))/2</f>
        <v>898.06241699999998</v>
      </c>
      <c r="T93" s="9">
        <f>(SUM($E93:H93)+SUM($E93:G93))/2</f>
        <v>898.06241699999998</v>
      </c>
      <c r="U93" s="9">
        <f>(SUM($E93:I93)+SUM($E93:H93))/2</f>
        <v>898.06241699999998</v>
      </c>
      <c r="V93" s="9">
        <f>(SUM($E93:J93)+SUM($E93:I93))/2</f>
        <v>898.06241699999998</v>
      </c>
      <c r="W93" s="9">
        <f>(SUM($E93:K93)+SUM($E93:J93))/2</f>
        <v>898.06241699999998</v>
      </c>
      <c r="X93" s="9">
        <f>(SUM($E93:L93)+SUM($E93:K93))/2</f>
        <v>898.06241699999998</v>
      </c>
      <c r="Y93" s="9">
        <f>(SUM($E93:M93)+SUM($E93:L93))/2</f>
        <v>898.06241699999998</v>
      </c>
      <c r="Z93" s="9">
        <f>(SUM($E93:N93)+SUM($E93:M93))/2</f>
        <v>898.06241699999998</v>
      </c>
      <c r="AA93" s="9">
        <f t="shared" si="11"/>
        <v>853.15929615000005</v>
      </c>
    </row>
    <row r="94" spans="1:27" hidden="1">
      <c r="A94" s="7">
        <v>5006</v>
      </c>
      <c r="B94" t="s">
        <v>34</v>
      </c>
      <c r="C94" t="str">
        <f t="shared" si="13"/>
        <v>5006 Elec Transmission 350-359</v>
      </c>
      <c r="D94" s="11">
        <v>1</v>
      </c>
      <c r="E94" s="8">
        <v>0</v>
      </c>
      <c r="F94" s="9">
        <v>0</v>
      </c>
      <c r="G94" s="9">
        <v>0</v>
      </c>
      <c r="H94" s="9">
        <v>0</v>
      </c>
      <c r="I94" s="9">
        <v>0</v>
      </c>
      <c r="J94" s="9">
        <v>128621.548545</v>
      </c>
      <c r="K94" s="9">
        <v>77.653422000000006</v>
      </c>
      <c r="L94" s="9">
        <v>0</v>
      </c>
      <c r="M94" s="9">
        <v>0</v>
      </c>
      <c r="N94" s="9">
        <v>169567.89429299999</v>
      </c>
      <c r="O94" s="9">
        <f t="shared" si="9"/>
        <v>298267.09626000002</v>
      </c>
      <c r="Q94" s="9">
        <f t="shared" si="10"/>
        <v>0</v>
      </c>
      <c r="R94" s="9">
        <f>(SUM($E94:F94)+SUM($E94:E94))/2</f>
        <v>0</v>
      </c>
      <c r="S94" s="9">
        <f>(SUM($E94:G94)+SUM($E94:F94))/2</f>
        <v>0</v>
      </c>
      <c r="T94" s="9">
        <f>(SUM($E94:H94)+SUM($E94:G94))/2</f>
        <v>0</v>
      </c>
      <c r="U94" s="9">
        <f>(SUM($E94:I94)+SUM($E94:H94))/2</f>
        <v>0</v>
      </c>
      <c r="V94" s="9">
        <f>(SUM($E94:J94)+SUM($E94:I94))/2</f>
        <v>64310.774272499999</v>
      </c>
      <c r="W94" s="9">
        <f>(SUM($E94:K94)+SUM($E94:J94))/2</f>
        <v>128660.375256</v>
      </c>
      <c r="X94" s="9">
        <f>(SUM($E94:L94)+SUM($E94:K94))/2</f>
        <v>128699.201967</v>
      </c>
      <c r="Y94" s="9">
        <f>(SUM($E94:M94)+SUM($E94:L94))/2</f>
        <v>128699.201967</v>
      </c>
      <c r="Z94" s="9">
        <f>(SUM($E94:N94)+SUM($E94:M94))/2</f>
        <v>213483.14911350003</v>
      </c>
      <c r="AA94" s="9">
        <f t="shared" si="11"/>
        <v>66385.270257600001</v>
      </c>
    </row>
    <row r="95" spans="1:27" hidden="1">
      <c r="A95" s="7">
        <v>5014</v>
      </c>
      <c r="B95" t="s">
        <v>34</v>
      </c>
      <c r="C95" t="str">
        <f t="shared" ref="C95:C99" si="14">CONCATENATE(A95," ",B95)</f>
        <v>5014 Elec Transmission 350-359</v>
      </c>
      <c r="D95" s="11">
        <v>1</v>
      </c>
      <c r="E95" s="8">
        <v>1261.154937</v>
      </c>
      <c r="F95" s="9">
        <v>70.258797000000001</v>
      </c>
      <c r="G95" s="9">
        <v>405.46207800000002</v>
      </c>
      <c r="H95" s="9">
        <v>0</v>
      </c>
      <c r="I95" s="9">
        <v>0</v>
      </c>
      <c r="J95" s="9">
        <v>0</v>
      </c>
      <c r="K95" s="9">
        <v>0</v>
      </c>
      <c r="L95" s="9">
        <v>0</v>
      </c>
      <c r="M95" s="9">
        <v>0</v>
      </c>
      <c r="N95" s="9">
        <v>0</v>
      </c>
      <c r="O95" s="9">
        <f t="shared" si="9"/>
        <v>1736.875812</v>
      </c>
      <c r="Q95" s="9">
        <f t="shared" si="10"/>
        <v>630.57746850000001</v>
      </c>
      <c r="R95" s="9">
        <f>(SUM($E95:F95)+SUM($E95:E95))/2</f>
        <v>1296.2843355</v>
      </c>
      <c r="S95" s="9">
        <f>(SUM($E95:G95)+SUM($E95:F95))/2</f>
        <v>1534.144773</v>
      </c>
      <c r="T95" s="9">
        <f>(SUM($E95:H95)+SUM($E95:G95))/2</f>
        <v>1736.875812</v>
      </c>
      <c r="U95" s="9">
        <f>(SUM($E95:I95)+SUM($E95:H95))/2</f>
        <v>1736.875812</v>
      </c>
      <c r="V95" s="9">
        <f>(SUM($E95:J95)+SUM($E95:I95))/2</f>
        <v>1736.875812</v>
      </c>
      <c r="W95" s="9">
        <f>(SUM($E95:K95)+SUM($E95:J95))/2</f>
        <v>1736.875812</v>
      </c>
      <c r="X95" s="9">
        <f>(SUM($E95:L95)+SUM($E95:K95))/2</f>
        <v>1736.875812</v>
      </c>
      <c r="Y95" s="9">
        <f>(SUM($E95:M95)+SUM($E95:L95))/2</f>
        <v>1736.875812</v>
      </c>
      <c r="Z95" s="9">
        <f>(SUM($E95:N95)+SUM($E95:M95))/2</f>
        <v>1736.875812</v>
      </c>
      <c r="AA95" s="9">
        <f t="shared" si="11"/>
        <v>1561.9137261000001</v>
      </c>
    </row>
    <row r="96" spans="1:27" hidden="1">
      <c r="A96" s="7">
        <v>5121</v>
      </c>
      <c r="B96" t="s">
        <v>34</v>
      </c>
      <c r="C96" t="str">
        <f t="shared" si="14"/>
        <v>5121 Elec Transmission 350-359</v>
      </c>
      <c r="D96" s="11">
        <v>1</v>
      </c>
      <c r="E96" s="8">
        <v>-482.92488300000002</v>
      </c>
      <c r="F96" s="9">
        <v>566.32310700000005</v>
      </c>
      <c r="G96" s="9">
        <v>-436.97961299999997</v>
      </c>
      <c r="H96" s="9">
        <v>0</v>
      </c>
      <c r="I96" s="9">
        <v>0</v>
      </c>
      <c r="J96" s="9">
        <v>6354.1979760000004</v>
      </c>
      <c r="K96" s="9">
        <v>0</v>
      </c>
      <c r="L96" s="9">
        <v>0</v>
      </c>
      <c r="M96" s="9">
        <v>0</v>
      </c>
      <c r="N96" s="9">
        <v>68639.867100000003</v>
      </c>
      <c r="O96" s="9">
        <f t="shared" si="9"/>
        <v>74640.483687</v>
      </c>
      <c r="Q96" s="9">
        <f t="shared" si="10"/>
        <v>-241.46244150000001</v>
      </c>
      <c r="R96" s="9">
        <f>(SUM($E96:F96)+SUM($E96:E96))/2</f>
        <v>-199.7633295</v>
      </c>
      <c r="S96" s="9">
        <f>(SUM($E96:G96)+SUM($E96:F96))/2</f>
        <v>-135.09158249999996</v>
      </c>
      <c r="T96" s="9">
        <f>(SUM($E96:H96)+SUM($E96:G96))/2</f>
        <v>-353.58138899999994</v>
      </c>
      <c r="U96" s="9">
        <f>(SUM($E96:I96)+SUM($E96:H96))/2</f>
        <v>-353.58138899999994</v>
      </c>
      <c r="V96" s="9">
        <f>(SUM($E96:J96)+SUM($E96:I96))/2</f>
        <v>2823.5175990000002</v>
      </c>
      <c r="W96" s="9">
        <f>(SUM($E96:K96)+SUM($E96:J96))/2</f>
        <v>6000.6165870000004</v>
      </c>
      <c r="X96" s="9">
        <f>(SUM($E96:L96)+SUM($E96:K96))/2</f>
        <v>6000.6165870000004</v>
      </c>
      <c r="Y96" s="9">
        <f>(SUM($E96:M96)+SUM($E96:L96))/2</f>
        <v>6000.6165870000004</v>
      </c>
      <c r="Z96" s="9">
        <f>(SUM($E96:N96)+SUM($E96:M96))/2</f>
        <v>40320.550136999998</v>
      </c>
      <c r="AA96" s="9">
        <f t="shared" si="11"/>
        <v>5986.24373655</v>
      </c>
    </row>
    <row r="97" spans="1:28" hidden="1">
      <c r="A97" s="7">
        <v>6101</v>
      </c>
      <c r="B97" t="s">
        <v>34</v>
      </c>
      <c r="C97" t="str">
        <f t="shared" si="14"/>
        <v>6101 Elec Transmission 350-359</v>
      </c>
      <c r="D97" s="11">
        <v>1</v>
      </c>
      <c r="E97" s="8">
        <v>0</v>
      </c>
      <c r="F97" s="9">
        <v>0</v>
      </c>
      <c r="G97" s="9">
        <v>0</v>
      </c>
      <c r="H97" s="9">
        <v>0</v>
      </c>
      <c r="I97" s="9">
        <v>0</v>
      </c>
      <c r="J97" s="9">
        <v>0</v>
      </c>
      <c r="K97" s="9">
        <v>0</v>
      </c>
      <c r="L97" s="9">
        <v>0</v>
      </c>
      <c r="M97" s="9">
        <v>0</v>
      </c>
      <c r="N97" s="9">
        <v>0</v>
      </c>
      <c r="O97" s="9">
        <f t="shared" si="9"/>
        <v>0</v>
      </c>
      <c r="Q97" s="9">
        <f t="shared" si="10"/>
        <v>0</v>
      </c>
      <c r="R97" s="9">
        <f>(SUM($E97:F97)+SUM($E97:E97))/2</f>
        <v>0</v>
      </c>
      <c r="S97" s="9">
        <f>(SUM($E97:G97)+SUM($E97:F97))/2</f>
        <v>0</v>
      </c>
      <c r="T97" s="9">
        <f>(SUM($E97:H97)+SUM($E97:G97))/2</f>
        <v>0</v>
      </c>
      <c r="U97" s="9">
        <f>(SUM($E97:I97)+SUM($E97:H97))/2</f>
        <v>0</v>
      </c>
      <c r="V97" s="9">
        <f>(SUM($E97:J97)+SUM($E97:I97))/2</f>
        <v>0</v>
      </c>
      <c r="W97" s="9">
        <f>(SUM($E97:K97)+SUM($E97:J97))/2</f>
        <v>0</v>
      </c>
      <c r="X97" s="9">
        <f>(SUM($E97:L97)+SUM($E97:K97))/2</f>
        <v>0</v>
      </c>
      <c r="Y97" s="9">
        <f>(SUM($E97:M97)+SUM($E97:L97))/2</f>
        <v>0</v>
      </c>
      <c r="Z97" s="9">
        <f>(SUM($E97:N97)+SUM($E97:M97))/2</f>
        <v>0</v>
      </c>
      <c r="AA97" s="9">
        <f t="shared" si="11"/>
        <v>0</v>
      </c>
    </row>
    <row r="98" spans="1:28" hidden="1">
      <c r="A98" s="7">
        <v>6109</v>
      </c>
      <c r="B98" t="s">
        <v>34</v>
      </c>
      <c r="C98" t="str">
        <f t="shared" si="14"/>
        <v>6109 Elec Transmission 350-359</v>
      </c>
      <c r="D98" s="11">
        <v>1</v>
      </c>
      <c r="E98" s="8">
        <v>0</v>
      </c>
      <c r="F98" s="9">
        <v>0</v>
      </c>
      <c r="G98" s="9">
        <v>0</v>
      </c>
      <c r="H98" s="9">
        <v>0</v>
      </c>
      <c r="I98" s="9">
        <v>0</v>
      </c>
      <c r="J98" s="9">
        <v>0</v>
      </c>
      <c r="K98" s="9">
        <v>0</v>
      </c>
      <c r="L98" s="9">
        <v>0</v>
      </c>
      <c r="M98" s="9">
        <v>0</v>
      </c>
      <c r="N98" s="9">
        <v>0</v>
      </c>
      <c r="O98" s="9">
        <f t="shared" si="9"/>
        <v>0</v>
      </c>
      <c r="Q98" s="9">
        <f t="shared" si="10"/>
        <v>0</v>
      </c>
      <c r="R98" s="9">
        <f>(SUM($E98:F98)+SUM($E98:E98))/2</f>
        <v>0</v>
      </c>
      <c r="S98" s="9">
        <f>(SUM($E98:G98)+SUM($E98:F98))/2</f>
        <v>0</v>
      </c>
      <c r="T98" s="9">
        <f>(SUM($E98:H98)+SUM($E98:G98))/2</f>
        <v>0</v>
      </c>
      <c r="U98" s="9">
        <f>(SUM($E98:I98)+SUM($E98:H98))/2</f>
        <v>0</v>
      </c>
      <c r="V98" s="9">
        <f>(SUM($E98:J98)+SUM($E98:I98))/2</f>
        <v>0</v>
      </c>
      <c r="W98" s="9">
        <f>(SUM($E98:K98)+SUM($E98:J98))/2</f>
        <v>0</v>
      </c>
      <c r="X98" s="9">
        <f>(SUM($E98:L98)+SUM($E98:K98))/2</f>
        <v>0</v>
      </c>
      <c r="Y98" s="9">
        <f>(SUM($E98:M98)+SUM($E98:L98))/2</f>
        <v>0</v>
      </c>
      <c r="Z98" s="9">
        <f>(SUM($E98:N98)+SUM($E98:M98))/2</f>
        <v>0</v>
      </c>
      <c r="AA98" s="9">
        <f t="shared" si="11"/>
        <v>0</v>
      </c>
    </row>
    <row r="99" spans="1:28" hidden="1">
      <c r="A99" s="7">
        <v>7131</v>
      </c>
      <c r="B99" t="s">
        <v>34</v>
      </c>
      <c r="C99" t="str">
        <f t="shared" si="14"/>
        <v>7131 Elec Transmission 350-359</v>
      </c>
      <c r="D99" s="11">
        <v>1</v>
      </c>
      <c r="E99" s="8">
        <v>0</v>
      </c>
      <c r="F99" s="9">
        <v>0</v>
      </c>
      <c r="G99" s="9">
        <v>0</v>
      </c>
      <c r="H99" s="9">
        <v>0</v>
      </c>
      <c r="I99" s="9">
        <v>298336.421691</v>
      </c>
      <c r="J99" s="9">
        <v>0</v>
      </c>
      <c r="K99" s="9">
        <v>0</v>
      </c>
      <c r="L99" s="9">
        <v>0</v>
      </c>
      <c r="M99" s="9">
        <v>3417.6313500000001</v>
      </c>
      <c r="N99" s="9">
        <v>0</v>
      </c>
      <c r="O99" s="9">
        <f t="shared" si="9"/>
        <v>301754.05304099998</v>
      </c>
      <c r="Q99" s="9">
        <f t="shared" si="10"/>
        <v>0</v>
      </c>
      <c r="R99" s="9">
        <f>(SUM($E99:F99)+SUM($E99:E99))/2</f>
        <v>0</v>
      </c>
      <c r="S99" s="9">
        <f>(SUM($E99:G99)+SUM($E99:F99))/2</f>
        <v>0</v>
      </c>
      <c r="T99" s="9">
        <f>(SUM($E99:H99)+SUM($E99:G99))/2</f>
        <v>0</v>
      </c>
      <c r="U99" s="9">
        <f>(SUM($E99:I99)+SUM($E99:H99))/2</f>
        <v>149168.2108455</v>
      </c>
      <c r="V99" s="9">
        <f>(SUM($E99:J99)+SUM($E99:I99))/2</f>
        <v>298336.421691</v>
      </c>
      <c r="W99" s="9">
        <f>(SUM($E99:K99)+SUM($E99:J99))/2</f>
        <v>298336.421691</v>
      </c>
      <c r="X99" s="9">
        <f>(SUM($E99:L99)+SUM($E99:K99))/2</f>
        <v>298336.421691</v>
      </c>
      <c r="Y99" s="9">
        <f>(SUM($E99:M99)+SUM($E99:L99))/2</f>
        <v>300045.23736599996</v>
      </c>
      <c r="Z99" s="9">
        <f>(SUM($E99:N99)+SUM($E99:M99))/2</f>
        <v>301754.05304099998</v>
      </c>
      <c r="AA99" s="9">
        <f t="shared" si="11"/>
        <v>164597.67663254999</v>
      </c>
    </row>
    <row r="100" spans="1:28" hidden="1">
      <c r="E100" s="9">
        <f t="shared" ref="E100:O100" si="15">SUM(E4:E99)</f>
        <v>-570706.05570300028</v>
      </c>
      <c r="F100" s="9">
        <f t="shared" si="15"/>
        <v>4074073.3697369988</v>
      </c>
      <c r="G100" s="9">
        <f t="shared" si="15"/>
        <v>1510354.3713509997</v>
      </c>
      <c r="H100" s="9">
        <f t="shared" si="15"/>
        <v>695404.68009599973</v>
      </c>
      <c r="I100" s="9">
        <f t="shared" si="15"/>
        <v>493999.18514099997</v>
      </c>
      <c r="J100" s="9">
        <f t="shared" si="15"/>
        <v>4237359.1127069984</v>
      </c>
      <c r="K100" s="9">
        <f t="shared" si="15"/>
        <v>584762.44249499997</v>
      </c>
      <c r="L100" s="9">
        <f t="shared" si="15"/>
        <v>1357747.2030569999</v>
      </c>
      <c r="M100" s="9">
        <f t="shared" si="15"/>
        <v>2580850.0176690002</v>
      </c>
      <c r="N100" s="9">
        <f t="shared" si="15"/>
        <v>723820.19948699989</v>
      </c>
      <c r="O100" s="38">
        <f t="shared" si="15"/>
        <v>15687664.526037004</v>
      </c>
      <c r="Q100" s="9">
        <f t="shared" si="10"/>
        <v>-285353.02785150014</v>
      </c>
      <c r="R100" s="9">
        <f>(SUM($E100:F100)+SUM($E100:E100))/2</f>
        <v>1466330.6291654992</v>
      </c>
      <c r="S100" s="9">
        <f>(SUM($E100:G100)+SUM($E100:F100))/2</f>
        <v>4258544.4997094981</v>
      </c>
      <c r="T100" s="9">
        <f>(SUM($E100:H100)+SUM($E100:G100))/2</f>
        <v>5361424.0254329983</v>
      </c>
      <c r="U100" s="9">
        <f>(SUM($E100:I100)+SUM($E100:H100))/2</f>
        <v>5956125.9580514971</v>
      </c>
      <c r="V100" s="9">
        <f>(SUM($E100:J100)+SUM($E100:I100))/2</f>
        <v>8321805.1069754967</v>
      </c>
      <c r="W100" s="9">
        <f>(SUM($E100:K100)+SUM($E100:J100))/2</f>
        <v>10732865.884576496</v>
      </c>
      <c r="X100" s="9">
        <f>(SUM($E100:L100)+SUM($E100:K100))/2</f>
        <v>11704120.707352497</v>
      </c>
      <c r="Y100" s="9">
        <f>(SUM($E100:M100)+SUM($E100:L100))/2</f>
        <v>13673419.317715496</v>
      </c>
      <c r="Z100" s="9">
        <f>(SUM($E100:N100)+SUM($E100:M100))/2</f>
        <v>15325754.426293496</v>
      </c>
      <c r="AA100" s="38">
        <f t="shared" ref="AA100" si="16">AVERAGE(Q100:Z100)</f>
        <v>7651503.7527421471</v>
      </c>
    </row>
    <row r="102" spans="1:28">
      <c r="O102" s="9">
        <f>SUBTOTAL(9,O10:O77)</f>
        <v>11056048.519047</v>
      </c>
      <c r="AA102" s="9">
        <f>SUBTOTAL(9,AA4:AA101)</f>
        <v>5583969.1734424494</v>
      </c>
      <c r="AB102" s="73" t="s">
        <v>188</v>
      </c>
    </row>
  </sheetData>
  <autoFilter ref="A3:AA100">
    <filterColumn colId="0">
      <filters>
        <filter val="2051"/>
        <filter val="2055"/>
        <filter val="2057"/>
        <filter val="2204"/>
        <filter val="2215"/>
        <filter val="2423"/>
        <filter val="2457"/>
        <filter val="2550"/>
        <filter val="2556"/>
        <filter val="2564"/>
        <filter val="2577"/>
      </filters>
    </filterColumn>
    <filterColumn colId="26">
      <filters>
        <filter val="(0)"/>
        <filter val="(148,339)"/>
        <filter val="(169,837)"/>
        <filter val="(197,754)"/>
        <filter val="(27,432)"/>
        <filter val="(483)"/>
        <filter val="(51,256)"/>
        <filter val="(8,168)"/>
        <filter val="0"/>
        <filter val="1,591"/>
        <filter val="1,880,109"/>
        <filter val="1,913"/>
        <filter val="105,032"/>
        <filter val="117"/>
        <filter val="12,094"/>
        <filter val="12,925"/>
        <filter val="127,149"/>
        <filter val="13,762"/>
        <filter val="159,402"/>
        <filter val="159,599"/>
        <filter val="17,429"/>
        <filter val="187,457"/>
        <filter val="197,540"/>
        <filter val="2,200"/>
        <filter val="2,252,008"/>
        <filter val="2,987"/>
        <filter val="20,096"/>
        <filter val="20,266"/>
        <filter val="242,752"/>
        <filter val="298,386"/>
        <filter val="30,219"/>
        <filter val="30,220"/>
        <filter val="40,700"/>
        <filter val="405,227"/>
        <filter val="55,577"/>
        <filter val="55,702"/>
        <filter val="563,549"/>
        <filter val="58,517"/>
        <filter val="6,230"/>
        <filter val="666,708"/>
        <filter val="69,893"/>
        <filter val="71,369"/>
        <filter val="711,693"/>
        <filter val="861"/>
        <filter val="883,990"/>
        <filter val="9,926,291"/>
        <filter val="91,958"/>
        <filter val="95,808"/>
        <filter val="976,525"/>
      </filters>
    </filterColumn>
  </autoFilter>
  <pageMargins left="0.7" right="0.7" top="0.75" bottom="0.75" header="0.3" footer="0.3"/>
  <pageSetup scale="56"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2" tint="-9.9978637043366805E-2"/>
    <pageSetUpPr fitToPage="1"/>
  </sheetPr>
  <dimension ref="A1:AB127"/>
  <sheetViews>
    <sheetView workbookViewId="0">
      <selection activeCell="N23" sqref="N23"/>
    </sheetView>
  </sheetViews>
  <sheetFormatPr defaultRowHeight="15" outlineLevelCol="1"/>
  <cols>
    <col min="2" max="2" width="37.7109375" bestFit="1" customWidth="1"/>
    <col min="3" max="3" width="37.7109375" customWidth="1"/>
    <col min="4" max="4" width="17.140625" customWidth="1"/>
    <col min="5" max="5" width="11.28515625" hidden="1" customWidth="1" outlineLevel="1"/>
    <col min="6" max="11" width="11.5703125" hidden="1" customWidth="1" outlineLevel="1"/>
    <col min="12" max="12" width="11.7109375" hidden="1" customWidth="1" outlineLevel="1"/>
    <col min="13" max="14" width="11.5703125" hidden="1" customWidth="1" outlineLevel="1"/>
    <col min="15" max="15" width="14.28515625" bestFit="1" customWidth="1" collapsed="1"/>
    <col min="16" max="16" width="9.140625" customWidth="1"/>
    <col min="17" max="17" width="9.7109375" hidden="1" customWidth="1" outlineLevel="1"/>
    <col min="18" max="26" width="10.5703125" hidden="1" customWidth="1" outlineLevel="1"/>
    <col min="27" max="27" width="14.5703125" customWidth="1" collapsed="1"/>
    <col min="28" max="28" width="23.42578125" bestFit="1" customWidth="1"/>
  </cols>
  <sheetData>
    <row r="1" spans="1:28">
      <c r="E1">
        <v>1</v>
      </c>
      <c r="F1">
        <v>2</v>
      </c>
      <c r="G1">
        <v>3</v>
      </c>
      <c r="H1">
        <v>4</v>
      </c>
      <c r="I1">
        <v>5</v>
      </c>
      <c r="J1">
        <v>6</v>
      </c>
      <c r="K1">
        <v>7</v>
      </c>
      <c r="L1">
        <v>8</v>
      </c>
      <c r="M1">
        <v>9</v>
      </c>
      <c r="N1">
        <v>10</v>
      </c>
      <c r="O1" s="9"/>
    </row>
    <row r="2" spans="1:28">
      <c r="E2" t="str">
        <f>INDEX('[3]2017 Inputs'!$B$5:$B$16,'WA E Distribution'!E$1)</f>
        <v>Actual</v>
      </c>
      <c r="F2" t="str">
        <f>INDEX('[3]2017 Inputs'!$B$5:$B$16,'WA E Distribution'!F$1)</f>
        <v>Actual</v>
      </c>
      <c r="G2" t="str">
        <f>INDEX('[3]2017 Inputs'!$B$5:$B$16,'WA E Distribution'!G$1)</f>
        <v>Actual</v>
      </c>
      <c r="H2" t="str">
        <f>INDEX('[3]2017 Inputs'!$B$5:$B$16,'WA E Distribution'!H$1)</f>
        <v>Actual</v>
      </c>
      <c r="I2" t="str">
        <f>INDEX('[3]2017 Inputs'!$B$5:$B$16,'WA E Distribution'!I$1)</f>
        <v>Actual</v>
      </c>
      <c r="J2" t="str">
        <f>INDEX('[3]2017 Inputs'!$B$5:$B$16,'WA E Distribution'!J$1)</f>
        <v>Actual</v>
      </c>
      <c r="K2" t="str">
        <f>INDEX('[3]2017 Inputs'!$B$5:$B$16,'WA E Distribution'!K$1)</f>
        <v>Actual</v>
      </c>
      <c r="L2" t="str">
        <f>INDEX('[3]2017 Inputs'!$B$5:$B$16,'WA E Distribution'!L$1)</f>
        <v>Actual</v>
      </c>
      <c r="M2" t="str">
        <f>INDEX('[3]2017 Inputs'!$B$5:$B$16,'WA E Distribution'!M$1)</f>
        <v>Actual</v>
      </c>
      <c r="N2" t="str">
        <f>INDEX('[3]2017 Inputs'!$B$5:$B$16,'WA E Distribution'!N$1)</f>
        <v>Actual</v>
      </c>
    </row>
    <row r="3" spans="1:28">
      <c r="A3" t="s">
        <v>7</v>
      </c>
      <c r="B3" t="s">
        <v>8</v>
      </c>
      <c r="C3" t="s">
        <v>9</v>
      </c>
      <c r="D3" t="s">
        <v>10</v>
      </c>
      <c r="E3" t="s">
        <v>11</v>
      </c>
      <c r="F3" t="s">
        <v>12</v>
      </c>
      <c r="G3" t="s">
        <v>13</v>
      </c>
      <c r="H3" t="s">
        <v>14</v>
      </c>
      <c r="I3" t="s">
        <v>15</v>
      </c>
      <c r="J3" t="s">
        <v>16</v>
      </c>
      <c r="K3" t="s">
        <v>17</v>
      </c>
      <c r="L3" t="s">
        <v>18</v>
      </c>
      <c r="M3" t="s">
        <v>19</v>
      </c>
      <c r="N3" t="s">
        <v>20</v>
      </c>
      <c r="O3" t="s">
        <v>21</v>
      </c>
      <c r="Q3" t="s">
        <v>22</v>
      </c>
      <c r="R3" t="s">
        <v>23</v>
      </c>
      <c r="S3" t="s">
        <v>24</v>
      </c>
      <c r="T3" t="s">
        <v>25</v>
      </c>
      <c r="U3" t="s">
        <v>26</v>
      </c>
      <c r="V3" t="s">
        <v>27</v>
      </c>
      <c r="W3" t="s">
        <v>28</v>
      </c>
      <c r="X3" t="s">
        <v>29</v>
      </c>
      <c r="Y3" t="s">
        <v>30</v>
      </c>
      <c r="Z3" t="s">
        <v>31</v>
      </c>
      <c r="AA3" t="s">
        <v>32</v>
      </c>
      <c r="AB3" t="s">
        <v>187</v>
      </c>
    </row>
    <row r="4" spans="1:28" hidden="1">
      <c r="A4" s="7">
        <v>1000</v>
      </c>
      <c r="B4" t="s">
        <v>33</v>
      </c>
      <c r="C4" t="str">
        <f t="shared" ref="C4:C30" si="0">CONCATENATE(A4," ",B4)</f>
        <v>1000 Elec Distribution 360-373</v>
      </c>
      <c r="D4" s="10">
        <v>1</v>
      </c>
      <c r="E4" s="8">
        <v>925089.47000000009</v>
      </c>
      <c r="F4" s="9">
        <v>791826.03999999992</v>
      </c>
      <c r="G4" s="9">
        <v>708673.32000000007</v>
      </c>
      <c r="H4" s="9">
        <v>802627.66000000015</v>
      </c>
      <c r="I4" s="9">
        <v>1098699.3299999998</v>
      </c>
      <c r="J4" s="9">
        <v>1822694.1500000001</v>
      </c>
      <c r="K4" s="9">
        <v>1371381.93</v>
      </c>
      <c r="L4" s="9">
        <v>1348523.9700000002</v>
      </c>
      <c r="M4" s="9">
        <v>967486.51</v>
      </c>
      <c r="N4" s="9">
        <v>1894632.4700000002</v>
      </c>
      <c r="O4" s="9">
        <f t="shared" ref="O4:O35" si="1">SUM(E4:N4)</f>
        <v>11731634.850000001</v>
      </c>
      <c r="Q4" s="9">
        <f t="shared" ref="Q4:Q35" si="2">E4/2</f>
        <v>462544.73500000004</v>
      </c>
      <c r="R4" s="9">
        <f>(SUM($E4:F4)+SUM($E4:E4))/2</f>
        <v>1321002.49</v>
      </c>
      <c r="S4" s="9">
        <f>(SUM($E4:G4)+SUM($E4:F4))/2</f>
        <v>2071252.17</v>
      </c>
      <c r="T4" s="9">
        <f>(SUM($E4:H4)+SUM($E4:G4))/2</f>
        <v>2826902.66</v>
      </c>
      <c r="U4" s="9">
        <f>(SUM($E4:I4)+SUM($E4:H4))/2</f>
        <v>3777566.1550000003</v>
      </c>
      <c r="V4" s="9">
        <f>(SUM($E4:J4)+SUM($E4:I4))/2</f>
        <v>5238262.8950000005</v>
      </c>
      <c r="W4" s="9">
        <f>(SUM($E4:K4)+SUM($E4:J4))/2</f>
        <v>6835300.9350000005</v>
      </c>
      <c r="X4" s="9">
        <f>(SUM($E4:L4)+SUM($E4:K4))/2</f>
        <v>8195253.8850000007</v>
      </c>
      <c r="Y4" s="9">
        <f>(SUM($E4:M4)+SUM($E4:L4))/2</f>
        <v>9353259.125</v>
      </c>
      <c r="Z4" s="9">
        <f>(SUM($E4:N4)+SUM($E4:M4))/2</f>
        <v>10784318.615000002</v>
      </c>
      <c r="AA4" s="9">
        <f t="shared" ref="AA4:AA35" si="3">AVERAGE(Q4:Z4)</f>
        <v>5086566.3664999995</v>
      </c>
    </row>
    <row r="5" spans="1:28" hidden="1">
      <c r="A5" s="7">
        <v>1002</v>
      </c>
      <c r="B5" t="s">
        <v>33</v>
      </c>
      <c r="C5" t="str">
        <f t="shared" si="0"/>
        <v>1002 Elec Distribution 360-373</v>
      </c>
      <c r="D5" s="10">
        <v>1</v>
      </c>
      <c r="E5" s="8">
        <v>8925.2799999999952</v>
      </c>
      <c r="F5" s="9">
        <v>191326.5</v>
      </c>
      <c r="G5" s="9">
        <v>180749.04</v>
      </c>
      <c r="H5" s="9">
        <v>55096.57</v>
      </c>
      <c r="I5" s="9">
        <v>194614.96</v>
      </c>
      <c r="J5" s="9">
        <v>104754.98</v>
      </c>
      <c r="K5" s="9">
        <v>41317.909999999996</v>
      </c>
      <c r="L5" s="9">
        <v>97843.260000000009</v>
      </c>
      <c r="M5" s="9">
        <v>95660.439999999988</v>
      </c>
      <c r="N5" s="9">
        <v>125985.04999999999</v>
      </c>
      <c r="O5" s="9">
        <f t="shared" si="1"/>
        <v>1096273.99</v>
      </c>
      <c r="Q5" s="9">
        <f t="shared" si="2"/>
        <v>4462.6399999999976</v>
      </c>
      <c r="R5" s="9">
        <f>(SUM($E5:F5)+SUM($E5:E5))/2</f>
        <v>104588.53</v>
      </c>
      <c r="S5" s="9">
        <f>(SUM($E5:G5)+SUM($E5:F5))/2</f>
        <v>290626.3</v>
      </c>
      <c r="T5" s="9">
        <f>(SUM($E5:H5)+SUM($E5:G5))/2</f>
        <v>408549.10499999998</v>
      </c>
      <c r="U5" s="9">
        <f>(SUM($E5:I5)+SUM($E5:H5))/2</f>
        <v>533404.87</v>
      </c>
      <c r="V5" s="9">
        <f>(SUM($E5:J5)+SUM($E5:I5))/2</f>
        <v>683089.84</v>
      </c>
      <c r="W5" s="9">
        <f>(SUM($E5:K5)+SUM($E5:J5))/2</f>
        <v>756126.28499999992</v>
      </c>
      <c r="X5" s="9">
        <f>(SUM($E5:L5)+SUM($E5:K5))/2</f>
        <v>825706.87</v>
      </c>
      <c r="Y5" s="9">
        <f>(SUM($E5:M5)+SUM($E5:L5))/2</f>
        <v>922458.72</v>
      </c>
      <c r="Z5" s="9">
        <f>(SUM($E5:N5)+SUM($E5:M5))/2</f>
        <v>1033281.465</v>
      </c>
      <c r="AA5" s="9">
        <f t="shared" si="3"/>
        <v>556229.46249999991</v>
      </c>
    </row>
    <row r="6" spans="1:28" hidden="1">
      <c r="A6" s="7">
        <v>1003</v>
      </c>
      <c r="B6" t="s">
        <v>33</v>
      </c>
      <c r="C6" t="str">
        <f t="shared" si="0"/>
        <v>1003 Elec Distribution 360-373</v>
      </c>
      <c r="D6" s="10">
        <v>1</v>
      </c>
      <c r="E6" s="8">
        <v>426505.31000000006</v>
      </c>
      <c r="F6" s="9">
        <v>321940.84999999998</v>
      </c>
      <c r="G6" s="9">
        <v>249824.11</v>
      </c>
      <c r="H6" s="9">
        <v>427323.72</v>
      </c>
      <c r="I6" s="9">
        <v>480095.34</v>
      </c>
      <c r="J6" s="9">
        <v>505328.68</v>
      </c>
      <c r="K6" s="9">
        <v>577361.98</v>
      </c>
      <c r="L6" s="9">
        <v>695667.55</v>
      </c>
      <c r="M6" s="9">
        <v>309006.81</v>
      </c>
      <c r="N6" s="9">
        <v>248345.86</v>
      </c>
      <c r="O6" s="9">
        <f t="shared" si="1"/>
        <v>4241400.21</v>
      </c>
      <c r="Q6" s="9">
        <f t="shared" si="2"/>
        <v>213252.65500000003</v>
      </c>
      <c r="R6" s="9">
        <f>(SUM($E6:F6)+SUM($E6:E6))/2</f>
        <v>587475.7350000001</v>
      </c>
      <c r="S6" s="9">
        <f>(SUM($E6:G6)+SUM($E6:F6))/2</f>
        <v>873358.21500000008</v>
      </c>
      <c r="T6" s="9">
        <f>(SUM($E6:H6)+SUM($E6:G6))/2</f>
        <v>1211932.1299999999</v>
      </c>
      <c r="U6" s="9">
        <f>(SUM($E6:I6)+SUM($E6:H6))/2</f>
        <v>1665641.6600000001</v>
      </c>
      <c r="V6" s="9">
        <f>(SUM($E6:J6)+SUM($E6:I6))/2</f>
        <v>2158353.67</v>
      </c>
      <c r="W6" s="9">
        <f>(SUM($E6:K6)+SUM($E6:J6))/2</f>
        <v>2699699</v>
      </c>
      <c r="X6" s="9">
        <f>(SUM($E6:L6)+SUM($E6:K6))/2</f>
        <v>3336213.7650000001</v>
      </c>
      <c r="Y6" s="9">
        <f>(SUM($E6:M6)+SUM($E6:L6))/2</f>
        <v>3838550.9450000003</v>
      </c>
      <c r="Z6" s="9">
        <f>(SUM($E6:N6)+SUM($E6:M6))/2</f>
        <v>4117227.2800000003</v>
      </c>
      <c r="AA6" s="9">
        <f t="shared" si="3"/>
        <v>2070170.5055000004</v>
      </c>
    </row>
    <row r="7" spans="1:28" hidden="1">
      <c r="A7" s="7">
        <v>1004</v>
      </c>
      <c r="B7" t="s">
        <v>33</v>
      </c>
      <c r="C7" t="str">
        <f t="shared" si="0"/>
        <v>1004 Elec Distribution 360-373</v>
      </c>
      <c r="D7" s="10">
        <v>1</v>
      </c>
      <c r="E7" s="8">
        <v>50986.65</v>
      </c>
      <c r="F7" s="9">
        <v>50105.999999999993</v>
      </c>
      <c r="G7" s="9">
        <v>53504.049999999996</v>
      </c>
      <c r="H7" s="9">
        <v>73174.189999999988</v>
      </c>
      <c r="I7" s="9">
        <v>32348.429999999993</v>
      </c>
      <c r="J7" s="9">
        <v>83689.14</v>
      </c>
      <c r="K7" s="9">
        <v>33052.469999999994</v>
      </c>
      <c r="L7" s="9">
        <v>89014.21</v>
      </c>
      <c r="M7" s="9">
        <v>45299.29</v>
      </c>
      <c r="N7" s="9">
        <v>92653.06</v>
      </c>
      <c r="O7" s="9">
        <f t="shared" si="1"/>
        <v>603827.49</v>
      </c>
      <c r="Q7" s="9">
        <f t="shared" si="2"/>
        <v>25493.325000000001</v>
      </c>
      <c r="R7" s="9">
        <f>(SUM($E7:F7)+SUM($E7:E7))/2</f>
        <v>76039.649999999994</v>
      </c>
      <c r="S7" s="9">
        <f>(SUM($E7:G7)+SUM($E7:F7))/2</f>
        <v>127844.67499999999</v>
      </c>
      <c r="T7" s="9">
        <f>(SUM($E7:H7)+SUM($E7:G7))/2</f>
        <v>191183.79499999998</v>
      </c>
      <c r="U7" s="9">
        <f>(SUM($E7:I7)+SUM($E7:H7))/2</f>
        <v>243945.10499999995</v>
      </c>
      <c r="V7" s="9">
        <f>(SUM($E7:J7)+SUM($E7:I7))/2</f>
        <v>301963.88999999996</v>
      </c>
      <c r="W7" s="9">
        <f>(SUM($E7:K7)+SUM($E7:J7))/2</f>
        <v>360334.69499999995</v>
      </c>
      <c r="X7" s="9">
        <f>(SUM($E7:L7)+SUM($E7:K7))/2</f>
        <v>421368.03499999992</v>
      </c>
      <c r="Y7" s="9">
        <f>(SUM($E7:M7)+SUM($E7:L7))/2</f>
        <v>488524.78499999992</v>
      </c>
      <c r="Z7" s="9">
        <f>(SUM($E7:N7)+SUM($E7:M7))/2</f>
        <v>557500.96</v>
      </c>
      <c r="AA7" s="9">
        <f t="shared" si="3"/>
        <v>279419.89149999997</v>
      </c>
    </row>
    <row r="8" spans="1:28" hidden="1">
      <c r="A8" s="7">
        <v>1005</v>
      </c>
      <c r="B8" t="s">
        <v>33</v>
      </c>
      <c r="C8" t="str">
        <f t="shared" si="0"/>
        <v>1005 Elec Distribution 360-373</v>
      </c>
      <c r="D8" s="10">
        <v>1</v>
      </c>
      <c r="E8" s="8">
        <v>12482.859999999997</v>
      </c>
      <c r="F8" s="9">
        <v>40078.11</v>
      </c>
      <c r="G8" s="9">
        <v>20008.27</v>
      </c>
      <c r="H8" s="9">
        <v>17108.13</v>
      </c>
      <c r="I8" s="9">
        <v>22329.58</v>
      </c>
      <c r="J8" s="9">
        <v>77085.91</v>
      </c>
      <c r="K8" s="9">
        <v>66837.03</v>
      </c>
      <c r="L8" s="9">
        <v>4575.3799999999992</v>
      </c>
      <c r="M8" s="9">
        <v>35554.480000000003</v>
      </c>
      <c r="N8" s="9">
        <v>24766.13</v>
      </c>
      <c r="O8" s="9">
        <f t="shared" si="1"/>
        <v>320825.88</v>
      </c>
      <c r="Q8" s="9">
        <f t="shared" si="2"/>
        <v>6241.4299999999985</v>
      </c>
      <c r="R8" s="9">
        <f>(SUM($E8:F8)+SUM($E8:E8))/2</f>
        <v>32521.915000000001</v>
      </c>
      <c r="S8" s="9">
        <f>(SUM($E8:G8)+SUM($E8:F8))/2</f>
        <v>62565.105000000003</v>
      </c>
      <c r="T8" s="9">
        <f>(SUM($E8:H8)+SUM($E8:G8))/2</f>
        <v>81123.305000000008</v>
      </c>
      <c r="U8" s="9">
        <f>(SUM($E8:I8)+SUM($E8:H8))/2</f>
        <v>100842.16</v>
      </c>
      <c r="V8" s="9">
        <f>(SUM($E8:J8)+SUM($E8:I8))/2</f>
        <v>150549.90500000003</v>
      </c>
      <c r="W8" s="9">
        <f>(SUM($E8:K8)+SUM($E8:J8))/2</f>
        <v>222511.375</v>
      </c>
      <c r="X8" s="9">
        <f>(SUM($E8:L8)+SUM($E8:K8))/2</f>
        <v>258217.58000000002</v>
      </c>
      <c r="Y8" s="9">
        <f>(SUM($E8:M8)+SUM($E8:L8))/2</f>
        <v>278282.51</v>
      </c>
      <c r="Z8" s="9">
        <f>(SUM($E8:N8)+SUM($E8:M8))/2</f>
        <v>308442.815</v>
      </c>
      <c r="AA8" s="9">
        <f t="shared" si="3"/>
        <v>150129.81</v>
      </c>
    </row>
    <row r="9" spans="1:28" hidden="1">
      <c r="A9" s="7">
        <v>1006</v>
      </c>
      <c r="B9" t="s">
        <v>33</v>
      </c>
      <c r="C9" t="str">
        <f t="shared" si="0"/>
        <v>1006 Elec Distribution 360-373</v>
      </c>
      <c r="D9" s="10">
        <v>1</v>
      </c>
      <c r="E9" s="8">
        <v>1489.2199999999998</v>
      </c>
      <c r="F9" s="9">
        <v>2006.71</v>
      </c>
      <c r="G9" s="9">
        <v>94431.77</v>
      </c>
      <c r="H9" s="9">
        <v>9649.08</v>
      </c>
      <c r="I9" s="9">
        <v>214757.08</v>
      </c>
      <c r="J9" s="9">
        <v>264791.83</v>
      </c>
      <c r="K9" s="9">
        <v>7614.2</v>
      </c>
      <c r="L9" s="9">
        <v>513712.16</v>
      </c>
      <c r="M9" s="9">
        <v>1813028.44</v>
      </c>
      <c r="N9" s="9">
        <v>168725.06</v>
      </c>
      <c r="O9" s="9">
        <f t="shared" si="1"/>
        <v>3090205.55</v>
      </c>
      <c r="Q9" s="9">
        <f t="shared" si="2"/>
        <v>744.6099999999999</v>
      </c>
      <c r="R9" s="9">
        <f>(SUM($E9:F9)+SUM($E9:E9))/2</f>
        <v>2492.5749999999998</v>
      </c>
      <c r="S9" s="9">
        <f>(SUM($E9:G9)+SUM($E9:F9))/2</f>
        <v>50711.814999999995</v>
      </c>
      <c r="T9" s="9">
        <f>(SUM($E9:H9)+SUM($E9:G9))/2</f>
        <v>102752.23999999999</v>
      </c>
      <c r="U9" s="9">
        <f>(SUM($E9:I9)+SUM($E9:H9))/2</f>
        <v>214955.32</v>
      </c>
      <c r="V9" s="9">
        <f>(SUM($E9:J9)+SUM($E9:I9))/2</f>
        <v>454729.77499999997</v>
      </c>
      <c r="W9" s="9">
        <f>(SUM($E9:K9)+SUM($E9:J9))/2</f>
        <v>590932.78999999992</v>
      </c>
      <c r="X9" s="9">
        <f>(SUM($E9:L9)+SUM($E9:K9))/2</f>
        <v>851595.96999999986</v>
      </c>
      <c r="Y9" s="9">
        <f>(SUM($E9:M9)+SUM($E9:L9))/2</f>
        <v>2014966.2699999998</v>
      </c>
      <c r="Z9" s="9">
        <f>(SUM($E9:N9)+SUM($E9:M9))/2</f>
        <v>3005843.0199999996</v>
      </c>
      <c r="AA9" s="9">
        <f t="shared" si="3"/>
        <v>728972.43849999993</v>
      </c>
    </row>
    <row r="10" spans="1:28" hidden="1">
      <c r="A10" s="7">
        <v>1009</v>
      </c>
      <c r="B10" t="s">
        <v>33</v>
      </c>
      <c r="C10" t="str">
        <f t="shared" si="0"/>
        <v>1009 Elec Distribution 360-373</v>
      </c>
      <c r="D10" s="10">
        <v>1</v>
      </c>
      <c r="E10" s="8">
        <v>0</v>
      </c>
      <c r="F10" s="9">
        <v>181680.01</v>
      </c>
      <c r="G10" s="9">
        <v>506982.83</v>
      </c>
      <c r="H10" s="9">
        <v>208504.67</v>
      </c>
      <c r="I10" s="9">
        <v>0</v>
      </c>
      <c r="J10" s="9">
        <v>0</v>
      </c>
      <c r="K10" s="9">
        <v>0</v>
      </c>
      <c r="L10" s="9">
        <v>0</v>
      </c>
      <c r="M10" s="9">
        <v>0</v>
      </c>
      <c r="N10" s="9">
        <v>0</v>
      </c>
      <c r="O10" s="9">
        <f t="shared" si="1"/>
        <v>897167.51000000013</v>
      </c>
      <c r="Q10" s="9">
        <f t="shared" si="2"/>
        <v>0</v>
      </c>
      <c r="R10" s="9">
        <f>(SUM($E10:F10)+SUM($E10:E10))/2</f>
        <v>90840.005000000005</v>
      </c>
      <c r="S10" s="9">
        <f>(SUM($E10:G10)+SUM($E10:F10))/2</f>
        <v>435171.42500000005</v>
      </c>
      <c r="T10" s="9">
        <f>(SUM($E10:H10)+SUM($E10:G10))/2</f>
        <v>792915.17500000005</v>
      </c>
      <c r="U10" s="9">
        <f>(SUM($E10:I10)+SUM($E10:H10))/2</f>
        <v>897167.51000000013</v>
      </c>
      <c r="V10" s="9">
        <f>(SUM($E10:J10)+SUM($E10:I10))/2</f>
        <v>897167.51000000013</v>
      </c>
      <c r="W10" s="9">
        <f>(SUM($E10:K10)+SUM($E10:J10))/2</f>
        <v>897167.51000000013</v>
      </c>
      <c r="X10" s="9">
        <f>(SUM($E10:L10)+SUM($E10:K10))/2</f>
        <v>897167.51000000013</v>
      </c>
      <c r="Y10" s="9">
        <f>(SUM($E10:M10)+SUM($E10:L10))/2</f>
        <v>897167.51000000013</v>
      </c>
      <c r="Z10" s="9">
        <f>(SUM($E10:N10)+SUM($E10:M10))/2</f>
        <v>897167.51000000013</v>
      </c>
      <c r="AA10" s="9">
        <f t="shared" si="3"/>
        <v>670193.16650000005</v>
      </c>
    </row>
    <row r="11" spans="1:28" hidden="1">
      <c r="A11" s="7">
        <v>1106</v>
      </c>
      <c r="B11" t="s">
        <v>33</v>
      </c>
      <c r="C11" t="str">
        <f t="shared" si="0"/>
        <v>1106 Elec Distribution 360-373</v>
      </c>
      <c r="D11" s="11">
        <v>1</v>
      </c>
      <c r="E11" s="8">
        <v>0</v>
      </c>
      <c r="F11" s="9">
        <v>0</v>
      </c>
      <c r="G11" s="9">
        <v>0</v>
      </c>
      <c r="H11" s="9">
        <v>0</v>
      </c>
      <c r="I11" s="9">
        <v>0</v>
      </c>
      <c r="J11" s="9">
        <v>0</v>
      </c>
      <c r="K11" s="9">
        <v>0</v>
      </c>
      <c r="L11" s="9">
        <v>0</v>
      </c>
      <c r="M11" s="9">
        <v>0</v>
      </c>
      <c r="N11" s="9">
        <v>0</v>
      </c>
      <c r="O11" s="9">
        <f t="shared" si="1"/>
        <v>0</v>
      </c>
      <c r="Q11" s="9">
        <f t="shared" si="2"/>
        <v>0</v>
      </c>
      <c r="R11" s="9">
        <f>(SUM($E11:F11)+SUM($E11:E11))/2</f>
        <v>0</v>
      </c>
      <c r="S11" s="9">
        <f>(SUM($E11:G11)+SUM($E11:F11))/2</f>
        <v>0</v>
      </c>
      <c r="T11" s="9">
        <f>(SUM($E11:H11)+SUM($E11:G11))/2</f>
        <v>0</v>
      </c>
      <c r="U11" s="9">
        <f>(SUM($E11:I11)+SUM($E11:H11))/2</f>
        <v>0</v>
      </c>
      <c r="V11" s="9">
        <f>(SUM($E11:J11)+SUM($E11:I11))/2</f>
        <v>0</v>
      </c>
      <c r="W11" s="9">
        <f>(SUM($E11:K11)+SUM($E11:J11))/2</f>
        <v>0</v>
      </c>
      <c r="X11" s="9">
        <f>(SUM($E11:L11)+SUM($E11:K11))/2</f>
        <v>0</v>
      </c>
      <c r="Y11" s="9">
        <f>(SUM($E11:M11)+SUM($E11:L11))/2</f>
        <v>0</v>
      </c>
      <c r="Z11" s="9">
        <f>(SUM($E11:N11)+SUM($E11:M11))/2</f>
        <v>0</v>
      </c>
      <c r="AA11" s="9">
        <f t="shared" si="3"/>
        <v>0</v>
      </c>
    </row>
    <row r="12" spans="1:28" hidden="1">
      <c r="A12" s="7">
        <v>1107</v>
      </c>
      <c r="B12" t="s">
        <v>33</v>
      </c>
      <c r="C12" t="str">
        <f t="shared" si="0"/>
        <v>1107 Elec Distribution 360-373</v>
      </c>
      <c r="D12" s="11">
        <v>1</v>
      </c>
      <c r="E12" s="8">
        <v>0</v>
      </c>
      <c r="F12" s="9">
        <v>0</v>
      </c>
      <c r="G12" s="9">
        <v>0</v>
      </c>
      <c r="H12" s="9">
        <v>0</v>
      </c>
      <c r="I12" s="9">
        <v>0</v>
      </c>
      <c r="J12" s="9">
        <v>0</v>
      </c>
      <c r="K12" s="9">
        <v>0</v>
      </c>
      <c r="L12" s="9">
        <v>0</v>
      </c>
      <c r="M12" s="9">
        <v>0</v>
      </c>
      <c r="N12" s="9">
        <v>0</v>
      </c>
      <c r="O12" s="9">
        <f t="shared" si="1"/>
        <v>0</v>
      </c>
      <c r="Q12" s="9">
        <f t="shared" si="2"/>
        <v>0</v>
      </c>
      <c r="R12" s="9">
        <f>(SUM($E12:F12)+SUM($E12:E12))/2</f>
        <v>0</v>
      </c>
      <c r="S12" s="9">
        <f>(SUM($E12:G12)+SUM($E12:F12))/2</f>
        <v>0</v>
      </c>
      <c r="T12" s="9">
        <f>(SUM($E12:H12)+SUM($E12:G12))/2</f>
        <v>0</v>
      </c>
      <c r="U12" s="9">
        <f>(SUM($E12:I12)+SUM($E12:H12))/2</f>
        <v>0</v>
      </c>
      <c r="V12" s="9">
        <f>(SUM($E12:J12)+SUM($E12:I12))/2</f>
        <v>0</v>
      </c>
      <c r="W12" s="9">
        <f>(SUM($E12:K12)+SUM($E12:J12))/2</f>
        <v>0</v>
      </c>
      <c r="X12" s="9">
        <f>(SUM($E12:L12)+SUM($E12:K12))/2</f>
        <v>0</v>
      </c>
      <c r="Y12" s="9">
        <f>(SUM($E12:M12)+SUM($E12:L12))/2</f>
        <v>0</v>
      </c>
      <c r="Z12" s="9">
        <f>(SUM($E12:N12)+SUM($E12:M12))/2</f>
        <v>0</v>
      </c>
      <c r="AA12" s="9">
        <f t="shared" si="3"/>
        <v>0</v>
      </c>
    </row>
    <row r="13" spans="1:28" hidden="1">
      <c r="A13" s="7">
        <v>1108</v>
      </c>
      <c r="B13" t="s">
        <v>33</v>
      </c>
      <c r="C13" t="str">
        <f t="shared" si="0"/>
        <v>1108 Elec Distribution 360-373</v>
      </c>
      <c r="D13" s="11">
        <v>1</v>
      </c>
      <c r="E13" s="8">
        <v>0</v>
      </c>
      <c r="F13" s="9">
        <v>0</v>
      </c>
      <c r="G13" s="9">
        <v>0</v>
      </c>
      <c r="H13" s="9">
        <v>0</v>
      </c>
      <c r="I13" s="9">
        <v>0</v>
      </c>
      <c r="J13" s="9">
        <v>0</v>
      </c>
      <c r="K13" s="9">
        <v>0</v>
      </c>
      <c r="L13" s="9">
        <v>0</v>
      </c>
      <c r="M13" s="9">
        <v>0</v>
      </c>
      <c r="N13" s="9">
        <v>0</v>
      </c>
      <c r="O13" s="9">
        <f t="shared" si="1"/>
        <v>0</v>
      </c>
      <c r="Q13" s="9">
        <f t="shared" si="2"/>
        <v>0</v>
      </c>
      <c r="R13" s="9">
        <f>(SUM($E13:F13)+SUM($E13:E13))/2</f>
        <v>0</v>
      </c>
      <c r="S13" s="9">
        <f>(SUM($E13:G13)+SUM($E13:F13))/2</f>
        <v>0</v>
      </c>
      <c r="T13" s="9">
        <f>(SUM($E13:H13)+SUM($E13:G13))/2</f>
        <v>0</v>
      </c>
      <c r="U13" s="9">
        <f>(SUM($E13:I13)+SUM($E13:H13))/2</f>
        <v>0</v>
      </c>
      <c r="V13" s="9">
        <f>(SUM($E13:J13)+SUM($E13:I13))/2</f>
        <v>0</v>
      </c>
      <c r="W13" s="9">
        <f>(SUM($E13:K13)+SUM($E13:J13))/2</f>
        <v>0</v>
      </c>
      <c r="X13" s="9">
        <f>(SUM($E13:L13)+SUM($E13:K13))/2</f>
        <v>0</v>
      </c>
      <c r="Y13" s="9">
        <f>(SUM($E13:M13)+SUM($E13:L13))/2</f>
        <v>0</v>
      </c>
      <c r="Z13" s="9">
        <f>(SUM($E13:N13)+SUM($E13:M13))/2</f>
        <v>0</v>
      </c>
      <c r="AA13" s="9">
        <f t="shared" si="3"/>
        <v>0</v>
      </c>
    </row>
    <row r="14" spans="1:28" hidden="1">
      <c r="A14" s="7">
        <v>2000</v>
      </c>
      <c r="B14" t="s">
        <v>33</v>
      </c>
      <c r="C14" t="str">
        <f t="shared" si="0"/>
        <v>2000 Elec Distribution 360-373</v>
      </c>
      <c r="D14" s="11">
        <v>1</v>
      </c>
      <c r="E14" s="8">
        <v>0</v>
      </c>
      <c r="F14" s="9">
        <v>0</v>
      </c>
      <c r="G14" s="9">
        <v>0</v>
      </c>
      <c r="H14" s="9">
        <v>0</v>
      </c>
      <c r="I14" s="9">
        <v>0</v>
      </c>
      <c r="J14" s="9">
        <v>0</v>
      </c>
      <c r="K14" s="9">
        <v>0</v>
      </c>
      <c r="L14" s="9">
        <v>0</v>
      </c>
      <c r="M14" s="9">
        <v>0</v>
      </c>
      <c r="N14" s="9">
        <v>0</v>
      </c>
      <c r="O14" s="9">
        <f t="shared" si="1"/>
        <v>0</v>
      </c>
      <c r="Q14" s="9">
        <f t="shared" si="2"/>
        <v>0</v>
      </c>
      <c r="R14" s="9">
        <f>(SUM($E14:F14)+SUM($E14:E14))/2</f>
        <v>0</v>
      </c>
      <c r="S14" s="9">
        <f>(SUM($E14:G14)+SUM($E14:F14))/2</f>
        <v>0</v>
      </c>
      <c r="T14" s="9">
        <f>(SUM($E14:H14)+SUM($E14:G14))/2</f>
        <v>0</v>
      </c>
      <c r="U14" s="9">
        <f>(SUM($E14:I14)+SUM($E14:H14))/2</f>
        <v>0</v>
      </c>
      <c r="V14" s="9">
        <f>(SUM($E14:J14)+SUM($E14:I14))/2</f>
        <v>0</v>
      </c>
      <c r="W14" s="9">
        <f>(SUM($E14:K14)+SUM($E14:J14))/2</f>
        <v>0</v>
      </c>
      <c r="X14" s="9">
        <f>(SUM($E14:L14)+SUM($E14:K14))/2</f>
        <v>0</v>
      </c>
      <c r="Y14" s="9">
        <f>(SUM($E14:M14)+SUM($E14:L14))/2</f>
        <v>0</v>
      </c>
      <c r="Z14" s="9">
        <f>(SUM($E14:N14)+SUM($E14:M14))/2</f>
        <v>0</v>
      </c>
      <c r="AA14" s="9">
        <f t="shared" si="3"/>
        <v>0</v>
      </c>
    </row>
    <row r="15" spans="1:28" hidden="1">
      <c r="A15" s="7">
        <v>2054</v>
      </c>
      <c r="B15" t="s">
        <v>33</v>
      </c>
      <c r="C15" t="str">
        <f t="shared" si="0"/>
        <v>2054 Elec Distribution 360-373</v>
      </c>
      <c r="D15" s="11">
        <v>1</v>
      </c>
      <c r="E15" s="8">
        <v>3158.2900000000018</v>
      </c>
      <c r="F15" s="9">
        <v>1656.03</v>
      </c>
      <c r="G15" s="9">
        <v>2828.0800000000004</v>
      </c>
      <c r="H15" s="9">
        <v>5580.45</v>
      </c>
      <c r="I15" s="9">
        <v>17572.46</v>
      </c>
      <c r="J15" s="9">
        <v>21423.309999999998</v>
      </c>
      <c r="K15" s="9">
        <v>18077.28</v>
      </c>
      <c r="L15" s="9">
        <v>19650.599999999999</v>
      </c>
      <c r="M15" s="9">
        <v>56018.310000000005</v>
      </c>
      <c r="N15" s="9">
        <v>44372.720000000008</v>
      </c>
      <c r="O15" s="9">
        <f t="shared" si="1"/>
        <v>190337.53</v>
      </c>
      <c r="Q15" s="9">
        <f t="shared" si="2"/>
        <v>1579.1450000000009</v>
      </c>
      <c r="R15" s="9">
        <f>(SUM($E15:F15)+SUM($E15:E15))/2</f>
        <v>3986.3050000000017</v>
      </c>
      <c r="S15" s="9">
        <f>(SUM($E15:G15)+SUM($E15:F15))/2</f>
        <v>6228.3600000000015</v>
      </c>
      <c r="T15" s="9">
        <f>(SUM($E15:H15)+SUM($E15:G15))/2</f>
        <v>10432.625000000002</v>
      </c>
      <c r="U15" s="9">
        <f>(SUM($E15:I15)+SUM($E15:H15))/2</f>
        <v>22009.08</v>
      </c>
      <c r="V15" s="9">
        <f>(SUM($E15:J15)+SUM($E15:I15))/2</f>
        <v>41506.964999999997</v>
      </c>
      <c r="W15" s="9">
        <f>(SUM($E15:K15)+SUM($E15:J15))/2</f>
        <v>61257.259999999995</v>
      </c>
      <c r="X15" s="9">
        <f>(SUM($E15:L15)+SUM($E15:K15))/2</f>
        <v>80121.2</v>
      </c>
      <c r="Y15" s="9">
        <f>(SUM($E15:M15)+SUM($E15:L15))/2</f>
        <v>117955.655</v>
      </c>
      <c r="Z15" s="9">
        <f>(SUM($E15:N15)+SUM($E15:M15))/2</f>
        <v>168151.16999999998</v>
      </c>
      <c r="AA15" s="9">
        <f t="shared" si="3"/>
        <v>51322.776499999993</v>
      </c>
    </row>
    <row r="16" spans="1:28">
      <c r="A16" s="7">
        <v>2055</v>
      </c>
      <c r="B16" t="s">
        <v>33</v>
      </c>
      <c r="C16" t="str">
        <f t="shared" si="0"/>
        <v>2055 Elec Distribution 360-373</v>
      </c>
      <c r="D16" s="11">
        <v>1</v>
      </c>
      <c r="E16" s="8">
        <v>435711.37999999954</v>
      </c>
      <c r="F16" s="9">
        <v>368799.4</v>
      </c>
      <c r="G16" s="9">
        <v>33014.349999999846</v>
      </c>
      <c r="H16" s="9">
        <v>420456.11000000016</v>
      </c>
      <c r="I16" s="9">
        <v>982499.45000000007</v>
      </c>
      <c r="J16" s="9">
        <v>1017752.75</v>
      </c>
      <c r="K16" s="9">
        <v>759882.44</v>
      </c>
      <c r="L16" s="9">
        <v>471644.55000000005</v>
      </c>
      <c r="M16" s="9">
        <v>623408.35</v>
      </c>
      <c r="N16" s="9">
        <v>517256.48999999993</v>
      </c>
      <c r="O16" s="9">
        <f t="shared" si="1"/>
        <v>5630425.2699999996</v>
      </c>
      <c r="Q16" s="9">
        <f t="shared" si="2"/>
        <v>217855.68999999977</v>
      </c>
      <c r="R16" s="9">
        <f>(SUM($E16:F16)+SUM($E16:E16))/2</f>
        <v>620111.07999999961</v>
      </c>
      <c r="S16" s="9">
        <f>(SUM($E16:G16)+SUM($E16:F16))/2</f>
        <v>821017.95499999949</v>
      </c>
      <c r="T16" s="9">
        <f>(SUM($E16:H16)+SUM($E16:G16))/2</f>
        <v>1047753.1849999995</v>
      </c>
      <c r="U16" s="9">
        <f>(SUM($E16:I16)+SUM($E16:H16))/2</f>
        <v>1749230.9649999994</v>
      </c>
      <c r="V16" s="9">
        <f>(SUM($E16:J16)+SUM($E16:I16))/2</f>
        <v>2749357.0649999995</v>
      </c>
      <c r="W16" s="9">
        <f>(SUM($E16:K16)+SUM($E16:J16))/2</f>
        <v>3638174.6599999992</v>
      </c>
      <c r="X16" s="9">
        <f>(SUM($E16:L16)+SUM($E16:K16))/2</f>
        <v>4253938.1549999993</v>
      </c>
      <c r="Y16" s="9">
        <f>(SUM($E16:M16)+SUM($E16:L16))/2</f>
        <v>4801464.6049999995</v>
      </c>
      <c r="Z16" s="9">
        <f>(SUM($E16:N16)+SUM($E16:M16))/2</f>
        <v>5371797.0249999994</v>
      </c>
      <c r="AA16" s="9">
        <f t="shared" si="3"/>
        <v>2527070.0384999993</v>
      </c>
    </row>
    <row r="17" spans="1:27" hidden="1">
      <c r="A17" s="7">
        <v>2056</v>
      </c>
      <c r="B17" t="s">
        <v>33</v>
      </c>
      <c r="C17" t="str">
        <f t="shared" si="0"/>
        <v>2056 Elec Distribution 360-373</v>
      </c>
      <c r="D17" s="11">
        <v>1</v>
      </c>
      <c r="E17" s="8">
        <v>175465.62</v>
      </c>
      <c r="F17" s="9">
        <v>213979.9</v>
      </c>
      <c r="G17" s="9">
        <v>134654.91</v>
      </c>
      <c r="H17" s="9">
        <v>218324.90000000002</v>
      </c>
      <c r="I17" s="9">
        <v>204453.20000000004</v>
      </c>
      <c r="J17" s="9">
        <v>248383.05</v>
      </c>
      <c r="K17" s="9">
        <v>237752.16999999998</v>
      </c>
      <c r="L17" s="9">
        <v>128700.77</v>
      </c>
      <c r="M17" s="9">
        <v>43398.640000000007</v>
      </c>
      <c r="N17" s="9">
        <v>22390.789999999997</v>
      </c>
      <c r="O17" s="9">
        <f t="shared" si="1"/>
        <v>1627503.95</v>
      </c>
      <c r="Q17" s="9">
        <f t="shared" si="2"/>
        <v>87732.81</v>
      </c>
      <c r="R17" s="9">
        <f>(SUM($E17:F17)+SUM($E17:E17))/2</f>
        <v>282455.57</v>
      </c>
      <c r="S17" s="9">
        <f>(SUM($E17:G17)+SUM($E17:F17))/2</f>
        <v>456772.97500000003</v>
      </c>
      <c r="T17" s="9">
        <f>(SUM($E17:H17)+SUM($E17:G17))/2</f>
        <v>633262.88000000012</v>
      </c>
      <c r="U17" s="9">
        <f>(SUM($E17:I17)+SUM($E17:H17))/2</f>
        <v>844651.93000000017</v>
      </c>
      <c r="V17" s="9">
        <f>(SUM($E17:J17)+SUM($E17:I17))/2</f>
        <v>1071070.0550000002</v>
      </c>
      <c r="W17" s="9">
        <f>(SUM($E17:K17)+SUM($E17:J17))/2</f>
        <v>1314137.665</v>
      </c>
      <c r="X17" s="9">
        <f>(SUM($E17:L17)+SUM($E17:K17))/2</f>
        <v>1497364.135</v>
      </c>
      <c r="Y17" s="9">
        <f>(SUM($E17:M17)+SUM($E17:L17))/2</f>
        <v>1583413.8399999999</v>
      </c>
      <c r="Z17" s="9">
        <f>(SUM($E17:N17)+SUM($E17:M17))/2</f>
        <v>1616308.5549999999</v>
      </c>
      <c r="AA17" s="9">
        <f t="shared" si="3"/>
        <v>938717.04149999993</v>
      </c>
    </row>
    <row r="18" spans="1:27">
      <c r="A18" s="7">
        <v>2057</v>
      </c>
      <c r="B18" t="s">
        <v>33</v>
      </c>
      <c r="C18" t="str">
        <f t="shared" si="0"/>
        <v>2057 Elec Distribution 360-373</v>
      </c>
      <c r="D18" s="11">
        <v>1</v>
      </c>
      <c r="E18" s="8">
        <v>5274.58</v>
      </c>
      <c r="F18" s="9">
        <v>44938.299999999996</v>
      </c>
      <c r="G18" s="9">
        <v>0</v>
      </c>
      <c r="H18" s="9">
        <v>0</v>
      </c>
      <c r="I18" s="9">
        <v>0</v>
      </c>
      <c r="J18" s="9">
        <v>0</v>
      </c>
      <c r="K18" s="9">
        <v>0</v>
      </c>
      <c r="L18" s="9">
        <v>0</v>
      </c>
      <c r="M18" s="9">
        <v>-3.637978807091713E-12</v>
      </c>
      <c r="N18" s="9">
        <v>0</v>
      </c>
      <c r="O18" s="9">
        <f t="shared" si="1"/>
        <v>50212.87999999999</v>
      </c>
      <c r="Q18" s="9">
        <f t="shared" si="2"/>
        <v>2637.29</v>
      </c>
      <c r="R18" s="9">
        <f>(SUM($E18:F18)+SUM($E18:E18))/2</f>
        <v>27743.73</v>
      </c>
      <c r="S18" s="9">
        <f>(SUM($E18:G18)+SUM($E18:F18))/2</f>
        <v>50212.88</v>
      </c>
      <c r="T18" s="9">
        <f>(SUM($E18:H18)+SUM($E18:G18))/2</f>
        <v>50212.88</v>
      </c>
      <c r="U18" s="9">
        <f>(SUM($E18:I18)+SUM($E18:H18))/2</f>
        <v>50212.88</v>
      </c>
      <c r="V18" s="9">
        <f>(SUM($E18:J18)+SUM($E18:I18))/2</f>
        <v>50212.88</v>
      </c>
      <c r="W18" s="9">
        <f>(SUM($E18:K18)+SUM($E18:J18))/2</f>
        <v>50212.88</v>
      </c>
      <c r="X18" s="9">
        <f>(SUM($E18:L18)+SUM($E18:K18))/2</f>
        <v>50212.88</v>
      </c>
      <c r="Y18" s="9">
        <f>(SUM($E18:M18)+SUM($E18:L18))/2</f>
        <v>50212.87999999999</v>
      </c>
      <c r="Z18" s="9">
        <f>(SUM($E18:N18)+SUM($E18:M18))/2</f>
        <v>50212.87999999999</v>
      </c>
      <c r="AA18" s="9">
        <f t="shared" si="3"/>
        <v>43208.406000000003</v>
      </c>
    </row>
    <row r="19" spans="1:27" hidden="1">
      <c r="A19" s="7">
        <v>2058</v>
      </c>
      <c r="B19" t="s">
        <v>33</v>
      </c>
      <c r="C19" t="str">
        <f t="shared" si="0"/>
        <v>2058 Elec Distribution 360-373</v>
      </c>
      <c r="D19" s="11">
        <v>1</v>
      </c>
      <c r="E19" s="8">
        <v>13720.419999999986</v>
      </c>
      <c r="F19" s="9">
        <v>41419.22</v>
      </c>
      <c r="G19" s="9">
        <v>84794.37999999999</v>
      </c>
      <c r="H19" s="9">
        <v>46658.929999999993</v>
      </c>
      <c r="I19" s="9">
        <v>123146.95999999999</v>
      </c>
      <c r="J19" s="9">
        <v>336279.42000000004</v>
      </c>
      <c r="K19" s="9">
        <v>38293.18</v>
      </c>
      <c r="L19" s="9">
        <v>116292.45</v>
      </c>
      <c r="M19" s="9">
        <v>149697.15</v>
      </c>
      <c r="N19" s="9">
        <v>26799.619999999992</v>
      </c>
      <c r="O19" s="9">
        <f t="shared" si="1"/>
        <v>977101.73</v>
      </c>
      <c r="Q19" s="9">
        <f t="shared" si="2"/>
        <v>6860.2099999999928</v>
      </c>
      <c r="R19" s="9">
        <f>(SUM($E19:F19)+SUM($E19:E19))/2</f>
        <v>34430.029999999984</v>
      </c>
      <c r="S19" s="9">
        <f>(SUM($E19:G19)+SUM($E19:F19))/2</f>
        <v>97536.829999999973</v>
      </c>
      <c r="T19" s="9">
        <f>(SUM($E19:H19)+SUM($E19:G19))/2</f>
        <v>163263.48499999996</v>
      </c>
      <c r="U19" s="9">
        <f>(SUM($E19:I19)+SUM($E19:H19))/2</f>
        <v>248166.42999999993</v>
      </c>
      <c r="V19" s="9">
        <f>(SUM($E19:J19)+SUM($E19:I19))/2</f>
        <v>477879.61999999994</v>
      </c>
      <c r="W19" s="9">
        <f>(SUM($E19:K19)+SUM($E19:J19))/2</f>
        <v>665165.91999999993</v>
      </c>
      <c r="X19" s="9">
        <f>(SUM($E19:L19)+SUM($E19:K19))/2</f>
        <v>742458.73499999999</v>
      </c>
      <c r="Y19" s="9">
        <f>(SUM($E19:M19)+SUM($E19:L19))/2</f>
        <v>875453.53499999992</v>
      </c>
      <c r="Z19" s="9">
        <f>(SUM($E19:N19)+SUM($E19:M19))/2</f>
        <v>963701.91999999993</v>
      </c>
      <c r="AA19" s="9">
        <f t="shared" si="3"/>
        <v>427491.6715</v>
      </c>
    </row>
    <row r="20" spans="1:27" hidden="1">
      <c r="A20" s="7">
        <v>2059</v>
      </c>
      <c r="B20" t="s">
        <v>33</v>
      </c>
      <c r="C20" t="str">
        <f t="shared" si="0"/>
        <v>2059 Elec Distribution 360-373</v>
      </c>
      <c r="D20" s="11">
        <v>1</v>
      </c>
      <c r="E20" s="8">
        <v>123706.96000000002</v>
      </c>
      <c r="F20" s="9">
        <v>38552.469999999994</v>
      </c>
      <c r="G20" s="9">
        <v>24521.690000000002</v>
      </c>
      <c r="H20" s="9">
        <v>129401.61000000003</v>
      </c>
      <c r="I20" s="9">
        <v>139343.47</v>
      </c>
      <c r="J20" s="9">
        <v>123266.29</v>
      </c>
      <c r="K20" s="9">
        <v>127412.06999999999</v>
      </c>
      <c r="L20" s="9">
        <v>146908.23000000001</v>
      </c>
      <c r="M20" s="9">
        <v>73110.590000000026</v>
      </c>
      <c r="N20" s="9">
        <v>191289.83000000002</v>
      </c>
      <c r="O20" s="9">
        <f t="shared" si="1"/>
        <v>1117513.2100000002</v>
      </c>
      <c r="Q20" s="9">
        <f t="shared" si="2"/>
        <v>61853.48000000001</v>
      </c>
      <c r="R20" s="9">
        <f>(SUM($E20:F20)+SUM($E20:E20))/2</f>
        <v>142983.19500000001</v>
      </c>
      <c r="S20" s="9">
        <f>(SUM($E20:G20)+SUM($E20:F20))/2</f>
        <v>174520.27500000002</v>
      </c>
      <c r="T20" s="9">
        <f>(SUM($E20:H20)+SUM($E20:G20))/2</f>
        <v>251481.92500000005</v>
      </c>
      <c r="U20" s="9">
        <f>(SUM($E20:I20)+SUM($E20:H20))/2</f>
        <v>385854.46500000008</v>
      </c>
      <c r="V20" s="9">
        <f>(SUM($E20:J20)+SUM($E20:I20))/2</f>
        <v>517159.34500000009</v>
      </c>
      <c r="W20" s="9">
        <f>(SUM($E20:K20)+SUM($E20:J20))/2</f>
        <v>642498.52500000014</v>
      </c>
      <c r="X20" s="9">
        <f>(SUM($E20:L20)+SUM($E20:K20))/2</f>
        <v>779658.67500000005</v>
      </c>
      <c r="Y20" s="9">
        <f>(SUM($E20:M20)+SUM($E20:L20))/2</f>
        <v>889668.08500000008</v>
      </c>
      <c r="Z20" s="9">
        <f>(SUM($E20:N20)+SUM($E20:M20))/2</f>
        <v>1021868.2950000002</v>
      </c>
      <c r="AA20" s="9">
        <f t="shared" si="3"/>
        <v>486754.62650000007</v>
      </c>
    </row>
    <row r="21" spans="1:27">
      <c r="A21" s="7">
        <v>2060</v>
      </c>
      <c r="B21" t="s">
        <v>33</v>
      </c>
      <c r="C21" t="str">
        <f t="shared" si="0"/>
        <v>2060 Elec Distribution 360-373</v>
      </c>
      <c r="D21" s="11">
        <v>1</v>
      </c>
      <c r="E21" s="8">
        <v>170584.93999999994</v>
      </c>
      <c r="F21" s="9">
        <v>354261.82000000007</v>
      </c>
      <c r="G21" s="9">
        <v>415016.14000000007</v>
      </c>
      <c r="H21" s="9">
        <v>308582.40999999997</v>
      </c>
      <c r="I21" s="9">
        <v>726601.6399999999</v>
      </c>
      <c r="J21" s="9">
        <v>962989.23</v>
      </c>
      <c r="K21" s="9">
        <v>274417.82</v>
      </c>
      <c r="L21" s="9">
        <v>441444.17999999993</v>
      </c>
      <c r="M21" s="9">
        <v>577250</v>
      </c>
      <c r="N21" s="9">
        <v>1362584.2300000002</v>
      </c>
      <c r="O21" s="9">
        <f t="shared" si="1"/>
        <v>5593732.4100000001</v>
      </c>
      <c r="Q21" s="9">
        <f t="shared" si="2"/>
        <v>85292.469999999972</v>
      </c>
      <c r="R21" s="9">
        <f>(SUM($E21:F21)+SUM($E21:E21))/2</f>
        <v>347715.85</v>
      </c>
      <c r="S21" s="9">
        <f>(SUM($E21:G21)+SUM($E21:F21))/2</f>
        <v>732354.83000000007</v>
      </c>
      <c r="T21" s="9">
        <f>(SUM($E21:H21)+SUM($E21:G21))/2</f>
        <v>1094154.105</v>
      </c>
      <c r="U21" s="9">
        <f>(SUM($E21:I21)+SUM($E21:H21))/2</f>
        <v>1611746.13</v>
      </c>
      <c r="V21" s="9">
        <f>(SUM($E21:J21)+SUM($E21:I21))/2</f>
        <v>2456541.5649999999</v>
      </c>
      <c r="W21" s="9">
        <f>(SUM($E21:K21)+SUM($E21:J21))/2</f>
        <v>3075245.09</v>
      </c>
      <c r="X21" s="9">
        <f>(SUM($E21:L21)+SUM($E21:K21))/2</f>
        <v>3433176.09</v>
      </c>
      <c r="Y21" s="9">
        <f>(SUM($E21:M21)+SUM($E21:L21))/2</f>
        <v>3942523.1799999997</v>
      </c>
      <c r="Z21" s="9">
        <f>(SUM($E21:N21)+SUM($E21:M21))/2</f>
        <v>4912440.2949999999</v>
      </c>
      <c r="AA21" s="9">
        <f t="shared" si="3"/>
        <v>2169118.9604999996</v>
      </c>
    </row>
    <row r="22" spans="1:27" hidden="1">
      <c r="A22" s="7">
        <v>2061</v>
      </c>
      <c r="B22" t="s">
        <v>33</v>
      </c>
      <c r="C22" t="str">
        <f t="shared" si="0"/>
        <v>2061 Elec Distribution 360-373</v>
      </c>
      <c r="D22" s="11">
        <v>1</v>
      </c>
      <c r="E22" s="8">
        <v>0</v>
      </c>
      <c r="F22" s="9">
        <v>0</v>
      </c>
      <c r="G22" s="9">
        <v>0</v>
      </c>
      <c r="H22" s="9">
        <v>0</v>
      </c>
      <c r="I22" s="9">
        <v>0</v>
      </c>
      <c r="J22" s="9">
        <v>0</v>
      </c>
      <c r="K22" s="9">
        <v>0</v>
      </c>
      <c r="L22" s="9">
        <v>0</v>
      </c>
      <c r="M22" s="9">
        <v>0</v>
      </c>
      <c r="N22" s="9">
        <v>0</v>
      </c>
      <c r="O22" s="9">
        <f t="shared" si="1"/>
        <v>0</v>
      </c>
      <c r="Q22" s="9">
        <f t="shared" si="2"/>
        <v>0</v>
      </c>
      <c r="R22" s="9">
        <f>(SUM($E22:F22)+SUM($E22:E22))/2</f>
        <v>0</v>
      </c>
      <c r="S22" s="9">
        <f>(SUM($E22:G22)+SUM($E22:F22))/2</f>
        <v>0</v>
      </c>
      <c r="T22" s="9">
        <f>(SUM($E22:H22)+SUM($E22:G22))/2</f>
        <v>0</v>
      </c>
      <c r="U22" s="9">
        <f>(SUM($E22:I22)+SUM($E22:H22))/2</f>
        <v>0</v>
      </c>
      <c r="V22" s="9">
        <f>(SUM($E22:J22)+SUM($E22:I22))/2</f>
        <v>0</v>
      </c>
      <c r="W22" s="9">
        <f>(SUM($E22:K22)+SUM($E22:J22))/2</f>
        <v>0</v>
      </c>
      <c r="X22" s="9">
        <f>(SUM($E22:L22)+SUM($E22:K22))/2</f>
        <v>0</v>
      </c>
      <c r="Y22" s="9">
        <f>(SUM($E22:M22)+SUM($E22:L22))/2</f>
        <v>0</v>
      </c>
      <c r="Z22" s="9">
        <f>(SUM($E22:N22)+SUM($E22:M22))/2</f>
        <v>0</v>
      </c>
      <c r="AA22" s="9">
        <f t="shared" si="3"/>
        <v>0</v>
      </c>
    </row>
    <row r="23" spans="1:27" hidden="1">
      <c r="A23" s="7">
        <v>2070</v>
      </c>
      <c r="B23" t="s">
        <v>33</v>
      </c>
      <c r="C23" t="str">
        <f t="shared" si="0"/>
        <v>2070 Elec Distribution 360-373</v>
      </c>
      <c r="D23" s="11">
        <v>1</v>
      </c>
      <c r="E23" s="8">
        <v>-113284.81</v>
      </c>
      <c r="F23" s="9">
        <v>0</v>
      </c>
      <c r="G23" s="9">
        <v>0</v>
      </c>
      <c r="H23" s="9">
        <v>0</v>
      </c>
      <c r="I23" s="9">
        <v>-10300.25</v>
      </c>
      <c r="J23" s="9">
        <v>0</v>
      </c>
      <c r="K23" s="9">
        <v>-466.34000000000003</v>
      </c>
      <c r="L23" s="9">
        <v>0</v>
      </c>
      <c r="M23" s="9">
        <v>425.54</v>
      </c>
      <c r="N23" s="9">
        <v>0</v>
      </c>
      <c r="O23" s="9">
        <f t="shared" si="1"/>
        <v>-123625.86</v>
      </c>
      <c r="Q23" s="9">
        <f t="shared" si="2"/>
        <v>-56642.404999999999</v>
      </c>
      <c r="R23" s="9">
        <f>(SUM($E23:F23)+SUM($E23:E23))/2</f>
        <v>-113284.81</v>
      </c>
      <c r="S23" s="9">
        <f>(SUM($E23:G23)+SUM($E23:F23))/2</f>
        <v>-113284.81</v>
      </c>
      <c r="T23" s="9">
        <f>(SUM($E23:H23)+SUM($E23:G23))/2</f>
        <v>-113284.81</v>
      </c>
      <c r="U23" s="9">
        <f>(SUM($E23:I23)+SUM($E23:H23))/2</f>
        <v>-118434.935</v>
      </c>
      <c r="V23" s="9">
        <f>(SUM($E23:J23)+SUM($E23:I23))/2</f>
        <v>-123585.06</v>
      </c>
      <c r="W23" s="9">
        <f>(SUM($E23:K23)+SUM($E23:J23))/2</f>
        <v>-123818.23</v>
      </c>
      <c r="X23" s="9">
        <f>(SUM($E23:L23)+SUM($E23:K23))/2</f>
        <v>-124051.4</v>
      </c>
      <c r="Y23" s="9">
        <f>(SUM($E23:M23)+SUM($E23:L23))/2</f>
        <v>-123838.63</v>
      </c>
      <c r="Z23" s="9">
        <f>(SUM($E23:N23)+SUM($E23:M23))/2</f>
        <v>-123625.86</v>
      </c>
      <c r="AA23" s="9">
        <f t="shared" si="3"/>
        <v>-113385.09500000002</v>
      </c>
    </row>
    <row r="24" spans="1:27" hidden="1">
      <c r="A24" s="7">
        <v>2072</v>
      </c>
      <c r="B24" t="s">
        <v>33</v>
      </c>
      <c r="C24" t="str">
        <f t="shared" si="0"/>
        <v>2072 Elec Distribution 360-373</v>
      </c>
      <c r="D24" s="11">
        <v>1</v>
      </c>
      <c r="E24" s="8">
        <v>0</v>
      </c>
      <c r="F24" s="9">
        <v>0</v>
      </c>
      <c r="G24" s="9">
        <v>0</v>
      </c>
      <c r="H24" s="9">
        <v>0</v>
      </c>
      <c r="I24" s="9">
        <v>0</v>
      </c>
      <c r="J24" s="9">
        <v>0</v>
      </c>
      <c r="K24" s="9">
        <v>0</v>
      </c>
      <c r="L24" s="9">
        <v>0</v>
      </c>
      <c r="M24" s="9">
        <v>0</v>
      </c>
      <c r="N24" s="9">
        <v>0</v>
      </c>
      <c r="O24" s="9">
        <f t="shared" si="1"/>
        <v>0</v>
      </c>
      <c r="Q24" s="9">
        <f t="shared" si="2"/>
        <v>0</v>
      </c>
      <c r="R24" s="9">
        <f>(SUM($E24:F24)+SUM($E24:E24))/2</f>
        <v>0</v>
      </c>
      <c r="S24" s="9">
        <f>(SUM($E24:G24)+SUM($E24:F24))/2</f>
        <v>0</v>
      </c>
      <c r="T24" s="9">
        <f>(SUM($E24:H24)+SUM($E24:G24))/2</f>
        <v>0</v>
      </c>
      <c r="U24" s="9">
        <f>(SUM($E24:I24)+SUM($E24:H24))/2</f>
        <v>0</v>
      </c>
      <c r="V24" s="9">
        <f>(SUM($E24:J24)+SUM($E24:I24))/2</f>
        <v>0</v>
      </c>
      <c r="W24" s="9">
        <f>(SUM($E24:K24)+SUM($E24:J24))/2</f>
        <v>0</v>
      </c>
      <c r="X24" s="9">
        <f>(SUM($E24:L24)+SUM($E24:K24))/2</f>
        <v>0</v>
      </c>
      <c r="Y24" s="9">
        <f>(SUM($E24:M24)+SUM($E24:L24))/2</f>
        <v>0</v>
      </c>
      <c r="Z24" s="9">
        <f>(SUM($E24:N24)+SUM($E24:M24))/2</f>
        <v>0</v>
      </c>
      <c r="AA24" s="9">
        <f t="shared" si="3"/>
        <v>0</v>
      </c>
    </row>
    <row r="25" spans="1:27" hidden="1">
      <c r="A25" s="7">
        <v>2073</v>
      </c>
      <c r="B25" t="s">
        <v>33</v>
      </c>
      <c r="C25" t="str">
        <f t="shared" si="0"/>
        <v>2073 Elec Distribution 360-373</v>
      </c>
      <c r="D25" s="11">
        <v>1</v>
      </c>
      <c r="E25" s="8">
        <v>5213.5599999999995</v>
      </c>
      <c r="F25" s="9">
        <v>4659.18</v>
      </c>
      <c r="G25" s="9">
        <v>3678.5699999999997</v>
      </c>
      <c r="H25" s="9">
        <v>6770.1</v>
      </c>
      <c r="I25" s="9">
        <v>8832.36</v>
      </c>
      <c r="J25" s="9">
        <v>10127.48</v>
      </c>
      <c r="K25" s="9">
        <v>9022.4000000000015</v>
      </c>
      <c r="L25" s="9">
        <v>6386.25</v>
      </c>
      <c r="M25" s="9">
        <v>32033.81</v>
      </c>
      <c r="N25" s="9">
        <v>8359.2000000000007</v>
      </c>
      <c r="O25" s="9">
        <f t="shared" si="1"/>
        <v>95082.91</v>
      </c>
      <c r="Q25" s="9">
        <f t="shared" si="2"/>
        <v>2606.7799999999997</v>
      </c>
      <c r="R25" s="9">
        <f>(SUM($E25:F25)+SUM($E25:E25))/2</f>
        <v>7543.15</v>
      </c>
      <c r="S25" s="9">
        <f>(SUM($E25:G25)+SUM($E25:F25))/2</f>
        <v>11712.025</v>
      </c>
      <c r="T25" s="9">
        <f>(SUM($E25:H25)+SUM($E25:G25))/2</f>
        <v>16936.36</v>
      </c>
      <c r="U25" s="9">
        <f>(SUM($E25:I25)+SUM($E25:H25))/2</f>
        <v>24737.59</v>
      </c>
      <c r="V25" s="9">
        <f>(SUM($E25:J25)+SUM($E25:I25))/2</f>
        <v>34217.51</v>
      </c>
      <c r="W25" s="9">
        <f>(SUM($E25:K25)+SUM($E25:J25))/2</f>
        <v>43792.45</v>
      </c>
      <c r="X25" s="9">
        <f>(SUM($E25:L25)+SUM($E25:K25))/2</f>
        <v>51496.775000000001</v>
      </c>
      <c r="Y25" s="9">
        <f>(SUM($E25:M25)+SUM($E25:L25))/2</f>
        <v>70706.805000000008</v>
      </c>
      <c r="Z25" s="9">
        <f>(SUM($E25:N25)+SUM($E25:M25))/2</f>
        <v>90903.31</v>
      </c>
      <c r="AA25" s="9">
        <f t="shared" si="3"/>
        <v>35465.275500000003</v>
      </c>
    </row>
    <row r="26" spans="1:27">
      <c r="A26" s="7">
        <v>2204</v>
      </c>
      <c r="B26" t="s">
        <v>33</v>
      </c>
      <c r="C26" t="str">
        <f t="shared" si="0"/>
        <v>2204 Elec Distribution 360-373</v>
      </c>
      <c r="D26" s="11">
        <v>1</v>
      </c>
      <c r="E26" s="8">
        <v>375.94</v>
      </c>
      <c r="F26" s="9">
        <v>1145.43</v>
      </c>
      <c r="G26" s="9">
        <v>0</v>
      </c>
      <c r="H26" s="9">
        <v>0</v>
      </c>
      <c r="I26" s="9">
        <v>578837.71</v>
      </c>
      <c r="J26" s="9">
        <v>129634.51000000001</v>
      </c>
      <c r="K26" s="9">
        <v>163588.92000000001</v>
      </c>
      <c r="L26" s="9">
        <v>70720.009999999995</v>
      </c>
      <c r="M26" s="9">
        <v>117626.25</v>
      </c>
      <c r="N26" s="9">
        <v>20595.650000000001</v>
      </c>
      <c r="O26" s="9">
        <f t="shared" si="1"/>
        <v>1082524.42</v>
      </c>
      <c r="Q26" s="9">
        <f t="shared" si="2"/>
        <v>187.97</v>
      </c>
      <c r="R26" s="9">
        <f>(SUM($E26:F26)+SUM($E26:E26))/2</f>
        <v>948.65500000000009</v>
      </c>
      <c r="S26" s="9">
        <f>(SUM($E26:G26)+SUM($E26:F26))/2</f>
        <v>1521.3700000000001</v>
      </c>
      <c r="T26" s="9">
        <f>(SUM($E26:H26)+SUM($E26:G26))/2</f>
        <v>1521.3700000000001</v>
      </c>
      <c r="U26" s="9">
        <f>(SUM($E26:I26)+SUM($E26:H26))/2</f>
        <v>290940.22499999998</v>
      </c>
      <c r="V26" s="9">
        <f>(SUM($E26:J26)+SUM($E26:I26))/2</f>
        <v>645176.33499999996</v>
      </c>
      <c r="W26" s="9">
        <f>(SUM($E26:K26)+SUM($E26:J26))/2</f>
        <v>791788.05</v>
      </c>
      <c r="X26" s="9">
        <f>(SUM($E26:L26)+SUM($E26:K26))/2</f>
        <v>908942.51500000001</v>
      </c>
      <c r="Y26" s="9">
        <f>(SUM($E26:M26)+SUM($E26:L26))/2</f>
        <v>1003115.645</v>
      </c>
      <c r="Z26" s="9">
        <f>(SUM($E26:N26)+SUM($E26:M26))/2</f>
        <v>1072226.595</v>
      </c>
      <c r="AA26" s="9">
        <f t="shared" si="3"/>
        <v>471636.87300000002</v>
      </c>
    </row>
    <row r="27" spans="1:27">
      <c r="A27" s="7">
        <v>2215</v>
      </c>
      <c r="B27" t="s">
        <v>33</v>
      </c>
      <c r="C27" t="str">
        <f t="shared" si="0"/>
        <v>2215 Elec Distribution 360-373</v>
      </c>
      <c r="D27" s="11">
        <v>1</v>
      </c>
      <c r="E27" s="8">
        <v>-49585.759999999995</v>
      </c>
      <c r="F27" s="9">
        <v>507709.46463549999</v>
      </c>
      <c r="G27" s="9">
        <v>8914.2340499999991</v>
      </c>
      <c r="H27" s="9">
        <v>803.48</v>
      </c>
      <c r="I27" s="9">
        <v>53194.04</v>
      </c>
      <c r="J27" s="9">
        <v>432579.09</v>
      </c>
      <c r="K27" s="9">
        <v>-65358.650000000009</v>
      </c>
      <c r="L27" s="9">
        <v>124067.87000000013</v>
      </c>
      <c r="M27" s="9">
        <v>116441.15049400003</v>
      </c>
      <c r="N27" s="9">
        <v>74321.375828000004</v>
      </c>
      <c r="O27" s="9">
        <f t="shared" si="1"/>
        <v>1203086.2950075001</v>
      </c>
      <c r="Q27" s="9">
        <f t="shared" si="2"/>
        <v>-24792.879999999997</v>
      </c>
      <c r="R27" s="9">
        <f>(SUM($E27:F27)+SUM($E27:E27))/2</f>
        <v>204268.97231774998</v>
      </c>
      <c r="S27" s="9">
        <f>(SUM($E27:G27)+SUM($E27:F27))/2</f>
        <v>462580.82166049996</v>
      </c>
      <c r="T27" s="9">
        <f>(SUM($E27:H27)+SUM($E27:G27))/2</f>
        <v>467439.67868549994</v>
      </c>
      <c r="U27" s="9">
        <f>(SUM($E27:I27)+SUM($E27:H27))/2</f>
        <v>494438.43868549995</v>
      </c>
      <c r="V27" s="9">
        <f>(SUM($E27:J27)+SUM($E27:I27))/2</f>
        <v>737325.00368549989</v>
      </c>
      <c r="W27" s="9">
        <f>(SUM($E27:K27)+SUM($E27:J27))/2</f>
        <v>920935.22368549998</v>
      </c>
      <c r="X27" s="9">
        <f>(SUM($E27:L27)+SUM($E27:K27))/2</f>
        <v>950289.83368549997</v>
      </c>
      <c r="Y27" s="9">
        <f>(SUM($E27:M27)+SUM($E27:L27))/2</f>
        <v>1070544.3439325001</v>
      </c>
      <c r="Z27" s="9">
        <f>(SUM($E27:N27)+SUM($E27:M27))/2</f>
        <v>1165925.6070935</v>
      </c>
      <c r="AA27" s="9">
        <f t="shared" si="3"/>
        <v>644895.50434317498</v>
      </c>
    </row>
    <row r="28" spans="1:27" hidden="1">
      <c r="A28" s="7">
        <v>2221</v>
      </c>
      <c r="B28" t="s">
        <v>33</v>
      </c>
      <c r="C28" t="str">
        <f t="shared" si="0"/>
        <v>2221 Elec Distribution 360-373</v>
      </c>
      <c r="D28" s="11">
        <v>1</v>
      </c>
      <c r="E28" s="8">
        <v>0</v>
      </c>
      <c r="F28" s="9">
        <v>0</v>
      </c>
      <c r="G28" s="9">
        <v>0</v>
      </c>
      <c r="H28" s="9">
        <v>-4724.51</v>
      </c>
      <c r="I28" s="9">
        <v>0</v>
      </c>
      <c r="J28" s="9">
        <v>0</v>
      </c>
      <c r="K28" s="9">
        <v>0</v>
      </c>
      <c r="L28" s="9">
        <v>0</v>
      </c>
      <c r="M28" s="9">
        <v>0</v>
      </c>
      <c r="N28" s="9">
        <v>0</v>
      </c>
      <c r="O28" s="9">
        <f t="shared" si="1"/>
        <v>-4724.51</v>
      </c>
      <c r="Q28" s="9">
        <f t="shared" si="2"/>
        <v>0</v>
      </c>
      <c r="R28" s="9">
        <f>(SUM($E28:F28)+SUM($E28:E28))/2</f>
        <v>0</v>
      </c>
      <c r="S28" s="9">
        <f>(SUM($E28:G28)+SUM($E28:F28))/2</f>
        <v>0</v>
      </c>
      <c r="T28" s="9">
        <f>(SUM($E28:H28)+SUM($E28:G28))/2</f>
        <v>-2362.2550000000001</v>
      </c>
      <c r="U28" s="9">
        <f>(SUM($E28:I28)+SUM($E28:H28))/2</f>
        <v>-4724.51</v>
      </c>
      <c r="V28" s="9">
        <f>(SUM($E28:J28)+SUM($E28:I28))/2</f>
        <v>-4724.51</v>
      </c>
      <c r="W28" s="9">
        <f>(SUM($E28:K28)+SUM($E28:J28))/2</f>
        <v>-4724.51</v>
      </c>
      <c r="X28" s="9">
        <f>(SUM($E28:L28)+SUM($E28:K28))/2</f>
        <v>-4724.51</v>
      </c>
      <c r="Y28" s="9">
        <f>(SUM($E28:M28)+SUM($E28:L28))/2</f>
        <v>-4724.51</v>
      </c>
      <c r="Z28" s="9">
        <f>(SUM($E28:N28)+SUM($E28:M28))/2</f>
        <v>-4724.51</v>
      </c>
      <c r="AA28" s="9">
        <f t="shared" si="3"/>
        <v>-3070.9315000000011</v>
      </c>
    </row>
    <row r="29" spans="1:27" hidden="1">
      <c r="A29" s="7">
        <v>2237</v>
      </c>
      <c r="B29" t="s">
        <v>33</v>
      </c>
      <c r="C29" t="str">
        <f t="shared" si="0"/>
        <v>2237 Elec Distribution 360-373</v>
      </c>
      <c r="D29" s="11">
        <v>1</v>
      </c>
      <c r="E29" s="8">
        <v>0</v>
      </c>
      <c r="F29" s="9">
        <v>0</v>
      </c>
      <c r="G29" s="9">
        <v>0</v>
      </c>
      <c r="H29" s="9">
        <v>167199.63</v>
      </c>
      <c r="I29" s="9">
        <v>0</v>
      </c>
      <c r="J29" s="9">
        <v>0</v>
      </c>
      <c r="K29" s="9">
        <v>0</v>
      </c>
      <c r="L29" s="9">
        <v>0</v>
      </c>
      <c r="M29" s="9">
        <v>0</v>
      </c>
      <c r="N29" s="9">
        <v>0</v>
      </c>
      <c r="O29" s="9">
        <f t="shared" si="1"/>
        <v>167199.63</v>
      </c>
      <c r="Q29" s="9">
        <f t="shared" si="2"/>
        <v>0</v>
      </c>
      <c r="R29" s="9">
        <f>(SUM($E29:F29)+SUM($E29:E29))/2</f>
        <v>0</v>
      </c>
      <c r="S29" s="9">
        <f>(SUM($E29:G29)+SUM($E29:F29))/2</f>
        <v>0</v>
      </c>
      <c r="T29" s="9">
        <f>(SUM($E29:H29)+SUM($E29:G29))/2</f>
        <v>83599.815000000002</v>
      </c>
      <c r="U29" s="9">
        <f>(SUM($E29:I29)+SUM($E29:H29))/2</f>
        <v>167199.63</v>
      </c>
      <c r="V29" s="9">
        <f>(SUM($E29:J29)+SUM($E29:I29))/2</f>
        <v>167199.63</v>
      </c>
      <c r="W29" s="9">
        <f>(SUM($E29:K29)+SUM($E29:J29))/2</f>
        <v>167199.63</v>
      </c>
      <c r="X29" s="9">
        <f>(SUM($E29:L29)+SUM($E29:K29))/2</f>
        <v>167199.63</v>
      </c>
      <c r="Y29" s="9">
        <f>(SUM($E29:M29)+SUM($E29:L29))/2</f>
        <v>167199.63</v>
      </c>
      <c r="Z29" s="9">
        <f>(SUM($E29:N29)+SUM($E29:M29))/2</f>
        <v>167199.63</v>
      </c>
      <c r="AA29" s="9">
        <f t="shared" si="3"/>
        <v>108679.75950000001</v>
      </c>
    </row>
    <row r="30" spans="1:27" hidden="1">
      <c r="A30" s="7">
        <v>2251</v>
      </c>
      <c r="B30" t="s">
        <v>33</v>
      </c>
      <c r="C30" t="str">
        <f t="shared" si="0"/>
        <v>2251 Elec Distribution 360-373</v>
      </c>
      <c r="D30" s="11">
        <v>1</v>
      </c>
      <c r="E30" s="8">
        <v>1.8189894035458565E-11</v>
      </c>
      <c r="F30" s="9">
        <v>0</v>
      </c>
      <c r="G30" s="9">
        <v>0</v>
      </c>
      <c r="H30" s="9">
        <v>0</v>
      </c>
      <c r="I30" s="9">
        <v>0</v>
      </c>
      <c r="J30" s="9">
        <v>0</v>
      </c>
      <c r="K30" s="9">
        <v>0</v>
      </c>
      <c r="L30" s="9">
        <v>0</v>
      </c>
      <c r="M30" s="9">
        <v>0</v>
      </c>
      <c r="N30" s="9">
        <v>0</v>
      </c>
      <c r="O30" s="9">
        <f t="shared" si="1"/>
        <v>1.8189894035458565E-11</v>
      </c>
      <c r="Q30" s="9">
        <f t="shared" si="2"/>
        <v>9.0949470177292824E-12</v>
      </c>
      <c r="R30" s="9">
        <f>(SUM($E30:F30)+SUM($E30:E30))/2</f>
        <v>1.8189894035458565E-11</v>
      </c>
      <c r="S30" s="9">
        <f>(SUM($E30:G30)+SUM($E30:F30))/2</f>
        <v>1.8189894035458565E-11</v>
      </c>
      <c r="T30" s="9">
        <f>(SUM($E30:H30)+SUM($E30:G30))/2</f>
        <v>1.8189894035458565E-11</v>
      </c>
      <c r="U30" s="9">
        <f>(SUM($E30:I30)+SUM($E30:H30))/2</f>
        <v>1.8189894035458565E-11</v>
      </c>
      <c r="V30" s="9">
        <f>(SUM($E30:J30)+SUM($E30:I30))/2</f>
        <v>1.8189894035458565E-11</v>
      </c>
      <c r="W30" s="9">
        <f>(SUM($E30:K30)+SUM($E30:J30))/2</f>
        <v>1.8189894035458565E-11</v>
      </c>
      <c r="X30" s="9">
        <f>(SUM($E30:L30)+SUM($E30:K30))/2</f>
        <v>1.8189894035458565E-11</v>
      </c>
      <c r="Y30" s="9">
        <f>(SUM($E30:M30)+SUM($E30:L30))/2</f>
        <v>1.8189894035458565E-11</v>
      </c>
      <c r="Z30" s="9">
        <f>(SUM($E30:N30)+SUM($E30:M30))/2</f>
        <v>1.8189894035458565E-11</v>
      </c>
      <c r="AA30" s="9">
        <f t="shared" si="3"/>
        <v>1.7280399333685637E-11</v>
      </c>
    </row>
    <row r="31" spans="1:27" hidden="1">
      <c r="A31" s="7">
        <v>2252</v>
      </c>
      <c r="B31" t="s">
        <v>33</v>
      </c>
      <c r="C31" t="str">
        <f t="shared" ref="C31:C58" si="4">CONCATENATE(A31," ",B31)</f>
        <v>2252 Elec Distribution 360-373</v>
      </c>
      <c r="D31" s="11">
        <v>1</v>
      </c>
      <c r="E31" s="8">
        <v>0</v>
      </c>
      <c r="F31" s="9">
        <v>0</v>
      </c>
      <c r="G31" s="9">
        <v>0</v>
      </c>
      <c r="H31" s="9">
        <v>-43161.66</v>
      </c>
      <c r="I31" s="9">
        <v>0</v>
      </c>
      <c r="J31" s="9">
        <v>0</v>
      </c>
      <c r="K31" s="9">
        <v>0</v>
      </c>
      <c r="L31" s="9">
        <v>0</v>
      </c>
      <c r="M31" s="9">
        <v>0</v>
      </c>
      <c r="N31" s="9">
        <v>0</v>
      </c>
      <c r="O31" s="9">
        <f t="shared" si="1"/>
        <v>-43161.66</v>
      </c>
      <c r="Q31" s="9">
        <f t="shared" si="2"/>
        <v>0</v>
      </c>
      <c r="R31" s="9">
        <f>(SUM($E31:F31)+SUM($E31:E31))/2</f>
        <v>0</v>
      </c>
      <c r="S31" s="9">
        <f>(SUM($E31:G31)+SUM($E31:F31))/2</f>
        <v>0</v>
      </c>
      <c r="T31" s="9">
        <f>(SUM($E31:H31)+SUM($E31:G31))/2</f>
        <v>-21580.83</v>
      </c>
      <c r="U31" s="9">
        <f>(SUM($E31:I31)+SUM($E31:H31))/2</f>
        <v>-43161.66</v>
      </c>
      <c r="V31" s="9">
        <f>(SUM($E31:J31)+SUM($E31:I31))/2</f>
        <v>-43161.66</v>
      </c>
      <c r="W31" s="9">
        <f>(SUM($E31:K31)+SUM($E31:J31))/2</f>
        <v>-43161.66</v>
      </c>
      <c r="X31" s="9">
        <f>(SUM($E31:L31)+SUM($E31:K31))/2</f>
        <v>-43161.66</v>
      </c>
      <c r="Y31" s="9">
        <f>(SUM($E31:M31)+SUM($E31:L31))/2</f>
        <v>-43161.66</v>
      </c>
      <c r="Z31" s="9">
        <f>(SUM($E31:N31)+SUM($E31:M31))/2</f>
        <v>-43161.66</v>
      </c>
      <c r="AA31" s="9">
        <f t="shared" si="3"/>
        <v>-28055.079000000005</v>
      </c>
    </row>
    <row r="32" spans="1:27" hidden="1">
      <c r="A32" s="7">
        <v>2253</v>
      </c>
      <c r="B32" t="s">
        <v>33</v>
      </c>
      <c r="C32" t="str">
        <f t="shared" si="4"/>
        <v>2253 Elec Distribution 360-373</v>
      </c>
      <c r="D32" s="11">
        <v>1</v>
      </c>
      <c r="E32" s="8">
        <v>0</v>
      </c>
      <c r="F32" s="9">
        <v>0</v>
      </c>
      <c r="G32" s="9">
        <v>0</v>
      </c>
      <c r="H32" s="9">
        <v>0</v>
      </c>
      <c r="I32" s="9">
        <v>0</v>
      </c>
      <c r="J32" s="9">
        <v>0</v>
      </c>
      <c r="K32" s="9">
        <v>0</v>
      </c>
      <c r="L32" s="9">
        <v>0</v>
      </c>
      <c r="M32" s="9">
        <v>0</v>
      </c>
      <c r="N32" s="9">
        <v>0</v>
      </c>
      <c r="O32" s="9">
        <f t="shared" si="1"/>
        <v>0</v>
      </c>
      <c r="Q32" s="9">
        <f t="shared" si="2"/>
        <v>0</v>
      </c>
      <c r="R32" s="9">
        <f>(SUM($E32:F32)+SUM($E32:E32))/2</f>
        <v>0</v>
      </c>
      <c r="S32" s="9">
        <f>(SUM($E32:G32)+SUM($E32:F32))/2</f>
        <v>0</v>
      </c>
      <c r="T32" s="9">
        <f>(SUM($E32:H32)+SUM($E32:G32))/2</f>
        <v>0</v>
      </c>
      <c r="U32" s="9">
        <f>(SUM($E32:I32)+SUM($E32:H32))/2</f>
        <v>0</v>
      </c>
      <c r="V32" s="9">
        <f>(SUM($E32:J32)+SUM($E32:I32))/2</f>
        <v>0</v>
      </c>
      <c r="W32" s="9">
        <f>(SUM($E32:K32)+SUM($E32:J32))/2</f>
        <v>0</v>
      </c>
      <c r="X32" s="9">
        <f>(SUM($E32:L32)+SUM($E32:K32))/2</f>
        <v>0</v>
      </c>
      <c r="Y32" s="9">
        <f>(SUM($E32:M32)+SUM($E32:L32))/2</f>
        <v>0</v>
      </c>
      <c r="Z32" s="9">
        <f>(SUM($E32:N32)+SUM($E32:M32))/2</f>
        <v>0</v>
      </c>
      <c r="AA32" s="9">
        <f t="shared" si="3"/>
        <v>0</v>
      </c>
    </row>
    <row r="33" spans="1:27" hidden="1">
      <c r="A33" s="7">
        <v>2260</v>
      </c>
      <c r="B33" t="s">
        <v>33</v>
      </c>
      <c r="C33" t="str">
        <f t="shared" si="4"/>
        <v>2260 Elec Distribution 360-373</v>
      </c>
      <c r="D33" s="11">
        <v>1</v>
      </c>
      <c r="E33" s="8">
        <v>0</v>
      </c>
      <c r="F33" s="9">
        <v>0</v>
      </c>
      <c r="G33" s="9">
        <v>0</v>
      </c>
      <c r="H33" s="9">
        <v>0</v>
      </c>
      <c r="I33" s="9">
        <v>0</v>
      </c>
      <c r="J33" s="9">
        <v>0</v>
      </c>
      <c r="K33" s="9">
        <v>0</v>
      </c>
      <c r="L33" s="9">
        <v>0</v>
      </c>
      <c r="M33" s="9">
        <v>0</v>
      </c>
      <c r="N33" s="9">
        <v>0</v>
      </c>
      <c r="O33" s="9">
        <f t="shared" si="1"/>
        <v>0</v>
      </c>
      <c r="Q33" s="9">
        <f t="shared" si="2"/>
        <v>0</v>
      </c>
      <c r="R33" s="9">
        <f>(SUM($E33:F33)+SUM($E33:E33))/2</f>
        <v>0</v>
      </c>
      <c r="S33" s="9">
        <f>(SUM($E33:G33)+SUM($E33:F33))/2</f>
        <v>0</v>
      </c>
      <c r="T33" s="9">
        <f>(SUM($E33:H33)+SUM($E33:G33))/2</f>
        <v>0</v>
      </c>
      <c r="U33" s="9">
        <f>(SUM($E33:I33)+SUM($E33:H33))/2</f>
        <v>0</v>
      </c>
      <c r="V33" s="9">
        <f>(SUM($E33:J33)+SUM($E33:I33))/2</f>
        <v>0</v>
      </c>
      <c r="W33" s="9">
        <f>(SUM($E33:K33)+SUM($E33:J33))/2</f>
        <v>0</v>
      </c>
      <c r="X33" s="9">
        <f>(SUM($E33:L33)+SUM($E33:K33))/2</f>
        <v>0</v>
      </c>
      <c r="Y33" s="9">
        <f>(SUM($E33:M33)+SUM($E33:L33))/2</f>
        <v>0</v>
      </c>
      <c r="Z33" s="9">
        <f>(SUM($E33:N33)+SUM($E33:M33))/2</f>
        <v>0</v>
      </c>
      <c r="AA33" s="9">
        <f t="shared" si="3"/>
        <v>0</v>
      </c>
    </row>
    <row r="34" spans="1:27" hidden="1">
      <c r="A34" s="7">
        <v>2273</v>
      </c>
      <c r="B34" t="s">
        <v>33</v>
      </c>
      <c r="C34" t="str">
        <f t="shared" si="4"/>
        <v>2273 Elec Distribution 360-373</v>
      </c>
      <c r="D34" s="11">
        <v>1</v>
      </c>
      <c r="E34" s="8">
        <v>0</v>
      </c>
      <c r="F34" s="9">
        <v>0</v>
      </c>
      <c r="G34" s="9">
        <v>0</v>
      </c>
      <c r="H34" s="9">
        <v>0</v>
      </c>
      <c r="I34" s="9">
        <v>0</v>
      </c>
      <c r="J34" s="9">
        <v>0</v>
      </c>
      <c r="K34" s="9">
        <v>0</v>
      </c>
      <c r="L34" s="9">
        <v>0</v>
      </c>
      <c r="M34" s="9">
        <v>0</v>
      </c>
      <c r="N34" s="9">
        <v>0</v>
      </c>
      <c r="O34" s="9">
        <f t="shared" si="1"/>
        <v>0</v>
      </c>
      <c r="Q34" s="9">
        <f t="shared" si="2"/>
        <v>0</v>
      </c>
      <c r="R34" s="9">
        <f>(SUM($E34:F34)+SUM($E34:E34))/2</f>
        <v>0</v>
      </c>
      <c r="S34" s="9">
        <f>(SUM($E34:G34)+SUM($E34:F34))/2</f>
        <v>0</v>
      </c>
      <c r="T34" s="9">
        <f>(SUM($E34:H34)+SUM($E34:G34))/2</f>
        <v>0</v>
      </c>
      <c r="U34" s="9">
        <f>(SUM($E34:I34)+SUM($E34:H34))/2</f>
        <v>0</v>
      </c>
      <c r="V34" s="9">
        <f>(SUM($E34:J34)+SUM($E34:I34))/2</f>
        <v>0</v>
      </c>
      <c r="W34" s="9">
        <f>(SUM($E34:K34)+SUM($E34:J34))/2</f>
        <v>0</v>
      </c>
      <c r="X34" s="9">
        <f>(SUM($E34:L34)+SUM($E34:K34))/2</f>
        <v>0</v>
      </c>
      <c r="Y34" s="9">
        <f>(SUM($E34:M34)+SUM($E34:L34))/2</f>
        <v>0</v>
      </c>
      <c r="Z34" s="9">
        <f>(SUM($E34:N34)+SUM($E34:M34))/2</f>
        <v>0</v>
      </c>
      <c r="AA34" s="9">
        <f t="shared" si="3"/>
        <v>0</v>
      </c>
    </row>
    <row r="35" spans="1:27" hidden="1">
      <c r="A35" s="7">
        <v>2274</v>
      </c>
      <c r="B35" t="s">
        <v>33</v>
      </c>
      <c r="C35" t="str">
        <f t="shared" si="4"/>
        <v>2274 Elec Distribution 360-373</v>
      </c>
      <c r="D35" s="11">
        <v>1</v>
      </c>
      <c r="E35" s="8">
        <v>0</v>
      </c>
      <c r="F35" s="9">
        <v>0</v>
      </c>
      <c r="G35" s="9">
        <v>0</v>
      </c>
      <c r="H35" s="9">
        <v>0</v>
      </c>
      <c r="I35" s="9">
        <v>0</v>
      </c>
      <c r="J35" s="9">
        <v>0</v>
      </c>
      <c r="K35" s="9">
        <v>0</v>
      </c>
      <c r="L35" s="9">
        <v>0</v>
      </c>
      <c r="M35" s="9">
        <v>0</v>
      </c>
      <c r="N35" s="9">
        <v>0</v>
      </c>
      <c r="O35" s="9">
        <f t="shared" si="1"/>
        <v>0</v>
      </c>
      <c r="Q35" s="9">
        <f t="shared" si="2"/>
        <v>0</v>
      </c>
      <c r="R35" s="9">
        <f>(SUM($E35:F35)+SUM($E35:E35))/2</f>
        <v>0</v>
      </c>
      <c r="S35" s="9">
        <f>(SUM($E35:G35)+SUM($E35:F35))/2</f>
        <v>0</v>
      </c>
      <c r="T35" s="9">
        <f>(SUM($E35:H35)+SUM($E35:G35))/2</f>
        <v>0</v>
      </c>
      <c r="U35" s="9">
        <f>(SUM($E35:I35)+SUM($E35:H35))/2</f>
        <v>0</v>
      </c>
      <c r="V35" s="9">
        <f>(SUM($E35:J35)+SUM($E35:I35))/2</f>
        <v>0</v>
      </c>
      <c r="W35" s="9">
        <f>(SUM($E35:K35)+SUM($E35:J35))/2</f>
        <v>0</v>
      </c>
      <c r="X35" s="9">
        <f>(SUM($E35:L35)+SUM($E35:K35))/2</f>
        <v>0</v>
      </c>
      <c r="Y35" s="9">
        <f>(SUM($E35:M35)+SUM($E35:L35))/2</f>
        <v>0</v>
      </c>
      <c r="Z35" s="9">
        <f>(SUM($E35:N35)+SUM($E35:M35))/2</f>
        <v>0</v>
      </c>
      <c r="AA35" s="9">
        <f t="shared" si="3"/>
        <v>0</v>
      </c>
    </row>
    <row r="36" spans="1:27" hidden="1">
      <c r="A36" s="7">
        <v>2275</v>
      </c>
      <c r="B36" t="s">
        <v>33</v>
      </c>
      <c r="C36" t="str">
        <f t="shared" si="4"/>
        <v>2275 Elec Distribution 360-373</v>
      </c>
      <c r="D36" s="11">
        <v>1</v>
      </c>
      <c r="E36" s="8">
        <v>0</v>
      </c>
      <c r="F36" s="9">
        <v>0</v>
      </c>
      <c r="G36" s="9">
        <v>0</v>
      </c>
      <c r="H36" s="9">
        <v>0</v>
      </c>
      <c r="I36" s="9">
        <v>0</v>
      </c>
      <c r="J36" s="9">
        <v>0</v>
      </c>
      <c r="K36" s="9">
        <v>0</v>
      </c>
      <c r="L36" s="9">
        <v>0</v>
      </c>
      <c r="M36" s="9">
        <v>0</v>
      </c>
      <c r="N36" s="9">
        <v>0</v>
      </c>
      <c r="O36" s="9">
        <f t="shared" ref="O36:O67" si="5">SUM(E36:N36)</f>
        <v>0</v>
      </c>
      <c r="Q36" s="9">
        <f t="shared" ref="Q36:Q67" si="6">E36/2</f>
        <v>0</v>
      </c>
      <c r="R36" s="9">
        <f>(SUM($E36:F36)+SUM($E36:E36))/2</f>
        <v>0</v>
      </c>
      <c r="S36" s="9">
        <f>(SUM($E36:G36)+SUM($E36:F36))/2</f>
        <v>0</v>
      </c>
      <c r="T36" s="9">
        <f>(SUM($E36:H36)+SUM($E36:G36))/2</f>
        <v>0</v>
      </c>
      <c r="U36" s="9">
        <f>(SUM($E36:I36)+SUM($E36:H36))/2</f>
        <v>0</v>
      </c>
      <c r="V36" s="9">
        <f>(SUM($E36:J36)+SUM($E36:I36))/2</f>
        <v>0</v>
      </c>
      <c r="W36" s="9">
        <f>(SUM($E36:K36)+SUM($E36:J36))/2</f>
        <v>0</v>
      </c>
      <c r="X36" s="9">
        <f>(SUM($E36:L36)+SUM($E36:K36))/2</f>
        <v>0</v>
      </c>
      <c r="Y36" s="9">
        <f>(SUM($E36:M36)+SUM($E36:L36))/2</f>
        <v>0</v>
      </c>
      <c r="Z36" s="9">
        <f>(SUM($E36:N36)+SUM($E36:M36))/2</f>
        <v>0</v>
      </c>
      <c r="AA36" s="9">
        <f t="shared" ref="AA36:AA67" si="7">AVERAGE(Q36:Z36)</f>
        <v>0</v>
      </c>
    </row>
    <row r="37" spans="1:27" hidden="1">
      <c r="A37" s="7">
        <v>2276</v>
      </c>
      <c r="B37" t="s">
        <v>33</v>
      </c>
      <c r="C37" t="str">
        <f t="shared" si="4"/>
        <v>2276 Elec Distribution 360-373</v>
      </c>
      <c r="D37" s="11">
        <v>1</v>
      </c>
      <c r="E37" s="8">
        <v>12908.11</v>
      </c>
      <c r="F37" s="9">
        <v>4226.1900000000005</v>
      </c>
      <c r="G37" s="9">
        <v>20.84</v>
      </c>
      <c r="H37" s="9">
        <v>935.06</v>
      </c>
      <c r="I37" s="9">
        <v>2925.9500000000003</v>
      </c>
      <c r="J37" s="9">
        <v>4742.1899999999987</v>
      </c>
      <c r="K37" s="9">
        <v>0</v>
      </c>
      <c r="L37" s="9">
        <v>0</v>
      </c>
      <c r="M37" s="9">
        <v>0</v>
      </c>
      <c r="N37" s="9">
        <v>0</v>
      </c>
      <c r="O37" s="9">
        <f t="shared" si="5"/>
        <v>25758.340000000004</v>
      </c>
      <c r="Q37" s="9">
        <f t="shared" si="6"/>
        <v>6454.0550000000003</v>
      </c>
      <c r="R37" s="9">
        <f>(SUM($E37:F37)+SUM($E37:E37))/2</f>
        <v>15021.205000000002</v>
      </c>
      <c r="S37" s="9">
        <f>(SUM($E37:G37)+SUM($E37:F37))/2</f>
        <v>17144.72</v>
      </c>
      <c r="T37" s="9">
        <f>(SUM($E37:H37)+SUM($E37:G37))/2</f>
        <v>17622.670000000006</v>
      </c>
      <c r="U37" s="9">
        <f>(SUM($E37:I37)+SUM($E37:H37))/2</f>
        <v>19553.175000000003</v>
      </c>
      <c r="V37" s="9">
        <f>(SUM($E37:J37)+SUM($E37:I37))/2</f>
        <v>23387.245000000003</v>
      </c>
      <c r="W37" s="9">
        <f>(SUM($E37:K37)+SUM($E37:J37))/2</f>
        <v>25758.340000000004</v>
      </c>
      <c r="X37" s="9">
        <f>(SUM($E37:L37)+SUM($E37:K37))/2</f>
        <v>25758.340000000004</v>
      </c>
      <c r="Y37" s="9">
        <f>(SUM($E37:M37)+SUM($E37:L37))/2</f>
        <v>25758.340000000004</v>
      </c>
      <c r="Z37" s="9">
        <f>(SUM($E37:N37)+SUM($E37:M37))/2</f>
        <v>25758.340000000004</v>
      </c>
      <c r="AA37" s="9">
        <f t="shared" si="7"/>
        <v>20221.643</v>
      </c>
    </row>
    <row r="38" spans="1:27" hidden="1">
      <c r="A38" s="7">
        <v>2278</v>
      </c>
      <c r="B38" t="s">
        <v>33</v>
      </c>
      <c r="C38" t="str">
        <f t="shared" si="4"/>
        <v>2278 Elec Distribution 360-373</v>
      </c>
      <c r="D38" s="11">
        <v>1</v>
      </c>
      <c r="E38" s="8">
        <v>0</v>
      </c>
      <c r="F38" s="9">
        <v>0</v>
      </c>
      <c r="G38" s="9">
        <v>0</v>
      </c>
      <c r="H38" s="9">
        <v>-150117.25</v>
      </c>
      <c r="I38" s="9">
        <v>0</v>
      </c>
      <c r="J38" s="9">
        <v>0</v>
      </c>
      <c r="K38" s="9">
        <v>0</v>
      </c>
      <c r="L38" s="9">
        <v>0</v>
      </c>
      <c r="M38" s="9">
        <v>0</v>
      </c>
      <c r="N38" s="9">
        <v>0</v>
      </c>
      <c r="O38" s="9">
        <f t="shared" si="5"/>
        <v>-150117.25</v>
      </c>
      <c r="Q38" s="9">
        <f t="shared" si="6"/>
        <v>0</v>
      </c>
      <c r="R38" s="9">
        <f>(SUM($E38:F38)+SUM($E38:E38))/2</f>
        <v>0</v>
      </c>
      <c r="S38" s="9">
        <f>(SUM($E38:G38)+SUM($E38:F38))/2</f>
        <v>0</v>
      </c>
      <c r="T38" s="9">
        <f>(SUM($E38:H38)+SUM($E38:G38))/2</f>
        <v>-75058.625</v>
      </c>
      <c r="U38" s="9">
        <f>(SUM($E38:I38)+SUM($E38:H38))/2</f>
        <v>-150117.25</v>
      </c>
      <c r="V38" s="9">
        <f>(SUM($E38:J38)+SUM($E38:I38))/2</f>
        <v>-150117.25</v>
      </c>
      <c r="W38" s="9">
        <f>(SUM($E38:K38)+SUM($E38:J38))/2</f>
        <v>-150117.25</v>
      </c>
      <c r="X38" s="9">
        <f>(SUM($E38:L38)+SUM($E38:K38))/2</f>
        <v>-150117.25</v>
      </c>
      <c r="Y38" s="9">
        <f>(SUM($E38:M38)+SUM($E38:L38))/2</f>
        <v>-150117.25</v>
      </c>
      <c r="Z38" s="9">
        <f>(SUM($E38:N38)+SUM($E38:M38))/2</f>
        <v>-150117.25</v>
      </c>
      <c r="AA38" s="9">
        <f t="shared" si="7"/>
        <v>-97576.212499999994</v>
      </c>
    </row>
    <row r="39" spans="1:27" hidden="1">
      <c r="A39" s="7">
        <v>2283</v>
      </c>
      <c r="B39" t="s">
        <v>33</v>
      </c>
      <c r="C39" t="str">
        <f t="shared" si="4"/>
        <v>2283 Elec Distribution 360-373</v>
      </c>
      <c r="D39" s="11">
        <v>1</v>
      </c>
      <c r="E39" s="8">
        <v>0</v>
      </c>
      <c r="F39" s="9">
        <v>0</v>
      </c>
      <c r="G39" s="9">
        <v>0</v>
      </c>
      <c r="H39" s="9">
        <v>0</v>
      </c>
      <c r="I39" s="9">
        <v>0</v>
      </c>
      <c r="J39" s="9">
        <v>0</v>
      </c>
      <c r="K39" s="9">
        <v>0</v>
      </c>
      <c r="L39" s="9">
        <v>0</v>
      </c>
      <c r="M39" s="9">
        <v>0</v>
      </c>
      <c r="N39" s="9">
        <v>0</v>
      </c>
      <c r="O39" s="9">
        <f t="shared" si="5"/>
        <v>0</v>
      </c>
      <c r="Q39" s="9">
        <f t="shared" si="6"/>
        <v>0</v>
      </c>
      <c r="R39" s="9">
        <f>(SUM($E39:F39)+SUM($E39:E39))/2</f>
        <v>0</v>
      </c>
      <c r="S39" s="9">
        <f>(SUM($E39:G39)+SUM($E39:F39))/2</f>
        <v>0</v>
      </c>
      <c r="T39" s="9">
        <f>(SUM($E39:H39)+SUM($E39:G39))/2</f>
        <v>0</v>
      </c>
      <c r="U39" s="9">
        <f>(SUM($E39:I39)+SUM($E39:H39))/2</f>
        <v>0</v>
      </c>
      <c r="V39" s="9">
        <f>(SUM($E39:J39)+SUM($E39:I39))/2</f>
        <v>0</v>
      </c>
      <c r="W39" s="9">
        <f>(SUM($E39:K39)+SUM($E39:J39))/2</f>
        <v>0</v>
      </c>
      <c r="X39" s="9">
        <f>(SUM($E39:L39)+SUM($E39:K39))/2</f>
        <v>0</v>
      </c>
      <c r="Y39" s="9">
        <f>(SUM($E39:M39)+SUM($E39:L39))/2</f>
        <v>0</v>
      </c>
      <c r="Z39" s="9">
        <f>(SUM($E39:N39)+SUM($E39:M39))/2</f>
        <v>0</v>
      </c>
      <c r="AA39" s="9">
        <f t="shared" si="7"/>
        <v>0</v>
      </c>
    </row>
    <row r="40" spans="1:27" hidden="1">
      <c r="A40" s="7">
        <v>2289</v>
      </c>
      <c r="B40" t="s">
        <v>33</v>
      </c>
      <c r="C40" t="str">
        <f t="shared" si="4"/>
        <v>2289 Elec Distribution 360-373</v>
      </c>
      <c r="D40" s="11">
        <v>1</v>
      </c>
      <c r="E40" s="8">
        <v>7847.04</v>
      </c>
      <c r="F40" s="9">
        <v>11182.3</v>
      </c>
      <c r="G40" s="9">
        <v>115.4</v>
      </c>
      <c r="H40" s="9">
        <v>0</v>
      </c>
      <c r="I40" s="9">
        <v>0</v>
      </c>
      <c r="J40" s="9">
        <v>0</v>
      </c>
      <c r="K40" s="9">
        <v>0</v>
      </c>
      <c r="L40" s="9">
        <v>0</v>
      </c>
      <c r="M40" s="9">
        <v>0</v>
      </c>
      <c r="N40" s="9">
        <v>0</v>
      </c>
      <c r="O40" s="9">
        <f t="shared" si="5"/>
        <v>19144.740000000002</v>
      </c>
      <c r="Q40" s="9">
        <f t="shared" si="6"/>
        <v>3923.52</v>
      </c>
      <c r="R40" s="9">
        <f>(SUM($E40:F40)+SUM($E40:E40))/2</f>
        <v>13438.19</v>
      </c>
      <c r="S40" s="9">
        <f>(SUM($E40:G40)+SUM($E40:F40))/2</f>
        <v>19087.04</v>
      </c>
      <c r="T40" s="9">
        <f>(SUM($E40:H40)+SUM($E40:G40))/2</f>
        <v>19144.740000000002</v>
      </c>
      <c r="U40" s="9">
        <f>(SUM($E40:I40)+SUM($E40:H40))/2</f>
        <v>19144.740000000002</v>
      </c>
      <c r="V40" s="9">
        <f>(SUM($E40:J40)+SUM($E40:I40))/2</f>
        <v>19144.740000000002</v>
      </c>
      <c r="W40" s="9">
        <f>(SUM($E40:K40)+SUM($E40:J40))/2</f>
        <v>19144.740000000002</v>
      </c>
      <c r="X40" s="9">
        <f>(SUM($E40:L40)+SUM($E40:K40))/2</f>
        <v>19144.740000000002</v>
      </c>
      <c r="Y40" s="9">
        <f>(SUM($E40:M40)+SUM($E40:L40))/2</f>
        <v>19144.740000000002</v>
      </c>
      <c r="Z40" s="9">
        <f>(SUM($E40:N40)+SUM($E40:M40))/2</f>
        <v>19144.740000000002</v>
      </c>
      <c r="AA40" s="9">
        <f t="shared" si="7"/>
        <v>17046.192999999999</v>
      </c>
    </row>
    <row r="41" spans="1:27" hidden="1">
      <c r="A41" s="7">
        <v>2293</v>
      </c>
      <c r="B41" t="s">
        <v>33</v>
      </c>
      <c r="C41" t="str">
        <f t="shared" si="4"/>
        <v>2293 Elec Distribution 360-373</v>
      </c>
      <c r="D41" s="11">
        <v>1</v>
      </c>
      <c r="E41" s="8">
        <v>0</v>
      </c>
      <c r="F41" s="9">
        <v>0</v>
      </c>
      <c r="G41" s="9">
        <v>0</v>
      </c>
      <c r="H41" s="9">
        <v>0</v>
      </c>
      <c r="I41" s="9">
        <v>0</v>
      </c>
      <c r="J41" s="9">
        <v>0</v>
      </c>
      <c r="K41" s="9">
        <v>0</v>
      </c>
      <c r="L41" s="9">
        <v>0</v>
      </c>
      <c r="M41" s="9">
        <v>0</v>
      </c>
      <c r="N41" s="9">
        <v>0</v>
      </c>
      <c r="O41" s="9">
        <f t="shared" si="5"/>
        <v>0</v>
      </c>
      <c r="Q41" s="9">
        <f t="shared" si="6"/>
        <v>0</v>
      </c>
      <c r="R41" s="9">
        <f>(SUM($E41:F41)+SUM($E41:E41))/2</f>
        <v>0</v>
      </c>
      <c r="S41" s="9">
        <f>(SUM($E41:G41)+SUM($E41:F41))/2</f>
        <v>0</v>
      </c>
      <c r="T41" s="9">
        <f>(SUM($E41:H41)+SUM($E41:G41))/2</f>
        <v>0</v>
      </c>
      <c r="U41" s="9">
        <f>(SUM($E41:I41)+SUM($E41:H41))/2</f>
        <v>0</v>
      </c>
      <c r="V41" s="9">
        <f>(SUM($E41:J41)+SUM($E41:I41))/2</f>
        <v>0</v>
      </c>
      <c r="W41" s="9">
        <f>(SUM($E41:K41)+SUM($E41:J41))/2</f>
        <v>0</v>
      </c>
      <c r="X41" s="9">
        <f>(SUM($E41:L41)+SUM($E41:K41))/2</f>
        <v>0</v>
      </c>
      <c r="Y41" s="9">
        <f>(SUM($E41:M41)+SUM($E41:L41))/2</f>
        <v>0</v>
      </c>
      <c r="Z41" s="9">
        <f>(SUM($E41:N41)+SUM($E41:M41))/2</f>
        <v>0</v>
      </c>
      <c r="AA41" s="9">
        <f t="shared" si="7"/>
        <v>0</v>
      </c>
    </row>
    <row r="42" spans="1:27" hidden="1">
      <c r="A42" s="7">
        <v>2294</v>
      </c>
      <c r="B42" t="s">
        <v>33</v>
      </c>
      <c r="C42" t="str">
        <f t="shared" si="4"/>
        <v>2294 Elec Distribution 360-373</v>
      </c>
      <c r="D42" s="11">
        <v>1</v>
      </c>
      <c r="E42" s="8">
        <v>0</v>
      </c>
      <c r="F42" s="9">
        <v>0</v>
      </c>
      <c r="G42" s="9">
        <v>0</v>
      </c>
      <c r="H42" s="9">
        <v>0</v>
      </c>
      <c r="I42" s="9">
        <v>0</v>
      </c>
      <c r="J42" s="9">
        <v>0</v>
      </c>
      <c r="K42" s="9">
        <v>0</v>
      </c>
      <c r="L42" s="9">
        <v>0</v>
      </c>
      <c r="M42" s="9">
        <v>0</v>
      </c>
      <c r="N42" s="9">
        <v>0</v>
      </c>
      <c r="O42" s="9">
        <f t="shared" si="5"/>
        <v>0</v>
      </c>
      <c r="Q42" s="9">
        <f t="shared" si="6"/>
        <v>0</v>
      </c>
      <c r="R42" s="9">
        <f>(SUM($E42:F42)+SUM($E42:E42))/2</f>
        <v>0</v>
      </c>
      <c r="S42" s="9">
        <f>(SUM($E42:G42)+SUM($E42:F42))/2</f>
        <v>0</v>
      </c>
      <c r="T42" s="9">
        <f>(SUM($E42:H42)+SUM($E42:G42))/2</f>
        <v>0</v>
      </c>
      <c r="U42" s="9">
        <f>(SUM($E42:I42)+SUM($E42:H42))/2</f>
        <v>0</v>
      </c>
      <c r="V42" s="9">
        <f>(SUM($E42:J42)+SUM($E42:I42))/2</f>
        <v>0</v>
      </c>
      <c r="W42" s="9">
        <f>(SUM($E42:K42)+SUM($E42:J42))/2</f>
        <v>0</v>
      </c>
      <c r="X42" s="9">
        <f>(SUM($E42:L42)+SUM($E42:K42))/2</f>
        <v>0</v>
      </c>
      <c r="Y42" s="9">
        <f>(SUM($E42:M42)+SUM($E42:L42))/2</f>
        <v>0</v>
      </c>
      <c r="Z42" s="9">
        <f>(SUM($E42:N42)+SUM($E42:M42))/2</f>
        <v>0</v>
      </c>
      <c r="AA42" s="9">
        <f t="shared" si="7"/>
        <v>0</v>
      </c>
    </row>
    <row r="43" spans="1:27" hidden="1">
      <c r="A43" s="7">
        <v>2296</v>
      </c>
      <c r="B43" t="s">
        <v>33</v>
      </c>
      <c r="C43" t="str">
        <f t="shared" si="4"/>
        <v>2296 Elec Distribution 360-373</v>
      </c>
      <c r="D43" s="11">
        <v>1</v>
      </c>
      <c r="E43" s="8">
        <v>0</v>
      </c>
      <c r="F43" s="9">
        <v>0</v>
      </c>
      <c r="G43" s="9">
        <v>0</v>
      </c>
      <c r="H43" s="9">
        <v>0</v>
      </c>
      <c r="I43" s="9">
        <v>0</v>
      </c>
      <c r="J43" s="9">
        <v>0</v>
      </c>
      <c r="K43" s="9">
        <v>0</v>
      </c>
      <c r="L43" s="9">
        <v>0</v>
      </c>
      <c r="M43" s="9">
        <v>0</v>
      </c>
      <c r="N43" s="9">
        <v>0</v>
      </c>
      <c r="O43" s="9">
        <f t="shared" si="5"/>
        <v>0</v>
      </c>
      <c r="Q43" s="9">
        <f t="shared" si="6"/>
        <v>0</v>
      </c>
      <c r="R43" s="9">
        <f>(SUM($E43:F43)+SUM($E43:E43))/2</f>
        <v>0</v>
      </c>
      <c r="S43" s="9">
        <f>(SUM($E43:G43)+SUM($E43:F43))/2</f>
        <v>0</v>
      </c>
      <c r="T43" s="9">
        <f>(SUM($E43:H43)+SUM($E43:G43))/2</f>
        <v>0</v>
      </c>
      <c r="U43" s="9">
        <f>(SUM($E43:I43)+SUM($E43:H43))/2</f>
        <v>0</v>
      </c>
      <c r="V43" s="9">
        <f>(SUM($E43:J43)+SUM($E43:I43))/2</f>
        <v>0</v>
      </c>
      <c r="W43" s="9">
        <f>(SUM($E43:K43)+SUM($E43:J43))/2</f>
        <v>0</v>
      </c>
      <c r="X43" s="9">
        <f>(SUM($E43:L43)+SUM($E43:K43))/2</f>
        <v>0</v>
      </c>
      <c r="Y43" s="9">
        <f>(SUM($E43:M43)+SUM($E43:L43))/2</f>
        <v>0</v>
      </c>
      <c r="Z43" s="9">
        <f>(SUM($E43:N43)+SUM($E43:M43))/2</f>
        <v>0</v>
      </c>
      <c r="AA43" s="9">
        <f t="shared" si="7"/>
        <v>0</v>
      </c>
    </row>
    <row r="44" spans="1:27" hidden="1">
      <c r="A44" s="7">
        <v>2301</v>
      </c>
      <c r="B44" t="s">
        <v>33</v>
      </c>
      <c r="C44" t="str">
        <f t="shared" si="4"/>
        <v>2301 Elec Distribution 360-373</v>
      </c>
      <c r="D44" s="11">
        <v>1</v>
      </c>
      <c r="E44" s="8">
        <v>0</v>
      </c>
      <c r="F44" s="9">
        <v>0</v>
      </c>
      <c r="G44" s="9">
        <v>0</v>
      </c>
      <c r="H44" s="9">
        <v>0</v>
      </c>
      <c r="I44" s="9">
        <v>0</v>
      </c>
      <c r="J44" s="9">
        <v>0</v>
      </c>
      <c r="K44" s="9">
        <v>0</v>
      </c>
      <c r="L44" s="9">
        <v>0</v>
      </c>
      <c r="M44" s="9">
        <v>0</v>
      </c>
      <c r="N44" s="9">
        <v>0</v>
      </c>
      <c r="O44" s="9">
        <f t="shared" si="5"/>
        <v>0</v>
      </c>
      <c r="Q44" s="9">
        <f t="shared" si="6"/>
        <v>0</v>
      </c>
      <c r="R44" s="9">
        <f>(SUM($E44:F44)+SUM($E44:E44))/2</f>
        <v>0</v>
      </c>
      <c r="S44" s="9">
        <f>(SUM($E44:G44)+SUM($E44:F44))/2</f>
        <v>0</v>
      </c>
      <c r="T44" s="9">
        <f>(SUM($E44:H44)+SUM($E44:G44))/2</f>
        <v>0</v>
      </c>
      <c r="U44" s="9">
        <f>(SUM($E44:I44)+SUM($E44:H44))/2</f>
        <v>0</v>
      </c>
      <c r="V44" s="9">
        <f>(SUM($E44:J44)+SUM($E44:I44))/2</f>
        <v>0</v>
      </c>
      <c r="W44" s="9">
        <f>(SUM($E44:K44)+SUM($E44:J44))/2</f>
        <v>0</v>
      </c>
      <c r="X44" s="9">
        <f>(SUM($E44:L44)+SUM($E44:K44))/2</f>
        <v>0</v>
      </c>
      <c r="Y44" s="9">
        <f>(SUM($E44:M44)+SUM($E44:L44))/2</f>
        <v>0</v>
      </c>
      <c r="Z44" s="9">
        <f>(SUM($E44:N44)+SUM($E44:M44))/2</f>
        <v>0</v>
      </c>
      <c r="AA44" s="9">
        <f t="shared" si="7"/>
        <v>0</v>
      </c>
    </row>
    <row r="45" spans="1:27" hidden="1">
      <c r="A45" s="7">
        <v>2306</v>
      </c>
      <c r="B45" t="s">
        <v>33</v>
      </c>
      <c r="C45" t="str">
        <f t="shared" si="4"/>
        <v>2306 Elec Distribution 360-373</v>
      </c>
      <c r="D45" s="11">
        <v>1</v>
      </c>
      <c r="E45" s="8">
        <v>0</v>
      </c>
      <c r="F45" s="9">
        <v>0</v>
      </c>
      <c r="G45" s="9">
        <v>0</v>
      </c>
      <c r="H45" s="9">
        <v>0</v>
      </c>
      <c r="I45" s="9">
        <v>0</v>
      </c>
      <c r="J45" s="9">
        <v>0</v>
      </c>
      <c r="K45" s="9">
        <v>0</v>
      </c>
      <c r="L45" s="9">
        <v>0</v>
      </c>
      <c r="M45" s="9">
        <v>0</v>
      </c>
      <c r="N45" s="9">
        <v>0</v>
      </c>
      <c r="O45" s="9">
        <f t="shared" si="5"/>
        <v>0</v>
      </c>
      <c r="Q45" s="9">
        <f t="shared" si="6"/>
        <v>0</v>
      </c>
      <c r="R45" s="9">
        <f>(SUM($E45:F45)+SUM($E45:E45))/2</f>
        <v>0</v>
      </c>
      <c r="S45" s="9">
        <f>(SUM($E45:G45)+SUM($E45:F45))/2</f>
        <v>0</v>
      </c>
      <c r="T45" s="9">
        <f>(SUM($E45:H45)+SUM($E45:G45))/2</f>
        <v>0</v>
      </c>
      <c r="U45" s="9">
        <f>(SUM($E45:I45)+SUM($E45:H45))/2</f>
        <v>0</v>
      </c>
      <c r="V45" s="9">
        <f>(SUM($E45:J45)+SUM($E45:I45))/2</f>
        <v>0</v>
      </c>
      <c r="W45" s="9">
        <f>(SUM($E45:K45)+SUM($E45:J45))/2</f>
        <v>0</v>
      </c>
      <c r="X45" s="9">
        <f>(SUM($E45:L45)+SUM($E45:K45))/2</f>
        <v>0</v>
      </c>
      <c r="Y45" s="9">
        <f>(SUM($E45:M45)+SUM($E45:L45))/2</f>
        <v>0</v>
      </c>
      <c r="Z45" s="9">
        <f>(SUM($E45:N45)+SUM($E45:M45))/2</f>
        <v>0</v>
      </c>
      <c r="AA45" s="9">
        <f t="shared" si="7"/>
        <v>0</v>
      </c>
    </row>
    <row r="46" spans="1:27" hidden="1">
      <c r="A46" s="7">
        <v>2317</v>
      </c>
      <c r="B46" t="s">
        <v>33</v>
      </c>
      <c r="C46" t="str">
        <f t="shared" si="4"/>
        <v>2317 Elec Distribution 360-373</v>
      </c>
      <c r="D46" s="11">
        <v>1</v>
      </c>
      <c r="E46" s="8">
        <v>0</v>
      </c>
      <c r="F46" s="9">
        <v>0</v>
      </c>
      <c r="G46" s="9">
        <v>0</v>
      </c>
      <c r="H46" s="9">
        <v>0</v>
      </c>
      <c r="I46" s="9">
        <v>0</v>
      </c>
      <c r="J46" s="9">
        <v>0</v>
      </c>
      <c r="K46" s="9">
        <v>0</v>
      </c>
      <c r="L46" s="9">
        <v>0</v>
      </c>
      <c r="M46" s="9">
        <v>0</v>
      </c>
      <c r="N46" s="9">
        <v>0</v>
      </c>
      <c r="O46" s="9">
        <f t="shared" si="5"/>
        <v>0</v>
      </c>
      <c r="Q46" s="9">
        <f t="shared" si="6"/>
        <v>0</v>
      </c>
      <c r="R46" s="9">
        <f>(SUM($E46:F46)+SUM($E46:E46))/2</f>
        <v>0</v>
      </c>
      <c r="S46" s="9">
        <f>(SUM($E46:G46)+SUM($E46:F46))/2</f>
        <v>0</v>
      </c>
      <c r="T46" s="9">
        <f>(SUM($E46:H46)+SUM($E46:G46))/2</f>
        <v>0</v>
      </c>
      <c r="U46" s="9">
        <f>(SUM($E46:I46)+SUM($E46:H46))/2</f>
        <v>0</v>
      </c>
      <c r="V46" s="9">
        <f>(SUM($E46:J46)+SUM($E46:I46))/2</f>
        <v>0</v>
      </c>
      <c r="W46" s="9">
        <f>(SUM($E46:K46)+SUM($E46:J46))/2</f>
        <v>0</v>
      </c>
      <c r="X46" s="9">
        <f>(SUM($E46:L46)+SUM($E46:K46))/2</f>
        <v>0</v>
      </c>
      <c r="Y46" s="9">
        <f>(SUM($E46:M46)+SUM($E46:L46))/2</f>
        <v>0</v>
      </c>
      <c r="Z46" s="9">
        <f>(SUM($E46:N46)+SUM($E46:M46))/2</f>
        <v>0</v>
      </c>
      <c r="AA46" s="9">
        <f t="shared" si="7"/>
        <v>0</v>
      </c>
    </row>
    <row r="47" spans="1:27" hidden="1">
      <c r="A47" s="7">
        <v>2322</v>
      </c>
      <c r="B47" t="s">
        <v>33</v>
      </c>
      <c r="C47" t="str">
        <f t="shared" si="4"/>
        <v>2322 Elec Distribution 360-373</v>
      </c>
      <c r="D47" s="11">
        <v>1</v>
      </c>
      <c r="E47" s="8">
        <v>0</v>
      </c>
      <c r="F47" s="9">
        <v>0</v>
      </c>
      <c r="G47" s="9">
        <v>0</v>
      </c>
      <c r="H47" s="9">
        <v>0</v>
      </c>
      <c r="I47" s="9">
        <v>0</v>
      </c>
      <c r="J47" s="9">
        <v>0</v>
      </c>
      <c r="K47" s="9">
        <v>0</v>
      </c>
      <c r="L47" s="9">
        <v>0</v>
      </c>
      <c r="M47" s="9">
        <v>0</v>
      </c>
      <c r="N47" s="9">
        <v>0</v>
      </c>
      <c r="O47" s="9">
        <f t="shared" si="5"/>
        <v>0</v>
      </c>
      <c r="Q47" s="9">
        <f t="shared" si="6"/>
        <v>0</v>
      </c>
      <c r="R47" s="9">
        <f>(SUM($E47:F47)+SUM($E47:E47))/2</f>
        <v>0</v>
      </c>
      <c r="S47" s="9">
        <f>(SUM($E47:G47)+SUM($E47:F47))/2</f>
        <v>0</v>
      </c>
      <c r="T47" s="9">
        <f>(SUM($E47:H47)+SUM($E47:G47))/2</f>
        <v>0</v>
      </c>
      <c r="U47" s="9">
        <f>(SUM($E47:I47)+SUM($E47:H47))/2</f>
        <v>0</v>
      </c>
      <c r="V47" s="9">
        <f>(SUM($E47:J47)+SUM($E47:I47))/2</f>
        <v>0</v>
      </c>
      <c r="W47" s="9">
        <f>(SUM($E47:K47)+SUM($E47:J47))/2</f>
        <v>0</v>
      </c>
      <c r="X47" s="9">
        <f>(SUM($E47:L47)+SUM($E47:K47))/2</f>
        <v>0</v>
      </c>
      <c r="Y47" s="9">
        <f>(SUM($E47:M47)+SUM($E47:L47))/2</f>
        <v>0</v>
      </c>
      <c r="Z47" s="9">
        <f>(SUM($E47:N47)+SUM($E47:M47))/2</f>
        <v>0</v>
      </c>
      <c r="AA47" s="9">
        <f t="shared" si="7"/>
        <v>0</v>
      </c>
    </row>
    <row r="48" spans="1:27" hidden="1">
      <c r="A48" s="7">
        <v>2331</v>
      </c>
      <c r="B48" t="s">
        <v>33</v>
      </c>
      <c r="C48" t="str">
        <f t="shared" si="4"/>
        <v>2331 Elec Distribution 360-373</v>
      </c>
      <c r="D48" s="11">
        <v>1</v>
      </c>
      <c r="E48" s="8">
        <v>0</v>
      </c>
      <c r="F48" s="9">
        <v>0</v>
      </c>
      <c r="G48" s="9">
        <v>0</v>
      </c>
      <c r="H48" s="9">
        <v>0</v>
      </c>
      <c r="I48" s="9">
        <v>0</v>
      </c>
      <c r="J48" s="9">
        <v>0</v>
      </c>
      <c r="K48" s="9">
        <v>0</v>
      </c>
      <c r="L48" s="9">
        <v>0</v>
      </c>
      <c r="M48" s="9">
        <v>0</v>
      </c>
      <c r="N48" s="9">
        <v>0</v>
      </c>
      <c r="O48" s="9">
        <f t="shared" si="5"/>
        <v>0</v>
      </c>
      <c r="Q48" s="9">
        <f t="shared" si="6"/>
        <v>0</v>
      </c>
      <c r="R48" s="9">
        <f>(SUM($E48:F48)+SUM($E48:E48))/2</f>
        <v>0</v>
      </c>
      <c r="S48" s="9">
        <f>(SUM($E48:G48)+SUM($E48:F48))/2</f>
        <v>0</v>
      </c>
      <c r="T48" s="9">
        <f>(SUM($E48:H48)+SUM($E48:G48))/2</f>
        <v>0</v>
      </c>
      <c r="U48" s="9">
        <f>(SUM($E48:I48)+SUM($E48:H48))/2</f>
        <v>0</v>
      </c>
      <c r="V48" s="9">
        <f>(SUM($E48:J48)+SUM($E48:I48))/2</f>
        <v>0</v>
      </c>
      <c r="W48" s="9">
        <f>(SUM($E48:K48)+SUM($E48:J48))/2</f>
        <v>0</v>
      </c>
      <c r="X48" s="9">
        <f>(SUM($E48:L48)+SUM($E48:K48))/2</f>
        <v>0</v>
      </c>
      <c r="Y48" s="9">
        <f>(SUM($E48:M48)+SUM($E48:L48))/2</f>
        <v>0</v>
      </c>
      <c r="Z48" s="9">
        <f>(SUM($E48:N48)+SUM($E48:M48))/2</f>
        <v>0</v>
      </c>
      <c r="AA48" s="9">
        <f t="shared" si="7"/>
        <v>0</v>
      </c>
    </row>
    <row r="49" spans="1:27" hidden="1">
      <c r="A49" s="7">
        <v>2336</v>
      </c>
      <c r="B49" t="s">
        <v>33</v>
      </c>
      <c r="C49" t="str">
        <f t="shared" si="4"/>
        <v>2336 Elec Distribution 360-373</v>
      </c>
      <c r="D49" s="11">
        <v>1</v>
      </c>
      <c r="E49" s="8">
        <v>0</v>
      </c>
      <c r="F49" s="9">
        <v>0</v>
      </c>
      <c r="G49" s="9">
        <v>0</v>
      </c>
      <c r="H49" s="9">
        <v>-43527.55</v>
      </c>
      <c r="I49" s="9">
        <v>0</v>
      </c>
      <c r="J49" s="9">
        <v>0</v>
      </c>
      <c r="K49" s="9">
        <v>0</v>
      </c>
      <c r="L49" s="9">
        <v>0</v>
      </c>
      <c r="M49" s="9">
        <v>0</v>
      </c>
      <c r="N49" s="9">
        <v>0</v>
      </c>
      <c r="O49" s="9">
        <f t="shared" si="5"/>
        <v>-43527.55</v>
      </c>
      <c r="Q49" s="9">
        <f t="shared" si="6"/>
        <v>0</v>
      </c>
      <c r="R49" s="9">
        <f>(SUM($E49:F49)+SUM($E49:E49))/2</f>
        <v>0</v>
      </c>
      <c r="S49" s="9">
        <f>(SUM($E49:G49)+SUM($E49:F49))/2</f>
        <v>0</v>
      </c>
      <c r="T49" s="9">
        <f>(SUM($E49:H49)+SUM($E49:G49))/2</f>
        <v>-21763.775000000001</v>
      </c>
      <c r="U49" s="9">
        <f>(SUM($E49:I49)+SUM($E49:H49))/2</f>
        <v>-43527.55</v>
      </c>
      <c r="V49" s="9">
        <f>(SUM($E49:J49)+SUM($E49:I49))/2</f>
        <v>-43527.55</v>
      </c>
      <c r="W49" s="9">
        <f>(SUM($E49:K49)+SUM($E49:J49))/2</f>
        <v>-43527.55</v>
      </c>
      <c r="X49" s="9">
        <f>(SUM($E49:L49)+SUM($E49:K49))/2</f>
        <v>-43527.55</v>
      </c>
      <c r="Y49" s="9">
        <f>(SUM($E49:M49)+SUM($E49:L49))/2</f>
        <v>-43527.55</v>
      </c>
      <c r="Z49" s="9">
        <f>(SUM($E49:N49)+SUM($E49:M49))/2</f>
        <v>-43527.55</v>
      </c>
      <c r="AA49" s="9">
        <f t="shared" si="7"/>
        <v>-28292.907499999994</v>
      </c>
    </row>
    <row r="50" spans="1:27" hidden="1">
      <c r="A50" s="7">
        <v>2341</v>
      </c>
      <c r="B50" t="s">
        <v>33</v>
      </c>
      <c r="C50" t="str">
        <f t="shared" si="4"/>
        <v>2341 Elec Distribution 360-373</v>
      </c>
      <c r="D50" s="11">
        <v>1</v>
      </c>
      <c r="E50" s="8">
        <v>0</v>
      </c>
      <c r="F50" s="9">
        <v>0</v>
      </c>
      <c r="G50" s="9">
        <v>0</v>
      </c>
      <c r="H50" s="9">
        <v>0</v>
      </c>
      <c r="I50" s="9">
        <v>0</v>
      </c>
      <c r="J50" s="9">
        <v>0</v>
      </c>
      <c r="K50" s="9">
        <v>0</v>
      </c>
      <c r="L50" s="9">
        <v>0</v>
      </c>
      <c r="M50" s="9">
        <v>0</v>
      </c>
      <c r="N50" s="9">
        <v>0</v>
      </c>
      <c r="O50" s="9">
        <f t="shared" si="5"/>
        <v>0</v>
      </c>
      <c r="Q50" s="9">
        <f t="shared" si="6"/>
        <v>0</v>
      </c>
      <c r="R50" s="9">
        <f>(SUM($E50:F50)+SUM($E50:E50))/2</f>
        <v>0</v>
      </c>
      <c r="S50" s="9">
        <f>(SUM($E50:G50)+SUM($E50:F50))/2</f>
        <v>0</v>
      </c>
      <c r="T50" s="9">
        <f>(SUM($E50:H50)+SUM($E50:G50))/2</f>
        <v>0</v>
      </c>
      <c r="U50" s="9">
        <f>(SUM($E50:I50)+SUM($E50:H50))/2</f>
        <v>0</v>
      </c>
      <c r="V50" s="9">
        <f>(SUM($E50:J50)+SUM($E50:I50))/2</f>
        <v>0</v>
      </c>
      <c r="W50" s="9">
        <f>(SUM($E50:K50)+SUM($E50:J50))/2</f>
        <v>0</v>
      </c>
      <c r="X50" s="9">
        <f>(SUM($E50:L50)+SUM($E50:K50))/2</f>
        <v>0</v>
      </c>
      <c r="Y50" s="9">
        <f>(SUM($E50:M50)+SUM($E50:L50))/2</f>
        <v>0</v>
      </c>
      <c r="Z50" s="9">
        <f>(SUM($E50:N50)+SUM($E50:M50))/2</f>
        <v>0</v>
      </c>
      <c r="AA50" s="9">
        <f t="shared" si="7"/>
        <v>0</v>
      </c>
    </row>
    <row r="51" spans="1:27" hidden="1">
      <c r="A51" s="7">
        <v>2342</v>
      </c>
      <c r="B51" t="s">
        <v>33</v>
      </c>
      <c r="C51" t="str">
        <f t="shared" si="4"/>
        <v>2342 Elec Distribution 360-373</v>
      </c>
      <c r="D51" s="11">
        <v>1</v>
      </c>
      <c r="E51" s="8">
        <v>0</v>
      </c>
      <c r="F51" s="9">
        <v>0</v>
      </c>
      <c r="G51" s="9">
        <v>0</v>
      </c>
      <c r="H51" s="9">
        <v>0</v>
      </c>
      <c r="I51" s="9">
        <v>0</v>
      </c>
      <c r="J51" s="9">
        <v>0</v>
      </c>
      <c r="K51" s="9">
        <v>0</v>
      </c>
      <c r="L51" s="9">
        <v>0</v>
      </c>
      <c r="M51" s="9">
        <v>0</v>
      </c>
      <c r="N51" s="9">
        <v>0</v>
      </c>
      <c r="O51" s="9">
        <f t="shared" si="5"/>
        <v>0</v>
      </c>
      <c r="Q51" s="9">
        <f t="shared" si="6"/>
        <v>0</v>
      </c>
      <c r="R51" s="9">
        <f>(SUM($E51:F51)+SUM($E51:E51))/2</f>
        <v>0</v>
      </c>
      <c r="S51" s="9">
        <f>(SUM($E51:G51)+SUM($E51:F51))/2</f>
        <v>0</v>
      </c>
      <c r="T51" s="9">
        <f>(SUM($E51:H51)+SUM($E51:G51))/2</f>
        <v>0</v>
      </c>
      <c r="U51" s="9">
        <f>(SUM($E51:I51)+SUM($E51:H51))/2</f>
        <v>0</v>
      </c>
      <c r="V51" s="9">
        <f>(SUM($E51:J51)+SUM($E51:I51))/2</f>
        <v>0</v>
      </c>
      <c r="W51" s="9">
        <f>(SUM($E51:K51)+SUM($E51:J51))/2</f>
        <v>0</v>
      </c>
      <c r="X51" s="9">
        <f>(SUM($E51:L51)+SUM($E51:K51))/2</f>
        <v>0</v>
      </c>
      <c r="Y51" s="9">
        <f>(SUM($E51:M51)+SUM($E51:L51))/2</f>
        <v>0</v>
      </c>
      <c r="Z51" s="9">
        <f>(SUM($E51:N51)+SUM($E51:M51))/2</f>
        <v>0</v>
      </c>
      <c r="AA51" s="9">
        <f t="shared" si="7"/>
        <v>0</v>
      </c>
    </row>
    <row r="52" spans="1:27" hidden="1">
      <c r="A52" s="7">
        <v>2343</v>
      </c>
      <c r="B52" t="s">
        <v>33</v>
      </c>
      <c r="C52" t="str">
        <f t="shared" si="4"/>
        <v>2343 Elec Distribution 360-373</v>
      </c>
      <c r="D52" s="11">
        <v>1</v>
      </c>
      <c r="E52" s="8">
        <v>0</v>
      </c>
      <c r="F52" s="9">
        <v>0</v>
      </c>
      <c r="G52" s="9">
        <v>0</v>
      </c>
      <c r="H52" s="9">
        <v>0</v>
      </c>
      <c r="I52" s="9">
        <v>0</v>
      </c>
      <c r="J52" s="9">
        <v>0</v>
      </c>
      <c r="K52" s="9">
        <v>0</v>
      </c>
      <c r="L52" s="9">
        <v>0</v>
      </c>
      <c r="M52" s="9">
        <v>0</v>
      </c>
      <c r="N52" s="9">
        <v>0</v>
      </c>
      <c r="O52" s="9">
        <f t="shared" si="5"/>
        <v>0</v>
      </c>
      <c r="Q52" s="9">
        <f t="shared" si="6"/>
        <v>0</v>
      </c>
      <c r="R52" s="9">
        <f>(SUM($E52:F52)+SUM($E52:E52))/2</f>
        <v>0</v>
      </c>
      <c r="S52" s="9">
        <f>(SUM($E52:G52)+SUM($E52:F52))/2</f>
        <v>0</v>
      </c>
      <c r="T52" s="9">
        <f>(SUM($E52:H52)+SUM($E52:G52))/2</f>
        <v>0</v>
      </c>
      <c r="U52" s="9">
        <f>(SUM($E52:I52)+SUM($E52:H52))/2</f>
        <v>0</v>
      </c>
      <c r="V52" s="9">
        <f>(SUM($E52:J52)+SUM($E52:I52))/2</f>
        <v>0</v>
      </c>
      <c r="W52" s="9">
        <f>(SUM($E52:K52)+SUM($E52:J52))/2</f>
        <v>0</v>
      </c>
      <c r="X52" s="9">
        <f>(SUM($E52:L52)+SUM($E52:K52))/2</f>
        <v>0</v>
      </c>
      <c r="Y52" s="9">
        <f>(SUM($E52:M52)+SUM($E52:L52))/2</f>
        <v>0</v>
      </c>
      <c r="Z52" s="9">
        <f>(SUM($E52:N52)+SUM($E52:M52))/2</f>
        <v>0</v>
      </c>
      <c r="AA52" s="9">
        <f t="shared" si="7"/>
        <v>0</v>
      </c>
    </row>
    <row r="53" spans="1:27" hidden="1">
      <c r="A53" s="7">
        <v>2397</v>
      </c>
      <c r="B53" t="s">
        <v>33</v>
      </c>
      <c r="C53" t="str">
        <f t="shared" si="4"/>
        <v>2397 Elec Distribution 360-373</v>
      </c>
      <c r="D53" s="11">
        <v>1</v>
      </c>
      <c r="E53" s="8">
        <v>0</v>
      </c>
      <c r="F53" s="9">
        <v>0</v>
      </c>
      <c r="G53" s="9">
        <v>0</v>
      </c>
      <c r="H53" s="9">
        <v>0</v>
      </c>
      <c r="I53" s="9">
        <v>0</v>
      </c>
      <c r="J53" s="9">
        <v>0</v>
      </c>
      <c r="K53" s="9">
        <v>0</v>
      </c>
      <c r="L53" s="9">
        <v>0</v>
      </c>
      <c r="M53" s="9">
        <v>0</v>
      </c>
      <c r="N53" s="9">
        <v>0</v>
      </c>
      <c r="O53" s="9">
        <f t="shared" si="5"/>
        <v>0</v>
      </c>
      <c r="Q53" s="9">
        <f t="shared" si="6"/>
        <v>0</v>
      </c>
      <c r="R53" s="9">
        <f>(SUM($E53:F53)+SUM($E53:E53))/2</f>
        <v>0</v>
      </c>
      <c r="S53" s="9">
        <f>(SUM($E53:G53)+SUM($E53:F53))/2</f>
        <v>0</v>
      </c>
      <c r="T53" s="9">
        <f>(SUM($E53:H53)+SUM($E53:G53))/2</f>
        <v>0</v>
      </c>
      <c r="U53" s="9">
        <f>(SUM($E53:I53)+SUM($E53:H53))/2</f>
        <v>0</v>
      </c>
      <c r="V53" s="9">
        <f>(SUM($E53:J53)+SUM($E53:I53))/2</f>
        <v>0</v>
      </c>
      <c r="W53" s="9">
        <f>(SUM($E53:K53)+SUM($E53:J53))/2</f>
        <v>0</v>
      </c>
      <c r="X53" s="9">
        <f>(SUM($E53:L53)+SUM($E53:K53))/2</f>
        <v>0</v>
      </c>
      <c r="Y53" s="9">
        <f>(SUM($E53:M53)+SUM($E53:L53))/2</f>
        <v>0</v>
      </c>
      <c r="Z53" s="9">
        <f>(SUM($E53:N53)+SUM($E53:M53))/2</f>
        <v>0</v>
      </c>
      <c r="AA53" s="9">
        <f t="shared" si="7"/>
        <v>0</v>
      </c>
    </row>
    <row r="54" spans="1:27" hidden="1">
      <c r="A54" s="7">
        <v>2414</v>
      </c>
      <c r="B54" t="s">
        <v>33</v>
      </c>
      <c r="C54" t="str">
        <f t="shared" si="4"/>
        <v>2414 Elec Distribution 360-373</v>
      </c>
      <c r="D54" s="11">
        <v>1</v>
      </c>
      <c r="E54" s="8">
        <v>5.4285465012071654E-12</v>
      </c>
      <c r="F54" s="9">
        <v>5.4569682106375694E-12</v>
      </c>
      <c r="G54" s="9">
        <v>485746.57</v>
      </c>
      <c r="H54" s="9">
        <v>0</v>
      </c>
      <c r="I54" s="9">
        <v>-1.3642420526593924E-12</v>
      </c>
      <c r="J54" s="9">
        <v>0</v>
      </c>
      <c r="K54" s="9">
        <v>0</v>
      </c>
      <c r="L54" s="9">
        <v>0</v>
      </c>
      <c r="M54" s="9">
        <v>1.8189894035458565E-12</v>
      </c>
      <c r="N54" s="9">
        <v>0</v>
      </c>
      <c r="O54" s="9">
        <f t="shared" si="5"/>
        <v>485746.57</v>
      </c>
      <c r="Q54" s="9">
        <f t="shared" si="6"/>
        <v>2.7142732506035827E-12</v>
      </c>
      <c r="R54" s="9">
        <f>(SUM($E54:F54)+SUM($E54:E54))/2</f>
        <v>8.1570306065259501E-12</v>
      </c>
      <c r="S54" s="9">
        <f>(SUM($E54:G54)+SUM($E54:F54))/2</f>
        <v>242873.285</v>
      </c>
      <c r="T54" s="9">
        <f>(SUM($E54:H54)+SUM($E54:G54))/2</f>
        <v>485746.57</v>
      </c>
      <c r="U54" s="9">
        <f>(SUM($E54:I54)+SUM($E54:H54))/2</f>
        <v>485746.57</v>
      </c>
      <c r="V54" s="9">
        <f>(SUM($E54:J54)+SUM($E54:I54))/2</f>
        <v>485746.57</v>
      </c>
      <c r="W54" s="9">
        <f>(SUM($E54:K54)+SUM($E54:J54))/2</f>
        <v>485746.57</v>
      </c>
      <c r="X54" s="9">
        <f>(SUM($E54:L54)+SUM($E54:K54))/2</f>
        <v>485746.57</v>
      </c>
      <c r="Y54" s="9">
        <f>(SUM($E54:M54)+SUM($E54:L54))/2</f>
        <v>485746.57</v>
      </c>
      <c r="Z54" s="9">
        <f>(SUM($E54:N54)+SUM($E54:M54))/2</f>
        <v>485746.57</v>
      </c>
      <c r="AA54" s="9">
        <f t="shared" si="7"/>
        <v>364309.92749999993</v>
      </c>
    </row>
    <row r="55" spans="1:27">
      <c r="A55" s="7">
        <v>2423</v>
      </c>
      <c r="B55" t="s">
        <v>33</v>
      </c>
      <c r="C55" t="str">
        <f t="shared" si="4"/>
        <v>2423 Elec Distribution 360-373</v>
      </c>
      <c r="D55" s="11">
        <v>1</v>
      </c>
      <c r="E55" s="8">
        <v>0</v>
      </c>
      <c r="F55" s="9">
        <v>0</v>
      </c>
      <c r="G55" s="9">
        <v>0</v>
      </c>
      <c r="H55" s="9">
        <v>0</v>
      </c>
      <c r="I55" s="9">
        <v>0</v>
      </c>
      <c r="J55" s="9">
        <v>0</v>
      </c>
      <c r="K55" s="9">
        <v>0</v>
      </c>
      <c r="L55" s="9">
        <v>0</v>
      </c>
      <c r="M55" s="9">
        <v>0</v>
      </c>
      <c r="N55" s="9">
        <v>0</v>
      </c>
      <c r="O55" s="9">
        <f t="shared" si="5"/>
        <v>0</v>
      </c>
      <c r="Q55" s="9">
        <f t="shared" si="6"/>
        <v>0</v>
      </c>
      <c r="R55" s="9">
        <f>(SUM($E55:F55)+SUM($E55:E55))/2</f>
        <v>0</v>
      </c>
      <c r="S55" s="9">
        <f>(SUM($E55:G55)+SUM($E55:F55))/2</f>
        <v>0</v>
      </c>
      <c r="T55" s="9">
        <f>(SUM($E55:H55)+SUM($E55:G55))/2</f>
        <v>0</v>
      </c>
      <c r="U55" s="9">
        <f>(SUM($E55:I55)+SUM($E55:H55))/2</f>
        <v>0</v>
      </c>
      <c r="V55" s="9">
        <f>(SUM($E55:J55)+SUM($E55:I55))/2</f>
        <v>0</v>
      </c>
      <c r="W55" s="9">
        <f>(SUM($E55:K55)+SUM($E55:J55))/2</f>
        <v>0</v>
      </c>
      <c r="X55" s="9">
        <f>(SUM($E55:L55)+SUM($E55:K55))/2</f>
        <v>0</v>
      </c>
      <c r="Y55" s="9">
        <f>(SUM($E55:M55)+SUM($E55:L55))/2</f>
        <v>0</v>
      </c>
      <c r="Z55" s="9">
        <f>(SUM($E55:N55)+SUM($E55:M55))/2</f>
        <v>0</v>
      </c>
      <c r="AA55" s="9">
        <f t="shared" si="7"/>
        <v>0</v>
      </c>
    </row>
    <row r="56" spans="1:27" hidden="1">
      <c r="A56" s="7">
        <v>2425</v>
      </c>
      <c r="B56" t="s">
        <v>33</v>
      </c>
      <c r="C56" t="str">
        <f t="shared" si="4"/>
        <v>2425 Elec Distribution 360-373</v>
      </c>
      <c r="D56" s="11">
        <v>1</v>
      </c>
      <c r="E56" s="8">
        <v>0</v>
      </c>
      <c r="F56" s="9">
        <v>0</v>
      </c>
      <c r="G56" s="9">
        <v>0</v>
      </c>
      <c r="H56" s="9">
        <v>0</v>
      </c>
      <c r="I56" s="9">
        <v>0</v>
      </c>
      <c r="J56" s="9">
        <v>0</v>
      </c>
      <c r="K56" s="9">
        <v>0</v>
      </c>
      <c r="L56" s="9">
        <v>0</v>
      </c>
      <c r="M56" s="9">
        <v>0</v>
      </c>
      <c r="N56" s="9">
        <v>0</v>
      </c>
      <c r="O56" s="9">
        <f t="shared" si="5"/>
        <v>0</v>
      </c>
      <c r="Q56" s="9">
        <f t="shared" si="6"/>
        <v>0</v>
      </c>
      <c r="R56" s="9">
        <f>(SUM($E56:F56)+SUM($E56:E56))/2</f>
        <v>0</v>
      </c>
      <c r="S56" s="9">
        <f>(SUM($E56:G56)+SUM($E56:F56))/2</f>
        <v>0</v>
      </c>
      <c r="T56" s="9">
        <f>(SUM($E56:H56)+SUM($E56:G56))/2</f>
        <v>0</v>
      </c>
      <c r="U56" s="9">
        <f>(SUM($E56:I56)+SUM($E56:H56))/2</f>
        <v>0</v>
      </c>
      <c r="V56" s="9">
        <f>(SUM($E56:J56)+SUM($E56:I56))/2</f>
        <v>0</v>
      </c>
      <c r="W56" s="9">
        <f>(SUM($E56:K56)+SUM($E56:J56))/2</f>
        <v>0</v>
      </c>
      <c r="X56" s="9">
        <f>(SUM($E56:L56)+SUM($E56:K56))/2</f>
        <v>0</v>
      </c>
      <c r="Y56" s="9">
        <f>(SUM($E56:M56)+SUM($E56:L56))/2</f>
        <v>0</v>
      </c>
      <c r="Z56" s="9">
        <f>(SUM($E56:N56)+SUM($E56:M56))/2</f>
        <v>0</v>
      </c>
      <c r="AA56" s="9">
        <f t="shared" si="7"/>
        <v>0</v>
      </c>
    </row>
    <row r="57" spans="1:27" hidden="1">
      <c r="A57" s="7">
        <v>2443</v>
      </c>
      <c r="B57" t="s">
        <v>33</v>
      </c>
      <c r="C57" t="str">
        <f t="shared" si="4"/>
        <v>2443 Elec Distribution 360-373</v>
      </c>
      <c r="D57" s="11">
        <v>1</v>
      </c>
      <c r="E57" s="8">
        <v>0</v>
      </c>
      <c r="F57" s="9">
        <v>0</v>
      </c>
      <c r="G57" s="9">
        <v>0</v>
      </c>
      <c r="H57" s="9">
        <v>0</v>
      </c>
      <c r="I57" s="9">
        <v>0</v>
      </c>
      <c r="J57" s="9">
        <v>0</v>
      </c>
      <c r="K57" s="9">
        <v>0</v>
      </c>
      <c r="L57" s="9">
        <v>0</v>
      </c>
      <c r="M57" s="9">
        <v>0</v>
      </c>
      <c r="N57" s="9">
        <v>0</v>
      </c>
      <c r="O57" s="9">
        <f t="shared" si="5"/>
        <v>0</v>
      </c>
      <c r="Q57" s="9">
        <f t="shared" si="6"/>
        <v>0</v>
      </c>
      <c r="R57" s="9">
        <f>(SUM($E57:F57)+SUM($E57:E57))/2</f>
        <v>0</v>
      </c>
      <c r="S57" s="9">
        <f>(SUM($E57:G57)+SUM($E57:F57))/2</f>
        <v>0</v>
      </c>
      <c r="T57" s="9">
        <f>(SUM($E57:H57)+SUM($E57:G57))/2</f>
        <v>0</v>
      </c>
      <c r="U57" s="9">
        <f>(SUM($E57:I57)+SUM($E57:H57))/2</f>
        <v>0</v>
      </c>
      <c r="V57" s="9">
        <f>(SUM($E57:J57)+SUM($E57:I57))/2</f>
        <v>0</v>
      </c>
      <c r="W57" s="9">
        <f>(SUM($E57:K57)+SUM($E57:J57))/2</f>
        <v>0</v>
      </c>
      <c r="X57" s="9">
        <f>(SUM($E57:L57)+SUM($E57:K57))/2</f>
        <v>0</v>
      </c>
      <c r="Y57" s="9">
        <f>(SUM($E57:M57)+SUM($E57:L57))/2</f>
        <v>0</v>
      </c>
      <c r="Z57" s="9">
        <f>(SUM($E57:N57)+SUM($E57:M57))/2</f>
        <v>0</v>
      </c>
      <c r="AA57" s="9">
        <f t="shared" si="7"/>
        <v>0</v>
      </c>
    </row>
    <row r="58" spans="1:27" hidden="1">
      <c r="A58" s="7">
        <v>2446</v>
      </c>
      <c r="B58" t="s">
        <v>33</v>
      </c>
      <c r="C58" t="str">
        <f t="shared" si="4"/>
        <v>2446 Elec Distribution 360-373</v>
      </c>
      <c r="D58" s="11">
        <v>1</v>
      </c>
      <c r="E58" s="8">
        <v>0</v>
      </c>
      <c r="F58" s="9">
        <v>0</v>
      </c>
      <c r="G58" s="9">
        <v>0</v>
      </c>
      <c r="H58" s="9">
        <v>0</v>
      </c>
      <c r="I58" s="9">
        <v>0</v>
      </c>
      <c r="J58" s="9">
        <v>3.637978807091713E-12</v>
      </c>
      <c r="K58" s="9">
        <v>0</v>
      </c>
      <c r="L58" s="9">
        <v>0</v>
      </c>
      <c r="M58" s="9">
        <v>0</v>
      </c>
      <c r="N58" s="9">
        <v>0</v>
      </c>
      <c r="O58" s="9">
        <f t="shared" si="5"/>
        <v>3.637978807091713E-12</v>
      </c>
      <c r="Q58" s="9">
        <f t="shared" si="6"/>
        <v>0</v>
      </c>
      <c r="R58" s="9">
        <f>(SUM($E58:F58)+SUM($E58:E58))/2</f>
        <v>0</v>
      </c>
      <c r="S58" s="9">
        <f>(SUM($E58:G58)+SUM($E58:F58))/2</f>
        <v>0</v>
      </c>
      <c r="T58" s="9">
        <f>(SUM($E58:H58)+SUM($E58:G58))/2</f>
        <v>0</v>
      </c>
      <c r="U58" s="9">
        <f>(SUM($E58:I58)+SUM($E58:H58))/2</f>
        <v>0</v>
      </c>
      <c r="V58" s="9">
        <f>(SUM($E58:J58)+SUM($E58:I58))/2</f>
        <v>1.8189894035458565E-12</v>
      </c>
      <c r="W58" s="9">
        <f>(SUM($E58:K58)+SUM($E58:J58))/2</f>
        <v>3.637978807091713E-12</v>
      </c>
      <c r="X58" s="9">
        <f>(SUM($E58:L58)+SUM($E58:K58))/2</f>
        <v>3.637978807091713E-12</v>
      </c>
      <c r="Y58" s="9">
        <f>(SUM($E58:M58)+SUM($E58:L58))/2</f>
        <v>3.637978807091713E-12</v>
      </c>
      <c r="Z58" s="9">
        <f>(SUM($E58:N58)+SUM($E58:M58))/2</f>
        <v>3.637978807091713E-12</v>
      </c>
      <c r="AA58" s="9">
        <f t="shared" si="7"/>
        <v>1.6370904631912709E-12</v>
      </c>
    </row>
    <row r="59" spans="1:27" hidden="1">
      <c r="A59" s="7">
        <v>2449</v>
      </c>
      <c r="B59" t="s">
        <v>33</v>
      </c>
      <c r="C59" t="str">
        <f t="shared" ref="C59:C95" si="8">CONCATENATE(A59," ",B59)</f>
        <v>2449 Elec Distribution 360-373</v>
      </c>
      <c r="D59" s="11">
        <v>1</v>
      </c>
      <c r="E59" s="8">
        <v>0</v>
      </c>
      <c r="F59" s="9">
        <v>0</v>
      </c>
      <c r="G59" s="9">
        <v>0</v>
      </c>
      <c r="H59" s="9">
        <v>0</v>
      </c>
      <c r="I59" s="9">
        <v>0</v>
      </c>
      <c r="J59" s="9">
        <v>0</v>
      </c>
      <c r="K59" s="9">
        <v>0</v>
      </c>
      <c r="L59" s="9">
        <v>0</v>
      </c>
      <c r="M59" s="9">
        <v>0</v>
      </c>
      <c r="N59" s="9">
        <v>0</v>
      </c>
      <c r="O59" s="9">
        <f t="shared" si="5"/>
        <v>0</v>
      </c>
      <c r="Q59" s="9">
        <f t="shared" si="6"/>
        <v>0</v>
      </c>
      <c r="R59" s="9">
        <f>(SUM($E59:F59)+SUM($E59:E59))/2</f>
        <v>0</v>
      </c>
      <c r="S59" s="9">
        <f>(SUM($E59:G59)+SUM($E59:F59))/2</f>
        <v>0</v>
      </c>
      <c r="T59" s="9">
        <f>(SUM($E59:H59)+SUM($E59:G59))/2</f>
        <v>0</v>
      </c>
      <c r="U59" s="9">
        <f>(SUM($E59:I59)+SUM($E59:H59))/2</f>
        <v>0</v>
      </c>
      <c r="V59" s="9">
        <f>(SUM($E59:J59)+SUM($E59:I59))/2</f>
        <v>0</v>
      </c>
      <c r="W59" s="9">
        <f>(SUM($E59:K59)+SUM($E59:J59))/2</f>
        <v>0</v>
      </c>
      <c r="X59" s="9">
        <f>(SUM($E59:L59)+SUM($E59:K59))/2</f>
        <v>0</v>
      </c>
      <c r="Y59" s="9">
        <f>(SUM($E59:M59)+SUM($E59:L59))/2</f>
        <v>0</v>
      </c>
      <c r="Z59" s="9">
        <f>(SUM($E59:N59)+SUM($E59:M59))/2</f>
        <v>0</v>
      </c>
      <c r="AA59" s="9">
        <f t="shared" si="7"/>
        <v>0</v>
      </c>
    </row>
    <row r="60" spans="1:27">
      <c r="A60" s="7">
        <v>2470</v>
      </c>
      <c r="B60" t="s">
        <v>33</v>
      </c>
      <c r="C60" t="str">
        <f t="shared" si="8"/>
        <v>2470 Elec Distribution 360-373</v>
      </c>
      <c r="D60" s="11">
        <v>1</v>
      </c>
      <c r="E60" s="8">
        <v>84923.79</v>
      </c>
      <c r="F60" s="9">
        <v>187323.34</v>
      </c>
      <c r="G60" s="9">
        <v>486503.97</v>
      </c>
      <c r="H60" s="9">
        <v>351071.04</v>
      </c>
      <c r="I60" s="9">
        <v>906017.83000000007</v>
      </c>
      <c r="J60" s="9">
        <v>3047292.8200000003</v>
      </c>
      <c r="K60" s="9">
        <v>1080080.45</v>
      </c>
      <c r="L60" s="9">
        <v>1010105.64</v>
      </c>
      <c r="M60" s="9">
        <v>708710.64000000025</v>
      </c>
      <c r="N60" s="9">
        <v>1904742.3999999999</v>
      </c>
      <c r="O60" s="9">
        <f t="shared" si="5"/>
        <v>9766771.9199999999</v>
      </c>
      <c r="Q60" s="9">
        <f t="shared" si="6"/>
        <v>42461.894999999997</v>
      </c>
      <c r="R60" s="9">
        <f>(SUM($E60:F60)+SUM($E60:E60))/2</f>
        <v>178585.46</v>
      </c>
      <c r="S60" s="9">
        <f>(SUM($E60:G60)+SUM($E60:F60))/2</f>
        <v>515499.11499999999</v>
      </c>
      <c r="T60" s="9">
        <f>(SUM($E60:H60)+SUM($E60:G60))/2</f>
        <v>934286.61999999988</v>
      </c>
      <c r="U60" s="9">
        <f>(SUM($E60:I60)+SUM($E60:H60))/2</f>
        <v>1562831.0549999999</v>
      </c>
      <c r="V60" s="9">
        <f>(SUM($E60:J60)+SUM($E60:I60))/2</f>
        <v>3539486.38</v>
      </c>
      <c r="W60" s="9">
        <f>(SUM($E60:K60)+SUM($E60:J60))/2</f>
        <v>5603173.0150000006</v>
      </c>
      <c r="X60" s="9">
        <f>(SUM($E60:L60)+SUM($E60:K60))/2</f>
        <v>6648266.0600000005</v>
      </c>
      <c r="Y60" s="9">
        <f>(SUM($E60:M60)+SUM($E60:L60))/2</f>
        <v>7507674.2000000002</v>
      </c>
      <c r="Z60" s="9">
        <f>(SUM($E60:N60)+SUM($E60:M60))/2</f>
        <v>8814400.7200000007</v>
      </c>
      <c r="AA60" s="9">
        <f t="shared" si="7"/>
        <v>3534666.4520000005</v>
      </c>
    </row>
    <row r="61" spans="1:27" hidden="1">
      <c r="A61" s="7">
        <v>2474</v>
      </c>
      <c r="B61" t="s">
        <v>33</v>
      </c>
      <c r="C61" t="str">
        <f t="shared" si="8"/>
        <v>2474 Elec Distribution 360-373</v>
      </c>
      <c r="D61" s="11">
        <v>1</v>
      </c>
      <c r="E61" s="8">
        <v>219176.65</v>
      </c>
      <c r="F61" s="9">
        <v>72936.539999999994</v>
      </c>
      <c r="G61" s="9">
        <v>0</v>
      </c>
      <c r="H61" s="9">
        <v>0</v>
      </c>
      <c r="I61" s="9">
        <v>0</v>
      </c>
      <c r="J61" s="9">
        <v>0</v>
      </c>
      <c r="K61" s="9">
        <v>1.4154011296341196E-11</v>
      </c>
      <c r="L61" s="9">
        <v>0</v>
      </c>
      <c r="M61" s="9">
        <v>0</v>
      </c>
      <c r="N61" s="9">
        <v>0</v>
      </c>
      <c r="O61" s="9">
        <f t="shared" si="5"/>
        <v>292113.19</v>
      </c>
      <c r="Q61" s="9">
        <f t="shared" si="6"/>
        <v>109588.325</v>
      </c>
      <c r="R61" s="9">
        <f>(SUM($E61:F61)+SUM($E61:E61))/2</f>
        <v>255644.91999999998</v>
      </c>
      <c r="S61" s="9">
        <f>(SUM($E61:G61)+SUM($E61:F61))/2</f>
        <v>292113.19</v>
      </c>
      <c r="T61" s="9">
        <f>(SUM($E61:H61)+SUM($E61:G61))/2</f>
        <v>292113.19</v>
      </c>
      <c r="U61" s="9">
        <f>(SUM($E61:I61)+SUM($E61:H61))/2</f>
        <v>292113.19</v>
      </c>
      <c r="V61" s="9">
        <f>(SUM($E61:J61)+SUM($E61:I61))/2</f>
        <v>292113.19</v>
      </c>
      <c r="W61" s="9">
        <f>(SUM($E61:K61)+SUM($E61:J61))/2</f>
        <v>292113.19</v>
      </c>
      <c r="X61" s="9">
        <f>(SUM($E61:L61)+SUM($E61:K61))/2</f>
        <v>292113.19</v>
      </c>
      <c r="Y61" s="9">
        <f>(SUM($E61:M61)+SUM($E61:L61))/2</f>
        <v>292113.19</v>
      </c>
      <c r="Z61" s="9">
        <f>(SUM($E61:N61)+SUM($E61:M61))/2</f>
        <v>292113.19</v>
      </c>
      <c r="AA61" s="9">
        <f t="shared" si="7"/>
        <v>270213.87649999995</v>
      </c>
    </row>
    <row r="62" spans="1:27" hidden="1">
      <c r="A62" s="7">
        <v>2481</v>
      </c>
      <c r="B62" t="s">
        <v>33</v>
      </c>
      <c r="C62" t="str">
        <f t="shared" si="8"/>
        <v>2481 Elec Distribution 360-373</v>
      </c>
      <c r="D62" s="11">
        <v>1</v>
      </c>
      <c r="E62" s="8">
        <v>0</v>
      </c>
      <c r="F62" s="9">
        <v>0</v>
      </c>
      <c r="G62" s="9">
        <v>0</v>
      </c>
      <c r="H62" s="9">
        <v>0</v>
      </c>
      <c r="I62" s="9">
        <v>0</v>
      </c>
      <c r="J62" s="9">
        <v>0</v>
      </c>
      <c r="K62" s="9">
        <v>0</v>
      </c>
      <c r="L62" s="9">
        <v>0</v>
      </c>
      <c r="M62" s="9">
        <v>0</v>
      </c>
      <c r="N62" s="9">
        <v>0</v>
      </c>
      <c r="O62" s="9">
        <f t="shared" si="5"/>
        <v>0</v>
      </c>
      <c r="Q62" s="9">
        <f t="shared" si="6"/>
        <v>0</v>
      </c>
      <c r="R62" s="9">
        <f>(SUM($E62:F62)+SUM($E62:E62))/2</f>
        <v>0</v>
      </c>
      <c r="S62" s="9">
        <f>(SUM($E62:G62)+SUM($E62:F62))/2</f>
        <v>0</v>
      </c>
      <c r="T62" s="9">
        <f>(SUM($E62:H62)+SUM($E62:G62))/2</f>
        <v>0</v>
      </c>
      <c r="U62" s="9">
        <f>(SUM($E62:I62)+SUM($E62:H62))/2</f>
        <v>0</v>
      </c>
      <c r="V62" s="9">
        <f>(SUM($E62:J62)+SUM($E62:I62))/2</f>
        <v>0</v>
      </c>
      <c r="W62" s="9">
        <f>(SUM($E62:K62)+SUM($E62:J62))/2</f>
        <v>0</v>
      </c>
      <c r="X62" s="9">
        <f>(SUM($E62:L62)+SUM($E62:K62))/2</f>
        <v>0</v>
      </c>
      <c r="Y62" s="9">
        <f>(SUM($E62:M62)+SUM($E62:L62))/2</f>
        <v>0</v>
      </c>
      <c r="Z62" s="9">
        <f>(SUM($E62:N62)+SUM($E62:M62))/2</f>
        <v>0</v>
      </c>
      <c r="AA62" s="9">
        <f t="shared" si="7"/>
        <v>0</v>
      </c>
    </row>
    <row r="63" spans="1:27" hidden="1">
      <c r="A63" s="7">
        <v>2483</v>
      </c>
      <c r="B63" t="s">
        <v>33</v>
      </c>
      <c r="C63" t="str">
        <f t="shared" si="8"/>
        <v>2483 Elec Distribution 360-373</v>
      </c>
      <c r="D63" s="11">
        <v>1</v>
      </c>
      <c r="E63" s="8">
        <v>0</v>
      </c>
      <c r="F63" s="9">
        <v>0</v>
      </c>
      <c r="G63" s="9">
        <v>0</v>
      </c>
      <c r="H63" s="9">
        <v>-24006.05</v>
      </c>
      <c r="I63" s="9">
        <v>0</v>
      </c>
      <c r="J63" s="9">
        <v>0</v>
      </c>
      <c r="K63" s="9">
        <v>0</v>
      </c>
      <c r="L63" s="9">
        <v>0</v>
      </c>
      <c r="M63" s="9">
        <v>0</v>
      </c>
      <c r="N63" s="9">
        <v>0</v>
      </c>
      <c r="O63" s="9">
        <f t="shared" si="5"/>
        <v>-24006.05</v>
      </c>
      <c r="Q63" s="9">
        <f t="shared" si="6"/>
        <v>0</v>
      </c>
      <c r="R63" s="9">
        <f>(SUM($E63:F63)+SUM($E63:E63))/2</f>
        <v>0</v>
      </c>
      <c r="S63" s="9">
        <f>(SUM($E63:G63)+SUM($E63:F63))/2</f>
        <v>0</v>
      </c>
      <c r="T63" s="9">
        <f>(SUM($E63:H63)+SUM($E63:G63))/2</f>
        <v>-12003.025</v>
      </c>
      <c r="U63" s="9">
        <f>(SUM($E63:I63)+SUM($E63:H63))/2</f>
        <v>-24006.05</v>
      </c>
      <c r="V63" s="9">
        <f>(SUM($E63:J63)+SUM($E63:I63))/2</f>
        <v>-24006.05</v>
      </c>
      <c r="W63" s="9">
        <f>(SUM($E63:K63)+SUM($E63:J63))/2</f>
        <v>-24006.05</v>
      </c>
      <c r="X63" s="9">
        <f>(SUM($E63:L63)+SUM($E63:K63))/2</f>
        <v>-24006.05</v>
      </c>
      <c r="Y63" s="9">
        <f>(SUM($E63:M63)+SUM($E63:L63))/2</f>
        <v>-24006.05</v>
      </c>
      <c r="Z63" s="9">
        <f>(SUM($E63:N63)+SUM($E63:M63))/2</f>
        <v>-24006.05</v>
      </c>
      <c r="AA63" s="9">
        <f t="shared" si="7"/>
        <v>-15603.932499999999</v>
      </c>
    </row>
    <row r="64" spans="1:27" hidden="1">
      <c r="A64" s="7">
        <v>2484</v>
      </c>
      <c r="B64" t="s">
        <v>33</v>
      </c>
      <c r="C64" t="str">
        <f t="shared" si="8"/>
        <v>2484 Elec Distribution 360-373</v>
      </c>
      <c r="D64" s="11">
        <v>1</v>
      </c>
      <c r="E64" s="8">
        <v>0</v>
      </c>
      <c r="F64" s="9">
        <v>0</v>
      </c>
      <c r="G64" s="9">
        <v>0</v>
      </c>
      <c r="H64" s="9">
        <v>0</v>
      </c>
      <c r="I64" s="9">
        <v>0</v>
      </c>
      <c r="J64" s="9">
        <v>0</v>
      </c>
      <c r="K64" s="9">
        <v>0</v>
      </c>
      <c r="L64" s="9">
        <v>0</v>
      </c>
      <c r="M64" s="9">
        <v>0</v>
      </c>
      <c r="N64" s="9">
        <v>0</v>
      </c>
      <c r="O64" s="9">
        <f t="shared" si="5"/>
        <v>0</v>
      </c>
      <c r="Q64" s="9">
        <f t="shared" si="6"/>
        <v>0</v>
      </c>
      <c r="R64" s="9">
        <f>(SUM($E64:F64)+SUM($E64:E64))/2</f>
        <v>0</v>
      </c>
      <c r="S64" s="9">
        <f>(SUM($E64:G64)+SUM($E64:F64))/2</f>
        <v>0</v>
      </c>
      <c r="T64" s="9">
        <f>(SUM($E64:H64)+SUM($E64:G64))/2</f>
        <v>0</v>
      </c>
      <c r="U64" s="9">
        <f>(SUM($E64:I64)+SUM($E64:H64))/2</f>
        <v>0</v>
      </c>
      <c r="V64" s="9">
        <f>(SUM($E64:J64)+SUM($E64:I64))/2</f>
        <v>0</v>
      </c>
      <c r="W64" s="9">
        <f>(SUM($E64:K64)+SUM($E64:J64))/2</f>
        <v>0</v>
      </c>
      <c r="X64" s="9">
        <f>(SUM($E64:L64)+SUM($E64:K64))/2</f>
        <v>0</v>
      </c>
      <c r="Y64" s="9">
        <f>(SUM($E64:M64)+SUM($E64:L64))/2</f>
        <v>0</v>
      </c>
      <c r="Z64" s="9">
        <f>(SUM($E64:N64)+SUM($E64:M64))/2</f>
        <v>0</v>
      </c>
      <c r="AA64" s="9">
        <f t="shared" si="7"/>
        <v>0</v>
      </c>
    </row>
    <row r="65" spans="1:27" hidden="1">
      <c r="A65" s="7">
        <v>2493</v>
      </c>
      <c r="B65" t="s">
        <v>33</v>
      </c>
      <c r="C65" t="str">
        <f t="shared" si="8"/>
        <v>2493 Elec Distribution 360-373</v>
      </c>
      <c r="D65" s="11">
        <v>1</v>
      </c>
      <c r="E65" s="8">
        <v>0</v>
      </c>
      <c r="F65" s="9">
        <v>0</v>
      </c>
      <c r="G65" s="9">
        <v>0</v>
      </c>
      <c r="H65" s="9">
        <v>0</v>
      </c>
      <c r="I65" s="9">
        <v>0</v>
      </c>
      <c r="J65" s="9">
        <v>0</v>
      </c>
      <c r="K65" s="9">
        <v>0</v>
      </c>
      <c r="L65" s="9">
        <v>0</v>
      </c>
      <c r="M65" s="9">
        <v>0</v>
      </c>
      <c r="N65" s="9">
        <v>0</v>
      </c>
      <c r="O65" s="9">
        <f t="shared" si="5"/>
        <v>0</v>
      </c>
      <c r="Q65" s="9">
        <f t="shared" si="6"/>
        <v>0</v>
      </c>
      <c r="R65" s="9">
        <f>(SUM($E65:F65)+SUM($E65:E65))/2</f>
        <v>0</v>
      </c>
      <c r="S65" s="9">
        <f>(SUM($E65:G65)+SUM($E65:F65))/2</f>
        <v>0</v>
      </c>
      <c r="T65" s="9">
        <f>(SUM($E65:H65)+SUM($E65:G65))/2</f>
        <v>0</v>
      </c>
      <c r="U65" s="9">
        <f>(SUM($E65:I65)+SUM($E65:H65))/2</f>
        <v>0</v>
      </c>
      <c r="V65" s="9">
        <f>(SUM($E65:J65)+SUM($E65:I65))/2</f>
        <v>0</v>
      </c>
      <c r="W65" s="9">
        <f>(SUM($E65:K65)+SUM($E65:J65))/2</f>
        <v>0</v>
      </c>
      <c r="X65" s="9">
        <f>(SUM($E65:L65)+SUM($E65:K65))/2</f>
        <v>0</v>
      </c>
      <c r="Y65" s="9">
        <f>(SUM($E65:M65)+SUM($E65:L65))/2</f>
        <v>0</v>
      </c>
      <c r="Z65" s="9">
        <f>(SUM($E65:N65)+SUM($E65:M65))/2</f>
        <v>0</v>
      </c>
      <c r="AA65" s="9">
        <f t="shared" si="7"/>
        <v>0</v>
      </c>
    </row>
    <row r="66" spans="1:27" hidden="1">
      <c r="A66" s="7">
        <v>2502</v>
      </c>
      <c r="B66" t="s">
        <v>33</v>
      </c>
      <c r="C66" t="str">
        <f t="shared" si="8"/>
        <v>2502 Elec Distribution 360-373</v>
      </c>
      <c r="D66" s="11">
        <v>1</v>
      </c>
      <c r="E66" s="8">
        <v>0</v>
      </c>
      <c r="F66" s="9">
        <v>0</v>
      </c>
      <c r="G66" s="9">
        <v>0</v>
      </c>
      <c r="H66" s="9">
        <v>0</v>
      </c>
      <c r="I66" s="9">
        <v>0</v>
      </c>
      <c r="J66" s="9">
        <v>0</v>
      </c>
      <c r="K66" s="9">
        <v>0</v>
      </c>
      <c r="L66" s="9">
        <v>0</v>
      </c>
      <c r="M66" s="9">
        <v>0</v>
      </c>
      <c r="N66" s="9">
        <v>0</v>
      </c>
      <c r="O66" s="9">
        <f t="shared" si="5"/>
        <v>0</v>
      </c>
      <c r="Q66" s="9">
        <f t="shared" si="6"/>
        <v>0</v>
      </c>
      <c r="R66" s="9">
        <f>(SUM($E66:F66)+SUM($E66:E66))/2</f>
        <v>0</v>
      </c>
      <c r="S66" s="9">
        <f>(SUM($E66:G66)+SUM($E66:F66))/2</f>
        <v>0</v>
      </c>
      <c r="T66" s="9">
        <f>(SUM($E66:H66)+SUM($E66:G66))/2</f>
        <v>0</v>
      </c>
      <c r="U66" s="9">
        <f>(SUM($E66:I66)+SUM($E66:H66))/2</f>
        <v>0</v>
      </c>
      <c r="V66" s="9">
        <f>(SUM($E66:J66)+SUM($E66:I66))/2</f>
        <v>0</v>
      </c>
      <c r="W66" s="9">
        <f>(SUM($E66:K66)+SUM($E66:J66))/2</f>
        <v>0</v>
      </c>
      <c r="X66" s="9">
        <f>(SUM($E66:L66)+SUM($E66:K66))/2</f>
        <v>0</v>
      </c>
      <c r="Y66" s="9">
        <f>(SUM($E66:M66)+SUM($E66:L66))/2</f>
        <v>0</v>
      </c>
      <c r="Z66" s="9">
        <f>(SUM($E66:N66)+SUM($E66:M66))/2</f>
        <v>0</v>
      </c>
      <c r="AA66" s="9">
        <f t="shared" si="7"/>
        <v>0</v>
      </c>
    </row>
    <row r="67" spans="1:27" hidden="1">
      <c r="A67" s="7">
        <v>2505</v>
      </c>
      <c r="B67" t="s">
        <v>33</v>
      </c>
      <c r="C67" t="str">
        <f t="shared" si="8"/>
        <v>2505 Elec Distribution 360-373</v>
      </c>
      <c r="D67" s="11">
        <v>1</v>
      </c>
      <c r="E67" s="8">
        <v>0</v>
      </c>
      <c r="F67" s="9">
        <v>0</v>
      </c>
      <c r="G67" s="9">
        <v>0</v>
      </c>
      <c r="H67" s="9">
        <v>0</v>
      </c>
      <c r="I67" s="9">
        <v>0</v>
      </c>
      <c r="J67" s="9">
        <v>0</v>
      </c>
      <c r="K67" s="9">
        <v>0</v>
      </c>
      <c r="L67" s="9">
        <v>0</v>
      </c>
      <c r="M67" s="9">
        <v>0</v>
      </c>
      <c r="N67" s="9">
        <v>0</v>
      </c>
      <c r="O67" s="9">
        <f t="shared" si="5"/>
        <v>0</v>
      </c>
      <c r="Q67" s="9">
        <f t="shared" si="6"/>
        <v>0</v>
      </c>
      <c r="R67" s="9">
        <f>(SUM($E67:F67)+SUM($E67:E67))/2</f>
        <v>0</v>
      </c>
      <c r="S67" s="9">
        <f>(SUM($E67:G67)+SUM($E67:F67))/2</f>
        <v>0</v>
      </c>
      <c r="T67" s="9">
        <f>(SUM($E67:H67)+SUM($E67:G67))/2</f>
        <v>0</v>
      </c>
      <c r="U67" s="9">
        <f>(SUM($E67:I67)+SUM($E67:H67))/2</f>
        <v>0</v>
      </c>
      <c r="V67" s="9">
        <f>(SUM($E67:J67)+SUM($E67:I67))/2</f>
        <v>0</v>
      </c>
      <c r="W67" s="9">
        <f>(SUM($E67:K67)+SUM($E67:J67))/2</f>
        <v>0</v>
      </c>
      <c r="X67" s="9">
        <f>(SUM($E67:L67)+SUM($E67:K67))/2</f>
        <v>0</v>
      </c>
      <c r="Y67" s="9">
        <f>(SUM($E67:M67)+SUM($E67:L67))/2</f>
        <v>0</v>
      </c>
      <c r="Z67" s="9">
        <f>(SUM($E67:N67)+SUM($E67:M67))/2</f>
        <v>0</v>
      </c>
      <c r="AA67" s="9">
        <f t="shared" si="7"/>
        <v>0</v>
      </c>
    </row>
    <row r="68" spans="1:27" hidden="1">
      <c r="A68" s="7">
        <v>2514</v>
      </c>
      <c r="B68" t="s">
        <v>33</v>
      </c>
      <c r="C68" t="str">
        <f t="shared" si="8"/>
        <v>2514 Elec Distribution 360-373</v>
      </c>
      <c r="D68" s="11">
        <v>1</v>
      </c>
      <c r="E68" s="8">
        <v>353689.78</v>
      </c>
      <c r="F68" s="9">
        <v>75</v>
      </c>
      <c r="G68" s="9">
        <v>0</v>
      </c>
      <c r="H68" s="9">
        <v>0</v>
      </c>
      <c r="I68" s="9">
        <v>268393.24000000011</v>
      </c>
      <c r="J68" s="9">
        <v>2.7284841053187847E-12</v>
      </c>
      <c r="K68" s="9">
        <v>1.5688783605583012E-11</v>
      </c>
      <c r="L68" s="9">
        <v>31409.869999999992</v>
      </c>
      <c r="M68" s="9">
        <v>679969.91</v>
      </c>
      <c r="N68" s="9">
        <v>123761.47999999997</v>
      </c>
      <c r="O68" s="9">
        <f t="shared" ref="O68:O99" si="9">SUM(E68:N68)</f>
        <v>1457299.2800000003</v>
      </c>
      <c r="Q68" s="9">
        <f t="shared" ref="Q68:Q99" si="10">E68/2</f>
        <v>176844.89</v>
      </c>
      <c r="R68" s="9">
        <f>(SUM($E68:F68)+SUM($E68:E68))/2</f>
        <v>353727.28</v>
      </c>
      <c r="S68" s="9">
        <f>(SUM($E68:G68)+SUM($E68:F68))/2</f>
        <v>353764.78</v>
      </c>
      <c r="T68" s="9">
        <f>(SUM($E68:H68)+SUM($E68:G68))/2</f>
        <v>353764.78</v>
      </c>
      <c r="U68" s="9">
        <f>(SUM($E68:I68)+SUM($E68:H68))/2</f>
        <v>487961.40000000008</v>
      </c>
      <c r="V68" s="9">
        <f>(SUM($E68:J68)+SUM($E68:I68))/2</f>
        <v>622158.02000000014</v>
      </c>
      <c r="W68" s="9">
        <f>(SUM($E68:K68)+SUM($E68:J68))/2</f>
        <v>622158.02000000014</v>
      </c>
      <c r="X68" s="9">
        <f>(SUM($E68:L68)+SUM($E68:K68))/2</f>
        <v>637862.95500000007</v>
      </c>
      <c r="Y68" s="9">
        <f>(SUM($E68:M68)+SUM($E68:L68))/2</f>
        <v>993552.8450000002</v>
      </c>
      <c r="Z68" s="9">
        <f>(SUM($E68:N68)+SUM($E68:M68))/2</f>
        <v>1395418.5400000003</v>
      </c>
      <c r="AA68" s="9">
        <f t="shared" ref="AA68:AA99" si="11">AVERAGE(Q68:Z68)</f>
        <v>599721.35100000002</v>
      </c>
    </row>
    <row r="69" spans="1:27" hidden="1">
      <c r="A69" s="7">
        <v>2515</v>
      </c>
      <c r="B69" t="s">
        <v>33</v>
      </c>
      <c r="C69" t="str">
        <f t="shared" si="8"/>
        <v>2515 Elec Distribution 360-373</v>
      </c>
      <c r="D69" s="11">
        <v>1</v>
      </c>
      <c r="E69" s="8">
        <v>0</v>
      </c>
      <c r="F69" s="9">
        <v>0</v>
      </c>
      <c r="G69" s="9">
        <v>0</v>
      </c>
      <c r="H69" s="9">
        <v>0</v>
      </c>
      <c r="I69" s="9">
        <v>0</v>
      </c>
      <c r="J69" s="9">
        <v>0</v>
      </c>
      <c r="K69" s="9">
        <v>0</v>
      </c>
      <c r="L69" s="9">
        <v>0</v>
      </c>
      <c r="M69" s="9">
        <v>0</v>
      </c>
      <c r="N69" s="9">
        <v>0</v>
      </c>
      <c r="O69" s="9">
        <f t="shared" si="9"/>
        <v>0</v>
      </c>
      <c r="Q69" s="9">
        <f t="shared" si="10"/>
        <v>0</v>
      </c>
      <c r="R69" s="9">
        <f>(SUM($E69:F69)+SUM($E69:E69))/2</f>
        <v>0</v>
      </c>
      <c r="S69" s="9">
        <f>(SUM($E69:G69)+SUM($E69:F69))/2</f>
        <v>0</v>
      </c>
      <c r="T69" s="9">
        <f>(SUM($E69:H69)+SUM($E69:G69))/2</f>
        <v>0</v>
      </c>
      <c r="U69" s="9">
        <f>(SUM($E69:I69)+SUM($E69:H69))/2</f>
        <v>0</v>
      </c>
      <c r="V69" s="9">
        <f>(SUM($E69:J69)+SUM($E69:I69))/2</f>
        <v>0</v>
      </c>
      <c r="W69" s="9">
        <f>(SUM($E69:K69)+SUM($E69:J69))/2</f>
        <v>0</v>
      </c>
      <c r="X69" s="9">
        <f>(SUM($E69:L69)+SUM($E69:K69))/2</f>
        <v>0</v>
      </c>
      <c r="Y69" s="9">
        <f>(SUM($E69:M69)+SUM($E69:L69))/2</f>
        <v>0</v>
      </c>
      <c r="Z69" s="9">
        <f>(SUM($E69:N69)+SUM($E69:M69))/2</f>
        <v>0</v>
      </c>
      <c r="AA69" s="9">
        <f t="shared" si="11"/>
        <v>0</v>
      </c>
    </row>
    <row r="70" spans="1:27" hidden="1">
      <c r="A70" s="7">
        <v>2516</v>
      </c>
      <c r="B70" t="s">
        <v>33</v>
      </c>
      <c r="C70" t="str">
        <f t="shared" si="8"/>
        <v>2516 Elec Distribution 360-373</v>
      </c>
      <c r="D70" s="11">
        <v>1</v>
      </c>
      <c r="E70" s="8">
        <v>319.04000000000002</v>
      </c>
      <c r="F70" s="9">
        <v>21844.94</v>
      </c>
      <c r="G70" s="9">
        <v>54389.03</v>
      </c>
      <c r="H70" s="9">
        <v>0</v>
      </c>
      <c r="I70" s="9">
        <v>173737.86</v>
      </c>
      <c r="J70" s="9">
        <v>2586.38</v>
      </c>
      <c r="K70" s="9">
        <v>0</v>
      </c>
      <c r="L70" s="9">
        <v>-2.5011104298755527E-11</v>
      </c>
      <c r="M70" s="9">
        <v>0</v>
      </c>
      <c r="N70" s="9">
        <v>0</v>
      </c>
      <c r="O70" s="9">
        <f t="shared" si="9"/>
        <v>252877.24999999997</v>
      </c>
      <c r="Q70" s="9">
        <f t="shared" si="10"/>
        <v>159.52000000000001</v>
      </c>
      <c r="R70" s="9">
        <f>(SUM($E70:F70)+SUM($E70:E70))/2</f>
        <v>11241.51</v>
      </c>
      <c r="S70" s="9">
        <f>(SUM($E70:G70)+SUM($E70:F70))/2</f>
        <v>49358.494999999995</v>
      </c>
      <c r="T70" s="9">
        <f>(SUM($E70:H70)+SUM($E70:G70))/2</f>
        <v>76553.009999999995</v>
      </c>
      <c r="U70" s="9">
        <f>(SUM($E70:I70)+SUM($E70:H70))/2</f>
        <v>163421.94</v>
      </c>
      <c r="V70" s="9">
        <f>(SUM($E70:J70)+SUM($E70:I70))/2</f>
        <v>251584.06</v>
      </c>
      <c r="W70" s="9">
        <f>(SUM($E70:K70)+SUM($E70:J70))/2</f>
        <v>252877.25</v>
      </c>
      <c r="X70" s="9">
        <f>(SUM($E70:L70)+SUM($E70:K70))/2</f>
        <v>252877.25</v>
      </c>
      <c r="Y70" s="9">
        <f>(SUM($E70:M70)+SUM($E70:L70))/2</f>
        <v>252877.24999999997</v>
      </c>
      <c r="Z70" s="9">
        <f>(SUM($E70:N70)+SUM($E70:M70))/2</f>
        <v>252877.24999999997</v>
      </c>
      <c r="AA70" s="9">
        <f t="shared" si="11"/>
        <v>156382.75349999999</v>
      </c>
    </row>
    <row r="71" spans="1:27" hidden="1">
      <c r="A71" s="7">
        <v>2522</v>
      </c>
      <c r="B71" t="s">
        <v>33</v>
      </c>
      <c r="C71" t="str">
        <f t="shared" si="8"/>
        <v>2522 Elec Distribution 360-373</v>
      </c>
      <c r="D71" s="11">
        <v>1</v>
      </c>
      <c r="E71" s="8">
        <v>0</v>
      </c>
      <c r="F71" s="9">
        <v>0</v>
      </c>
      <c r="G71" s="9">
        <v>0</v>
      </c>
      <c r="H71" s="9">
        <v>0</v>
      </c>
      <c r="I71" s="9">
        <v>0</v>
      </c>
      <c r="J71" s="9">
        <v>0</v>
      </c>
      <c r="K71" s="9">
        <v>0</v>
      </c>
      <c r="L71" s="9">
        <v>0</v>
      </c>
      <c r="M71" s="9">
        <v>0</v>
      </c>
      <c r="N71" s="9">
        <v>0</v>
      </c>
      <c r="O71" s="9">
        <f t="shared" si="9"/>
        <v>0</v>
      </c>
      <c r="Q71" s="9">
        <f t="shared" si="10"/>
        <v>0</v>
      </c>
      <c r="R71" s="9">
        <f>(SUM($E71:F71)+SUM($E71:E71))/2</f>
        <v>0</v>
      </c>
      <c r="S71" s="9">
        <f>(SUM($E71:G71)+SUM($E71:F71))/2</f>
        <v>0</v>
      </c>
      <c r="T71" s="9">
        <f>(SUM($E71:H71)+SUM($E71:G71))/2</f>
        <v>0</v>
      </c>
      <c r="U71" s="9">
        <f>(SUM($E71:I71)+SUM($E71:H71))/2</f>
        <v>0</v>
      </c>
      <c r="V71" s="9">
        <f>(SUM($E71:J71)+SUM($E71:I71))/2</f>
        <v>0</v>
      </c>
      <c r="W71" s="9">
        <f>(SUM($E71:K71)+SUM($E71:J71))/2</f>
        <v>0</v>
      </c>
      <c r="X71" s="9">
        <f>(SUM($E71:L71)+SUM($E71:K71))/2</f>
        <v>0</v>
      </c>
      <c r="Y71" s="9">
        <f>(SUM($E71:M71)+SUM($E71:L71))/2</f>
        <v>0</v>
      </c>
      <c r="Z71" s="9">
        <f>(SUM($E71:N71)+SUM($E71:M71))/2</f>
        <v>0</v>
      </c>
      <c r="AA71" s="9">
        <f t="shared" si="11"/>
        <v>0</v>
      </c>
    </row>
    <row r="72" spans="1:27" hidden="1">
      <c r="A72" s="7">
        <v>2525</v>
      </c>
      <c r="B72" t="s">
        <v>33</v>
      </c>
      <c r="C72" t="str">
        <f t="shared" si="8"/>
        <v>2525 Elec Distribution 360-373</v>
      </c>
      <c r="D72" s="11">
        <v>1</v>
      </c>
      <c r="E72" s="8">
        <v>0</v>
      </c>
      <c r="F72" s="9">
        <v>0</v>
      </c>
      <c r="G72" s="9">
        <v>0</v>
      </c>
      <c r="H72" s="9">
        <v>0</v>
      </c>
      <c r="I72" s="9">
        <v>0</v>
      </c>
      <c r="J72" s="9">
        <v>219880.4</v>
      </c>
      <c r="K72" s="9">
        <v>0</v>
      </c>
      <c r="L72" s="9">
        <v>0</v>
      </c>
      <c r="M72" s="9">
        <v>0</v>
      </c>
      <c r="N72" s="9">
        <v>0</v>
      </c>
      <c r="O72" s="9">
        <f t="shared" si="9"/>
        <v>219880.4</v>
      </c>
      <c r="Q72" s="9">
        <f t="shared" si="10"/>
        <v>0</v>
      </c>
      <c r="R72" s="9">
        <f>(SUM($E72:F72)+SUM($E72:E72))/2</f>
        <v>0</v>
      </c>
      <c r="S72" s="9">
        <f>(SUM($E72:G72)+SUM($E72:F72))/2</f>
        <v>0</v>
      </c>
      <c r="T72" s="9">
        <f>(SUM($E72:H72)+SUM($E72:G72))/2</f>
        <v>0</v>
      </c>
      <c r="U72" s="9">
        <f>(SUM($E72:I72)+SUM($E72:H72))/2</f>
        <v>0</v>
      </c>
      <c r="V72" s="9">
        <f>(SUM($E72:J72)+SUM($E72:I72))/2</f>
        <v>109940.2</v>
      </c>
      <c r="W72" s="9">
        <f>(SUM($E72:K72)+SUM($E72:J72))/2</f>
        <v>219880.4</v>
      </c>
      <c r="X72" s="9">
        <f>(SUM($E72:L72)+SUM($E72:K72))/2</f>
        <v>219880.4</v>
      </c>
      <c r="Y72" s="9">
        <f>(SUM($E72:M72)+SUM($E72:L72))/2</f>
        <v>219880.4</v>
      </c>
      <c r="Z72" s="9">
        <f>(SUM($E72:N72)+SUM($E72:M72))/2</f>
        <v>219880.4</v>
      </c>
      <c r="AA72" s="9">
        <f t="shared" si="11"/>
        <v>98946.180000000008</v>
      </c>
    </row>
    <row r="73" spans="1:27" hidden="1">
      <c r="A73" s="7">
        <v>2526</v>
      </c>
      <c r="B73" t="s">
        <v>33</v>
      </c>
      <c r="C73" t="str">
        <f t="shared" si="8"/>
        <v>2526 Elec Distribution 360-373</v>
      </c>
      <c r="D73" s="11">
        <v>1</v>
      </c>
      <c r="E73" s="8">
        <v>0</v>
      </c>
      <c r="F73" s="9">
        <v>0</v>
      </c>
      <c r="G73" s="9">
        <v>0</v>
      </c>
      <c r="H73" s="9">
        <v>0</v>
      </c>
      <c r="I73" s="9">
        <v>0</v>
      </c>
      <c r="J73" s="9">
        <v>0</v>
      </c>
      <c r="K73" s="9">
        <v>0</v>
      </c>
      <c r="L73" s="9">
        <v>0</v>
      </c>
      <c r="M73" s="9">
        <v>0</v>
      </c>
      <c r="N73" s="9">
        <v>0</v>
      </c>
      <c r="O73" s="9">
        <f t="shared" si="9"/>
        <v>0</v>
      </c>
      <c r="Q73" s="9">
        <f t="shared" si="10"/>
        <v>0</v>
      </c>
      <c r="R73" s="9">
        <f>(SUM($E73:F73)+SUM($E73:E73))/2</f>
        <v>0</v>
      </c>
      <c r="S73" s="9">
        <f>(SUM($E73:G73)+SUM($E73:F73))/2</f>
        <v>0</v>
      </c>
      <c r="T73" s="9">
        <f>(SUM($E73:H73)+SUM($E73:G73))/2</f>
        <v>0</v>
      </c>
      <c r="U73" s="9">
        <f>(SUM($E73:I73)+SUM($E73:H73))/2</f>
        <v>0</v>
      </c>
      <c r="V73" s="9">
        <f>(SUM($E73:J73)+SUM($E73:I73))/2</f>
        <v>0</v>
      </c>
      <c r="W73" s="9">
        <f>(SUM($E73:K73)+SUM($E73:J73))/2</f>
        <v>0</v>
      </c>
      <c r="X73" s="9">
        <f>(SUM($E73:L73)+SUM($E73:K73))/2</f>
        <v>0</v>
      </c>
      <c r="Y73" s="9">
        <f>(SUM($E73:M73)+SUM($E73:L73))/2</f>
        <v>0</v>
      </c>
      <c r="Z73" s="9">
        <f>(SUM($E73:N73)+SUM($E73:M73))/2</f>
        <v>0</v>
      </c>
      <c r="AA73" s="9">
        <f t="shared" si="11"/>
        <v>0</v>
      </c>
    </row>
    <row r="74" spans="1:27" hidden="1">
      <c r="A74" s="7">
        <v>2529</v>
      </c>
      <c r="B74" t="s">
        <v>33</v>
      </c>
      <c r="C74" t="str">
        <f t="shared" si="8"/>
        <v>2529 Elec Distribution 360-373</v>
      </c>
      <c r="D74" s="11">
        <v>1</v>
      </c>
      <c r="E74" s="8">
        <v>0</v>
      </c>
      <c r="F74" s="9">
        <v>0</v>
      </c>
      <c r="G74" s="9">
        <v>0</v>
      </c>
      <c r="H74" s="9">
        <v>0</v>
      </c>
      <c r="I74" s="9">
        <v>0</v>
      </c>
      <c r="J74" s="9">
        <v>0</v>
      </c>
      <c r="K74" s="9">
        <v>0</v>
      </c>
      <c r="L74" s="9">
        <v>0</v>
      </c>
      <c r="M74" s="9">
        <v>0</v>
      </c>
      <c r="N74" s="9">
        <v>0</v>
      </c>
      <c r="O74" s="9">
        <f t="shared" si="9"/>
        <v>0</v>
      </c>
      <c r="Q74" s="9">
        <f t="shared" si="10"/>
        <v>0</v>
      </c>
      <c r="R74" s="9">
        <f>(SUM($E74:F74)+SUM($E74:E74))/2</f>
        <v>0</v>
      </c>
      <c r="S74" s="9">
        <f>(SUM($E74:G74)+SUM($E74:F74))/2</f>
        <v>0</v>
      </c>
      <c r="T74" s="9">
        <f>(SUM($E74:H74)+SUM($E74:G74))/2</f>
        <v>0</v>
      </c>
      <c r="U74" s="9">
        <f>(SUM($E74:I74)+SUM($E74:H74))/2</f>
        <v>0</v>
      </c>
      <c r="V74" s="9">
        <f>(SUM($E74:J74)+SUM($E74:I74))/2</f>
        <v>0</v>
      </c>
      <c r="W74" s="9">
        <f>(SUM($E74:K74)+SUM($E74:J74))/2</f>
        <v>0</v>
      </c>
      <c r="X74" s="9">
        <f>(SUM($E74:L74)+SUM($E74:K74))/2</f>
        <v>0</v>
      </c>
      <c r="Y74" s="9">
        <f>(SUM($E74:M74)+SUM($E74:L74))/2</f>
        <v>0</v>
      </c>
      <c r="Z74" s="9">
        <f>(SUM($E74:N74)+SUM($E74:M74))/2</f>
        <v>0</v>
      </c>
      <c r="AA74" s="9">
        <f t="shared" si="11"/>
        <v>0</v>
      </c>
    </row>
    <row r="75" spans="1:27" hidden="1">
      <c r="A75" s="7">
        <v>2530</v>
      </c>
      <c r="B75" t="s">
        <v>33</v>
      </c>
      <c r="C75" t="str">
        <f t="shared" si="8"/>
        <v>2530 Elec Distribution 360-373</v>
      </c>
      <c r="D75" s="11">
        <v>1</v>
      </c>
      <c r="E75" s="8">
        <v>0</v>
      </c>
      <c r="F75" s="9">
        <v>0</v>
      </c>
      <c r="G75" s="9">
        <v>0</v>
      </c>
      <c r="H75" s="9">
        <v>0</v>
      </c>
      <c r="I75" s="9">
        <v>0</v>
      </c>
      <c r="J75" s="9">
        <v>0</v>
      </c>
      <c r="K75" s="9">
        <v>0</v>
      </c>
      <c r="L75" s="9">
        <v>0</v>
      </c>
      <c r="M75" s="9">
        <v>0</v>
      </c>
      <c r="N75" s="9">
        <v>0</v>
      </c>
      <c r="O75" s="9">
        <f t="shared" si="9"/>
        <v>0</v>
      </c>
      <c r="Q75" s="9">
        <f t="shared" si="10"/>
        <v>0</v>
      </c>
      <c r="R75" s="9">
        <f>(SUM($E75:F75)+SUM($E75:E75))/2</f>
        <v>0</v>
      </c>
      <c r="S75" s="9">
        <f>(SUM($E75:G75)+SUM($E75:F75))/2</f>
        <v>0</v>
      </c>
      <c r="T75" s="9">
        <f>(SUM($E75:H75)+SUM($E75:G75))/2</f>
        <v>0</v>
      </c>
      <c r="U75" s="9">
        <f>(SUM($E75:I75)+SUM($E75:H75))/2</f>
        <v>0</v>
      </c>
      <c r="V75" s="9">
        <f>(SUM($E75:J75)+SUM($E75:I75))/2</f>
        <v>0</v>
      </c>
      <c r="W75" s="9">
        <f>(SUM($E75:K75)+SUM($E75:J75))/2</f>
        <v>0</v>
      </c>
      <c r="X75" s="9">
        <f>(SUM($E75:L75)+SUM($E75:K75))/2</f>
        <v>0</v>
      </c>
      <c r="Y75" s="9">
        <f>(SUM($E75:M75)+SUM($E75:L75))/2</f>
        <v>0</v>
      </c>
      <c r="Z75" s="9">
        <f>(SUM($E75:N75)+SUM($E75:M75))/2</f>
        <v>0</v>
      </c>
      <c r="AA75" s="9">
        <f t="shared" si="11"/>
        <v>0</v>
      </c>
    </row>
    <row r="76" spans="1:27" hidden="1">
      <c r="A76" s="7">
        <v>2532</v>
      </c>
      <c r="B76" t="s">
        <v>33</v>
      </c>
      <c r="C76" t="str">
        <f t="shared" si="8"/>
        <v>2532 Elec Distribution 360-373</v>
      </c>
      <c r="D76" s="11">
        <v>1</v>
      </c>
      <c r="E76" s="8">
        <v>0</v>
      </c>
      <c r="F76" s="9">
        <v>0</v>
      </c>
      <c r="G76" s="9">
        <v>0</v>
      </c>
      <c r="H76" s="9">
        <v>0</v>
      </c>
      <c r="I76" s="9">
        <v>0</v>
      </c>
      <c r="J76" s="9">
        <v>0</v>
      </c>
      <c r="K76" s="9">
        <v>0</v>
      </c>
      <c r="L76" s="9">
        <v>0</v>
      </c>
      <c r="M76" s="9">
        <v>0</v>
      </c>
      <c r="N76" s="9">
        <v>0</v>
      </c>
      <c r="O76" s="9">
        <f t="shared" si="9"/>
        <v>0</v>
      </c>
      <c r="Q76" s="9">
        <f t="shared" si="10"/>
        <v>0</v>
      </c>
      <c r="R76" s="9">
        <f>(SUM($E76:F76)+SUM($E76:E76))/2</f>
        <v>0</v>
      </c>
      <c r="S76" s="9">
        <f>(SUM($E76:G76)+SUM($E76:F76))/2</f>
        <v>0</v>
      </c>
      <c r="T76" s="9">
        <f>(SUM($E76:H76)+SUM($E76:G76))/2</f>
        <v>0</v>
      </c>
      <c r="U76" s="9">
        <f>(SUM($E76:I76)+SUM($E76:H76))/2</f>
        <v>0</v>
      </c>
      <c r="V76" s="9">
        <f>(SUM($E76:J76)+SUM($E76:I76))/2</f>
        <v>0</v>
      </c>
      <c r="W76" s="9">
        <f>(SUM($E76:K76)+SUM($E76:J76))/2</f>
        <v>0</v>
      </c>
      <c r="X76" s="9">
        <f>(SUM($E76:L76)+SUM($E76:K76))/2</f>
        <v>0</v>
      </c>
      <c r="Y76" s="9">
        <f>(SUM($E76:M76)+SUM($E76:L76))/2</f>
        <v>0</v>
      </c>
      <c r="Z76" s="9">
        <f>(SUM($E76:N76)+SUM($E76:M76))/2</f>
        <v>0</v>
      </c>
      <c r="AA76" s="9">
        <f t="shared" si="11"/>
        <v>0</v>
      </c>
    </row>
    <row r="77" spans="1:27" hidden="1">
      <c r="A77" s="7">
        <v>2535</v>
      </c>
      <c r="B77" t="s">
        <v>33</v>
      </c>
      <c r="C77" t="str">
        <f t="shared" si="8"/>
        <v>2535 Elec Distribution 360-373</v>
      </c>
      <c r="D77" s="11">
        <v>1</v>
      </c>
      <c r="E77" s="8">
        <v>1472.0399999999943</v>
      </c>
      <c r="F77" s="9">
        <v>112973.15</v>
      </c>
      <c r="G77" s="9">
        <v>76035.200000000012</v>
      </c>
      <c r="H77" s="9">
        <v>67277.8</v>
      </c>
      <c r="I77" s="9">
        <v>145037.57000000004</v>
      </c>
      <c r="J77" s="9">
        <v>138158.28000000003</v>
      </c>
      <c r="K77" s="9">
        <v>96721.499999999985</v>
      </c>
      <c r="L77" s="9">
        <v>153563.91</v>
      </c>
      <c r="M77" s="9">
        <v>228288.43</v>
      </c>
      <c r="N77" s="9">
        <v>202948.58</v>
      </c>
      <c r="O77" s="9">
        <f t="shared" si="9"/>
        <v>1222476.4600000002</v>
      </c>
      <c r="Q77" s="9">
        <f t="shared" si="10"/>
        <v>736.01999999999714</v>
      </c>
      <c r="R77" s="9">
        <f>(SUM($E77:F77)+SUM($E77:E77))/2</f>
        <v>57958.614999999991</v>
      </c>
      <c r="S77" s="9">
        <f>(SUM($E77:G77)+SUM($E77:F77))/2</f>
        <v>152462.79</v>
      </c>
      <c r="T77" s="9">
        <f>(SUM($E77:H77)+SUM($E77:G77))/2</f>
        <v>224119.29</v>
      </c>
      <c r="U77" s="9">
        <f>(SUM($E77:I77)+SUM($E77:H77))/2</f>
        <v>330276.97499999998</v>
      </c>
      <c r="V77" s="9">
        <f>(SUM($E77:J77)+SUM($E77:I77))/2</f>
        <v>471874.9</v>
      </c>
      <c r="W77" s="9">
        <f>(SUM($E77:K77)+SUM($E77:J77))/2</f>
        <v>589314.79</v>
      </c>
      <c r="X77" s="9">
        <f>(SUM($E77:L77)+SUM($E77:K77))/2</f>
        <v>714457.49500000011</v>
      </c>
      <c r="Y77" s="9">
        <f>(SUM($E77:M77)+SUM($E77:L77))/2</f>
        <v>905383.66500000004</v>
      </c>
      <c r="Z77" s="9">
        <f>(SUM($E77:N77)+SUM($E77:M77))/2</f>
        <v>1121002.1700000002</v>
      </c>
      <c r="AA77" s="9">
        <f t="shared" si="11"/>
        <v>456758.67099999997</v>
      </c>
    </row>
    <row r="78" spans="1:27" hidden="1">
      <c r="A78" s="7">
        <v>2538</v>
      </c>
      <c r="B78" t="s">
        <v>33</v>
      </c>
      <c r="C78" t="str">
        <f t="shared" si="8"/>
        <v>2538 Elec Distribution 360-373</v>
      </c>
      <c r="D78" s="11">
        <v>1</v>
      </c>
      <c r="E78" s="8">
        <v>0</v>
      </c>
      <c r="F78" s="9">
        <v>0</v>
      </c>
      <c r="G78" s="9">
        <v>0</v>
      </c>
      <c r="H78" s="9">
        <v>0</v>
      </c>
      <c r="I78" s="9">
        <v>0</v>
      </c>
      <c r="J78" s="9">
        <v>0</v>
      </c>
      <c r="K78" s="9">
        <v>0</v>
      </c>
      <c r="L78" s="9">
        <v>0</v>
      </c>
      <c r="M78" s="9">
        <v>1446350.1</v>
      </c>
      <c r="N78" s="9">
        <v>0</v>
      </c>
      <c r="O78" s="9">
        <f t="shared" si="9"/>
        <v>1446350.1</v>
      </c>
      <c r="Q78" s="9">
        <f t="shared" si="10"/>
        <v>0</v>
      </c>
      <c r="R78" s="9">
        <f>(SUM($E78:F78)+SUM($E78:E78))/2</f>
        <v>0</v>
      </c>
      <c r="S78" s="9">
        <f>(SUM($E78:G78)+SUM($E78:F78))/2</f>
        <v>0</v>
      </c>
      <c r="T78" s="9">
        <f>(SUM($E78:H78)+SUM($E78:G78))/2</f>
        <v>0</v>
      </c>
      <c r="U78" s="9">
        <f>(SUM($E78:I78)+SUM($E78:H78))/2</f>
        <v>0</v>
      </c>
      <c r="V78" s="9">
        <f>(SUM($E78:J78)+SUM($E78:I78))/2</f>
        <v>0</v>
      </c>
      <c r="W78" s="9">
        <f>(SUM($E78:K78)+SUM($E78:J78))/2</f>
        <v>0</v>
      </c>
      <c r="X78" s="9">
        <f>(SUM($E78:L78)+SUM($E78:K78))/2</f>
        <v>0</v>
      </c>
      <c r="Y78" s="9">
        <f>(SUM($E78:M78)+SUM($E78:L78))/2</f>
        <v>723175.05</v>
      </c>
      <c r="Z78" s="9">
        <f>(SUM($E78:N78)+SUM($E78:M78))/2</f>
        <v>1446350.1</v>
      </c>
      <c r="AA78" s="9">
        <f t="shared" si="11"/>
        <v>216952.51500000004</v>
      </c>
    </row>
    <row r="79" spans="1:27" hidden="1">
      <c r="A79" s="7">
        <v>2544</v>
      </c>
      <c r="B79" t="s">
        <v>33</v>
      </c>
      <c r="C79" t="str">
        <f t="shared" si="8"/>
        <v>2544 Elec Distribution 360-373</v>
      </c>
      <c r="D79" s="11">
        <v>1</v>
      </c>
      <c r="E79" s="8">
        <v>0</v>
      </c>
      <c r="F79" s="9">
        <v>0</v>
      </c>
      <c r="G79" s="9">
        <v>0</v>
      </c>
      <c r="H79" s="9">
        <v>0</v>
      </c>
      <c r="I79" s="9">
        <v>0</v>
      </c>
      <c r="J79" s="9">
        <v>0</v>
      </c>
      <c r="K79" s="9">
        <v>0</v>
      </c>
      <c r="L79" s="9">
        <v>0</v>
      </c>
      <c r="M79" s="9">
        <v>0</v>
      </c>
      <c r="N79" s="9">
        <v>0</v>
      </c>
      <c r="O79" s="9">
        <f t="shared" si="9"/>
        <v>0</v>
      </c>
      <c r="Q79" s="9">
        <f t="shared" si="10"/>
        <v>0</v>
      </c>
      <c r="R79" s="9">
        <f>(SUM($E79:F79)+SUM($E79:E79))/2</f>
        <v>0</v>
      </c>
      <c r="S79" s="9">
        <f>(SUM($E79:G79)+SUM($E79:F79))/2</f>
        <v>0</v>
      </c>
      <c r="T79" s="9">
        <f>(SUM($E79:H79)+SUM($E79:G79))/2</f>
        <v>0</v>
      </c>
      <c r="U79" s="9">
        <f>(SUM($E79:I79)+SUM($E79:H79))/2</f>
        <v>0</v>
      </c>
      <c r="V79" s="9">
        <f>(SUM($E79:J79)+SUM($E79:I79))/2</f>
        <v>0</v>
      </c>
      <c r="W79" s="9">
        <f>(SUM($E79:K79)+SUM($E79:J79))/2</f>
        <v>0</v>
      </c>
      <c r="X79" s="9">
        <f>(SUM($E79:L79)+SUM($E79:K79))/2</f>
        <v>0</v>
      </c>
      <c r="Y79" s="9">
        <f>(SUM($E79:M79)+SUM($E79:L79))/2</f>
        <v>0</v>
      </c>
      <c r="Z79" s="9">
        <f>(SUM($E79:N79)+SUM($E79:M79))/2</f>
        <v>0</v>
      </c>
      <c r="AA79" s="9">
        <f t="shared" si="11"/>
        <v>0</v>
      </c>
    </row>
    <row r="80" spans="1:27" hidden="1">
      <c r="A80" s="7">
        <v>2545</v>
      </c>
      <c r="B80" t="s">
        <v>33</v>
      </c>
      <c r="C80" t="str">
        <f t="shared" si="8"/>
        <v>2545 Elec Distribution 360-373</v>
      </c>
      <c r="D80" s="11">
        <v>1</v>
      </c>
      <c r="E80" s="8">
        <v>0</v>
      </c>
      <c r="F80" s="9">
        <v>0</v>
      </c>
      <c r="G80" s="9">
        <v>0</v>
      </c>
      <c r="H80" s="9">
        <v>-13380.95</v>
      </c>
      <c r="I80" s="9">
        <v>0</v>
      </c>
      <c r="J80" s="9">
        <v>0</v>
      </c>
      <c r="K80" s="9">
        <v>0</v>
      </c>
      <c r="L80" s="9">
        <v>0</v>
      </c>
      <c r="M80" s="9">
        <v>0</v>
      </c>
      <c r="N80" s="9">
        <v>0</v>
      </c>
      <c r="O80" s="9">
        <f t="shared" si="9"/>
        <v>-13380.95</v>
      </c>
      <c r="Q80" s="9">
        <f t="shared" si="10"/>
        <v>0</v>
      </c>
      <c r="R80" s="9">
        <f>(SUM($E80:F80)+SUM($E80:E80))/2</f>
        <v>0</v>
      </c>
      <c r="S80" s="9">
        <f>(SUM($E80:G80)+SUM($E80:F80))/2</f>
        <v>0</v>
      </c>
      <c r="T80" s="9">
        <f>(SUM($E80:H80)+SUM($E80:G80))/2</f>
        <v>-6690.4750000000004</v>
      </c>
      <c r="U80" s="9">
        <f>(SUM($E80:I80)+SUM($E80:H80))/2</f>
        <v>-13380.95</v>
      </c>
      <c r="V80" s="9">
        <f>(SUM($E80:J80)+SUM($E80:I80))/2</f>
        <v>-13380.95</v>
      </c>
      <c r="W80" s="9">
        <f>(SUM($E80:K80)+SUM($E80:J80))/2</f>
        <v>-13380.95</v>
      </c>
      <c r="X80" s="9">
        <f>(SUM($E80:L80)+SUM($E80:K80))/2</f>
        <v>-13380.95</v>
      </c>
      <c r="Y80" s="9">
        <f>(SUM($E80:M80)+SUM($E80:L80))/2</f>
        <v>-13380.95</v>
      </c>
      <c r="Z80" s="9">
        <f>(SUM($E80:N80)+SUM($E80:M80))/2</f>
        <v>-13380.95</v>
      </c>
      <c r="AA80" s="9">
        <f t="shared" si="11"/>
        <v>-8697.6174999999985</v>
      </c>
    </row>
    <row r="81" spans="1:27" hidden="1">
      <c r="A81" s="7">
        <v>2546</v>
      </c>
      <c r="B81" t="s">
        <v>33</v>
      </c>
      <c r="C81" t="str">
        <f t="shared" si="8"/>
        <v>2546 Elec Distribution 360-373</v>
      </c>
      <c r="D81" s="11">
        <v>1</v>
      </c>
      <c r="E81" s="8">
        <v>0</v>
      </c>
      <c r="F81" s="9">
        <v>0</v>
      </c>
      <c r="G81" s="9">
        <v>0</v>
      </c>
      <c r="H81" s="9">
        <v>0</v>
      </c>
      <c r="I81" s="9">
        <v>0</v>
      </c>
      <c r="J81" s="9">
        <v>0</v>
      </c>
      <c r="K81" s="9">
        <v>0</v>
      </c>
      <c r="L81" s="9">
        <v>0</v>
      </c>
      <c r="M81" s="9">
        <v>0</v>
      </c>
      <c r="N81" s="9">
        <v>0</v>
      </c>
      <c r="O81" s="9">
        <f t="shared" si="9"/>
        <v>0</v>
      </c>
      <c r="Q81" s="9">
        <f t="shared" si="10"/>
        <v>0</v>
      </c>
      <c r="R81" s="9">
        <f>(SUM($E81:F81)+SUM($E81:E81))/2</f>
        <v>0</v>
      </c>
      <c r="S81" s="9">
        <f>(SUM($E81:G81)+SUM($E81:F81))/2</f>
        <v>0</v>
      </c>
      <c r="T81" s="9">
        <f>(SUM($E81:H81)+SUM($E81:G81))/2</f>
        <v>0</v>
      </c>
      <c r="U81" s="9">
        <f>(SUM($E81:I81)+SUM($E81:H81))/2</f>
        <v>0</v>
      </c>
      <c r="V81" s="9">
        <f>(SUM($E81:J81)+SUM($E81:I81))/2</f>
        <v>0</v>
      </c>
      <c r="W81" s="9">
        <f>(SUM($E81:K81)+SUM($E81:J81))/2</f>
        <v>0</v>
      </c>
      <c r="X81" s="9">
        <f>(SUM($E81:L81)+SUM($E81:K81))/2</f>
        <v>0</v>
      </c>
      <c r="Y81" s="9">
        <f>(SUM($E81:M81)+SUM($E81:L81))/2</f>
        <v>0</v>
      </c>
      <c r="Z81" s="9">
        <f>(SUM($E81:N81)+SUM($E81:M81))/2</f>
        <v>0</v>
      </c>
      <c r="AA81" s="9">
        <f t="shared" si="11"/>
        <v>0</v>
      </c>
    </row>
    <row r="82" spans="1:27" hidden="1">
      <c r="A82" s="7">
        <v>2547</v>
      </c>
      <c r="B82" t="s">
        <v>33</v>
      </c>
      <c r="C82" t="str">
        <f t="shared" si="8"/>
        <v>2547 Elec Distribution 360-373</v>
      </c>
      <c r="D82" s="11">
        <v>1</v>
      </c>
      <c r="E82" s="8">
        <v>0</v>
      </c>
      <c r="F82" s="9">
        <v>0</v>
      </c>
      <c r="G82" s="9">
        <v>0</v>
      </c>
      <c r="H82" s="9">
        <v>0</v>
      </c>
      <c r="I82" s="9">
        <v>0</v>
      </c>
      <c r="J82" s="9">
        <v>0</v>
      </c>
      <c r="K82" s="9">
        <v>0</v>
      </c>
      <c r="L82" s="9">
        <v>0</v>
      </c>
      <c r="M82" s="9">
        <v>0</v>
      </c>
      <c r="N82" s="9">
        <v>0</v>
      </c>
      <c r="O82" s="9">
        <f t="shared" si="9"/>
        <v>0</v>
      </c>
      <c r="Q82" s="9">
        <f t="shared" si="10"/>
        <v>0</v>
      </c>
      <c r="R82" s="9">
        <f>(SUM($E82:F82)+SUM($E82:E82))/2</f>
        <v>0</v>
      </c>
      <c r="S82" s="9">
        <f>(SUM($E82:G82)+SUM($E82:F82))/2</f>
        <v>0</v>
      </c>
      <c r="T82" s="9">
        <f>(SUM($E82:H82)+SUM($E82:G82))/2</f>
        <v>0</v>
      </c>
      <c r="U82" s="9">
        <f>(SUM($E82:I82)+SUM($E82:H82))/2</f>
        <v>0</v>
      </c>
      <c r="V82" s="9">
        <f>(SUM($E82:J82)+SUM($E82:I82))/2</f>
        <v>0</v>
      </c>
      <c r="W82" s="9">
        <f>(SUM($E82:K82)+SUM($E82:J82))/2</f>
        <v>0</v>
      </c>
      <c r="X82" s="9">
        <f>(SUM($E82:L82)+SUM($E82:K82))/2</f>
        <v>0</v>
      </c>
      <c r="Y82" s="9">
        <f>(SUM($E82:M82)+SUM($E82:L82))/2</f>
        <v>0</v>
      </c>
      <c r="Z82" s="9">
        <f>(SUM($E82:N82)+SUM($E82:M82))/2</f>
        <v>0</v>
      </c>
      <c r="AA82" s="9">
        <f t="shared" si="11"/>
        <v>0</v>
      </c>
    </row>
    <row r="83" spans="1:27" hidden="1">
      <c r="A83" s="7">
        <v>2548</v>
      </c>
      <c r="B83" t="s">
        <v>33</v>
      </c>
      <c r="C83" t="str">
        <f t="shared" si="8"/>
        <v>2548 Elec Distribution 360-373</v>
      </c>
      <c r="D83" s="11">
        <v>1</v>
      </c>
      <c r="E83" s="8">
        <v>0</v>
      </c>
      <c r="F83" s="9">
        <v>0</v>
      </c>
      <c r="G83" s="9">
        <v>0</v>
      </c>
      <c r="H83" s="9">
        <v>0</v>
      </c>
      <c r="I83" s="9">
        <v>0</v>
      </c>
      <c r="J83" s="9">
        <v>0</v>
      </c>
      <c r="K83" s="9">
        <v>0</v>
      </c>
      <c r="L83" s="9">
        <v>0</v>
      </c>
      <c r="M83" s="9">
        <v>0</v>
      </c>
      <c r="N83" s="9">
        <v>0</v>
      </c>
      <c r="O83" s="9">
        <f t="shared" si="9"/>
        <v>0</v>
      </c>
      <c r="Q83" s="9">
        <f t="shared" si="10"/>
        <v>0</v>
      </c>
      <c r="R83" s="9">
        <f>(SUM($E83:F83)+SUM($E83:E83))/2</f>
        <v>0</v>
      </c>
      <c r="S83" s="9">
        <f>(SUM($E83:G83)+SUM($E83:F83))/2</f>
        <v>0</v>
      </c>
      <c r="T83" s="9">
        <f>(SUM($E83:H83)+SUM($E83:G83))/2</f>
        <v>0</v>
      </c>
      <c r="U83" s="9">
        <f>(SUM($E83:I83)+SUM($E83:H83))/2</f>
        <v>0</v>
      </c>
      <c r="V83" s="9">
        <f>(SUM($E83:J83)+SUM($E83:I83))/2</f>
        <v>0</v>
      </c>
      <c r="W83" s="9">
        <f>(SUM($E83:K83)+SUM($E83:J83))/2</f>
        <v>0</v>
      </c>
      <c r="X83" s="9">
        <f>(SUM($E83:L83)+SUM($E83:K83))/2</f>
        <v>0</v>
      </c>
      <c r="Y83" s="9">
        <f>(SUM($E83:M83)+SUM($E83:L83))/2</f>
        <v>0</v>
      </c>
      <c r="Z83" s="9">
        <f>(SUM($E83:N83)+SUM($E83:M83))/2</f>
        <v>0</v>
      </c>
      <c r="AA83" s="9">
        <f t="shared" si="11"/>
        <v>0</v>
      </c>
    </row>
    <row r="84" spans="1:27" hidden="1">
      <c r="A84" s="7">
        <v>2549</v>
      </c>
      <c r="B84" t="s">
        <v>33</v>
      </c>
      <c r="C84" t="str">
        <f t="shared" si="8"/>
        <v>2549 Elec Distribution 360-373</v>
      </c>
      <c r="D84" s="11">
        <v>1</v>
      </c>
      <c r="E84" s="8">
        <v>0</v>
      </c>
      <c r="F84" s="9">
        <v>0</v>
      </c>
      <c r="G84" s="9">
        <v>0</v>
      </c>
      <c r="H84" s="9">
        <v>0</v>
      </c>
      <c r="I84" s="9">
        <v>0</v>
      </c>
      <c r="J84" s="9">
        <v>0</v>
      </c>
      <c r="K84" s="9">
        <v>0</v>
      </c>
      <c r="L84" s="9">
        <v>0</v>
      </c>
      <c r="M84" s="9">
        <v>0</v>
      </c>
      <c r="N84" s="9">
        <v>0</v>
      </c>
      <c r="O84" s="9">
        <f t="shared" si="9"/>
        <v>0</v>
      </c>
      <c r="Q84" s="9">
        <f t="shared" si="10"/>
        <v>0</v>
      </c>
      <c r="R84" s="9">
        <f>(SUM($E84:F84)+SUM($E84:E84))/2</f>
        <v>0</v>
      </c>
      <c r="S84" s="9">
        <f>(SUM($E84:G84)+SUM($E84:F84))/2</f>
        <v>0</v>
      </c>
      <c r="T84" s="9">
        <f>(SUM($E84:H84)+SUM($E84:G84))/2</f>
        <v>0</v>
      </c>
      <c r="U84" s="9">
        <f>(SUM($E84:I84)+SUM($E84:H84))/2</f>
        <v>0</v>
      </c>
      <c r="V84" s="9">
        <f>(SUM($E84:J84)+SUM($E84:I84))/2</f>
        <v>0</v>
      </c>
      <c r="W84" s="9">
        <f>(SUM($E84:K84)+SUM($E84:J84))/2</f>
        <v>0</v>
      </c>
      <c r="X84" s="9">
        <f>(SUM($E84:L84)+SUM($E84:K84))/2</f>
        <v>0</v>
      </c>
      <c r="Y84" s="9">
        <f>(SUM($E84:M84)+SUM($E84:L84))/2</f>
        <v>0</v>
      </c>
      <c r="Z84" s="9">
        <f>(SUM($E84:N84)+SUM($E84:M84))/2</f>
        <v>0</v>
      </c>
      <c r="AA84" s="9">
        <f t="shared" si="11"/>
        <v>0</v>
      </c>
    </row>
    <row r="85" spans="1:27" hidden="1">
      <c r="A85" s="7">
        <v>2552</v>
      </c>
      <c r="B85" t="s">
        <v>33</v>
      </c>
      <c r="C85" t="str">
        <f t="shared" si="8"/>
        <v>2552 Elec Distribution 360-373</v>
      </c>
      <c r="D85" s="11">
        <v>1</v>
      </c>
      <c r="E85" s="8">
        <v>0</v>
      </c>
      <c r="F85" s="9">
        <v>0</v>
      </c>
      <c r="G85" s="9">
        <v>0</v>
      </c>
      <c r="H85" s="9">
        <v>0</v>
      </c>
      <c r="I85" s="9">
        <v>0</v>
      </c>
      <c r="J85" s="9">
        <v>0</v>
      </c>
      <c r="K85" s="9">
        <v>-42295.880000000005</v>
      </c>
      <c r="L85" s="9">
        <v>-4213.95</v>
      </c>
      <c r="M85" s="9">
        <v>0</v>
      </c>
      <c r="N85" s="9">
        <v>0</v>
      </c>
      <c r="O85" s="9">
        <f t="shared" si="9"/>
        <v>-46509.83</v>
      </c>
      <c r="Q85" s="9">
        <f t="shared" si="10"/>
        <v>0</v>
      </c>
      <c r="R85" s="9">
        <f>(SUM($E85:F85)+SUM($E85:E85))/2</f>
        <v>0</v>
      </c>
      <c r="S85" s="9">
        <f>(SUM($E85:G85)+SUM($E85:F85))/2</f>
        <v>0</v>
      </c>
      <c r="T85" s="9">
        <f>(SUM($E85:H85)+SUM($E85:G85))/2</f>
        <v>0</v>
      </c>
      <c r="U85" s="9">
        <f>(SUM($E85:I85)+SUM($E85:H85))/2</f>
        <v>0</v>
      </c>
      <c r="V85" s="9">
        <f>(SUM($E85:J85)+SUM($E85:I85))/2</f>
        <v>0</v>
      </c>
      <c r="W85" s="9">
        <f>(SUM($E85:K85)+SUM($E85:J85))/2</f>
        <v>-21147.940000000002</v>
      </c>
      <c r="X85" s="9">
        <f>(SUM($E85:L85)+SUM($E85:K85))/2</f>
        <v>-44402.855000000003</v>
      </c>
      <c r="Y85" s="9">
        <f>(SUM($E85:M85)+SUM($E85:L85))/2</f>
        <v>-46509.83</v>
      </c>
      <c r="Z85" s="9">
        <f>(SUM($E85:N85)+SUM($E85:M85))/2</f>
        <v>-46509.83</v>
      </c>
      <c r="AA85" s="9">
        <f t="shared" si="11"/>
        <v>-15857.045500000002</v>
      </c>
    </row>
    <row r="86" spans="1:27" hidden="1">
      <c r="A86" s="7">
        <v>2554</v>
      </c>
      <c r="B86" t="s">
        <v>33</v>
      </c>
      <c r="C86" t="str">
        <f t="shared" si="8"/>
        <v>2554 Elec Distribution 360-373</v>
      </c>
      <c r="D86" s="11">
        <v>1</v>
      </c>
      <c r="E86" s="8">
        <v>0</v>
      </c>
      <c r="F86" s="9">
        <v>0</v>
      </c>
      <c r="G86" s="9">
        <v>0</v>
      </c>
      <c r="H86" s="9">
        <v>0</v>
      </c>
      <c r="I86" s="9">
        <v>0</v>
      </c>
      <c r="J86" s="9">
        <v>0</v>
      </c>
      <c r="K86" s="9">
        <v>0</v>
      </c>
      <c r="L86" s="9">
        <v>0</v>
      </c>
      <c r="M86" s="9">
        <v>0</v>
      </c>
      <c r="N86" s="9">
        <v>0</v>
      </c>
      <c r="O86" s="9">
        <f t="shared" si="9"/>
        <v>0</v>
      </c>
      <c r="Q86" s="9">
        <f t="shared" si="10"/>
        <v>0</v>
      </c>
      <c r="R86" s="9">
        <f>(SUM($E86:F86)+SUM($E86:E86))/2</f>
        <v>0</v>
      </c>
      <c r="S86" s="9">
        <f>(SUM($E86:G86)+SUM($E86:F86))/2</f>
        <v>0</v>
      </c>
      <c r="T86" s="9">
        <f>(SUM($E86:H86)+SUM($E86:G86))/2</f>
        <v>0</v>
      </c>
      <c r="U86" s="9">
        <f>(SUM($E86:I86)+SUM($E86:H86))/2</f>
        <v>0</v>
      </c>
      <c r="V86" s="9">
        <f>(SUM($E86:J86)+SUM($E86:I86))/2</f>
        <v>0</v>
      </c>
      <c r="W86" s="9">
        <f>(SUM($E86:K86)+SUM($E86:J86))/2</f>
        <v>0</v>
      </c>
      <c r="X86" s="9">
        <f>(SUM($E86:L86)+SUM($E86:K86))/2</f>
        <v>0</v>
      </c>
      <c r="Y86" s="9">
        <f>(SUM($E86:M86)+SUM($E86:L86))/2</f>
        <v>0</v>
      </c>
      <c r="Z86" s="9">
        <f>(SUM($E86:N86)+SUM($E86:M86))/2</f>
        <v>0</v>
      </c>
      <c r="AA86" s="9">
        <f t="shared" si="11"/>
        <v>0</v>
      </c>
    </row>
    <row r="87" spans="1:27">
      <c r="A87" s="7">
        <v>2556</v>
      </c>
      <c r="B87" t="s">
        <v>33</v>
      </c>
      <c r="C87" t="str">
        <f t="shared" si="8"/>
        <v>2556 Elec Distribution 360-373</v>
      </c>
      <c r="D87" s="11">
        <v>1</v>
      </c>
      <c r="E87" s="8">
        <v>0</v>
      </c>
      <c r="F87" s="9">
        <v>0</v>
      </c>
      <c r="G87" s="9">
        <v>0</v>
      </c>
      <c r="H87" s="9">
        <v>0</v>
      </c>
      <c r="I87" s="9">
        <v>0</v>
      </c>
      <c r="J87" s="9">
        <v>0</v>
      </c>
      <c r="K87" s="9">
        <v>0</v>
      </c>
      <c r="L87" s="9">
        <v>0</v>
      </c>
      <c r="M87" s="9">
        <v>0</v>
      </c>
      <c r="N87" s="9">
        <v>0</v>
      </c>
      <c r="O87" s="9">
        <f t="shared" si="9"/>
        <v>0</v>
      </c>
      <c r="Q87" s="9">
        <f t="shared" si="10"/>
        <v>0</v>
      </c>
      <c r="R87" s="9">
        <f>(SUM($E87:F87)+SUM($E87:E87))/2</f>
        <v>0</v>
      </c>
      <c r="S87" s="9">
        <f>(SUM($E87:G87)+SUM($E87:F87))/2</f>
        <v>0</v>
      </c>
      <c r="T87" s="9">
        <f>(SUM($E87:H87)+SUM($E87:G87))/2</f>
        <v>0</v>
      </c>
      <c r="U87" s="9">
        <f>(SUM($E87:I87)+SUM($E87:H87))/2</f>
        <v>0</v>
      </c>
      <c r="V87" s="9">
        <f>(SUM($E87:J87)+SUM($E87:I87))/2</f>
        <v>0</v>
      </c>
      <c r="W87" s="9">
        <f>(SUM($E87:K87)+SUM($E87:J87))/2</f>
        <v>0</v>
      </c>
      <c r="X87" s="9">
        <f>(SUM($E87:L87)+SUM($E87:K87))/2</f>
        <v>0</v>
      </c>
      <c r="Y87" s="9">
        <f>(SUM($E87:M87)+SUM($E87:L87))/2</f>
        <v>0</v>
      </c>
      <c r="Z87" s="9">
        <f>(SUM($E87:N87)+SUM($E87:M87))/2</f>
        <v>0</v>
      </c>
      <c r="AA87" s="9">
        <f t="shared" si="11"/>
        <v>0</v>
      </c>
    </row>
    <row r="88" spans="1:27" hidden="1">
      <c r="A88" s="7">
        <v>2557</v>
      </c>
      <c r="B88" t="s">
        <v>33</v>
      </c>
      <c r="C88" t="str">
        <f t="shared" si="8"/>
        <v>2557 Elec Distribution 360-373</v>
      </c>
      <c r="D88" s="11">
        <v>1</v>
      </c>
      <c r="E88" s="8">
        <v>228262.93</v>
      </c>
      <c r="F88" s="9">
        <v>2577.17</v>
      </c>
      <c r="G88" s="9">
        <v>0</v>
      </c>
      <c r="H88" s="9">
        <v>0</v>
      </c>
      <c r="I88" s="9">
        <v>0</v>
      </c>
      <c r="J88" s="9">
        <v>0</v>
      </c>
      <c r="K88" s="9">
        <v>0</v>
      </c>
      <c r="L88" s="9">
        <v>3422.26</v>
      </c>
      <c r="M88" s="9">
        <v>0</v>
      </c>
      <c r="N88" s="9">
        <v>8081.65</v>
      </c>
      <c r="O88" s="9">
        <f t="shared" si="9"/>
        <v>242344.01</v>
      </c>
      <c r="Q88" s="9">
        <f t="shared" si="10"/>
        <v>114131.465</v>
      </c>
      <c r="R88" s="9">
        <f>(SUM($E88:F88)+SUM($E88:E88))/2</f>
        <v>229551.51500000001</v>
      </c>
      <c r="S88" s="9">
        <f>(SUM($E88:G88)+SUM($E88:F88))/2</f>
        <v>230840.1</v>
      </c>
      <c r="T88" s="9">
        <f>(SUM($E88:H88)+SUM($E88:G88))/2</f>
        <v>230840.1</v>
      </c>
      <c r="U88" s="9">
        <f>(SUM($E88:I88)+SUM($E88:H88))/2</f>
        <v>230840.1</v>
      </c>
      <c r="V88" s="9">
        <f>(SUM($E88:J88)+SUM($E88:I88))/2</f>
        <v>230840.1</v>
      </c>
      <c r="W88" s="9">
        <f>(SUM($E88:K88)+SUM($E88:J88))/2</f>
        <v>230840.1</v>
      </c>
      <c r="X88" s="9">
        <f>(SUM($E88:L88)+SUM($E88:K88))/2</f>
        <v>232551.23</v>
      </c>
      <c r="Y88" s="9">
        <f>(SUM($E88:M88)+SUM($E88:L88))/2</f>
        <v>234262.36000000002</v>
      </c>
      <c r="Z88" s="9">
        <f>(SUM($E88:N88)+SUM($E88:M88))/2</f>
        <v>238303.185</v>
      </c>
      <c r="AA88" s="9">
        <f t="shared" si="11"/>
        <v>220300.02549999999</v>
      </c>
    </row>
    <row r="89" spans="1:27" hidden="1">
      <c r="A89" s="7">
        <v>2561</v>
      </c>
      <c r="B89" t="s">
        <v>33</v>
      </c>
      <c r="C89" t="str">
        <f t="shared" si="8"/>
        <v>2561 Elec Distribution 360-373</v>
      </c>
      <c r="D89" s="11">
        <v>1</v>
      </c>
      <c r="E89" s="8">
        <v>0</v>
      </c>
      <c r="F89" s="9">
        <v>0</v>
      </c>
      <c r="G89" s="9">
        <v>0</v>
      </c>
      <c r="H89" s="9">
        <v>0</v>
      </c>
      <c r="I89" s="9">
        <v>0</v>
      </c>
      <c r="J89" s="9">
        <v>0</v>
      </c>
      <c r="K89" s="9">
        <v>0</v>
      </c>
      <c r="L89" s="9">
        <v>0</v>
      </c>
      <c r="M89" s="9">
        <v>0</v>
      </c>
      <c r="N89" s="9">
        <v>0</v>
      </c>
      <c r="O89" s="9">
        <f t="shared" si="9"/>
        <v>0</v>
      </c>
      <c r="Q89" s="9">
        <f t="shared" si="10"/>
        <v>0</v>
      </c>
      <c r="R89" s="9">
        <f>(SUM($E89:F89)+SUM($E89:E89))/2</f>
        <v>0</v>
      </c>
      <c r="S89" s="9">
        <f>(SUM($E89:G89)+SUM($E89:F89))/2</f>
        <v>0</v>
      </c>
      <c r="T89" s="9">
        <f>(SUM($E89:H89)+SUM($E89:G89))/2</f>
        <v>0</v>
      </c>
      <c r="U89" s="9">
        <f>(SUM($E89:I89)+SUM($E89:H89))/2</f>
        <v>0</v>
      </c>
      <c r="V89" s="9">
        <f>(SUM($E89:J89)+SUM($E89:I89))/2</f>
        <v>0</v>
      </c>
      <c r="W89" s="9">
        <f>(SUM($E89:K89)+SUM($E89:J89))/2</f>
        <v>0</v>
      </c>
      <c r="X89" s="9">
        <f>(SUM($E89:L89)+SUM($E89:K89))/2</f>
        <v>0</v>
      </c>
      <c r="Y89" s="9">
        <f>(SUM($E89:M89)+SUM($E89:L89))/2</f>
        <v>0</v>
      </c>
      <c r="Z89" s="9">
        <f>(SUM($E89:N89)+SUM($E89:M89))/2</f>
        <v>0</v>
      </c>
      <c r="AA89" s="9">
        <f t="shared" si="11"/>
        <v>0</v>
      </c>
    </row>
    <row r="90" spans="1:27" hidden="1">
      <c r="A90" s="7">
        <v>2563</v>
      </c>
      <c r="B90" t="s">
        <v>33</v>
      </c>
      <c r="C90" t="str">
        <f t="shared" si="8"/>
        <v>2563 Elec Distribution 360-373</v>
      </c>
      <c r="D90" s="11">
        <v>1</v>
      </c>
      <c r="E90" s="8">
        <v>0</v>
      </c>
      <c r="F90" s="9">
        <v>0</v>
      </c>
      <c r="G90" s="9">
        <v>0</v>
      </c>
      <c r="H90" s="9">
        <v>0</v>
      </c>
      <c r="I90" s="9">
        <v>0</v>
      </c>
      <c r="J90" s="9">
        <v>0</v>
      </c>
      <c r="K90" s="9">
        <v>0</v>
      </c>
      <c r="L90" s="9">
        <v>0</v>
      </c>
      <c r="M90" s="9">
        <v>0</v>
      </c>
      <c r="N90" s="9">
        <v>0</v>
      </c>
      <c r="O90" s="9">
        <f t="shared" si="9"/>
        <v>0</v>
      </c>
      <c r="Q90" s="9">
        <f t="shared" si="10"/>
        <v>0</v>
      </c>
      <c r="R90" s="9">
        <f>(SUM($E90:F90)+SUM($E90:E90))/2</f>
        <v>0</v>
      </c>
      <c r="S90" s="9">
        <f>(SUM($E90:G90)+SUM($E90:F90))/2</f>
        <v>0</v>
      </c>
      <c r="T90" s="9">
        <f>(SUM($E90:H90)+SUM($E90:G90))/2</f>
        <v>0</v>
      </c>
      <c r="U90" s="9">
        <f>(SUM($E90:I90)+SUM($E90:H90))/2</f>
        <v>0</v>
      </c>
      <c r="V90" s="9">
        <f>(SUM($E90:J90)+SUM($E90:I90))/2</f>
        <v>0</v>
      </c>
      <c r="W90" s="9">
        <f>(SUM($E90:K90)+SUM($E90:J90))/2</f>
        <v>0</v>
      </c>
      <c r="X90" s="9">
        <f>(SUM($E90:L90)+SUM($E90:K90))/2</f>
        <v>0</v>
      </c>
      <c r="Y90" s="9">
        <f>(SUM($E90:M90)+SUM($E90:L90))/2</f>
        <v>0</v>
      </c>
      <c r="Z90" s="9">
        <f>(SUM($E90:N90)+SUM($E90:M90))/2</f>
        <v>0</v>
      </c>
      <c r="AA90" s="9">
        <f t="shared" si="11"/>
        <v>0</v>
      </c>
    </row>
    <row r="91" spans="1:27" hidden="1">
      <c r="A91" s="7">
        <v>2566</v>
      </c>
      <c r="B91" t="s">
        <v>33</v>
      </c>
      <c r="C91" t="str">
        <f t="shared" si="8"/>
        <v>2566 Elec Distribution 360-373</v>
      </c>
      <c r="D91" s="11">
        <v>1</v>
      </c>
      <c r="E91" s="8">
        <v>0</v>
      </c>
      <c r="F91" s="9">
        <v>0</v>
      </c>
      <c r="G91" s="9">
        <v>0</v>
      </c>
      <c r="H91" s="9">
        <v>0</v>
      </c>
      <c r="I91" s="9">
        <v>0</v>
      </c>
      <c r="J91" s="9">
        <v>0</v>
      </c>
      <c r="K91" s="9">
        <v>0</v>
      </c>
      <c r="L91" s="9">
        <v>0</v>
      </c>
      <c r="M91" s="9">
        <v>0</v>
      </c>
      <c r="N91" s="9">
        <v>0</v>
      </c>
      <c r="O91" s="9">
        <f t="shared" si="9"/>
        <v>0</v>
      </c>
      <c r="Q91" s="9">
        <f t="shared" si="10"/>
        <v>0</v>
      </c>
      <c r="R91" s="9">
        <f>(SUM($E91:F91)+SUM($E91:E91))/2</f>
        <v>0</v>
      </c>
      <c r="S91" s="9">
        <f>(SUM($E91:G91)+SUM($E91:F91))/2</f>
        <v>0</v>
      </c>
      <c r="T91" s="9">
        <f>(SUM($E91:H91)+SUM($E91:G91))/2</f>
        <v>0</v>
      </c>
      <c r="U91" s="9">
        <f>(SUM($E91:I91)+SUM($E91:H91))/2</f>
        <v>0</v>
      </c>
      <c r="V91" s="9">
        <f>(SUM($E91:J91)+SUM($E91:I91))/2</f>
        <v>0</v>
      </c>
      <c r="W91" s="9">
        <f>(SUM($E91:K91)+SUM($E91:J91))/2</f>
        <v>0</v>
      </c>
      <c r="X91" s="9">
        <f>(SUM($E91:L91)+SUM($E91:K91))/2</f>
        <v>0</v>
      </c>
      <c r="Y91" s="9">
        <f>(SUM($E91:M91)+SUM($E91:L91))/2</f>
        <v>0</v>
      </c>
      <c r="Z91" s="9">
        <f>(SUM($E91:N91)+SUM($E91:M91))/2</f>
        <v>0</v>
      </c>
      <c r="AA91" s="9">
        <f t="shared" si="11"/>
        <v>0</v>
      </c>
    </row>
    <row r="92" spans="1:27" hidden="1">
      <c r="A92" s="7">
        <v>2567</v>
      </c>
      <c r="B92" t="s">
        <v>33</v>
      </c>
      <c r="C92" t="str">
        <f t="shared" si="8"/>
        <v>2567 Elec Distribution 360-373</v>
      </c>
      <c r="D92" s="11">
        <v>1</v>
      </c>
      <c r="E92" s="8">
        <v>0</v>
      </c>
      <c r="F92" s="9">
        <v>0</v>
      </c>
      <c r="G92" s="9">
        <v>0</v>
      </c>
      <c r="H92" s="9">
        <v>0</v>
      </c>
      <c r="I92" s="9">
        <v>0</v>
      </c>
      <c r="J92" s="9">
        <v>0</v>
      </c>
      <c r="K92" s="9">
        <v>0</v>
      </c>
      <c r="L92" s="9">
        <v>0</v>
      </c>
      <c r="M92" s="9">
        <v>0</v>
      </c>
      <c r="N92" s="9">
        <v>0</v>
      </c>
      <c r="O92" s="9">
        <f t="shared" si="9"/>
        <v>0</v>
      </c>
      <c r="Q92" s="9">
        <f t="shared" si="10"/>
        <v>0</v>
      </c>
      <c r="R92" s="9">
        <f>(SUM($E92:F92)+SUM($E92:E92))/2</f>
        <v>0</v>
      </c>
      <c r="S92" s="9">
        <f>(SUM($E92:G92)+SUM($E92:F92))/2</f>
        <v>0</v>
      </c>
      <c r="T92" s="9">
        <f>(SUM($E92:H92)+SUM($E92:G92))/2</f>
        <v>0</v>
      </c>
      <c r="U92" s="9">
        <f>(SUM($E92:I92)+SUM($E92:H92))/2</f>
        <v>0</v>
      </c>
      <c r="V92" s="9">
        <f>(SUM($E92:J92)+SUM($E92:I92))/2</f>
        <v>0</v>
      </c>
      <c r="W92" s="9">
        <f>(SUM($E92:K92)+SUM($E92:J92))/2</f>
        <v>0</v>
      </c>
      <c r="X92" s="9">
        <f>(SUM($E92:L92)+SUM($E92:K92))/2</f>
        <v>0</v>
      </c>
      <c r="Y92" s="9">
        <f>(SUM($E92:M92)+SUM($E92:L92))/2</f>
        <v>0</v>
      </c>
      <c r="Z92" s="9">
        <f>(SUM($E92:N92)+SUM($E92:M92))/2</f>
        <v>0</v>
      </c>
      <c r="AA92" s="9">
        <f t="shared" si="11"/>
        <v>0</v>
      </c>
    </row>
    <row r="93" spans="1:27" hidden="1">
      <c r="A93" s="7">
        <v>2569</v>
      </c>
      <c r="B93" t="s">
        <v>33</v>
      </c>
      <c r="C93" t="str">
        <f t="shared" si="8"/>
        <v>2569 Elec Distribution 360-373</v>
      </c>
      <c r="D93" s="11">
        <v>1</v>
      </c>
      <c r="E93" s="8">
        <v>0</v>
      </c>
      <c r="F93" s="9">
        <v>0</v>
      </c>
      <c r="G93" s="9">
        <v>0</v>
      </c>
      <c r="H93" s="9">
        <v>0</v>
      </c>
      <c r="I93" s="9">
        <v>0</v>
      </c>
      <c r="J93" s="9">
        <v>0</v>
      </c>
      <c r="K93" s="9">
        <v>0</v>
      </c>
      <c r="L93" s="9">
        <v>0</v>
      </c>
      <c r="M93" s="9">
        <v>90113.46</v>
      </c>
      <c r="N93" s="9">
        <v>0</v>
      </c>
      <c r="O93" s="9">
        <f t="shared" si="9"/>
        <v>90113.46</v>
      </c>
      <c r="Q93" s="9">
        <f t="shared" si="10"/>
        <v>0</v>
      </c>
      <c r="R93" s="9">
        <f>(SUM($E93:F93)+SUM($E93:E93))/2</f>
        <v>0</v>
      </c>
      <c r="S93" s="9">
        <f>(SUM($E93:G93)+SUM($E93:F93))/2</f>
        <v>0</v>
      </c>
      <c r="T93" s="9">
        <f>(SUM($E93:H93)+SUM($E93:G93))/2</f>
        <v>0</v>
      </c>
      <c r="U93" s="9">
        <f>(SUM($E93:I93)+SUM($E93:H93))/2</f>
        <v>0</v>
      </c>
      <c r="V93" s="9">
        <f>(SUM($E93:J93)+SUM($E93:I93))/2</f>
        <v>0</v>
      </c>
      <c r="W93" s="9">
        <f>(SUM($E93:K93)+SUM($E93:J93))/2</f>
        <v>0</v>
      </c>
      <c r="X93" s="9">
        <f>(SUM($E93:L93)+SUM($E93:K93))/2</f>
        <v>0</v>
      </c>
      <c r="Y93" s="9">
        <f>(SUM($E93:M93)+SUM($E93:L93))/2</f>
        <v>45056.73</v>
      </c>
      <c r="Z93" s="9">
        <f>(SUM($E93:N93)+SUM($E93:M93))/2</f>
        <v>90113.46</v>
      </c>
      <c r="AA93" s="9">
        <f t="shared" si="11"/>
        <v>13517.019</v>
      </c>
    </row>
    <row r="94" spans="1:27" hidden="1">
      <c r="A94" s="7">
        <v>2570</v>
      </c>
      <c r="B94" t="s">
        <v>33</v>
      </c>
      <c r="C94" t="str">
        <f t="shared" si="8"/>
        <v>2570 Elec Distribution 360-373</v>
      </c>
      <c r="D94" s="11">
        <v>1</v>
      </c>
      <c r="E94" s="8">
        <v>0</v>
      </c>
      <c r="F94" s="9">
        <v>0</v>
      </c>
      <c r="G94" s="9">
        <v>0</v>
      </c>
      <c r="H94" s="9">
        <v>0</v>
      </c>
      <c r="I94" s="9">
        <v>0</v>
      </c>
      <c r="J94" s="9">
        <v>0</v>
      </c>
      <c r="K94" s="9">
        <v>0</v>
      </c>
      <c r="L94" s="9">
        <v>0</v>
      </c>
      <c r="M94" s="9">
        <v>0</v>
      </c>
      <c r="N94" s="9">
        <v>0</v>
      </c>
      <c r="O94" s="9">
        <f t="shared" si="9"/>
        <v>0</v>
      </c>
      <c r="Q94" s="9">
        <f t="shared" si="10"/>
        <v>0</v>
      </c>
      <c r="R94" s="9">
        <f>(SUM($E94:F94)+SUM($E94:E94))/2</f>
        <v>0</v>
      </c>
      <c r="S94" s="9">
        <f>(SUM($E94:G94)+SUM($E94:F94))/2</f>
        <v>0</v>
      </c>
      <c r="T94" s="9">
        <f>(SUM($E94:H94)+SUM($E94:G94))/2</f>
        <v>0</v>
      </c>
      <c r="U94" s="9">
        <f>(SUM($E94:I94)+SUM($E94:H94))/2</f>
        <v>0</v>
      </c>
      <c r="V94" s="9">
        <f>(SUM($E94:J94)+SUM($E94:I94))/2</f>
        <v>0</v>
      </c>
      <c r="W94" s="9">
        <f>(SUM($E94:K94)+SUM($E94:J94))/2</f>
        <v>0</v>
      </c>
      <c r="X94" s="9">
        <f>(SUM($E94:L94)+SUM($E94:K94))/2</f>
        <v>0</v>
      </c>
      <c r="Y94" s="9">
        <f>(SUM($E94:M94)+SUM($E94:L94))/2</f>
        <v>0</v>
      </c>
      <c r="Z94" s="9">
        <f>(SUM($E94:N94)+SUM($E94:M94))/2</f>
        <v>0</v>
      </c>
      <c r="AA94" s="9">
        <f t="shared" si="11"/>
        <v>0</v>
      </c>
    </row>
    <row r="95" spans="1:27" hidden="1">
      <c r="A95" s="7">
        <v>2572</v>
      </c>
      <c r="B95" t="s">
        <v>33</v>
      </c>
      <c r="C95" t="str">
        <f t="shared" si="8"/>
        <v>2572 Elec Distribution 360-373</v>
      </c>
      <c r="D95" s="11">
        <v>1</v>
      </c>
      <c r="E95" s="8">
        <v>0</v>
      </c>
      <c r="F95" s="9">
        <v>0</v>
      </c>
      <c r="G95" s="9">
        <v>0</v>
      </c>
      <c r="H95" s="9">
        <v>0</v>
      </c>
      <c r="I95" s="9">
        <v>0</v>
      </c>
      <c r="J95" s="9">
        <v>0</v>
      </c>
      <c r="K95" s="9">
        <v>0</v>
      </c>
      <c r="L95" s="9">
        <v>0</v>
      </c>
      <c r="M95" s="9">
        <v>0</v>
      </c>
      <c r="N95" s="9">
        <v>0</v>
      </c>
      <c r="O95" s="9">
        <f t="shared" si="9"/>
        <v>0</v>
      </c>
      <c r="Q95" s="9">
        <f t="shared" si="10"/>
        <v>0</v>
      </c>
      <c r="R95" s="9">
        <f>(SUM($E95:F95)+SUM($E95:E95))/2</f>
        <v>0</v>
      </c>
      <c r="S95" s="9">
        <f>(SUM($E95:G95)+SUM($E95:F95))/2</f>
        <v>0</v>
      </c>
      <c r="T95" s="9">
        <f>(SUM($E95:H95)+SUM($E95:G95))/2</f>
        <v>0</v>
      </c>
      <c r="U95" s="9">
        <f>(SUM($E95:I95)+SUM($E95:H95))/2</f>
        <v>0</v>
      </c>
      <c r="V95" s="9">
        <f>(SUM($E95:J95)+SUM($E95:I95))/2</f>
        <v>0</v>
      </c>
      <c r="W95" s="9">
        <f>(SUM($E95:K95)+SUM($E95:J95))/2</f>
        <v>0</v>
      </c>
      <c r="X95" s="9">
        <f>(SUM($E95:L95)+SUM($E95:K95))/2</f>
        <v>0</v>
      </c>
      <c r="Y95" s="9">
        <f>(SUM($E95:M95)+SUM($E95:L95))/2</f>
        <v>0</v>
      </c>
      <c r="Z95" s="9">
        <f>(SUM($E95:N95)+SUM($E95:M95))/2</f>
        <v>0</v>
      </c>
      <c r="AA95" s="9">
        <f t="shared" si="11"/>
        <v>0</v>
      </c>
    </row>
    <row r="96" spans="1:27" hidden="1">
      <c r="A96" s="7">
        <v>2583</v>
      </c>
      <c r="B96" t="s">
        <v>33</v>
      </c>
      <c r="C96" t="str">
        <f t="shared" ref="C96:C108" si="12">CONCATENATE(A96," ",B96)</f>
        <v>2583 Elec Distribution 360-373</v>
      </c>
      <c r="D96" s="11">
        <v>1</v>
      </c>
      <c r="E96" s="8">
        <v>0</v>
      </c>
      <c r="F96" s="9">
        <v>0</v>
      </c>
      <c r="G96" s="9">
        <v>0</v>
      </c>
      <c r="H96" s="9">
        <v>0</v>
      </c>
      <c r="I96" s="9">
        <v>0</v>
      </c>
      <c r="J96" s="9">
        <v>0</v>
      </c>
      <c r="K96" s="9">
        <v>0</v>
      </c>
      <c r="L96" s="9">
        <v>0</v>
      </c>
      <c r="M96" s="9">
        <v>0</v>
      </c>
      <c r="N96" s="9">
        <v>0</v>
      </c>
      <c r="O96" s="9">
        <f t="shared" si="9"/>
        <v>0</v>
      </c>
      <c r="Q96" s="9">
        <f t="shared" si="10"/>
        <v>0</v>
      </c>
      <c r="R96" s="9">
        <f>(SUM($E96:F96)+SUM($E96:E96))/2</f>
        <v>0</v>
      </c>
      <c r="S96" s="9">
        <f>(SUM($E96:G96)+SUM($E96:F96))/2</f>
        <v>0</v>
      </c>
      <c r="T96" s="9">
        <f>(SUM($E96:H96)+SUM($E96:G96))/2</f>
        <v>0</v>
      </c>
      <c r="U96" s="9">
        <f>(SUM($E96:I96)+SUM($E96:H96))/2</f>
        <v>0</v>
      </c>
      <c r="V96" s="9">
        <f>(SUM($E96:J96)+SUM($E96:I96))/2</f>
        <v>0</v>
      </c>
      <c r="W96" s="9">
        <f>(SUM($E96:K96)+SUM($E96:J96))/2</f>
        <v>0</v>
      </c>
      <c r="X96" s="9">
        <f>(SUM($E96:L96)+SUM($E96:K96))/2</f>
        <v>0</v>
      </c>
      <c r="Y96" s="9">
        <f>(SUM($E96:M96)+SUM($E96:L96))/2</f>
        <v>0</v>
      </c>
      <c r="Z96" s="9">
        <f>(SUM($E96:N96)+SUM($E96:M96))/2</f>
        <v>0</v>
      </c>
      <c r="AA96" s="9">
        <f t="shared" si="11"/>
        <v>0</v>
      </c>
    </row>
    <row r="97" spans="1:27" hidden="1">
      <c r="A97" s="7">
        <v>2584</v>
      </c>
      <c r="B97" t="s">
        <v>33</v>
      </c>
      <c r="C97" t="str">
        <f t="shared" si="12"/>
        <v>2584 Elec Distribution 360-373</v>
      </c>
      <c r="D97" s="11">
        <v>1</v>
      </c>
      <c r="E97" s="8">
        <v>-298319.62999999977</v>
      </c>
      <c r="F97" s="9">
        <v>57946.37</v>
      </c>
      <c r="G97" s="9">
        <v>601833.32999999996</v>
      </c>
      <c r="H97" s="9">
        <v>134384.80000000002</v>
      </c>
      <c r="I97" s="9">
        <v>-198771.33000000002</v>
      </c>
      <c r="J97" s="9">
        <v>-145970.41</v>
      </c>
      <c r="K97" s="9">
        <v>95200.73</v>
      </c>
      <c r="L97" s="9">
        <v>23510.320000000007</v>
      </c>
      <c r="M97" s="9">
        <v>45648.05</v>
      </c>
      <c r="N97" s="9">
        <v>107488.16</v>
      </c>
      <c r="O97" s="9">
        <f t="shared" si="9"/>
        <v>422950.39000000025</v>
      </c>
      <c r="Q97" s="9">
        <f t="shared" si="10"/>
        <v>-149159.81499999989</v>
      </c>
      <c r="R97" s="9">
        <f>(SUM($E97:F97)+SUM($E97:E97))/2</f>
        <v>-269346.44499999977</v>
      </c>
      <c r="S97" s="9">
        <f>(SUM($E97:G97)+SUM($E97:F97))/2</f>
        <v>60543.405000000203</v>
      </c>
      <c r="T97" s="9">
        <f>(SUM($E97:H97)+SUM($E97:G97))/2</f>
        <v>428652.4700000002</v>
      </c>
      <c r="U97" s="9">
        <f>(SUM($E97:I97)+SUM($E97:H97))/2</f>
        <v>396459.20500000019</v>
      </c>
      <c r="V97" s="9">
        <f>(SUM($E97:J97)+SUM($E97:I97))/2</f>
        <v>224088.3350000002</v>
      </c>
      <c r="W97" s="9">
        <f>(SUM($E97:K97)+SUM($E97:J97))/2</f>
        <v>198703.49500000023</v>
      </c>
      <c r="X97" s="9">
        <f>(SUM($E97:L97)+SUM($E97:K97))/2</f>
        <v>258059.02000000022</v>
      </c>
      <c r="Y97" s="9">
        <f>(SUM($E97:M97)+SUM($E97:L97))/2</f>
        <v>292638.20500000019</v>
      </c>
      <c r="Z97" s="9">
        <f>(SUM($E97:N97)+SUM($E97:M97))/2</f>
        <v>369206.31000000023</v>
      </c>
      <c r="AA97" s="9">
        <f t="shared" si="11"/>
        <v>180984.4185000002</v>
      </c>
    </row>
    <row r="98" spans="1:27" hidden="1">
      <c r="A98" s="7">
        <v>2585</v>
      </c>
      <c r="B98" t="s">
        <v>33</v>
      </c>
      <c r="C98" t="str">
        <f t="shared" si="12"/>
        <v>2585 Elec Distribution 360-373</v>
      </c>
      <c r="D98" s="11">
        <v>1</v>
      </c>
      <c r="E98" s="8">
        <v>0</v>
      </c>
      <c r="F98" s="9">
        <v>0</v>
      </c>
      <c r="G98" s="9">
        <v>0</v>
      </c>
      <c r="H98" s="9">
        <v>0</v>
      </c>
      <c r="I98" s="9">
        <v>0</v>
      </c>
      <c r="J98" s="9">
        <v>0</v>
      </c>
      <c r="K98" s="9">
        <v>0</v>
      </c>
      <c r="L98" s="9">
        <v>0</v>
      </c>
      <c r="M98" s="9">
        <v>0</v>
      </c>
      <c r="N98" s="9">
        <v>0</v>
      </c>
      <c r="O98" s="9">
        <f t="shared" si="9"/>
        <v>0</v>
      </c>
      <c r="Q98" s="9">
        <f t="shared" si="10"/>
        <v>0</v>
      </c>
      <c r="R98" s="9">
        <f>(SUM($E98:F98)+SUM($E98:E98))/2</f>
        <v>0</v>
      </c>
      <c r="S98" s="9">
        <f>(SUM($E98:G98)+SUM($E98:F98))/2</f>
        <v>0</v>
      </c>
      <c r="T98" s="9">
        <f>(SUM($E98:H98)+SUM($E98:G98))/2</f>
        <v>0</v>
      </c>
      <c r="U98" s="9">
        <f>(SUM($E98:I98)+SUM($E98:H98))/2</f>
        <v>0</v>
      </c>
      <c r="V98" s="9">
        <f>(SUM($E98:J98)+SUM($E98:I98))/2</f>
        <v>0</v>
      </c>
      <c r="W98" s="9">
        <f>(SUM($E98:K98)+SUM($E98:J98))/2</f>
        <v>0</v>
      </c>
      <c r="X98" s="9">
        <f>(SUM($E98:L98)+SUM($E98:K98))/2</f>
        <v>0</v>
      </c>
      <c r="Y98" s="9">
        <f>(SUM($E98:M98)+SUM($E98:L98))/2</f>
        <v>0</v>
      </c>
      <c r="Z98" s="9">
        <f>(SUM($E98:N98)+SUM($E98:M98))/2</f>
        <v>0</v>
      </c>
      <c r="AA98" s="9">
        <f t="shared" si="11"/>
        <v>0</v>
      </c>
    </row>
    <row r="99" spans="1:27" hidden="1">
      <c r="A99" s="7">
        <v>2587</v>
      </c>
      <c r="B99" t="s">
        <v>33</v>
      </c>
      <c r="C99" t="str">
        <f t="shared" si="12"/>
        <v>2587 Elec Distribution 360-373</v>
      </c>
      <c r="D99" s="11">
        <v>1</v>
      </c>
      <c r="E99" s="8">
        <v>0</v>
      </c>
      <c r="F99" s="9">
        <v>0</v>
      </c>
      <c r="G99" s="9">
        <v>0</v>
      </c>
      <c r="H99" s="9">
        <v>0</v>
      </c>
      <c r="I99" s="9">
        <v>0</v>
      </c>
      <c r="J99" s="9">
        <v>0</v>
      </c>
      <c r="K99" s="9">
        <v>0</v>
      </c>
      <c r="L99" s="9">
        <v>0</v>
      </c>
      <c r="M99" s="9">
        <v>0</v>
      </c>
      <c r="N99" s="9">
        <v>0</v>
      </c>
      <c r="O99" s="9">
        <f t="shared" si="9"/>
        <v>0</v>
      </c>
      <c r="Q99" s="9">
        <f t="shared" si="10"/>
        <v>0</v>
      </c>
      <c r="R99" s="9">
        <f>(SUM($E99:F99)+SUM($E99:E99))/2</f>
        <v>0</v>
      </c>
      <c r="S99" s="9">
        <f>(SUM($E99:G99)+SUM($E99:F99))/2</f>
        <v>0</v>
      </c>
      <c r="T99" s="9">
        <f>(SUM($E99:H99)+SUM($E99:G99))/2</f>
        <v>0</v>
      </c>
      <c r="U99" s="9">
        <f>(SUM($E99:I99)+SUM($E99:H99))/2</f>
        <v>0</v>
      </c>
      <c r="V99" s="9">
        <f>(SUM($E99:J99)+SUM($E99:I99))/2</f>
        <v>0</v>
      </c>
      <c r="W99" s="9">
        <f>(SUM($E99:K99)+SUM($E99:J99))/2</f>
        <v>0</v>
      </c>
      <c r="X99" s="9">
        <f>(SUM($E99:L99)+SUM($E99:K99))/2</f>
        <v>0</v>
      </c>
      <c r="Y99" s="9">
        <f>(SUM($E99:M99)+SUM($E99:L99))/2</f>
        <v>0</v>
      </c>
      <c r="Z99" s="9">
        <f>(SUM($E99:N99)+SUM($E99:M99))/2</f>
        <v>0</v>
      </c>
      <c r="AA99" s="9">
        <f t="shared" si="11"/>
        <v>0</v>
      </c>
    </row>
    <row r="100" spans="1:27" hidden="1">
      <c r="A100" s="7">
        <v>2589</v>
      </c>
      <c r="B100" t="s">
        <v>33</v>
      </c>
      <c r="C100" t="str">
        <f t="shared" si="12"/>
        <v>2589 Elec Distribution 360-373</v>
      </c>
      <c r="D100" s="11">
        <v>1</v>
      </c>
      <c r="E100" s="8">
        <v>0</v>
      </c>
      <c r="F100" s="9">
        <v>0</v>
      </c>
      <c r="G100" s="9">
        <v>553854.30734900001</v>
      </c>
      <c r="H100" s="9">
        <v>0</v>
      </c>
      <c r="I100" s="9">
        <v>0</v>
      </c>
      <c r="J100" s="9">
        <v>0</v>
      </c>
      <c r="K100" s="9">
        <v>0</v>
      </c>
      <c r="L100" s="9">
        <v>0</v>
      </c>
      <c r="M100" s="9">
        <v>0</v>
      </c>
      <c r="N100" s="9">
        <v>0</v>
      </c>
      <c r="O100" s="9">
        <f t="shared" ref="O100:O124" si="13">SUM(E100:N100)</f>
        <v>553854.30734900001</v>
      </c>
      <c r="Q100" s="9">
        <f t="shared" ref="Q100:Q125" si="14">E100/2</f>
        <v>0</v>
      </c>
      <c r="R100" s="9">
        <f>(SUM($E100:F100)+SUM($E100:E100))/2</f>
        <v>0</v>
      </c>
      <c r="S100" s="9">
        <f>(SUM($E100:G100)+SUM($E100:F100))/2</f>
        <v>276927.1536745</v>
      </c>
      <c r="T100" s="9">
        <f>(SUM($E100:H100)+SUM($E100:G100))/2</f>
        <v>553854.30734900001</v>
      </c>
      <c r="U100" s="9">
        <f>(SUM($E100:I100)+SUM($E100:H100))/2</f>
        <v>553854.30734900001</v>
      </c>
      <c r="V100" s="9">
        <f>(SUM($E100:J100)+SUM($E100:I100))/2</f>
        <v>553854.30734900001</v>
      </c>
      <c r="W100" s="9">
        <f>(SUM($E100:K100)+SUM($E100:J100))/2</f>
        <v>553854.30734900001</v>
      </c>
      <c r="X100" s="9">
        <f>(SUM($E100:L100)+SUM($E100:K100))/2</f>
        <v>553854.30734900001</v>
      </c>
      <c r="Y100" s="9">
        <f>(SUM($E100:M100)+SUM($E100:L100))/2</f>
        <v>553854.30734900001</v>
      </c>
      <c r="Z100" s="9">
        <f>(SUM($E100:N100)+SUM($E100:M100))/2</f>
        <v>553854.30734900001</v>
      </c>
      <c r="AA100" s="9">
        <f t="shared" ref="AA100:AA125" si="15">AVERAGE(Q100:Z100)</f>
        <v>415390.73051175004</v>
      </c>
    </row>
    <row r="101" spans="1:27" hidden="1">
      <c r="A101" s="7">
        <v>2590</v>
      </c>
      <c r="B101" t="s">
        <v>33</v>
      </c>
      <c r="C101" t="str">
        <f t="shared" si="12"/>
        <v>2590 Elec Distribution 360-373</v>
      </c>
      <c r="D101" s="11">
        <v>1</v>
      </c>
      <c r="E101" s="8">
        <v>0</v>
      </c>
      <c r="F101" s="9">
        <v>0</v>
      </c>
      <c r="G101" s="9">
        <v>0</v>
      </c>
      <c r="H101" s="9">
        <v>0</v>
      </c>
      <c r="I101" s="9">
        <v>0</v>
      </c>
      <c r="J101" s="9">
        <v>0</v>
      </c>
      <c r="K101" s="9">
        <v>0</v>
      </c>
      <c r="L101" s="9">
        <v>0</v>
      </c>
      <c r="M101" s="9">
        <v>0</v>
      </c>
      <c r="N101" s="9">
        <v>0</v>
      </c>
      <c r="O101" s="9">
        <f t="shared" si="13"/>
        <v>0</v>
      </c>
      <c r="Q101" s="9">
        <f t="shared" si="14"/>
        <v>0</v>
      </c>
      <c r="R101" s="9">
        <f>(SUM($E101:F101)+SUM($E101:E101))/2</f>
        <v>0</v>
      </c>
      <c r="S101" s="9">
        <f>(SUM($E101:G101)+SUM($E101:F101))/2</f>
        <v>0</v>
      </c>
      <c r="T101" s="9">
        <f>(SUM($E101:H101)+SUM($E101:G101))/2</f>
        <v>0</v>
      </c>
      <c r="U101" s="9">
        <f>(SUM($E101:I101)+SUM($E101:H101))/2</f>
        <v>0</v>
      </c>
      <c r="V101" s="9">
        <f>(SUM($E101:J101)+SUM($E101:I101))/2</f>
        <v>0</v>
      </c>
      <c r="W101" s="9">
        <f>(SUM($E101:K101)+SUM($E101:J101))/2</f>
        <v>0</v>
      </c>
      <c r="X101" s="9">
        <f>(SUM($E101:L101)+SUM($E101:K101))/2</f>
        <v>0</v>
      </c>
      <c r="Y101" s="9">
        <f>(SUM($E101:M101)+SUM($E101:L101))/2</f>
        <v>0</v>
      </c>
      <c r="Z101" s="9">
        <f>(SUM($E101:N101)+SUM($E101:M101))/2</f>
        <v>0</v>
      </c>
      <c r="AA101" s="9">
        <f t="shared" si="15"/>
        <v>0</v>
      </c>
    </row>
    <row r="102" spans="1:27" hidden="1">
      <c r="A102" s="7">
        <v>2591</v>
      </c>
      <c r="B102" t="s">
        <v>33</v>
      </c>
      <c r="C102" t="str">
        <f t="shared" si="12"/>
        <v>2591 Elec Distribution 360-373</v>
      </c>
      <c r="D102" s="11">
        <v>1</v>
      </c>
      <c r="E102" s="8">
        <v>245.68</v>
      </c>
      <c r="F102" s="9">
        <v>0</v>
      </c>
      <c r="G102" s="9">
        <v>252.17</v>
      </c>
      <c r="H102" s="9">
        <v>0</v>
      </c>
      <c r="I102" s="9">
        <v>-1929.4</v>
      </c>
      <c r="J102" s="9">
        <v>0</v>
      </c>
      <c r="K102" s="9">
        <v>0</v>
      </c>
      <c r="L102" s="9">
        <v>0</v>
      </c>
      <c r="M102" s="9">
        <v>0</v>
      </c>
      <c r="N102" s="9">
        <v>0</v>
      </c>
      <c r="O102" s="9">
        <f t="shared" si="13"/>
        <v>-1431.5500000000002</v>
      </c>
      <c r="Q102" s="9">
        <f t="shared" si="14"/>
        <v>122.84</v>
      </c>
      <c r="R102" s="9">
        <f>(SUM($E102:F102)+SUM($E102:E102))/2</f>
        <v>245.68</v>
      </c>
      <c r="S102" s="9">
        <f>(SUM($E102:G102)+SUM($E102:F102))/2</f>
        <v>371.76499999999999</v>
      </c>
      <c r="T102" s="9">
        <f>(SUM($E102:H102)+SUM($E102:G102))/2</f>
        <v>497.85</v>
      </c>
      <c r="U102" s="9">
        <f>(SUM($E102:I102)+SUM($E102:H102))/2</f>
        <v>-466.85000000000008</v>
      </c>
      <c r="V102" s="9">
        <f>(SUM($E102:J102)+SUM($E102:I102))/2</f>
        <v>-1431.5500000000002</v>
      </c>
      <c r="W102" s="9">
        <f>(SUM($E102:K102)+SUM($E102:J102))/2</f>
        <v>-1431.5500000000002</v>
      </c>
      <c r="X102" s="9">
        <f>(SUM($E102:L102)+SUM($E102:K102))/2</f>
        <v>-1431.5500000000002</v>
      </c>
      <c r="Y102" s="9">
        <f>(SUM($E102:M102)+SUM($E102:L102))/2</f>
        <v>-1431.5500000000002</v>
      </c>
      <c r="Z102" s="9">
        <f>(SUM($E102:N102)+SUM($E102:M102))/2</f>
        <v>-1431.5500000000002</v>
      </c>
      <c r="AA102" s="9">
        <f t="shared" si="15"/>
        <v>-638.64650000000006</v>
      </c>
    </row>
    <row r="103" spans="1:27" hidden="1">
      <c r="A103" s="7">
        <v>2592</v>
      </c>
      <c r="B103" t="s">
        <v>33</v>
      </c>
      <c r="C103" t="str">
        <f t="shared" si="12"/>
        <v>2592 Elec Distribution 360-373</v>
      </c>
      <c r="D103" s="11">
        <v>1</v>
      </c>
      <c r="E103" s="8">
        <v>0</v>
      </c>
      <c r="F103" s="9">
        <v>0</v>
      </c>
      <c r="G103" s="9">
        <v>0</v>
      </c>
      <c r="H103" s="9">
        <v>0</v>
      </c>
      <c r="I103" s="9">
        <v>0</v>
      </c>
      <c r="J103" s="9">
        <v>0</v>
      </c>
      <c r="K103" s="9">
        <v>0</v>
      </c>
      <c r="L103" s="9">
        <v>0</v>
      </c>
      <c r="M103" s="9">
        <v>0</v>
      </c>
      <c r="N103" s="9">
        <v>0</v>
      </c>
      <c r="O103" s="9">
        <f t="shared" si="13"/>
        <v>0</v>
      </c>
      <c r="Q103" s="9">
        <f t="shared" si="14"/>
        <v>0</v>
      </c>
      <c r="R103" s="9">
        <f>(SUM($E103:F103)+SUM($E103:E103))/2</f>
        <v>0</v>
      </c>
      <c r="S103" s="9">
        <f>(SUM($E103:G103)+SUM($E103:F103))/2</f>
        <v>0</v>
      </c>
      <c r="T103" s="9">
        <f>(SUM($E103:H103)+SUM($E103:G103))/2</f>
        <v>0</v>
      </c>
      <c r="U103" s="9">
        <f>(SUM($E103:I103)+SUM($E103:H103))/2</f>
        <v>0</v>
      </c>
      <c r="V103" s="9">
        <f>(SUM($E103:J103)+SUM($E103:I103))/2</f>
        <v>0</v>
      </c>
      <c r="W103" s="9">
        <f>(SUM($E103:K103)+SUM($E103:J103))/2</f>
        <v>0</v>
      </c>
      <c r="X103" s="9">
        <f>(SUM($E103:L103)+SUM($E103:K103))/2</f>
        <v>0</v>
      </c>
      <c r="Y103" s="9">
        <f>(SUM($E103:M103)+SUM($E103:L103))/2</f>
        <v>0</v>
      </c>
      <c r="Z103" s="9">
        <f>(SUM($E103:N103)+SUM($E103:M103))/2</f>
        <v>0</v>
      </c>
      <c r="AA103" s="9">
        <f t="shared" si="15"/>
        <v>0</v>
      </c>
    </row>
    <row r="104" spans="1:27" hidden="1">
      <c r="A104" s="7">
        <v>2593</v>
      </c>
      <c r="B104" t="s">
        <v>33</v>
      </c>
      <c r="C104" t="str">
        <f t="shared" si="12"/>
        <v>2593 Elec Distribution 360-373</v>
      </c>
      <c r="D104" s="11">
        <v>1</v>
      </c>
      <c r="E104" s="8">
        <v>0</v>
      </c>
      <c r="F104" s="9">
        <v>0</v>
      </c>
      <c r="G104" s="9">
        <v>0</v>
      </c>
      <c r="H104" s="9">
        <v>0</v>
      </c>
      <c r="I104" s="9">
        <v>0</v>
      </c>
      <c r="J104" s="9">
        <v>0</v>
      </c>
      <c r="K104" s="9">
        <v>0</v>
      </c>
      <c r="L104" s="9">
        <v>0</v>
      </c>
      <c r="M104" s="9">
        <v>0</v>
      </c>
      <c r="N104" s="9">
        <v>0</v>
      </c>
      <c r="O104" s="9">
        <f t="shared" si="13"/>
        <v>0</v>
      </c>
      <c r="Q104" s="9">
        <f t="shared" si="14"/>
        <v>0</v>
      </c>
      <c r="R104" s="9">
        <f>(SUM($E104:F104)+SUM($E104:E104))/2</f>
        <v>0</v>
      </c>
      <c r="S104" s="9">
        <f>(SUM($E104:G104)+SUM($E104:F104))/2</f>
        <v>0</v>
      </c>
      <c r="T104" s="9">
        <f>(SUM($E104:H104)+SUM($E104:G104))/2</f>
        <v>0</v>
      </c>
      <c r="U104" s="9">
        <f>(SUM($E104:I104)+SUM($E104:H104))/2</f>
        <v>0</v>
      </c>
      <c r="V104" s="9">
        <f>(SUM($E104:J104)+SUM($E104:I104))/2</f>
        <v>0</v>
      </c>
      <c r="W104" s="9">
        <f>(SUM($E104:K104)+SUM($E104:J104))/2</f>
        <v>0</v>
      </c>
      <c r="X104" s="9">
        <f>(SUM($E104:L104)+SUM($E104:K104))/2</f>
        <v>0</v>
      </c>
      <c r="Y104" s="9">
        <f>(SUM($E104:M104)+SUM($E104:L104))/2</f>
        <v>0</v>
      </c>
      <c r="Z104" s="9">
        <f>(SUM($E104:N104)+SUM($E104:M104))/2</f>
        <v>0</v>
      </c>
      <c r="AA104" s="9">
        <f t="shared" si="15"/>
        <v>0</v>
      </c>
    </row>
    <row r="105" spans="1:27" hidden="1">
      <c r="A105" s="7">
        <v>2598</v>
      </c>
      <c r="B105" t="s">
        <v>33</v>
      </c>
      <c r="C105" t="str">
        <f t="shared" si="12"/>
        <v>2598 Elec Distribution 360-373</v>
      </c>
      <c r="D105" s="11">
        <v>1</v>
      </c>
      <c r="E105" s="8">
        <v>0</v>
      </c>
      <c r="F105" s="9">
        <v>0</v>
      </c>
      <c r="G105" s="9">
        <v>0</v>
      </c>
      <c r="H105" s="9">
        <v>0</v>
      </c>
      <c r="I105" s="9">
        <v>0</v>
      </c>
      <c r="J105" s="9">
        <v>0</v>
      </c>
      <c r="K105" s="9">
        <v>0</v>
      </c>
      <c r="L105" s="9">
        <v>0</v>
      </c>
      <c r="M105" s="9">
        <v>0</v>
      </c>
      <c r="N105" s="9">
        <v>0</v>
      </c>
      <c r="O105" s="9">
        <f t="shared" si="13"/>
        <v>0</v>
      </c>
      <c r="Q105" s="9">
        <f t="shared" si="14"/>
        <v>0</v>
      </c>
      <c r="R105" s="9">
        <f>(SUM($E105:F105)+SUM($E105:E105))/2</f>
        <v>0</v>
      </c>
      <c r="S105" s="9">
        <f>(SUM($E105:G105)+SUM($E105:F105))/2</f>
        <v>0</v>
      </c>
      <c r="T105" s="9">
        <f>(SUM($E105:H105)+SUM($E105:G105))/2</f>
        <v>0</v>
      </c>
      <c r="U105" s="9">
        <f>(SUM($E105:I105)+SUM($E105:H105))/2</f>
        <v>0</v>
      </c>
      <c r="V105" s="9">
        <f>(SUM($E105:J105)+SUM($E105:I105))/2</f>
        <v>0</v>
      </c>
      <c r="W105" s="9">
        <f>(SUM($E105:K105)+SUM($E105:J105))/2</f>
        <v>0</v>
      </c>
      <c r="X105" s="9">
        <f>(SUM($E105:L105)+SUM($E105:K105))/2</f>
        <v>0</v>
      </c>
      <c r="Y105" s="9">
        <f>(SUM($E105:M105)+SUM($E105:L105))/2</f>
        <v>0</v>
      </c>
      <c r="Z105" s="9">
        <f>(SUM($E105:N105)+SUM($E105:M105))/2</f>
        <v>0</v>
      </c>
      <c r="AA105" s="9">
        <f t="shared" si="15"/>
        <v>0</v>
      </c>
    </row>
    <row r="106" spans="1:27" hidden="1">
      <c r="A106" s="7">
        <v>2599</v>
      </c>
      <c r="B106" t="s">
        <v>33</v>
      </c>
      <c r="C106" t="str">
        <f t="shared" si="12"/>
        <v>2599 Elec Distribution 360-373</v>
      </c>
      <c r="D106" s="11">
        <v>1</v>
      </c>
      <c r="E106" s="8">
        <v>2451.3200000000002</v>
      </c>
      <c r="F106" s="9">
        <v>2920.8499999999844</v>
      </c>
      <c r="G106" s="9">
        <v>0</v>
      </c>
      <c r="H106" s="9">
        <v>0</v>
      </c>
      <c r="I106" s="9">
        <v>-1.0913936421275139E-11</v>
      </c>
      <c r="J106" s="9">
        <v>174522.43999999997</v>
      </c>
      <c r="K106" s="9">
        <v>354266.41999999993</v>
      </c>
      <c r="L106" s="9">
        <v>151070.35</v>
      </c>
      <c r="M106" s="9">
        <v>1192.8600000000001</v>
      </c>
      <c r="N106" s="9">
        <v>7656.5800000000008</v>
      </c>
      <c r="O106" s="9">
        <f t="shared" si="13"/>
        <v>694080.81999999983</v>
      </c>
      <c r="Q106" s="9">
        <f t="shared" si="14"/>
        <v>1225.6600000000001</v>
      </c>
      <c r="R106" s="9">
        <f>(SUM($E106:F106)+SUM($E106:E106))/2</f>
        <v>3911.7449999999926</v>
      </c>
      <c r="S106" s="9">
        <f>(SUM($E106:G106)+SUM($E106:F106))/2</f>
        <v>5372.1699999999846</v>
      </c>
      <c r="T106" s="9">
        <f>(SUM($E106:H106)+SUM($E106:G106))/2</f>
        <v>5372.1699999999846</v>
      </c>
      <c r="U106" s="9">
        <f>(SUM($E106:I106)+SUM($E106:H106))/2</f>
        <v>5372.1699999999792</v>
      </c>
      <c r="V106" s="9">
        <f>(SUM($E106:J106)+SUM($E106:I106))/2</f>
        <v>92633.38999999997</v>
      </c>
      <c r="W106" s="9">
        <f>(SUM($E106:K106)+SUM($E106:J106))/2</f>
        <v>357027.81999999995</v>
      </c>
      <c r="X106" s="9">
        <f>(SUM($E106:L106)+SUM($E106:K106))/2</f>
        <v>609696.20499999984</v>
      </c>
      <c r="Y106" s="9">
        <f>(SUM($E106:M106)+SUM($E106:L106))/2</f>
        <v>685827.80999999982</v>
      </c>
      <c r="Z106" s="9">
        <f>(SUM($E106:N106)+SUM($E106:M106))/2</f>
        <v>690252.5299999998</v>
      </c>
      <c r="AA106" s="9">
        <f t="shared" si="15"/>
        <v>245669.1669999999</v>
      </c>
    </row>
    <row r="107" spans="1:27" hidden="1">
      <c r="A107" s="7">
        <v>2600</v>
      </c>
      <c r="B107" t="s">
        <v>33</v>
      </c>
      <c r="C107" t="str">
        <f t="shared" si="12"/>
        <v>2600 Elec Distribution 360-373</v>
      </c>
      <c r="D107" s="11">
        <v>1</v>
      </c>
      <c r="E107" s="8">
        <v>0</v>
      </c>
      <c r="F107" s="9">
        <v>0</v>
      </c>
      <c r="G107" s="9">
        <v>0</v>
      </c>
      <c r="H107" s="9">
        <v>0</v>
      </c>
      <c r="I107" s="9">
        <v>0</v>
      </c>
      <c r="J107" s="9">
        <v>0</v>
      </c>
      <c r="K107" s="9">
        <v>0</v>
      </c>
      <c r="L107" s="9">
        <v>0</v>
      </c>
      <c r="M107" s="9">
        <v>0</v>
      </c>
      <c r="N107" s="9">
        <v>0</v>
      </c>
      <c r="O107" s="9">
        <f t="shared" si="13"/>
        <v>0</v>
      </c>
      <c r="Q107" s="9">
        <f t="shared" si="14"/>
        <v>0</v>
      </c>
      <c r="R107" s="9">
        <f>(SUM($E107:F107)+SUM($E107:E107))/2</f>
        <v>0</v>
      </c>
      <c r="S107" s="9">
        <f>(SUM($E107:G107)+SUM($E107:F107))/2</f>
        <v>0</v>
      </c>
      <c r="T107" s="9">
        <f>(SUM($E107:H107)+SUM($E107:G107))/2</f>
        <v>0</v>
      </c>
      <c r="U107" s="9">
        <f>(SUM($E107:I107)+SUM($E107:H107))/2</f>
        <v>0</v>
      </c>
      <c r="V107" s="9">
        <f>(SUM($E107:J107)+SUM($E107:I107))/2</f>
        <v>0</v>
      </c>
      <c r="W107" s="9">
        <f>(SUM($E107:K107)+SUM($E107:J107))/2</f>
        <v>0</v>
      </c>
      <c r="X107" s="9">
        <f>(SUM($E107:L107)+SUM($E107:K107))/2</f>
        <v>0</v>
      </c>
      <c r="Y107" s="9">
        <f>(SUM($E107:M107)+SUM($E107:L107))/2</f>
        <v>0</v>
      </c>
      <c r="Z107" s="9">
        <f>(SUM($E107:N107)+SUM($E107:M107))/2</f>
        <v>0</v>
      </c>
      <c r="AA107" s="9">
        <f t="shared" si="15"/>
        <v>0</v>
      </c>
    </row>
    <row r="108" spans="1:27" hidden="1">
      <c r="A108" s="7">
        <v>3246</v>
      </c>
      <c r="B108" t="s">
        <v>33</v>
      </c>
      <c r="C108" t="str">
        <f t="shared" si="12"/>
        <v>3246 Elec Distribution 360-373</v>
      </c>
      <c r="D108" s="11">
        <v>1</v>
      </c>
      <c r="E108" s="8">
        <v>0</v>
      </c>
      <c r="F108" s="9">
        <v>0</v>
      </c>
      <c r="G108" s="9">
        <v>0</v>
      </c>
      <c r="H108" s="9">
        <v>0</v>
      </c>
      <c r="I108" s="9">
        <v>0</v>
      </c>
      <c r="J108" s="9">
        <v>0</v>
      </c>
      <c r="K108" s="9">
        <v>0</v>
      </c>
      <c r="L108" s="9">
        <v>0</v>
      </c>
      <c r="M108" s="9">
        <v>0</v>
      </c>
      <c r="N108" s="9">
        <v>0</v>
      </c>
      <c r="O108" s="9">
        <f t="shared" si="13"/>
        <v>0</v>
      </c>
      <c r="Q108" s="9">
        <f t="shared" si="14"/>
        <v>0</v>
      </c>
      <c r="R108" s="9">
        <f>(SUM($E108:F108)+SUM($E108:E108))/2</f>
        <v>0</v>
      </c>
      <c r="S108" s="9">
        <f>(SUM($E108:G108)+SUM($E108:F108))/2</f>
        <v>0</v>
      </c>
      <c r="T108" s="9">
        <f>(SUM($E108:H108)+SUM($E108:G108))/2</f>
        <v>0</v>
      </c>
      <c r="U108" s="9">
        <f>(SUM($E108:I108)+SUM($E108:H108))/2</f>
        <v>0</v>
      </c>
      <c r="V108" s="9">
        <f>(SUM($E108:J108)+SUM($E108:I108))/2</f>
        <v>0</v>
      </c>
      <c r="W108" s="9">
        <f>(SUM($E108:K108)+SUM($E108:J108))/2</f>
        <v>0</v>
      </c>
      <c r="X108" s="9">
        <f>(SUM($E108:L108)+SUM($E108:K108))/2</f>
        <v>0</v>
      </c>
      <c r="Y108" s="9">
        <f>(SUM($E108:M108)+SUM($E108:L108))/2</f>
        <v>0</v>
      </c>
      <c r="Z108" s="9">
        <f>(SUM($E108:N108)+SUM($E108:M108))/2</f>
        <v>0</v>
      </c>
      <c r="AA108" s="9">
        <f t="shared" si="15"/>
        <v>0</v>
      </c>
    </row>
    <row r="109" spans="1:27" hidden="1">
      <c r="A109" s="7">
        <v>4147</v>
      </c>
      <c r="B109" t="s">
        <v>33</v>
      </c>
      <c r="C109" t="str">
        <f t="shared" ref="C109:C111" si="16">CONCATENATE(A109," ",B109)</f>
        <v>4147 Elec Distribution 360-373</v>
      </c>
      <c r="D109" s="11">
        <v>1</v>
      </c>
      <c r="E109" s="8">
        <v>0</v>
      </c>
      <c r="F109" s="9">
        <v>0</v>
      </c>
      <c r="G109" s="9">
        <v>0</v>
      </c>
      <c r="H109" s="9">
        <v>0</v>
      </c>
      <c r="I109" s="9">
        <v>0</v>
      </c>
      <c r="J109" s="9">
        <v>0</v>
      </c>
      <c r="K109" s="9">
        <v>0</v>
      </c>
      <c r="L109" s="9">
        <v>0</v>
      </c>
      <c r="M109" s="9">
        <v>0</v>
      </c>
      <c r="N109" s="9">
        <v>0</v>
      </c>
      <c r="O109" s="9">
        <f t="shared" si="13"/>
        <v>0</v>
      </c>
      <c r="Q109" s="9">
        <f t="shared" si="14"/>
        <v>0</v>
      </c>
      <c r="R109" s="9">
        <f>(SUM($E109:F109)+SUM($E109:E109))/2</f>
        <v>0</v>
      </c>
      <c r="S109" s="9">
        <f>(SUM($E109:G109)+SUM($E109:F109))/2</f>
        <v>0</v>
      </c>
      <c r="T109" s="9">
        <f>(SUM($E109:H109)+SUM($E109:G109))/2</f>
        <v>0</v>
      </c>
      <c r="U109" s="9">
        <f>(SUM($E109:I109)+SUM($E109:H109))/2</f>
        <v>0</v>
      </c>
      <c r="V109" s="9">
        <f>(SUM($E109:J109)+SUM($E109:I109))/2</f>
        <v>0</v>
      </c>
      <c r="W109" s="9">
        <f>(SUM($E109:K109)+SUM($E109:J109))/2</f>
        <v>0</v>
      </c>
      <c r="X109" s="9">
        <f>(SUM($E109:L109)+SUM($E109:K109))/2</f>
        <v>0</v>
      </c>
      <c r="Y109" s="9">
        <f>(SUM($E109:M109)+SUM($E109:L109))/2</f>
        <v>0</v>
      </c>
      <c r="Z109" s="9">
        <f>(SUM($E109:N109)+SUM($E109:M109))/2</f>
        <v>0</v>
      </c>
      <c r="AA109" s="9">
        <f t="shared" si="15"/>
        <v>0</v>
      </c>
    </row>
    <row r="110" spans="1:27" hidden="1">
      <c r="A110" s="7">
        <v>4148</v>
      </c>
      <c r="B110" t="s">
        <v>33</v>
      </c>
      <c r="C110" t="str">
        <f t="shared" si="16"/>
        <v>4148 Elec Distribution 360-373</v>
      </c>
      <c r="D110" s="11">
        <v>1</v>
      </c>
      <c r="E110" s="8">
        <v>0</v>
      </c>
      <c r="F110" s="9">
        <v>0</v>
      </c>
      <c r="G110" s="9">
        <v>0</v>
      </c>
      <c r="H110" s="9">
        <v>0</v>
      </c>
      <c r="I110" s="9">
        <v>0</v>
      </c>
      <c r="J110" s="9">
        <v>0</v>
      </c>
      <c r="K110" s="9">
        <v>0</v>
      </c>
      <c r="L110" s="9">
        <v>0</v>
      </c>
      <c r="M110" s="9">
        <v>0</v>
      </c>
      <c r="N110" s="9">
        <v>0</v>
      </c>
      <c r="O110" s="9">
        <f t="shared" si="13"/>
        <v>0</v>
      </c>
      <c r="Q110" s="9">
        <f t="shared" si="14"/>
        <v>0</v>
      </c>
      <c r="R110" s="9">
        <f>(SUM($E110:F110)+SUM($E110:E110))/2</f>
        <v>0</v>
      </c>
      <c r="S110" s="9">
        <f>(SUM($E110:G110)+SUM($E110:F110))/2</f>
        <v>0</v>
      </c>
      <c r="T110" s="9">
        <f>(SUM($E110:H110)+SUM($E110:G110))/2</f>
        <v>0</v>
      </c>
      <c r="U110" s="9">
        <f>(SUM($E110:I110)+SUM($E110:H110))/2</f>
        <v>0</v>
      </c>
      <c r="V110" s="9">
        <f>(SUM($E110:J110)+SUM($E110:I110))/2</f>
        <v>0</v>
      </c>
      <c r="W110" s="9">
        <f>(SUM($E110:K110)+SUM($E110:J110))/2</f>
        <v>0</v>
      </c>
      <c r="X110" s="9">
        <f>(SUM($E110:L110)+SUM($E110:K110))/2</f>
        <v>0</v>
      </c>
      <c r="Y110" s="9">
        <f>(SUM($E110:M110)+SUM($E110:L110))/2</f>
        <v>0</v>
      </c>
      <c r="Z110" s="9">
        <f>(SUM($E110:N110)+SUM($E110:M110))/2</f>
        <v>0</v>
      </c>
      <c r="AA110" s="9">
        <f t="shared" si="15"/>
        <v>0</v>
      </c>
    </row>
    <row r="111" spans="1:27" hidden="1">
      <c r="A111" s="7">
        <v>4162</v>
      </c>
      <c r="B111" t="s">
        <v>33</v>
      </c>
      <c r="C111" t="str">
        <f t="shared" si="16"/>
        <v>4162 Elec Distribution 360-373</v>
      </c>
      <c r="D111" s="11">
        <v>1</v>
      </c>
      <c r="E111" s="8">
        <v>0</v>
      </c>
      <c r="F111" s="9">
        <v>0</v>
      </c>
      <c r="G111" s="9">
        <v>0</v>
      </c>
      <c r="H111" s="9">
        <v>0</v>
      </c>
      <c r="I111" s="9">
        <v>0</v>
      </c>
      <c r="J111" s="9">
        <v>0</v>
      </c>
      <c r="K111" s="9">
        <v>0</v>
      </c>
      <c r="L111" s="9">
        <v>0</v>
      </c>
      <c r="M111" s="9">
        <v>0</v>
      </c>
      <c r="N111" s="9">
        <v>0</v>
      </c>
      <c r="O111" s="9">
        <f t="shared" si="13"/>
        <v>0</v>
      </c>
      <c r="Q111" s="9">
        <f t="shared" si="14"/>
        <v>0</v>
      </c>
      <c r="R111" s="9">
        <f>(SUM($E111:F111)+SUM($E111:E111))/2</f>
        <v>0</v>
      </c>
      <c r="S111" s="9">
        <f>(SUM($E111:G111)+SUM($E111:F111))/2</f>
        <v>0</v>
      </c>
      <c r="T111" s="9">
        <f>(SUM($E111:H111)+SUM($E111:G111))/2</f>
        <v>0</v>
      </c>
      <c r="U111" s="9">
        <f>(SUM($E111:I111)+SUM($E111:H111))/2</f>
        <v>0</v>
      </c>
      <c r="V111" s="9">
        <f>(SUM($E111:J111)+SUM($E111:I111))/2</f>
        <v>0</v>
      </c>
      <c r="W111" s="9">
        <f>(SUM($E111:K111)+SUM($E111:J111))/2</f>
        <v>0</v>
      </c>
      <c r="X111" s="9">
        <f>(SUM($E111:L111)+SUM($E111:K111))/2</f>
        <v>0</v>
      </c>
      <c r="Y111" s="9">
        <f>(SUM($E111:M111)+SUM($E111:L111))/2</f>
        <v>0</v>
      </c>
      <c r="Z111" s="9">
        <f>(SUM($E111:N111)+SUM($E111:M111))/2</f>
        <v>0</v>
      </c>
      <c r="AA111" s="9">
        <f t="shared" si="15"/>
        <v>0</v>
      </c>
    </row>
    <row r="112" spans="1:27" hidden="1">
      <c r="A112" s="7">
        <v>5014</v>
      </c>
      <c r="B112" t="s">
        <v>33</v>
      </c>
      <c r="C112" t="str">
        <f t="shared" ref="C112:C124" si="17">CONCATENATE(A112," ",B112)</f>
        <v>5014 Elec Distribution 360-373</v>
      </c>
      <c r="D112" s="11">
        <v>1</v>
      </c>
      <c r="E112" s="8">
        <v>0</v>
      </c>
      <c r="F112" s="9">
        <v>0</v>
      </c>
      <c r="G112" s="9">
        <v>0</v>
      </c>
      <c r="H112" s="9">
        <v>0</v>
      </c>
      <c r="I112" s="9">
        <v>0</v>
      </c>
      <c r="J112" s="9">
        <v>0</v>
      </c>
      <c r="K112" s="9">
        <v>0</v>
      </c>
      <c r="L112" s="9">
        <v>0</v>
      </c>
      <c r="M112" s="9">
        <v>1237588.99</v>
      </c>
      <c r="N112" s="9">
        <v>13111</v>
      </c>
      <c r="O112" s="9">
        <f t="shared" si="13"/>
        <v>1250699.99</v>
      </c>
      <c r="Q112" s="9">
        <f t="shared" si="14"/>
        <v>0</v>
      </c>
      <c r="R112" s="9">
        <f>(SUM($E112:F112)+SUM($E112:E112))/2</f>
        <v>0</v>
      </c>
      <c r="S112" s="9">
        <f>(SUM($E112:G112)+SUM($E112:F112))/2</f>
        <v>0</v>
      </c>
      <c r="T112" s="9">
        <f>(SUM($E112:H112)+SUM($E112:G112))/2</f>
        <v>0</v>
      </c>
      <c r="U112" s="9">
        <f>(SUM($E112:I112)+SUM($E112:H112))/2</f>
        <v>0</v>
      </c>
      <c r="V112" s="9">
        <f>(SUM($E112:J112)+SUM($E112:I112))/2</f>
        <v>0</v>
      </c>
      <c r="W112" s="9">
        <f>(SUM($E112:K112)+SUM($E112:J112))/2</f>
        <v>0</v>
      </c>
      <c r="X112" s="9">
        <f>(SUM($E112:L112)+SUM($E112:K112))/2</f>
        <v>0</v>
      </c>
      <c r="Y112" s="9">
        <f>(SUM($E112:M112)+SUM($E112:L112))/2</f>
        <v>618794.495</v>
      </c>
      <c r="Z112" s="9">
        <f>(SUM($E112:N112)+SUM($E112:M112))/2</f>
        <v>1244144.49</v>
      </c>
      <c r="AA112" s="9">
        <f t="shared" si="15"/>
        <v>186293.89849999998</v>
      </c>
    </row>
    <row r="113" spans="1:28" hidden="1">
      <c r="A113" s="7">
        <v>5142</v>
      </c>
      <c r="B113" t="s">
        <v>33</v>
      </c>
      <c r="C113" t="str">
        <f t="shared" si="17"/>
        <v>5142 Elec Distribution 360-373</v>
      </c>
      <c r="D113" s="11">
        <v>1</v>
      </c>
      <c r="E113" s="8">
        <v>0</v>
      </c>
      <c r="F113" s="9">
        <v>0</v>
      </c>
      <c r="G113" s="9">
        <v>0</v>
      </c>
      <c r="H113" s="9">
        <v>0</v>
      </c>
      <c r="I113" s="9">
        <v>0</v>
      </c>
      <c r="J113" s="9">
        <v>0</v>
      </c>
      <c r="K113" s="9">
        <v>0</v>
      </c>
      <c r="L113" s="9">
        <v>0</v>
      </c>
      <c r="M113" s="9">
        <v>0</v>
      </c>
      <c r="N113" s="9">
        <v>0</v>
      </c>
      <c r="O113" s="9">
        <f t="shared" si="13"/>
        <v>0</v>
      </c>
      <c r="Q113" s="9">
        <f t="shared" si="14"/>
        <v>0</v>
      </c>
      <c r="R113" s="9">
        <f>(SUM($E113:F113)+SUM($E113:E113))/2</f>
        <v>0</v>
      </c>
      <c r="S113" s="9">
        <f>(SUM($E113:G113)+SUM($E113:F113))/2</f>
        <v>0</v>
      </c>
      <c r="T113" s="9">
        <f>(SUM($E113:H113)+SUM($E113:G113))/2</f>
        <v>0</v>
      </c>
      <c r="U113" s="9">
        <f>(SUM($E113:I113)+SUM($E113:H113))/2</f>
        <v>0</v>
      </c>
      <c r="V113" s="9">
        <f>(SUM($E113:J113)+SUM($E113:I113))/2</f>
        <v>0</v>
      </c>
      <c r="W113" s="9">
        <f>(SUM($E113:K113)+SUM($E113:J113))/2</f>
        <v>0</v>
      </c>
      <c r="X113" s="9">
        <f>(SUM($E113:L113)+SUM($E113:K113))/2</f>
        <v>0</v>
      </c>
      <c r="Y113" s="9">
        <f>(SUM($E113:M113)+SUM($E113:L113))/2</f>
        <v>0</v>
      </c>
      <c r="Z113" s="9">
        <f>(SUM($E113:N113)+SUM($E113:M113))/2</f>
        <v>0</v>
      </c>
      <c r="AA113" s="9">
        <f t="shared" si="15"/>
        <v>0</v>
      </c>
    </row>
    <row r="114" spans="1:28" hidden="1">
      <c r="A114" s="7">
        <v>6000</v>
      </c>
      <c r="B114" t="s">
        <v>33</v>
      </c>
      <c r="C114" t="str">
        <f t="shared" si="17"/>
        <v>6000 Elec Distribution 360-373</v>
      </c>
      <c r="D114" s="11">
        <v>1</v>
      </c>
      <c r="E114" s="8">
        <v>0</v>
      </c>
      <c r="F114" s="9">
        <v>0</v>
      </c>
      <c r="G114" s="9">
        <v>0</v>
      </c>
      <c r="H114" s="9">
        <v>0</v>
      </c>
      <c r="I114" s="9">
        <v>0</v>
      </c>
      <c r="J114" s="9">
        <v>0</v>
      </c>
      <c r="K114" s="9">
        <v>0</v>
      </c>
      <c r="L114" s="9">
        <v>0</v>
      </c>
      <c r="M114" s="9">
        <v>0</v>
      </c>
      <c r="N114" s="9">
        <v>0</v>
      </c>
      <c r="O114" s="9">
        <f t="shared" si="13"/>
        <v>0</v>
      </c>
      <c r="Q114" s="9">
        <f t="shared" si="14"/>
        <v>0</v>
      </c>
      <c r="R114" s="9">
        <f>(SUM($E114:F114)+SUM($E114:E114))/2</f>
        <v>0</v>
      </c>
      <c r="S114" s="9">
        <f>(SUM($E114:G114)+SUM($E114:F114))/2</f>
        <v>0</v>
      </c>
      <c r="T114" s="9">
        <f>(SUM($E114:H114)+SUM($E114:G114))/2</f>
        <v>0</v>
      </c>
      <c r="U114" s="9">
        <f>(SUM($E114:I114)+SUM($E114:H114))/2</f>
        <v>0</v>
      </c>
      <c r="V114" s="9">
        <f>(SUM($E114:J114)+SUM($E114:I114))/2</f>
        <v>0</v>
      </c>
      <c r="W114" s="9">
        <f>(SUM($E114:K114)+SUM($E114:J114))/2</f>
        <v>0</v>
      </c>
      <c r="X114" s="9">
        <f>(SUM($E114:L114)+SUM($E114:K114))/2</f>
        <v>0</v>
      </c>
      <c r="Y114" s="9">
        <f>(SUM($E114:M114)+SUM($E114:L114))/2</f>
        <v>0</v>
      </c>
      <c r="Z114" s="9">
        <f>(SUM($E114:N114)+SUM($E114:M114))/2</f>
        <v>0</v>
      </c>
      <c r="AA114" s="9">
        <f t="shared" si="15"/>
        <v>0</v>
      </c>
    </row>
    <row r="115" spans="1:28" hidden="1">
      <c r="A115" s="7">
        <v>6103</v>
      </c>
      <c r="B115" t="s">
        <v>33</v>
      </c>
      <c r="C115" t="str">
        <f t="shared" si="17"/>
        <v>6103 Elec Distribution 360-373</v>
      </c>
      <c r="D115" s="11">
        <v>1</v>
      </c>
      <c r="E115" s="8">
        <v>0</v>
      </c>
      <c r="F115" s="9">
        <v>0</v>
      </c>
      <c r="G115" s="9">
        <v>0</v>
      </c>
      <c r="H115" s="9">
        <v>0</v>
      </c>
      <c r="I115" s="9">
        <v>0</v>
      </c>
      <c r="J115" s="9">
        <v>0</v>
      </c>
      <c r="K115" s="9">
        <v>0</v>
      </c>
      <c r="L115" s="9">
        <v>0</v>
      </c>
      <c r="M115" s="9">
        <v>0</v>
      </c>
      <c r="N115" s="9">
        <v>0</v>
      </c>
      <c r="O115" s="9">
        <f t="shared" si="13"/>
        <v>0</v>
      </c>
      <c r="Q115" s="9">
        <f t="shared" si="14"/>
        <v>0</v>
      </c>
      <c r="R115" s="9">
        <f>(SUM($E115:F115)+SUM($E115:E115))/2</f>
        <v>0</v>
      </c>
      <c r="S115" s="9">
        <f>(SUM($E115:G115)+SUM($E115:F115))/2</f>
        <v>0</v>
      </c>
      <c r="T115" s="9">
        <f>(SUM($E115:H115)+SUM($E115:G115))/2</f>
        <v>0</v>
      </c>
      <c r="U115" s="9">
        <f>(SUM($E115:I115)+SUM($E115:H115))/2</f>
        <v>0</v>
      </c>
      <c r="V115" s="9">
        <f>(SUM($E115:J115)+SUM($E115:I115))/2</f>
        <v>0</v>
      </c>
      <c r="W115" s="9">
        <f>(SUM($E115:K115)+SUM($E115:J115))/2</f>
        <v>0</v>
      </c>
      <c r="X115" s="9">
        <f>(SUM($E115:L115)+SUM($E115:K115))/2</f>
        <v>0</v>
      </c>
      <c r="Y115" s="9">
        <f>(SUM($E115:M115)+SUM($E115:L115))/2</f>
        <v>0</v>
      </c>
      <c r="Z115" s="9">
        <f>(SUM($E115:N115)+SUM($E115:M115))/2</f>
        <v>0</v>
      </c>
      <c r="AA115" s="9">
        <f t="shared" si="15"/>
        <v>0</v>
      </c>
    </row>
    <row r="116" spans="1:28" hidden="1">
      <c r="A116" s="7">
        <v>6107</v>
      </c>
      <c r="B116" t="s">
        <v>33</v>
      </c>
      <c r="C116" t="str">
        <f t="shared" si="17"/>
        <v>6107 Elec Distribution 360-373</v>
      </c>
      <c r="D116" s="11">
        <v>1</v>
      </c>
      <c r="E116" s="8">
        <v>0</v>
      </c>
      <c r="F116" s="9">
        <v>0</v>
      </c>
      <c r="G116" s="9">
        <v>34823.65</v>
      </c>
      <c r="H116" s="9">
        <v>0</v>
      </c>
      <c r="I116" s="9">
        <v>0</v>
      </c>
      <c r="J116" s="9">
        <v>0</v>
      </c>
      <c r="K116" s="9">
        <v>0</v>
      </c>
      <c r="L116" s="9">
        <v>0</v>
      </c>
      <c r="M116" s="9">
        <v>0</v>
      </c>
      <c r="N116" s="9">
        <v>0</v>
      </c>
      <c r="O116" s="9">
        <f t="shared" si="13"/>
        <v>34823.65</v>
      </c>
      <c r="Q116" s="9">
        <f t="shared" si="14"/>
        <v>0</v>
      </c>
      <c r="R116" s="9">
        <f>(SUM($E116:F116)+SUM($E116:E116))/2</f>
        <v>0</v>
      </c>
      <c r="S116" s="9">
        <f>(SUM($E116:G116)+SUM($E116:F116))/2</f>
        <v>17411.825000000001</v>
      </c>
      <c r="T116" s="9">
        <f>(SUM($E116:H116)+SUM($E116:G116))/2</f>
        <v>34823.65</v>
      </c>
      <c r="U116" s="9">
        <f>(SUM($E116:I116)+SUM($E116:H116))/2</f>
        <v>34823.65</v>
      </c>
      <c r="V116" s="9">
        <f>(SUM($E116:J116)+SUM($E116:I116))/2</f>
        <v>34823.65</v>
      </c>
      <c r="W116" s="9">
        <f>(SUM($E116:K116)+SUM($E116:J116))/2</f>
        <v>34823.65</v>
      </c>
      <c r="X116" s="9">
        <f>(SUM($E116:L116)+SUM($E116:K116))/2</f>
        <v>34823.65</v>
      </c>
      <c r="Y116" s="9">
        <f>(SUM($E116:M116)+SUM($E116:L116))/2</f>
        <v>34823.65</v>
      </c>
      <c r="Z116" s="9">
        <f>(SUM($E116:N116)+SUM($E116:M116))/2</f>
        <v>34823.65</v>
      </c>
      <c r="AA116" s="9">
        <f t="shared" si="15"/>
        <v>26117.737499999996</v>
      </c>
    </row>
    <row r="117" spans="1:28" hidden="1">
      <c r="A117" s="7">
        <v>6109</v>
      </c>
      <c r="B117" t="s">
        <v>33</v>
      </c>
      <c r="C117" t="str">
        <f t="shared" si="17"/>
        <v>6109 Elec Distribution 360-373</v>
      </c>
      <c r="D117" s="11">
        <v>1</v>
      </c>
      <c r="E117" s="8">
        <v>0</v>
      </c>
      <c r="F117" s="9">
        <v>0</v>
      </c>
      <c r="G117" s="9">
        <v>0</v>
      </c>
      <c r="H117" s="9">
        <v>0</v>
      </c>
      <c r="I117" s="9">
        <v>0</v>
      </c>
      <c r="J117" s="9">
        <v>0</v>
      </c>
      <c r="K117" s="9">
        <v>0</v>
      </c>
      <c r="L117" s="9">
        <v>0</v>
      </c>
      <c r="M117" s="9">
        <v>0</v>
      </c>
      <c r="N117" s="9">
        <v>0</v>
      </c>
      <c r="O117" s="9">
        <f t="shared" si="13"/>
        <v>0</v>
      </c>
      <c r="Q117" s="9">
        <f t="shared" si="14"/>
        <v>0</v>
      </c>
      <c r="R117" s="9">
        <f>(SUM($E117:F117)+SUM($E117:E117))/2</f>
        <v>0</v>
      </c>
      <c r="S117" s="9">
        <f>(SUM($E117:G117)+SUM($E117:F117))/2</f>
        <v>0</v>
      </c>
      <c r="T117" s="9">
        <f>(SUM($E117:H117)+SUM($E117:G117))/2</f>
        <v>0</v>
      </c>
      <c r="U117" s="9">
        <f>(SUM($E117:I117)+SUM($E117:H117))/2</f>
        <v>0</v>
      </c>
      <c r="V117" s="9">
        <f>(SUM($E117:J117)+SUM($E117:I117))/2</f>
        <v>0</v>
      </c>
      <c r="W117" s="9">
        <f>(SUM($E117:K117)+SUM($E117:J117))/2</f>
        <v>0</v>
      </c>
      <c r="X117" s="9">
        <f>(SUM($E117:L117)+SUM($E117:K117))/2</f>
        <v>0</v>
      </c>
      <c r="Y117" s="9">
        <f>(SUM($E117:M117)+SUM($E117:L117))/2</f>
        <v>0</v>
      </c>
      <c r="Z117" s="9">
        <f>(SUM($E117:N117)+SUM($E117:M117))/2</f>
        <v>0</v>
      </c>
      <c r="AA117" s="9">
        <f t="shared" si="15"/>
        <v>0</v>
      </c>
    </row>
    <row r="118" spans="1:28" hidden="1">
      <c r="A118" s="7">
        <v>7001</v>
      </c>
      <c r="B118" t="s">
        <v>33</v>
      </c>
      <c r="C118" t="str">
        <f t="shared" si="17"/>
        <v>7001 Elec Distribution 360-373</v>
      </c>
      <c r="D118" s="11">
        <v>1</v>
      </c>
      <c r="E118" s="8">
        <v>0</v>
      </c>
      <c r="F118" s="9">
        <v>0</v>
      </c>
      <c r="G118" s="9">
        <v>0</v>
      </c>
      <c r="H118" s="9">
        <v>0</v>
      </c>
      <c r="I118" s="9">
        <v>0</v>
      </c>
      <c r="J118" s="9">
        <v>14010.550424500001</v>
      </c>
      <c r="K118" s="9">
        <v>0</v>
      </c>
      <c r="L118" s="9">
        <v>353940.02</v>
      </c>
      <c r="M118" s="9">
        <v>327.3</v>
      </c>
      <c r="N118" s="9">
        <v>24.119999999999997</v>
      </c>
      <c r="O118" s="9">
        <f t="shared" si="13"/>
        <v>368301.99042450002</v>
      </c>
      <c r="Q118" s="9">
        <f t="shared" si="14"/>
        <v>0</v>
      </c>
      <c r="R118" s="9">
        <f>(SUM($E118:F118)+SUM($E118:E118))/2</f>
        <v>0</v>
      </c>
      <c r="S118" s="9">
        <f>(SUM($E118:G118)+SUM($E118:F118))/2</f>
        <v>0</v>
      </c>
      <c r="T118" s="9">
        <f>(SUM($E118:H118)+SUM($E118:G118))/2</f>
        <v>0</v>
      </c>
      <c r="U118" s="9">
        <f>(SUM($E118:I118)+SUM($E118:H118))/2</f>
        <v>0</v>
      </c>
      <c r="V118" s="9">
        <f>(SUM($E118:J118)+SUM($E118:I118))/2</f>
        <v>7005.2752122500005</v>
      </c>
      <c r="W118" s="9">
        <f>(SUM($E118:K118)+SUM($E118:J118))/2</f>
        <v>14010.550424500001</v>
      </c>
      <c r="X118" s="9">
        <f>(SUM($E118:L118)+SUM($E118:K118))/2</f>
        <v>190980.56042450003</v>
      </c>
      <c r="Y118" s="9">
        <f>(SUM($E118:M118)+SUM($E118:L118))/2</f>
        <v>368114.22042450006</v>
      </c>
      <c r="Z118" s="9">
        <f>(SUM($E118:N118)+SUM($E118:M118))/2</f>
        <v>368289.93042450002</v>
      </c>
      <c r="AA118" s="9">
        <f t="shared" si="15"/>
        <v>94840.053691025008</v>
      </c>
    </row>
    <row r="119" spans="1:28" hidden="1">
      <c r="A119">
        <v>7060</v>
      </c>
      <c r="B119" t="s">
        <v>33</v>
      </c>
      <c r="C119" t="str">
        <f t="shared" si="17"/>
        <v>7060 Elec Distribution 360-373</v>
      </c>
      <c r="D119" s="11">
        <v>1</v>
      </c>
      <c r="E119" s="8">
        <v>-30947.38</v>
      </c>
      <c r="F119" s="9">
        <v>160450.6</v>
      </c>
      <c r="G119" s="9">
        <v>20241.929999999997</v>
      </c>
      <c r="H119" s="9">
        <v>35031.07</v>
      </c>
      <c r="I119" s="9">
        <v>26630.22</v>
      </c>
      <c r="J119" s="9">
        <v>220199.11000000004</v>
      </c>
      <c r="K119" s="9">
        <v>100061.75000000001</v>
      </c>
      <c r="L119" s="9">
        <v>70436.89</v>
      </c>
      <c r="M119" s="9">
        <v>46554.130000000005</v>
      </c>
      <c r="N119" s="9">
        <v>23224.370000000003</v>
      </c>
      <c r="O119" s="9">
        <f t="shared" si="13"/>
        <v>671882.69000000006</v>
      </c>
      <c r="Q119" s="9">
        <f t="shared" si="14"/>
        <v>-15473.69</v>
      </c>
      <c r="R119" s="9">
        <f>(SUM($E119:F119)+SUM($E119:E119))/2</f>
        <v>49277.919999999998</v>
      </c>
      <c r="S119" s="9">
        <f>(SUM($E119:G119)+SUM($E119:F119))/2</f>
        <v>139624.185</v>
      </c>
      <c r="T119" s="9">
        <f>(SUM($E119:H119)+SUM($E119:G119))/2</f>
        <v>167260.685</v>
      </c>
      <c r="U119" s="9">
        <f>(SUM($E119:I119)+SUM($E119:H119))/2</f>
        <v>198091.33000000002</v>
      </c>
      <c r="V119" s="9">
        <f>(SUM($E119:J119)+SUM($E119:I119))/2</f>
        <v>321505.995</v>
      </c>
      <c r="W119" s="9">
        <f>(SUM($E119:K119)+SUM($E119:J119))/2</f>
        <v>481636.42500000005</v>
      </c>
      <c r="X119" s="9">
        <f>(SUM($E119:L119)+SUM($E119:K119))/2</f>
        <v>566885.74500000011</v>
      </c>
      <c r="Y119" s="9">
        <f>(SUM($E119:M119)+SUM($E119:L119))/2</f>
        <v>625381.25500000012</v>
      </c>
      <c r="Z119" s="9">
        <f>(SUM($E119:N119)+SUM($E119:M119))/2</f>
        <v>660270.50500000012</v>
      </c>
      <c r="AA119" s="9">
        <f t="shared" si="15"/>
        <v>319446.03550000006</v>
      </c>
    </row>
    <row r="120" spans="1:28" hidden="1">
      <c r="A120" s="7">
        <v>7108</v>
      </c>
      <c r="B120" t="s">
        <v>33</v>
      </c>
      <c r="C120" t="str">
        <f t="shared" si="17"/>
        <v>7108 Elec Distribution 360-373</v>
      </c>
      <c r="D120" s="11">
        <v>1</v>
      </c>
      <c r="E120" s="8">
        <v>0</v>
      </c>
      <c r="F120" s="9">
        <v>0</v>
      </c>
      <c r="G120" s="9">
        <v>0</v>
      </c>
      <c r="H120" s="9">
        <v>0</v>
      </c>
      <c r="I120" s="9">
        <v>0</v>
      </c>
      <c r="J120" s="9">
        <v>0</v>
      </c>
      <c r="K120" s="9">
        <v>0</v>
      </c>
      <c r="L120" s="9">
        <v>0</v>
      </c>
      <c r="M120" s="9">
        <v>0</v>
      </c>
      <c r="N120" s="9">
        <v>0</v>
      </c>
      <c r="O120" s="9">
        <f t="shared" si="13"/>
        <v>0</v>
      </c>
      <c r="Q120" s="9">
        <f t="shared" si="14"/>
        <v>0</v>
      </c>
      <c r="R120" s="9">
        <f>(SUM($E120:F120)+SUM($E120:E120))/2</f>
        <v>0</v>
      </c>
      <c r="S120" s="9">
        <f>(SUM($E120:G120)+SUM($E120:F120))/2</f>
        <v>0</v>
      </c>
      <c r="T120" s="9">
        <f>(SUM($E120:H120)+SUM($E120:G120))/2</f>
        <v>0</v>
      </c>
      <c r="U120" s="9">
        <f>(SUM($E120:I120)+SUM($E120:H120))/2</f>
        <v>0</v>
      </c>
      <c r="V120" s="9">
        <f>(SUM($E120:J120)+SUM($E120:I120))/2</f>
        <v>0</v>
      </c>
      <c r="W120" s="9">
        <f>(SUM($E120:K120)+SUM($E120:J120))/2</f>
        <v>0</v>
      </c>
      <c r="X120" s="9">
        <f>(SUM($E120:L120)+SUM($E120:K120))/2</f>
        <v>0</v>
      </c>
      <c r="Y120" s="9">
        <f>(SUM($E120:M120)+SUM($E120:L120))/2</f>
        <v>0</v>
      </c>
      <c r="Z120" s="9">
        <f>(SUM($E120:N120)+SUM($E120:M120))/2</f>
        <v>0</v>
      </c>
      <c r="AA120" s="9">
        <f t="shared" si="15"/>
        <v>0</v>
      </c>
    </row>
    <row r="121" spans="1:28" hidden="1">
      <c r="A121" s="7">
        <v>7131</v>
      </c>
      <c r="B121" t="s">
        <v>33</v>
      </c>
      <c r="C121" t="str">
        <f t="shared" si="17"/>
        <v>7131 Elec Distribution 360-373</v>
      </c>
      <c r="D121" s="11">
        <v>1</v>
      </c>
      <c r="E121" s="8">
        <v>0</v>
      </c>
      <c r="F121" s="9">
        <v>0</v>
      </c>
      <c r="G121" s="9">
        <v>0</v>
      </c>
      <c r="H121" s="9">
        <v>0</v>
      </c>
      <c r="I121" s="9">
        <v>0</v>
      </c>
      <c r="J121" s="9">
        <v>0</v>
      </c>
      <c r="K121" s="9">
        <v>0</v>
      </c>
      <c r="L121" s="9">
        <v>0</v>
      </c>
      <c r="M121" s="9">
        <v>1260736.82</v>
      </c>
      <c r="N121" s="9">
        <v>-361803.35999999993</v>
      </c>
      <c r="O121" s="9">
        <f t="shared" si="13"/>
        <v>898933.4600000002</v>
      </c>
      <c r="Q121" s="9">
        <f t="shared" si="14"/>
        <v>0</v>
      </c>
      <c r="R121" s="9">
        <f>(SUM($E121:F121)+SUM($E121:E121))/2</f>
        <v>0</v>
      </c>
      <c r="S121" s="9">
        <f>(SUM($E121:G121)+SUM($E121:F121))/2</f>
        <v>0</v>
      </c>
      <c r="T121" s="9">
        <f>(SUM($E121:H121)+SUM($E121:G121))/2</f>
        <v>0</v>
      </c>
      <c r="U121" s="9">
        <f>(SUM($E121:I121)+SUM($E121:H121))/2</f>
        <v>0</v>
      </c>
      <c r="V121" s="9">
        <f>(SUM($E121:J121)+SUM($E121:I121))/2</f>
        <v>0</v>
      </c>
      <c r="W121" s="9">
        <f>(SUM($E121:K121)+SUM($E121:J121))/2</f>
        <v>0</v>
      </c>
      <c r="X121" s="9">
        <f>(SUM($E121:L121)+SUM($E121:K121))/2</f>
        <v>0</v>
      </c>
      <c r="Y121" s="9">
        <f>(SUM($E121:M121)+SUM($E121:L121))/2</f>
        <v>630368.41</v>
      </c>
      <c r="Z121" s="9">
        <f>(SUM($E121:N121)+SUM($E121:M121))/2</f>
        <v>1079835.1400000001</v>
      </c>
      <c r="AA121" s="9">
        <f t="shared" si="15"/>
        <v>171020.35500000004</v>
      </c>
    </row>
    <row r="122" spans="1:28" hidden="1">
      <c r="A122" s="7">
        <v>7200</v>
      </c>
      <c r="B122" t="s">
        <v>33</v>
      </c>
      <c r="C122" t="str">
        <f t="shared" si="17"/>
        <v>7200 Elec Distribution 360-373</v>
      </c>
      <c r="D122" s="11">
        <v>1</v>
      </c>
      <c r="E122" s="8">
        <v>0</v>
      </c>
      <c r="F122" s="9">
        <v>0</v>
      </c>
      <c r="G122" s="9">
        <v>0</v>
      </c>
      <c r="H122" s="9">
        <v>0</v>
      </c>
      <c r="I122" s="9">
        <v>0</v>
      </c>
      <c r="J122" s="9">
        <v>0</v>
      </c>
      <c r="K122" s="9">
        <v>0</v>
      </c>
      <c r="L122" s="9">
        <v>0</v>
      </c>
      <c r="M122" s="9">
        <v>0</v>
      </c>
      <c r="N122" s="9">
        <v>0</v>
      </c>
      <c r="O122" s="9">
        <f t="shared" si="13"/>
        <v>0</v>
      </c>
      <c r="Q122" s="9">
        <f t="shared" si="14"/>
        <v>0</v>
      </c>
      <c r="R122" s="9">
        <f>(SUM($E122:F122)+SUM($E122:E122))/2</f>
        <v>0</v>
      </c>
      <c r="S122" s="9">
        <f>(SUM($E122:G122)+SUM($E122:F122))/2</f>
        <v>0</v>
      </c>
      <c r="T122" s="9">
        <f>(SUM($E122:H122)+SUM($E122:G122))/2</f>
        <v>0</v>
      </c>
      <c r="U122" s="9">
        <f>(SUM($E122:I122)+SUM($E122:H122))/2</f>
        <v>0</v>
      </c>
      <c r="V122" s="9">
        <f>(SUM($E122:J122)+SUM($E122:I122))/2</f>
        <v>0</v>
      </c>
      <c r="W122" s="9">
        <f>(SUM($E122:K122)+SUM($E122:J122))/2</f>
        <v>0</v>
      </c>
      <c r="X122" s="9">
        <f>(SUM($E122:L122)+SUM($E122:K122))/2</f>
        <v>0</v>
      </c>
      <c r="Y122" s="9">
        <f>(SUM($E122:M122)+SUM($E122:L122))/2</f>
        <v>0</v>
      </c>
      <c r="Z122" s="9">
        <f>(SUM($E122:N122)+SUM($E122:M122))/2</f>
        <v>0</v>
      </c>
      <c r="AA122" s="9">
        <f t="shared" si="15"/>
        <v>0</v>
      </c>
    </row>
    <row r="123" spans="1:28" hidden="1">
      <c r="A123" s="7">
        <v>7205</v>
      </c>
      <c r="B123" t="s">
        <v>33</v>
      </c>
      <c r="C123" t="str">
        <f t="shared" si="17"/>
        <v>7205 Elec Distribution 360-373</v>
      </c>
      <c r="D123" s="11">
        <v>1</v>
      </c>
      <c r="E123" s="8">
        <v>0</v>
      </c>
      <c r="F123" s="9">
        <v>0</v>
      </c>
      <c r="G123" s="9">
        <v>0</v>
      </c>
      <c r="H123" s="9">
        <v>0</v>
      </c>
      <c r="I123" s="9">
        <v>0</v>
      </c>
      <c r="J123" s="9">
        <v>0</v>
      </c>
      <c r="K123" s="9">
        <v>0</v>
      </c>
      <c r="L123" s="9">
        <v>0</v>
      </c>
      <c r="M123" s="9">
        <v>0</v>
      </c>
      <c r="N123" s="9">
        <v>0</v>
      </c>
      <c r="O123" s="9">
        <f t="shared" si="13"/>
        <v>0</v>
      </c>
      <c r="Q123" s="9">
        <f t="shared" si="14"/>
        <v>0</v>
      </c>
      <c r="R123" s="9">
        <f>(SUM($E123:F123)+SUM($E123:E123))/2</f>
        <v>0</v>
      </c>
      <c r="S123" s="9">
        <f>(SUM($E123:G123)+SUM($E123:F123))/2</f>
        <v>0</v>
      </c>
      <c r="T123" s="9">
        <f>(SUM($E123:H123)+SUM($E123:G123))/2</f>
        <v>0</v>
      </c>
      <c r="U123" s="9">
        <f>(SUM($E123:I123)+SUM($E123:H123))/2</f>
        <v>0</v>
      </c>
      <c r="V123" s="9">
        <f>(SUM($E123:J123)+SUM($E123:I123))/2</f>
        <v>0</v>
      </c>
      <c r="W123" s="9">
        <f>(SUM($E123:K123)+SUM($E123:J123))/2</f>
        <v>0</v>
      </c>
      <c r="X123" s="9">
        <f>(SUM($E123:L123)+SUM($E123:K123))/2</f>
        <v>0</v>
      </c>
      <c r="Y123" s="9">
        <f>(SUM($E123:M123)+SUM($E123:L123))/2</f>
        <v>0</v>
      </c>
      <c r="Z123" s="9">
        <f>(SUM($E123:N123)+SUM($E123:M123))/2</f>
        <v>0</v>
      </c>
      <c r="AA123" s="9">
        <f t="shared" si="15"/>
        <v>0</v>
      </c>
    </row>
    <row r="124" spans="1:28" hidden="1">
      <c r="A124" s="7">
        <v>8000</v>
      </c>
      <c r="B124" t="s">
        <v>33</v>
      </c>
      <c r="C124" t="str">
        <f t="shared" si="17"/>
        <v>8000 Elec Distribution 360-373</v>
      </c>
      <c r="D124" s="11">
        <v>1</v>
      </c>
      <c r="E124" s="8">
        <v>0</v>
      </c>
      <c r="F124" s="9">
        <v>0</v>
      </c>
      <c r="G124" s="9">
        <v>0</v>
      </c>
      <c r="H124" s="9">
        <v>964515.26913350006</v>
      </c>
      <c r="I124" s="9">
        <v>0</v>
      </c>
      <c r="J124" s="9">
        <v>0</v>
      </c>
      <c r="K124" s="9">
        <v>0</v>
      </c>
      <c r="L124" s="9">
        <v>0</v>
      </c>
      <c r="M124" s="9">
        <v>0</v>
      </c>
      <c r="N124" s="9">
        <v>0</v>
      </c>
      <c r="O124" s="9">
        <f t="shared" si="13"/>
        <v>964515.26913350006</v>
      </c>
      <c r="Q124" s="9">
        <f t="shared" si="14"/>
        <v>0</v>
      </c>
      <c r="R124" s="9">
        <f>(SUM($E124:F124)+SUM($E124:E124))/2</f>
        <v>0</v>
      </c>
      <c r="S124" s="9">
        <f>(SUM($E124:G124)+SUM($E124:F124))/2</f>
        <v>0</v>
      </c>
      <c r="T124" s="9">
        <f>(SUM($E124:H124)+SUM($E124:G124))/2</f>
        <v>482257.63456675003</v>
      </c>
      <c r="U124" s="9">
        <f>(SUM($E124:I124)+SUM($E124:H124))/2</f>
        <v>964515.26913350006</v>
      </c>
      <c r="V124" s="9">
        <f>(SUM($E124:J124)+SUM($E124:I124))/2</f>
        <v>964515.26913350006</v>
      </c>
      <c r="W124" s="9">
        <f>(SUM($E124:K124)+SUM($E124:J124))/2</f>
        <v>964515.26913350006</v>
      </c>
      <c r="X124" s="9">
        <f>(SUM($E124:L124)+SUM($E124:K124))/2</f>
        <v>964515.26913350006</v>
      </c>
      <c r="Y124" s="9">
        <f>(SUM($E124:M124)+SUM($E124:L124))/2</f>
        <v>964515.26913350006</v>
      </c>
      <c r="Z124" s="9">
        <f>(SUM($E124:N124)+SUM($E124:M124))/2</f>
        <v>964515.26913350006</v>
      </c>
      <c r="AA124" s="9">
        <f t="shared" si="15"/>
        <v>626934.92493677489</v>
      </c>
    </row>
    <row r="125" spans="1:28" hidden="1">
      <c r="E125" s="9">
        <f t="shared" ref="E125:O125" si="18">SUM(E4:E124)</f>
        <v>2777849.28</v>
      </c>
      <c r="F125" s="9">
        <f t="shared" si="18"/>
        <v>3790541.8846355001</v>
      </c>
      <c r="G125" s="9">
        <f t="shared" si="18"/>
        <v>4835412.1413989989</v>
      </c>
      <c r="H125" s="9">
        <f t="shared" si="18"/>
        <v>4171558.7091335002</v>
      </c>
      <c r="I125" s="9">
        <f t="shared" si="18"/>
        <v>6189067.7000000011</v>
      </c>
      <c r="J125" s="9">
        <f t="shared" si="18"/>
        <v>9816201.5804245006</v>
      </c>
      <c r="K125" s="9">
        <f t="shared" si="18"/>
        <v>5344221.78</v>
      </c>
      <c r="L125" s="9">
        <f t="shared" si="18"/>
        <v>6068396.7499999991</v>
      </c>
      <c r="M125" s="9">
        <f t="shared" si="18"/>
        <v>10800926.450494001</v>
      </c>
      <c r="N125" s="9">
        <f t="shared" si="18"/>
        <v>6852312.5158280004</v>
      </c>
      <c r="O125" s="38">
        <f t="shared" si="18"/>
        <v>60646488.791914515</v>
      </c>
      <c r="Q125" s="9">
        <f t="shared" si="14"/>
        <v>1388924.64</v>
      </c>
      <c r="R125" s="9">
        <f>(SUM($E125:F125)+SUM($E125:E125))/2</f>
        <v>4673120.2223177496</v>
      </c>
      <c r="S125" s="9">
        <f>(SUM($E125:G125)+SUM($E125:F125))/2</f>
        <v>8986097.2353349999</v>
      </c>
      <c r="T125" s="9">
        <f>(SUM($E125:H125)+SUM($E125:G125))/2</f>
        <v>13489582.660601247</v>
      </c>
      <c r="U125" s="9">
        <f>(SUM($E125:I125)+SUM($E125:H125))/2</f>
        <v>18669895.865167998</v>
      </c>
      <c r="V125" s="9">
        <f>(SUM($E125:J125)+SUM($E125:I125))/2</f>
        <v>26672530.505380251</v>
      </c>
      <c r="W125" s="9">
        <f>(SUM($E125:K125)+SUM($E125:J125))/2</f>
        <v>34252742.185592502</v>
      </c>
      <c r="X125" s="9">
        <f>(SUM($E125:L125)+SUM($E125:K125))/2</f>
        <v>39959051.450592503</v>
      </c>
      <c r="Y125" s="9">
        <f>(SUM($E125:M125)+SUM($E125:L125))/2</f>
        <v>48393713.050839499</v>
      </c>
      <c r="Z125" s="9">
        <f>(SUM($E125:N125)+SUM($E125:M125))/2</f>
        <v>57220332.534000501</v>
      </c>
      <c r="AA125" s="38">
        <f t="shared" si="15"/>
        <v>25370599.034982722</v>
      </c>
    </row>
    <row r="127" spans="1:28">
      <c r="O127" s="3">
        <f>SUBTOTAL(9,O16:O87)</f>
        <v>23326753.195007499</v>
      </c>
      <c r="AA127" s="3">
        <f>SUBTOTAL(9,AA16:AA87)</f>
        <v>9390596.2343431748</v>
      </c>
      <c r="AB127" s="73" t="s">
        <v>188</v>
      </c>
    </row>
  </sheetData>
  <autoFilter ref="A3:AA125">
    <filterColumn colId="0">
      <filters>
        <filter val="2055"/>
        <filter val="2057"/>
        <filter val="2060"/>
        <filter val="2204"/>
        <filter val="2215"/>
        <filter val="2423"/>
        <filter val="2470"/>
        <filter val="2556"/>
      </filters>
    </filterColumn>
  </autoFilter>
  <pageMargins left="0.7" right="0.7" top="0.75" bottom="0.75" header="0.3" footer="0.3"/>
  <pageSetup scale="55" orientation="portrait" r:id="rId1"/>
  <headerFooter>
    <oddHeader>&amp;L&amp;A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2017-12-04T08:00:00+00:00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E55385F5-75FA-4F0B-A84E-13DFC8F55FFC}"/>
</file>

<file path=customXml/itemProps2.xml><?xml version="1.0" encoding="utf-8"?>
<ds:datastoreItem xmlns:ds="http://schemas.openxmlformats.org/officeDocument/2006/customXml" ds:itemID="{B6E312E9-89CE-45FB-AFA2-1829ACA01615}"/>
</file>

<file path=customXml/itemProps3.xml><?xml version="1.0" encoding="utf-8"?>
<ds:datastoreItem xmlns:ds="http://schemas.openxmlformats.org/officeDocument/2006/customXml" ds:itemID="{9C73CAB7-EE3B-48CA-9D3B-66E1E1BB67F7}"/>
</file>

<file path=customXml/itemProps4.xml><?xml version="1.0" encoding="utf-8"?>
<ds:datastoreItem xmlns:ds="http://schemas.openxmlformats.org/officeDocument/2006/customXml" ds:itemID="{97F4419F-BFB8-49FD-9CDE-9F77B0742B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Rebuttal Tables</vt:lpstr>
      <vt:lpstr>Threshold Projects WA E </vt:lpstr>
      <vt:lpstr>Threshold Projects WA G</vt:lpstr>
      <vt:lpstr>Threshold Calculation</vt:lpstr>
      <vt:lpstr>WA E Thermal</vt:lpstr>
      <vt:lpstr> WA E Hydro</vt:lpstr>
      <vt:lpstr> WA E Other Producton</vt:lpstr>
      <vt:lpstr>WA E Transmission</vt:lpstr>
      <vt:lpstr>WA E Distribution</vt:lpstr>
      <vt:lpstr> WA E General Software Transp</vt:lpstr>
      <vt:lpstr>Actl Forcst - WA E Total </vt:lpstr>
      <vt:lpstr> WA G Underground Storage</vt:lpstr>
      <vt:lpstr>WA G Natural Gas Distribution</vt:lpstr>
      <vt:lpstr>WA G General Software Transp</vt:lpstr>
      <vt:lpstr> WA G Total</vt:lpstr>
      <vt:lpstr>' WA E General Software Transp'!Print_Area</vt:lpstr>
      <vt:lpstr>' WA E Hydro'!Print_Area</vt:lpstr>
      <vt:lpstr>' WA E Other Producton'!Print_Area</vt:lpstr>
      <vt:lpstr>' WA G Total'!Print_Area</vt:lpstr>
      <vt:lpstr>' WA G Underground Storage'!Print_Area</vt:lpstr>
      <vt:lpstr>'Actl Forcst - WA E Total '!Print_Area</vt:lpstr>
      <vt:lpstr>'Rebuttal Tables'!Print_Area</vt:lpstr>
      <vt:lpstr>'Threshold Calculation'!Print_Area</vt:lpstr>
      <vt:lpstr>'Threshold Projects WA E '!Print_Area</vt:lpstr>
      <vt:lpstr>'Threshold Projects WA G'!Print_Area</vt:lpstr>
      <vt:lpstr>'WA E Distribution'!Print_Area</vt:lpstr>
      <vt:lpstr>'WA E Thermal'!Print_Area</vt:lpstr>
      <vt:lpstr>'WA E Transmission'!Print_Area</vt:lpstr>
      <vt:lpstr>'WA G General Software Transp'!Print_Area</vt:lpstr>
      <vt:lpstr>'WA G Natural Gas Distribution'!Print_Area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fzx7qm</dc:creator>
  <cp:lastModifiedBy>fzx7qm</cp:lastModifiedBy>
  <cp:lastPrinted>2017-11-29T22:42:30Z</cp:lastPrinted>
  <dcterms:created xsi:type="dcterms:W3CDTF">2017-10-02T21:48:06Z</dcterms:created>
  <dcterms:modified xsi:type="dcterms:W3CDTF">2017-11-29T22:42:46Z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