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<sst xmlns="http://schemas.openxmlformats.org/spreadsheetml/2006/main" count="116" uniqueCount="107">
  <si>
    <t>Lines</t>
  </si>
  <si>
    <t>Zone 1</t>
  </si>
  <si>
    <t>Zone 2</t>
  </si>
  <si>
    <t>Zone 3</t>
  </si>
  <si>
    <t>Zone 4</t>
  </si>
  <si>
    <t>EVRTWAXF</t>
  </si>
  <si>
    <t>SWLYWAXX</t>
  </si>
  <si>
    <t>LKWNWAXA</t>
  </si>
  <si>
    <t>GERGWAXX</t>
  </si>
  <si>
    <t>JUNTWAXA</t>
  </si>
  <si>
    <t>DVLLWAXX</t>
  </si>
  <si>
    <t>EVSNWAXX</t>
  </si>
  <si>
    <t>ENTTWAXX</t>
  </si>
  <si>
    <t>RDMDWAXA</t>
  </si>
  <si>
    <t>SNHSWAXX</t>
  </si>
  <si>
    <t>CNWYWAXX</t>
  </si>
  <si>
    <t>FRFDWAXA</t>
  </si>
  <si>
    <t>EVRTWAXC</t>
  </si>
  <si>
    <t>CMISWAXA</t>
  </si>
  <si>
    <t>ALGRWAXX</t>
  </si>
  <si>
    <t>TNSKWAXA</t>
  </si>
  <si>
    <t>RCBHWAXX</t>
  </si>
  <si>
    <t>EWNCWAXA</t>
  </si>
  <si>
    <t>NCHSWAXX</t>
  </si>
  <si>
    <t>GRFDWAXX</t>
  </si>
  <si>
    <t>HLLKWAXX</t>
  </si>
  <si>
    <t>LKGWWAXA</t>
  </si>
  <si>
    <t>SOLKWAXX</t>
  </si>
  <si>
    <t>OKDLWAXX</t>
  </si>
  <si>
    <t>MRWYWAXA</t>
  </si>
  <si>
    <t>ARTNWAXX</t>
  </si>
  <si>
    <t>QNCYWAXX</t>
  </si>
  <si>
    <t>WTVLWAXA</t>
  </si>
  <si>
    <t>SLLKWAXA</t>
  </si>
  <si>
    <t>CLVWWAXA</t>
  </si>
  <si>
    <t>GRLDWAXX</t>
  </si>
  <si>
    <t>LATHWAXA</t>
  </si>
  <si>
    <t>KRLDWAXX</t>
  </si>
  <si>
    <t>FNDLWAXA</t>
  </si>
  <si>
    <t>MNSNWAXA</t>
  </si>
  <si>
    <t>ROSLWAXA</t>
  </si>
  <si>
    <t>KNWCWAXA</t>
  </si>
  <si>
    <t>STWDWAXX</t>
  </si>
  <si>
    <t>HMTNWAXA</t>
  </si>
  <si>
    <t>SKYKWAXX</t>
  </si>
  <si>
    <t>RCLDWAXA</t>
  </si>
  <si>
    <t>LYNDWAXX</t>
  </si>
  <si>
    <t>CNCRWAXX</t>
  </si>
  <si>
    <t>FRTNWAXX</t>
  </si>
  <si>
    <t>MTVRWAXX</t>
  </si>
  <si>
    <t>WSPTWAXA</t>
  </si>
  <si>
    <t>BGLKWAXX</t>
  </si>
  <si>
    <t>MLDNWAXA</t>
  </si>
  <si>
    <t>RCLDWAXB</t>
  </si>
  <si>
    <t>BRBAWAXA</t>
  </si>
  <si>
    <t>EDSNWAXX</t>
  </si>
  <si>
    <t>CRLWWAXA</t>
  </si>
  <si>
    <t>BOTHWAXB</t>
  </si>
  <si>
    <t>WSHGWAXA</t>
  </si>
  <si>
    <t>BRWSWAXA</t>
  </si>
  <si>
    <t>MLSNWAXA</t>
  </si>
  <si>
    <t>MYVIWAXX</t>
  </si>
  <si>
    <t>CPVLWAXX</t>
  </si>
  <si>
    <t>NWPTWAXX</t>
  </si>
  <si>
    <t>MNFDWAXX</t>
  </si>
  <si>
    <t>KNWCWAXC</t>
  </si>
  <si>
    <t>BLANWAXB</t>
  </si>
  <si>
    <t>ACMEWAXA</t>
  </si>
  <si>
    <t>MRBLWAXX</t>
  </si>
  <si>
    <t>CAMSWAXX</t>
  </si>
  <si>
    <t>SULTWAXX</t>
  </si>
  <si>
    <t>DMNGWAXA</t>
  </si>
  <si>
    <t>LOMSWAXA</t>
  </si>
  <si>
    <t>WNTCWAXX</t>
  </si>
  <si>
    <t>LACNWAXX</t>
  </si>
  <si>
    <t>DRTNWAXX</t>
  </si>
  <si>
    <t>THTNWAXA</t>
  </si>
  <si>
    <t>ANCRWAXX</t>
  </si>
  <si>
    <t>WDLDWAXA</t>
  </si>
  <si>
    <t>WSRVWAXA</t>
  </si>
  <si>
    <t>BURLWAXX</t>
  </si>
  <si>
    <t>LVWOWAXX</t>
  </si>
  <si>
    <t>NILEWAXX</t>
  </si>
  <si>
    <t>LKSTWAXA</t>
  </si>
  <si>
    <t>CHLNWAXX</t>
  </si>
  <si>
    <t>BRPTWAXX</t>
  </si>
  <si>
    <t>OKHRWAXX</t>
  </si>
  <si>
    <t>LARLWAXX</t>
  </si>
  <si>
    <t>PALSWAXX</t>
  </si>
  <si>
    <t>MONRWAXX</t>
  </si>
  <si>
    <t>CSHRWAXX</t>
  </si>
  <si>
    <t>TEKOWAXX</t>
  </si>
  <si>
    <t>Zone 5</t>
  </si>
  <si>
    <t>KNWCWAXB</t>
  </si>
  <si>
    <t>GRFLWAXX</t>
  </si>
  <si>
    <t>RPBLWAXA</t>
  </si>
  <si>
    <t>STPSWAXA</t>
  </si>
  <si>
    <t>WRLDWAXA</t>
  </si>
  <si>
    <t>MPFLWAXA</t>
  </si>
  <si>
    <t>RCFRWAXB</t>
  </si>
  <si>
    <t>SMSHWAXA</t>
  </si>
  <si>
    <t>BNCYWAXX</t>
  </si>
  <si>
    <t>PLMNWAXX</t>
  </si>
  <si>
    <t>SUMSWAXX</t>
  </si>
  <si>
    <t>CSTRWAXA</t>
  </si>
  <si>
    <t>UNE loop $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</si>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</sst>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3" max="3" width="10.140625" style="0" customWidth="1"/>
    <col min="4" max="4" width="2.28125" style="0" customWidth="1"/>
    <col min="5" max="5" width="12.140625" style="0" customWidth="1"/>
    <col min="6" max="6" width="8.8515625" style="0" customWidth="1"/>
    <col min="8" max="8" width="1.57421875" style="0" customWidth="1"/>
    <col min="9" max="9" width="12.7109375" style="0" customWidth="1"/>
    <col min="10" max="10" width="8.140625" style="0" customWidth="1"/>
    <col min="11" max="11" width="8.57421875" style="0" customWidth="1"/>
    <col min="12" max="12" width="1.421875" style="0" customWidth="1"/>
    <col min="13" max="13" width="12.140625" style="0" customWidth="1"/>
    <col min="14" max="14" width="8.00390625" style="0" customWidth="1"/>
    <col min="15" max="15" width="10.8515625" style="0" customWidth="1"/>
    <col min="16" max="16" width="2.140625" style="0" customWidth="1"/>
    <col min="17" max="17" width="7.57421875" style="0" customWidth="1"/>
    <col min="19" max="20" width="3.8515625" style="0" customWidth="1"/>
  </cols>
  <sheetData>
    <row r="1" spans="2:3" ht="12.75">
      <c r="B1" t="s">
        <v>105</v>
      </c>
      <c r="C1" s="11" t="s">
        <v>0</v>
      </c>
    </row>
    <row r="2" spans="1:3" ht="12.75">
      <c r="A2" s="2" t="s">
        <v>1</v>
      </c>
      <c r="B2" s="5">
        <v>6.59</v>
      </c>
      <c r="C2" s="12">
        <v>740792</v>
      </c>
    </row>
    <row r="3" spans="1:3" ht="12.75">
      <c r="A3" s="13" t="s">
        <v>2</v>
      </c>
      <c r="B3" s="5">
        <v>12.63</v>
      </c>
      <c r="C3" s="12">
        <v>219524</v>
      </c>
    </row>
    <row r="4" spans="1:3" ht="12.75">
      <c r="A4" s="13" t="s">
        <v>3</v>
      </c>
      <c r="B4" s="5">
        <v>26.86</v>
      </c>
      <c r="C4" s="12">
        <v>48798</v>
      </c>
    </row>
    <row r="5" spans="1:3" ht="12.75">
      <c r="A5" s="13" t="s">
        <v>4</v>
      </c>
      <c r="B5" s="5">
        <v>47.38</v>
      </c>
      <c r="C5" s="12">
        <v>18483</v>
      </c>
    </row>
    <row r="6" spans="1:16" ht="12.75">
      <c r="A6" s="13" t="s">
        <v>92</v>
      </c>
      <c r="B6" s="5">
        <v>85.44</v>
      </c>
      <c r="C6" s="12">
        <v>7081</v>
      </c>
      <c r="P6" s="10" t="s">
        <v>106</v>
      </c>
    </row>
    <row r="7" spans="2:16" ht="12.75">
      <c r="B7" s="5">
        <v>10.09</v>
      </c>
      <c r="C7" s="1">
        <f>SUM(C2:C6)</f>
        <v>1034678</v>
      </c>
      <c r="P7" s="10" t="s">
        <v>106</v>
      </c>
    </row>
    <row r="8" spans="2:16" ht="12.75">
      <c r="B8" s="5"/>
      <c r="P8" s="10"/>
    </row>
    <row r="9" spans="1:16" ht="12.75">
      <c r="A9" s="2" t="s">
        <v>1</v>
      </c>
      <c r="E9" s="13" t="s">
        <v>2</v>
      </c>
      <c r="I9" s="13" t="s">
        <v>3</v>
      </c>
      <c r="M9" s="13" t="s">
        <v>4</v>
      </c>
      <c r="P9" s="10" t="s">
        <v>106</v>
      </c>
    </row>
    <row r="10" spans="1:18" ht="12.75">
      <c r="A10" s="14" t="s">
        <v>21</v>
      </c>
      <c r="B10" s="4">
        <v>19256</v>
      </c>
      <c r="C10" s="5">
        <v>4.484186413287303</v>
      </c>
      <c r="D10" s="10">
        <f>C10*B10</f>
        <v>86347.49357426031</v>
      </c>
      <c r="E10" s="3" t="s">
        <v>69</v>
      </c>
      <c r="F10" s="4">
        <v>10819</v>
      </c>
      <c r="G10" s="5">
        <v>9.676259161673368</v>
      </c>
      <c r="H10" s="10">
        <f aca="true" t="shared" si="0" ref="H10:H37">G10*F10</f>
        <v>104687.44787014417</v>
      </c>
      <c r="I10" s="3" t="s">
        <v>15</v>
      </c>
      <c r="J10" s="4">
        <v>1686</v>
      </c>
      <c r="K10" s="5">
        <v>20.028032554028602</v>
      </c>
      <c r="L10" s="10">
        <f aca="true" t="shared" si="1" ref="L10:L28">K10*J10</f>
        <v>33767.26288609223</v>
      </c>
      <c r="M10" s="3" t="s">
        <v>7</v>
      </c>
      <c r="N10" s="4">
        <v>2021</v>
      </c>
      <c r="O10" s="5">
        <v>38.21126526446822</v>
      </c>
      <c r="P10" s="10">
        <f>O10*N10</f>
        <v>77224.96709949027</v>
      </c>
      <c r="Q10" s="4">
        <v>1187</v>
      </c>
      <c r="R10" s="5"/>
    </row>
    <row r="11" spans="1:18" ht="12.75">
      <c r="A11" s="14" t="s">
        <v>5</v>
      </c>
      <c r="B11" s="4">
        <v>37219</v>
      </c>
      <c r="C11" s="5">
        <v>4.514809047935927</v>
      </c>
      <c r="D11" s="10">
        <f aca="true" t="shared" si="2" ref="D11:D34">C11*B11</f>
        <v>168036.67795512726</v>
      </c>
      <c r="E11" s="3" t="s">
        <v>46</v>
      </c>
      <c r="F11" s="4">
        <v>8502</v>
      </c>
      <c r="G11" s="5">
        <v>10.12128377698366</v>
      </c>
      <c r="H11" s="10">
        <f t="shared" si="0"/>
        <v>86051.15467191508</v>
      </c>
      <c r="I11" s="3" t="s">
        <v>103</v>
      </c>
      <c r="J11" s="4">
        <v>1545</v>
      </c>
      <c r="K11" s="5">
        <v>20.938502298089528</v>
      </c>
      <c r="L11" s="10">
        <f t="shared" si="1"/>
        <v>32349.98605054832</v>
      </c>
      <c r="M11" s="3" t="s">
        <v>88</v>
      </c>
      <c r="N11" s="4">
        <v>858</v>
      </c>
      <c r="O11" s="5">
        <v>39.06722130447564</v>
      </c>
      <c r="P11" s="10">
        <f aca="true" t="shared" si="3" ref="P11:P27">O11*N11</f>
        <v>33519.675879240094</v>
      </c>
      <c r="Q11" s="4">
        <v>1792</v>
      </c>
      <c r="R11" s="5"/>
    </row>
    <row r="12" spans="1:18" ht="12.75">
      <c r="A12" s="14" t="s">
        <v>29</v>
      </c>
      <c r="B12" s="4">
        <v>36594</v>
      </c>
      <c r="C12" s="5">
        <v>5.233588530959346</v>
      </c>
      <c r="D12" s="10">
        <f t="shared" si="2"/>
        <v>191517.9387019263</v>
      </c>
      <c r="E12" s="3" t="s">
        <v>54</v>
      </c>
      <c r="F12" s="4">
        <v>4134</v>
      </c>
      <c r="G12" s="5">
        <v>10.2043395174115</v>
      </c>
      <c r="H12" s="10">
        <f t="shared" si="0"/>
        <v>42184.739564979136</v>
      </c>
      <c r="I12" s="3" t="s">
        <v>19</v>
      </c>
      <c r="J12" s="4">
        <v>1356</v>
      </c>
      <c r="K12" s="5">
        <v>22.16815918667663</v>
      </c>
      <c r="L12" s="10">
        <f t="shared" si="1"/>
        <v>30060.02385713351</v>
      </c>
      <c r="M12" s="3" t="s">
        <v>82</v>
      </c>
      <c r="N12" s="4">
        <v>738</v>
      </c>
      <c r="O12" s="5">
        <v>40.355352547767744</v>
      </c>
      <c r="P12" s="10">
        <f t="shared" si="3"/>
        <v>29782.250180252595</v>
      </c>
      <c r="Q12" s="4">
        <v>596</v>
      </c>
      <c r="R12" s="5"/>
    </row>
    <row r="13" spans="1:18" ht="12.75">
      <c r="A13" s="14" t="s">
        <v>53</v>
      </c>
      <c r="B13" s="4">
        <v>17523</v>
      </c>
      <c r="C13" s="5">
        <v>5.332698260559189</v>
      </c>
      <c r="D13" s="10">
        <f t="shared" si="2"/>
        <v>93444.87161977867</v>
      </c>
      <c r="E13" s="3" t="s">
        <v>34</v>
      </c>
      <c r="F13" s="4">
        <v>6513</v>
      </c>
      <c r="G13" s="5">
        <v>10.854591249696208</v>
      </c>
      <c r="H13" s="10">
        <f t="shared" si="0"/>
        <v>70695.9528092714</v>
      </c>
      <c r="I13" s="3" t="s">
        <v>84</v>
      </c>
      <c r="J13" s="4">
        <v>5000</v>
      </c>
      <c r="K13" s="5">
        <v>22.60906692860516</v>
      </c>
      <c r="L13" s="10">
        <f t="shared" si="1"/>
        <v>113045.3346430258</v>
      </c>
      <c r="M13" s="3" t="s">
        <v>98</v>
      </c>
      <c r="N13" s="4">
        <v>2030</v>
      </c>
      <c r="O13" s="5">
        <v>41.61015408909075</v>
      </c>
      <c r="P13" s="10">
        <f t="shared" si="3"/>
        <v>84468.61280085421</v>
      </c>
      <c r="Q13" s="4">
        <v>2632</v>
      </c>
      <c r="R13" s="5"/>
    </row>
    <row r="14" spans="1:18" ht="12.75">
      <c r="A14" s="14" t="s">
        <v>33</v>
      </c>
      <c r="B14" s="4">
        <v>29930</v>
      </c>
      <c r="C14" s="5">
        <v>5.560740304753192</v>
      </c>
      <c r="D14" s="10">
        <f t="shared" si="2"/>
        <v>166432.95732126303</v>
      </c>
      <c r="E14" s="3" t="s">
        <v>26</v>
      </c>
      <c r="F14" s="4">
        <v>10153</v>
      </c>
      <c r="G14" s="5">
        <v>11.036222821048218</v>
      </c>
      <c r="H14" s="10">
        <f t="shared" si="0"/>
        <v>112050.77030210257</v>
      </c>
      <c r="I14" s="3" t="s">
        <v>101</v>
      </c>
      <c r="J14" s="4">
        <v>3507</v>
      </c>
      <c r="K14" s="5">
        <v>23.34462923684401</v>
      </c>
      <c r="L14" s="10">
        <f t="shared" si="1"/>
        <v>81869.61473361195</v>
      </c>
      <c r="M14" s="3" t="s">
        <v>47</v>
      </c>
      <c r="N14" s="4">
        <v>1605</v>
      </c>
      <c r="O14" s="5">
        <v>42.84804235055281</v>
      </c>
      <c r="P14" s="10">
        <f t="shared" si="3"/>
        <v>68771.10797263726</v>
      </c>
      <c r="Q14" s="4">
        <v>452</v>
      </c>
      <c r="R14" s="5"/>
    </row>
    <row r="15" spans="1:18" ht="12.75">
      <c r="A15" s="14" t="s">
        <v>25</v>
      </c>
      <c r="B15" s="4">
        <v>72718</v>
      </c>
      <c r="C15" s="5">
        <v>5.717970882033563</v>
      </c>
      <c r="D15" s="10">
        <f t="shared" si="2"/>
        <v>415799.40659971663</v>
      </c>
      <c r="E15" s="3" t="s">
        <v>14</v>
      </c>
      <c r="F15" s="4">
        <v>12515</v>
      </c>
      <c r="G15" s="5">
        <v>11.076981467395656</v>
      </c>
      <c r="H15" s="10">
        <f t="shared" si="0"/>
        <v>138628.42306445664</v>
      </c>
      <c r="I15" s="3" t="s">
        <v>23</v>
      </c>
      <c r="J15" s="4">
        <v>1241</v>
      </c>
      <c r="K15" s="5">
        <v>23.78771624544368</v>
      </c>
      <c r="L15" s="10">
        <f t="shared" si="1"/>
        <v>29520.555860595607</v>
      </c>
      <c r="M15" s="3" t="s">
        <v>12</v>
      </c>
      <c r="N15" s="4">
        <v>2022</v>
      </c>
      <c r="O15" s="5">
        <v>45.96045261053552</v>
      </c>
      <c r="P15" s="10">
        <f t="shared" si="3"/>
        <v>92932.03517850282</v>
      </c>
      <c r="Q15" s="4">
        <v>394</v>
      </c>
      <c r="R15" s="5"/>
    </row>
    <row r="16" spans="1:18" ht="12.75">
      <c r="A16" s="14" t="s">
        <v>17</v>
      </c>
      <c r="B16" s="4">
        <v>65366</v>
      </c>
      <c r="C16" s="5">
        <v>5.726573442250722</v>
      </c>
      <c r="D16" s="10">
        <f t="shared" si="2"/>
        <v>374323.1996261607</v>
      </c>
      <c r="E16" s="3" t="s">
        <v>58</v>
      </c>
      <c r="F16" s="4">
        <v>7026</v>
      </c>
      <c r="G16" s="5">
        <v>11.1024419272095</v>
      </c>
      <c r="H16" s="10">
        <f t="shared" si="0"/>
        <v>78005.75698057395</v>
      </c>
      <c r="I16" s="3" t="s">
        <v>55</v>
      </c>
      <c r="J16" s="4">
        <v>1567</v>
      </c>
      <c r="K16" s="5">
        <v>25.249831487024878</v>
      </c>
      <c r="L16" s="10">
        <f t="shared" si="1"/>
        <v>39566.485940167986</v>
      </c>
      <c r="M16" s="3" t="s">
        <v>91</v>
      </c>
      <c r="N16" s="4">
        <v>1069</v>
      </c>
      <c r="O16" s="5">
        <v>47.639891597097865</v>
      </c>
      <c r="P16" s="10">
        <f t="shared" si="3"/>
        <v>50927.04411729762</v>
      </c>
      <c r="Q16" s="4">
        <v>951</v>
      </c>
      <c r="R16" s="5"/>
    </row>
    <row r="17" spans="1:18" ht="12.75">
      <c r="A17" s="14" t="s">
        <v>13</v>
      </c>
      <c r="B17" s="4">
        <v>59381</v>
      </c>
      <c r="C17" s="5">
        <v>5.954785835049241</v>
      </c>
      <c r="D17" s="10">
        <f t="shared" si="2"/>
        <v>353601.13767105894</v>
      </c>
      <c r="E17" s="3" t="s">
        <v>65</v>
      </c>
      <c r="F17" s="4">
        <v>9703</v>
      </c>
      <c r="G17" s="5">
        <v>11.283017900424847</v>
      </c>
      <c r="H17" s="10">
        <f t="shared" si="0"/>
        <v>109479.1226878223</v>
      </c>
      <c r="I17" s="8" t="s">
        <v>27</v>
      </c>
      <c r="J17" s="4">
        <v>2125</v>
      </c>
      <c r="K17" s="5">
        <v>25.417303792432424</v>
      </c>
      <c r="L17" s="10">
        <f t="shared" si="1"/>
        <v>54011.7705589189</v>
      </c>
      <c r="M17" s="3" t="s">
        <v>96</v>
      </c>
      <c r="N17" s="4">
        <v>152</v>
      </c>
      <c r="O17" s="5">
        <v>48.45940901305298</v>
      </c>
      <c r="P17" s="10">
        <f t="shared" si="3"/>
        <v>7365.830169984053</v>
      </c>
      <c r="Q17" s="4">
        <v>190</v>
      </c>
      <c r="R17" s="5"/>
    </row>
    <row r="18" spans="1:18" ht="12.75">
      <c r="A18" s="14" t="s">
        <v>57</v>
      </c>
      <c r="B18" s="4">
        <v>77680</v>
      </c>
      <c r="C18" s="5">
        <v>6.183252257414554</v>
      </c>
      <c r="D18" s="10">
        <f t="shared" si="2"/>
        <v>480315.0353559626</v>
      </c>
      <c r="E18" s="3" t="s">
        <v>74</v>
      </c>
      <c r="F18" s="4">
        <v>3608</v>
      </c>
      <c r="G18" s="5">
        <v>11.290563894134317</v>
      </c>
      <c r="H18" s="10">
        <f t="shared" si="0"/>
        <v>40736.35453003662</v>
      </c>
      <c r="I18" s="3" t="s">
        <v>79</v>
      </c>
      <c r="J18" s="4">
        <v>1527</v>
      </c>
      <c r="K18" s="5">
        <v>26.430362612284053</v>
      </c>
      <c r="L18" s="10">
        <f t="shared" si="1"/>
        <v>40359.16370895775</v>
      </c>
      <c r="M18" s="3" t="s">
        <v>36</v>
      </c>
      <c r="N18" s="4">
        <v>183</v>
      </c>
      <c r="O18" s="5">
        <v>49.12226617362282</v>
      </c>
      <c r="P18" s="10">
        <f t="shared" si="3"/>
        <v>8989.374709772976</v>
      </c>
      <c r="Q18" s="4">
        <v>646</v>
      </c>
      <c r="R18" s="5"/>
    </row>
    <row r="19" spans="1:18" ht="12.75">
      <c r="A19" s="14" t="s">
        <v>37</v>
      </c>
      <c r="B19" s="4">
        <v>32736</v>
      </c>
      <c r="C19" s="5">
        <v>6.3213769656581995</v>
      </c>
      <c r="D19" s="10">
        <f t="shared" si="2"/>
        <v>206936.5963477868</v>
      </c>
      <c r="E19" s="3" t="s">
        <v>66</v>
      </c>
      <c r="F19" s="4">
        <v>3521</v>
      </c>
      <c r="G19" s="5">
        <v>11.487303430286765</v>
      </c>
      <c r="H19" s="10">
        <f t="shared" si="0"/>
        <v>40446.7953780397</v>
      </c>
      <c r="I19" s="6" t="s">
        <v>67</v>
      </c>
      <c r="J19" s="7">
        <v>1581</v>
      </c>
      <c r="K19" s="5">
        <v>26.58632636646857</v>
      </c>
      <c r="L19" s="10">
        <f t="shared" si="1"/>
        <v>42032.98198538681</v>
      </c>
      <c r="M19" s="3" t="s">
        <v>85</v>
      </c>
      <c r="N19" s="4">
        <v>1431</v>
      </c>
      <c r="O19" s="5">
        <v>50.34761591313812</v>
      </c>
      <c r="P19" s="10">
        <f t="shared" si="3"/>
        <v>72047.43837170066</v>
      </c>
      <c r="Q19" s="4">
        <v>471</v>
      </c>
      <c r="R19" s="5"/>
    </row>
    <row r="20" spans="1:18" ht="12.75">
      <c r="A20" s="14" t="s">
        <v>9</v>
      </c>
      <c r="B20" s="4">
        <v>34523</v>
      </c>
      <c r="C20" s="5">
        <v>6.402634247923469</v>
      </c>
      <c r="D20" s="10">
        <f t="shared" si="2"/>
        <v>221038.14214106192</v>
      </c>
      <c r="E20" s="3" t="s">
        <v>10</v>
      </c>
      <c r="F20" s="4">
        <v>13528</v>
      </c>
      <c r="G20" s="5">
        <v>11.532796461883871</v>
      </c>
      <c r="H20" s="10">
        <f t="shared" si="0"/>
        <v>156015.670536365</v>
      </c>
      <c r="I20" s="3" t="s">
        <v>71</v>
      </c>
      <c r="J20" s="4">
        <v>2232</v>
      </c>
      <c r="K20" s="5">
        <v>27.803706885855846</v>
      </c>
      <c r="L20" s="10">
        <f t="shared" si="1"/>
        <v>62057.873769230246</v>
      </c>
      <c r="M20" s="3" t="s">
        <v>95</v>
      </c>
      <c r="N20" s="4">
        <v>2209</v>
      </c>
      <c r="O20" s="5">
        <v>51.085047869178275</v>
      </c>
      <c r="P20" s="10">
        <f t="shared" si="3"/>
        <v>112846.8707430148</v>
      </c>
      <c r="Q20" s="4">
        <v>134</v>
      </c>
      <c r="R20" s="5"/>
    </row>
    <row r="21" spans="1:18" ht="12.75">
      <c r="A21" s="14" t="s">
        <v>49</v>
      </c>
      <c r="B21" s="4">
        <v>22604</v>
      </c>
      <c r="C21" s="5">
        <v>7.030638962863592</v>
      </c>
      <c r="D21" s="10">
        <f t="shared" si="2"/>
        <v>158920.56311656864</v>
      </c>
      <c r="E21" s="3" t="s">
        <v>22</v>
      </c>
      <c r="F21" s="4">
        <v>14952</v>
      </c>
      <c r="G21" s="5">
        <v>11.599275077420444</v>
      </c>
      <c r="H21" s="10">
        <f t="shared" si="0"/>
        <v>173432.36095759048</v>
      </c>
      <c r="I21" s="3" t="s">
        <v>43</v>
      </c>
      <c r="J21" s="4">
        <v>2209</v>
      </c>
      <c r="K21" s="5">
        <v>27.966021693008035</v>
      </c>
      <c r="L21" s="10">
        <f t="shared" si="1"/>
        <v>61776.94191985475</v>
      </c>
      <c r="M21" s="3" t="s">
        <v>8</v>
      </c>
      <c r="N21" s="4">
        <v>1326</v>
      </c>
      <c r="O21" s="5">
        <v>54.07504964830401</v>
      </c>
      <c r="P21" s="10">
        <f t="shared" si="3"/>
        <v>71703.51583365112</v>
      </c>
      <c r="Q21" s="4">
        <v>191</v>
      </c>
      <c r="R21" s="5"/>
    </row>
    <row r="22" spans="1:18" ht="12.75">
      <c r="A22" s="14" t="s">
        <v>61</v>
      </c>
      <c r="B22" s="4">
        <v>37219</v>
      </c>
      <c r="C22" s="5">
        <v>7.127856211179727</v>
      </c>
      <c r="D22" s="10">
        <f t="shared" si="2"/>
        <v>265291.68032389827</v>
      </c>
      <c r="E22" s="3" t="s">
        <v>102</v>
      </c>
      <c r="F22" s="4">
        <v>16093</v>
      </c>
      <c r="G22" s="5">
        <v>11.780313054978135</v>
      </c>
      <c r="H22" s="10">
        <f t="shared" si="0"/>
        <v>189580.57799376315</v>
      </c>
      <c r="I22" s="3" t="s">
        <v>81</v>
      </c>
      <c r="J22" s="4">
        <v>5178</v>
      </c>
      <c r="K22" s="5">
        <v>28.15825580422859</v>
      </c>
      <c r="L22" s="10">
        <f t="shared" si="1"/>
        <v>145803.44855429564</v>
      </c>
      <c r="M22" s="3" t="s">
        <v>99</v>
      </c>
      <c r="N22" s="4">
        <v>847</v>
      </c>
      <c r="O22" s="5">
        <v>56.4598629981902</v>
      </c>
      <c r="P22" s="10">
        <f t="shared" si="3"/>
        <v>47821.503959467096</v>
      </c>
      <c r="Q22" s="4">
        <v>748</v>
      </c>
      <c r="R22" s="5"/>
    </row>
    <row r="23" spans="1:18" ht="12.75">
      <c r="A23" s="14" t="s">
        <v>100</v>
      </c>
      <c r="B23" s="4">
        <v>17052</v>
      </c>
      <c r="C23" s="5">
        <v>7.859241316759186</v>
      </c>
      <c r="D23" s="10">
        <f t="shared" si="2"/>
        <v>134015.78293337763</v>
      </c>
      <c r="E23" s="3" t="s">
        <v>42</v>
      </c>
      <c r="F23" s="4">
        <v>7668</v>
      </c>
      <c r="G23" s="5">
        <v>12.346692499095232</v>
      </c>
      <c r="H23" s="10">
        <f t="shared" si="0"/>
        <v>94674.43808306224</v>
      </c>
      <c r="I23" s="3" t="s">
        <v>51</v>
      </c>
      <c r="J23" s="4">
        <v>1680</v>
      </c>
      <c r="K23" s="5">
        <v>28.66373490487946</v>
      </c>
      <c r="L23" s="10">
        <f t="shared" si="1"/>
        <v>48155.07464019749</v>
      </c>
      <c r="M23" s="3" t="s">
        <v>48</v>
      </c>
      <c r="N23" s="4">
        <v>162</v>
      </c>
      <c r="O23" s="5">
        <v>56.96541690814951</v>
      </c>
      <c r="P23" s="10">
        <f t="shared" si="3"/>
        <v>9228.39753912022</v>
      </c>
      <c r="Q23" s="4">
        <v>370</v>
      </c>
      <c r="R23" s="5"/>
    </row>
    <row r="24" spans="1:18" ht="12.75">
      <c r="A24" s="14" t="s">
        <v>45</v>
      </c>
      <c r="B24" s="4">
        <v>6967</v>
      </c>
      <c r="C24" s="5">
        <v>8.011100072217328</v>
      </c>
      <c r="D24" s="10">
        <f t="shared" si="2"/>
        <v>55813.334203138125</v>
      </c>
      <c r="E24" s="3" t="s">
        <v>18</v>
      </c>
      <c r="F24" s="4">
        <v>8943</v>
      </c>
      <c r="G24" s="5">
        <v>12.69957363073543</v>
      </c>
      <c r="H24" s="10">
        <f t="shared" si="0"/>
        <v>113572.28697966694</v>
      </c>
      <c r="I24" s="3" t="s">
        <v>75</v>
      </c>
      <c r="J24" s="4">
        <v>1972</v>
      </c>
      <c r="K24" s="5">
        <v>28.734752477526893</v>
      </c>
      <c r="L24" s="10">
        <f t="shared" si="1"/>
        <v>56664.931885683036</v>
      </c>
      <c r="M24" s="3" t="s">
        <v>16</v>
      </c>
      <c r="N24" s="4">
        <v>677</v>
      </c>
      <c r="O24" s="5">
        <v>57.54892125127495</v>
      </c>
      <c r="P24" s="10">
        <f t="shared" si="3"/>
        <v>38960.61968711314</v>
      </c>
      <c r="Q24" s="4">
        <v>320</v>
      </c>
      <c r="R24" s="5"/>
    </row>
    <row r="25" spans="1:18" ht="12.75">
      <c r="A25" s="14" t="s">
        <v>83</v>
      </c>
      <c r="B25" s="9">
        <v>23178</v>
      </c>
      <c r="C25" s="5">
        <v>8.121908310960812</v>
      </c>
      <c r="D25" s="10">
        <f t="shared" si="2"/>
        <v>188249.5908314497</v>
      </c>
      <c r="E25" s="3" t="s">
        <v>78</v>
      </c>
      <c r="F25" s="4">
        <v>6571</v>
      </c>
      <c r="G25" s="5">
        <v>12.967424613688012</v>
      </c>
      <c r="H25" s="10">
        <f t="shared" si="0"/>
        <v>85208.94713654392</v>
      </c>
      <c r="I25" s="3" t="s">
        <v>63</v>
      </c>
      <c r="J25" s="4">
        <v>6140</v>
      </c>
      <c r="K25" s="5">
        <v>30.300894141245802</v>
      </c>
      <c r="L25" s="10">
        <f t="shared" si="1"/>
        <v>186047.49002724924</v>
      </c>
      <c r="M25" s="3" t="s">
        <v>24</v>
      </c>
      <c r="N25" s="4">
        <v>514</v>
      </c>
      <c r="O25" s="5">
        <v>58.48795206009615</v>
      </c>
      <c r="P25" s="10">
        <f t="shared" si="3"/>
        <v>30062.80735888942</v>
      </c>
      <c r="Q25" s="4">
        <v>379</v>
      </c>
      <c r="R25" s="5"/>
    </row>
    <row r="26" spans="1:18" ht="12.75">
      <c r="A26" s="14" t="s">
        <v>77</v>
      </c>
      <c r="B26" s="4">
        <v>15173</v>
      </c>
      <c r="C26" s="5">
        <v>8.322876263942963</v>
      </c>
      <c r="D26" s="10">
        <f t="shared" si="2"/>
        <v>126283.00155280657</v>
      </c>
      <c r="E26" s="3" t="s">
        <v>38</v>
      </c>
      <c r="F26" s="4">
        <v>8979</v>
      </c>
      <c r="G26" s="5">
        <v>13.105479886100696</v>
      </c>
      <c r="H26" s="10">
        <f t="shared" si="0"/>
        <v>117674.10389729815</v>
      </c>
      <c r="I26" s="3" t="s">
        <v>31</v>
      </c>
      <c r="J26" s="4">
        <v>5432</v>
      </c>
      <c r="K26" s="5">
        <v>30.322286606016366</v>
      </c>
      <c r="L26" s="10">
        <f t="shared" si="1"/>
        <v>164710.6608438809</v>
      </c>
      <c r="M26" s="3" t="s">
        <v>68</v>
      </c>
      <c r="N26" s="4">
        <v>432</v>
      </c>
      <c r="O26" s="5">
        <v>60.276290993313665</v>
      </c>
      <c r="P26" s="10">
        <f t="shared" si="3"/>
        <v>26039.357709111504</v>
      </c>
      <c r="Q26" s="4">
        <v>265</v>
      </c>
      <c r="R26" s="5"/>
    </row>
    <row r="27" spans="1:18" ht="12.75">
      <c r="A27" s="14" t="s">
        <v>86</v>
      </c>
      <c r="B27" s="4">
        <v>22841</v>
      </c>
      <c r="C27" s="5">
        <v>8.409067400843377</v>
      </c>
      <c r="D27" s="10">
        <f t="shared" si="2"/>
        <v>192071.50850266355</v>
      </c>
      <c r="E27" s="3" t="s">
        <v>62</v>
      </c>
      <c r="F27" s="4">
        <v>6769</v>
      </c>
      <c r="G27" s="5">
        <v>13.189487626018723</v>
      </c>
      <c r="H27" s="10">
        <f t="shared" si="0"/>
        <v>89279.64174052073</v>
      </c>
      <c r="I27" s="3" t="s">
        <v>59</v>
      </c>
      <c r="J27" s="4">
        <v>2264</v>
      </c>
      <c r="K27" s="5">
        <v>30.364199833601536</v>
      </c>
      <c r="L27" s="10">
        <f t="shared" si="1"/>
        <v>68744.54842327388</v>
      </c>
      <c r="M27" s="3" t="s">
        <v>52</v>
      </c>
      <c r="N27" s="4">
        <v>207</v>
      </c>
      <c r="O27" s="5">
        <v>62.60229179977228</v>
      </c>
      <c r="P27" s="10">
        <f t="shared" si="3"/>
        <v>12958.674402552862</v>
      </c>
      <c r="Q27" s="4">
        <v>120</v>
      </c>
      <c r="R27" s="5"/>
    </row>
    <row r="28" spans="1:17" ht="12.75">
      <c r="A28" s="14" t="s">
        <v>50</v>
      </c>
      <c r="B28" s="4">
        <v>2639</v>
      </c>
      <c r="C28" s="5">
        <v>8.548672859701002</v>
      </c>
      <c r="D28" s="10">
        <f t="shared" si="2"/>
        <v>22559.947676750944</v>
      </c>
      <c r="E28" s="3" t="s">
        <v>6</v>
      </c>
      <c r="F28" s="4">
        <v>10823</v>
      </c>
      <c r="G28" s="5">
        <v>13.190556988333915</v>
      </c>
      <c r="H28" s="10">
        <f t="shared" si="0"/>
        <v>142761.39828473795</v>
      </c>
      <c r="I28" s="3" t="s">
        <v>44</v>
      </c>
      <c r="J28" s="4">
        <v>556</v>
      </c>
      <c r="K28" s="5">
        <v>36.399890662918615</v>
      </c>
      <c r="L28" s="10">
        <f t="shared" si="1"/>
        <v>20238.33920858275</v>
      </c>
      <c r="N28" s="1">
        <f>SUM(N10:N27)</f>
        <v>18483</v>
      </c>
      <c r="O28" s="5"/>
      <c r="P28" s="10">
        <f>SUM(P10:P27)</f>
        <v>875650.0837126527</v>
      </c>
      <c r="Q28" s="1">
        <f>SUM(Q10:Q27)</f>
        <v>11838</v>
      </c>
    </row>
    <row r="29" spans="1:18" ht="12.75">
      <c r="A29" s="14" t="s">
        <v>93</v>
      </c>
      <c r="B29" s="4">
        <v>23503</v>
      </c>
      <c r="C29" s="5">
        <v>8.640628183712028</v>
      </c>
      <c r="D29" s="10">
        <f t="shared" si="2"/>
        <v>203080.6842017838</v>
      </c>
      <c r="E29" s="8" t="s">
        <v>87</v>
      </c>
      <c r="F29" s="4">
        <v>3186</v>
      </c>
      <c r="G29" s="5">
        <v>13.970073492644746</v>
      </c>
      <c r="H29" s="10">
        <f t="shared" si="0"/>
        <v>44508.65414756616</v>
      </c>
      <c r="I29" s="3"/>
      <c r="J29" s="4">
        <f>SUM(J10:J28)</f>
        <v>48798</v>
      </c>
      <c r="K29" s="5"/>
      <c r="L29" s="10">
        <f>SUM(L10:L28)</f>
        <v>1310782.4894966865</v>
      </c>
      <c r="O29" s="5">
        <f>P28/N28</f>
        <v>47.3759716340774</v>
      </c>
      <c r="P29" s="10"/>
      <c r="R29" s="5"/>
    </row>
    <row r="30" spans="1:16" ht="12.75">
      <c r="A30" s="14" t="s">
        <v>41</v>
      </c>
      <c r="B30" s="4">
        <v>26719</v>
      </c>
      <c r="C30" s="5">
        <v>8.643780394954023</v>
      </c>
      <c r="D30" s="10">
        <f t="shared" si="2"/>
        <v>230953.16837277653</v>
      </c>
      <c r="E30" s="3" t="s">
        <v>30</v>
      </c>
      <c r="F30" s="4">
        <v>17073</v>
      </c>
      <c r="G30" s="5">
        <v>14.423043771693806</v>
      </c>
      <c r="H30" s="10">
        <f t="shared" si="0"/>
        <v>246244.62631412834</v>
      </c>
      <c r="I30" s="3"/>
      <c r="J30" s="4"/>
      <c r="K30" s="5">
        <f>L29/J29</f>
        <v>26.86139779287443</v>
      </c>
      <c r="L30" s="10"/>
      <c r="N30" s="1"/>
      <c r="P30" s="10"/>
    </row>
    <row r="31" spans="1:15" ht="12.75">
      <c r="A31" s="14" t="s">
        <v>97</v>
      </c>
      <c r="B31" s="4">
        <v>4896</v>
      </c>
      <c r="C31" s="5">
        <v>8.713313279533816</v>
      </c>
      <c r="D31" s="10">
        <f t="shared" si="2"/>
        <v>42660.38181659756</v>
      </c>
      <c r="E31" s="3" t="s">
        <v>35</v>
      </c>
      <c r="F31" s="4">
        <v>1652</v>
      </c>
      <c r="G31" s="5">
        <v>15.957772274602542</v>
      </c>
      <c r="H31" s="10">
        <f t="shared" si="0"/>
        <v>26362.2397976434</v>
      </c>
      <c r="I31" s="3"/>
      <c r="J31" s="4"/>
      <c r="K31" s="5"/>
      <c r="L31" s="10"/>
      <c r="O31" s="5"/>
    </row>
    <row r="32" spans="1:12" ht="12.75">
      <c r="A32" s="14" t="s">
        <v>80</v>
      </c>
      <c r="B32" s="4">
        <v>10327</v>
      </c>
      <c r="C32" s="5">
        <v>8.967217274270146</v>
      </c>
      <c r="D32" s="10">
        <f t="shared" si="2"/>
        <v>92604.4527913878</v>
      </c>
      <c r="E32" s="3" t="s">
        <v>90</v>
      </c>
      <c r="F32" s="4">
        <v>4562</v>
      </c>
      <c r="G32" s="5">
        <v>16.513509134198117</v>
      </c>
      <c r="H32" s="10">
        <f t="shared" si="0"/>
        <v>75334.62867021181</v>
      </c>
      <c r="I32" s="3"/>
      <c r="J32" s="4"/>
      <c r="K32" s="5"/>
      <c r="L32" s="10"/>
    </row>
    <row r="33" spans="1:18" ht="12.75">
      <c r="A33" s="14" t="s">
        <v>73</v>
      </c>
      <c r="B33" s="4">
        <v>28672</v>
      </c>
      <c r="C33" s="5">
        <v>8.99498137172678</v>
      </c>
      <c r="D33" s="10">
        <f t="shared" si="2"/>
        <v>257904.10589015024</v>
      </c>
      <c r="E33" s="3" t="s">
        <v>104</v>
      </c>
      <c r="F33" s="4">
        <v>2384</v>
      </c>
      <c r="G33" s="5">
        <v>16.694675718885662</v>
      </c>
      <c r="H33" s="10">
        <f t="shared" si="0"/>
        <v>39800.106913823416</v>
      </c>
      <c r="I33" s="3"/>
      <c r="J33" s="4"/>
      <c r="K33" s="5"/>
      <c r="L33" s="10"/>
      <c r="M33" s="13" t="s">
        <v>92</v>
      </c>
      <c r="Q33" s="4"/>
      <c r="R33" s="5"/>
    </row>
    <row r="34" spans="1:16" ht="12.75">
      <c r="A34" s="14" t="s">
        <v>89</v>
      </c>
      <c r="B34" s="4">
        <v>16076</v>
      </c>
      <c r="C34" s="5">
        <v>9.4316905503544</v>
      </c>
      <c r="D34" s="10">
        <f t="shared" si="2"/>
        <v>151623.85728749735</v>
      </c>
      <c r="E34" s="3" t="s">
        <v>11</v>
      </c>
      <c r="F34" s="4">
        <v>3485</v>
      </c>
      <c r="G34" s="5">
        <v>16.96899603871024</v>
      </c>
      <c r="H34" s="10">
        <f t="shared" si="0"/>
        <v>59136.95119490519</v>
      </c>
      <c r="I34" s="3"/>
      <c r="J34" s="4"/>
      <c r="K34" s="5"/>
      <c r="L34" s="10"/>
      <c r="M34" s="3" t="s">
        <v>28</v>
      </c>
      <c r="N34" s="4">
        <v>427</v>
      </c>
      <c r="O34" s="5">
        <v>69.8233873482838</v>
      </c>
      <c r="P34">
        <f aca="true" t="shared" si="4" ref="P34:P42">O34*N34</f>
        <v>29814.586397717183</v>
      </c>
    </row>
    <row r="35" spans="1:16" ht="12.75">
      <c r="A35" s="3"/>
      <c r="B35" s="4">
        <f>SUM(B10:B34)</f>
        <v>740792</v>
      </c>
      <c r="C35" s="5"/>
      <c r="D35" s="10">
        <f>SUM(D10:D34)</f>
        <v>4879825.516414951</v>
      </c>
      <c r="E35" s="8" t="s">
        <v>94</v>
      </c>
      <c r="F35" s="4">
        <v>6389</v>
      </c>
      <c r="G35" s="5">
        <v>17.28037110867532</v>
      </c>
      <c r="H35" s="10">
        <f t="shared" si="0"/>
        <v>110404.29101332661</v>
      </c>
      <c r="J35" s="1"/>
      <c r="L35" s="10"/>
      <c r="M35" t="s">
        <v>20</v>
      </c>
      <c r="N35">
        <v>2854</v>
      </c>
      <c r="O35" s="5">
        <v>72.86969772365023</v>
      </c>
      <c r="P35">
        <f t="shared" si="4"/>
        <v>207970.11730329777</v>
      </c>
    </row>
    <row r="36" spans="1:16" ht="12.75">
      <c r="A36" s="3"/>
      <c r="B36" s="4"/>
      <c r="C36" s="5">
        <f>D35/B35</f>
        <v>6.587308605404689</v>
      </c>
      <c r="D36" s="10" t="s">
        <v>106</v>
      </c>
      <c r="E36" s="3" t="s">
        <v>70</v>
      </c>
      <c r="F36" s="4">
        <v>7157</v>
      </c>
      <c r="G36" s="5">
        <v>18.18732430105993</v>
      </c>
      <c r="H36" s="10">
        <f t="shared" si="0"/>
        <v>130166.68002268592</v>
      </c>
      <c r="K36" s="5"/>
      <c r="M36" t="s">
        <v>32</v>
      </c>
      <c r="N36">
        <v>1032</v>
      </c>
      <c r="O36" s="5">
        <v>78.10501301994964</v>
      </c>
      <c r="P36">
        <f t="shared" si="4"/>
        <v>80604.37343658802</v>
      </c>
    </row>
    <row r="37" spans="2:16" ht="12.75">
      <c r="B37" s="1"/>
      <c r="D37" s="10" t="s">
        <v>106</v>
      </c>
      <c r="E37" s="3" t="s">
        <v>39</v>
      </c>
      <c r="F37" s="4">
        <v>2816</v>
      </c>
      <c r="G37" s="5">
        <v>19.572658842204017</v>
      </c>
      <c r="H37" s="10">
        <f t="shared" si="0"/>
        <v>55116.607299646515</v>
      </c>
      <c r="M37" t="s">
        <v>40</v>
      </c>
      <c r="N37">
        <v>716</v>
      </c>
      <c r="O37" s="5">
        <v>81.54782727711259</v>
      </c>
      <c r="P37">
        <f t="shared" si="4"/>
        <v>58388.24433041261</v>
      </c>
    </row>
    <row r="38" spans="3:16" ht="12.75">
      <c r="C38" s="5"/>
      <c r="F38" s="4">
        <f>SUM(F10:F37)</f>
        <v>219524</v>
      </c>
      <c r="H38" s="10">
        <f>SUM(H10:H37)</f>
        <v>2772240.7288428275</v>
      </c>
      <c r="M38" t="s">
        <v>72</v>
      </c>
      <c r="N38">
        <v>311</v>
      </c>
      <c r="O38" s="5">
        <v>87.16587929964753</v>
      </c>
      <c r="P38">
        <f t="shared" si="4"/>
        <v>27108.588462190382</v>
      </c>
    </row>
    <row r="39" spans="7:16" ht="12.75">
      <c r="G39" s="5">
        <f>H38/F38</f>
        <v>12.62841752538596</v>
      </c>
      <c r="H39" s="10"/>
      <c r="M39" t="s">
        <v>64</v>
      </c>
      <c r="N39" s="1">
        <v>363</v>
      </c>
      <c r="O39" s="5">
        <v>92.58668018105512</v>
      </c>
      <c r="P39">
        <f t="shared" si="4"/>
        <v>33608.964905723005</v>
      </c>
    </row>
    <row r="40" spans="7:16" ht="12.75">
      <c r="G40" s="5"/>
      <c r="H40" s="10"/>
      <c r="M40" t="s">
        <v>56</v>
      </c>
      <c r="N40">
        <v>842</v>
      </c>
      <c r="O40" s="5">
        <v>96.64668295998713</v>
      </c>
      <c r="P40">
        <f t="shared" si="4"/>
        <v>81376.50705230917</v>
      </c>
    </row>
    <row r="41" spans="7:16" ht="12.75">
      <c r="G41" s="5"/>
      <c r="H41" s="10"/>
      <c r="M41" t="s">
        <v>76</v>
      </c>
      <c r="N41">
        <v>120</v>
      </c>
      <c r="O41" s="5">
        <v>137.30783199672172</v>
      </c>
      <c r="P41">
        <f t="shared" si="4"/>
        <v>16476.939839606606</v>
      </c>
    </row>
    <row r="42" spans="6:16" ht="12.75">
      <c r="F42" s="1"/>
      <c r="H42" s="10"/>
      <c r="M42" t="s">
        <v>60</v>
      </c>
      <c r="N42">
        <v>416</v>
      </c>
      <c r="O42" s="5">
        <v>167.39517179138207</v>
      </c>
      <c r="P42">
        <f t="shared" si="4"/>
        <v>69636.39146521494</v>
      </c>
    </row>
    <row r="43" spans="7:16" ht="12.75">
      <c r="G43" s="5"/>
      <c r="N43" s="1">
        <f>SUM(N34:N42)</f>
        <v>7081</v>
      </c>
      <c r="O43" s="5"/>
      <c r="P43">
        <f>SUM(P34:P42)</f>
        <v>604984.7131930595</v>
      </c>
    </row>
    <row r="44" ht="12.75">
      <c r="O44" s="5">
        <f>P43/N43</f>
        <v>85.43775076868515</v>
      </c>
    </row>
    <row r="51" spans="11:14" ht="12.75">
      <c r="K51" s="3"/>
      <c r="L51" s="4"/>
      <c r="M51" s="5"/>
      <c r="N51" s="10"/>
    </row>
    <row r="52" spans="11:14" ht="12.75">
      <c r="K52" s="3"/>
      <c r="L52" s="4"/>
      <c r="M52" s="5"/>
      <c r="N52" s="10"/>
    </row>
    <row r="53" spans="11:14" ht="12.75">
      <c r="K53" s="3"/>
      <c r="L53" s="4"/>
      <c r="M53" s="5"/>
      <c r="N53" s="10"/>
    </row>
    <row r="54" spans="11:14" ht="12.75">
      <c r="K54" s="3"/>
      <c r="L54" s="4"/>
      <c r="M54" s="5"/>
      <c r="N54" s="10"/>
    </row>
    <row r="55" spans="11:14" ht="12.75">
      <c r="K55" s="3"/>
      <c r="L55" s="4"/>
      <c r="M55" s="5"/>
      <c r="N55" s="10"/>
    </row>
    <row r="56" spans="11:14" ht="12.75">
      <c r="K56" s="3"/>
      <c r="L56" s="4"/>
      <c r="M56" s="5"/>
      <c r="N56" s="10"/>
    </row>
    <row r="57" spans="11:14" ht="12.75">
      <c r="K57" s="3"/>
      <c r="L57" s="4"/>
      <c r="M57" s="5"/>
      <c r="N57" s="10"/>
    </row>
    <row r="58" spans="12:14" ht="12.75">
      <c r="L58" s="1"/>
      <c r="N58" s="10"/>
    </row>
    <row r="59" ht="12.75">
      <c r="M59" s="5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&amp;R Revised Ex.__TLS-9 
Docket UT-023003
Witness: Thomas L. Spinks
May 10,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SSmith</cp:lastModifiedBy>
  <cp:lastPrinted>2004-05-10T17:58:09Z</cp:lastPrinted>
  <dcterms:created xsi:type="dcterms:W3CDTF">2004-01-22T20:49:42Z</dcterms:created>
  <dcterms:modified xsi:type="dcterms:W3CDTF">2004-05-10T20:38:33Z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2004-05-10T00:00:00Z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