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ts-160479/Staffs Testimony and Exhibits/"/>
    </mc:Choice>
  </mc:AlternateContent>
  <bookViews>
    <workbookView xWindow="0" yWindow="0" windowWidth="20205" windowHeight="109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7" i="1"/>
  <c r="E12" i="1"/>
  <c r="F12" i="1" s="1"/>
  <c r="E11" i="1"/>
  <c r="F11" i="1" s="1"/>
  <c r="E8" i="1"/>
  <c r="F8" i="1" s="1"/>
  <c r="B29" i="1"/>
  <c r="C29" i="1"/>
  <c r="F29" i="1" l="1"/>
  <c r="E29" i="1"/>
</calcChain>
</file>

<file path=xl/sharedStrings.xml><?xml version="1.0" encoding="utf-8"?>
<sst xmlns="http://schemas.openxmlformats.org/spreadsheetml/2006/main" count="40" uniqueCount="39">
  <si>
    <t>Account Name</t>
  </si>
  <si>
    <t>Estimated Expense</t>
  </si>
  <si>
    <t>Launch Charters</t>
  </si>
  <si>
    <t>Fuel</t>
  </si>
  <si>
    <t>Marina Rent</t>
  </si>
  <si>
    <t>Warehouse Rent</t>
  </si>
  <si>
    <t>Captain Labor</t>
  </si>
  <si>
    <t>Deckhand Labor</t>
  </si>
  <si>
    <t>Stores</t>
  </si>
  <si>
    <t>Consumables</t>
  </si>
  <si>
    <t>Vessel Maintenance</t>
  </si>
  <si>
    <t>Mechanical Maintenance</t>
  </si>
  <si>
    <t>Marketing</t>
  </si>
  <si>
    <t>Travel</t>
  </si>
  <si>
    <t>Admin Support/Corp Fee</t>
  </si>
  <si>
    <t>Utilities</t>
  </si>
  <si>
    <t>Communications</t>
  </si>
  <si>
    <t>Professional Service</t>
  </si>
  <si>
    <t>Subcontractors and Boat Yards</t>
  </si>
  <si>
    <t>Operational Materials/Expenses</t>
  </si>
  <si>
    <t>Vehicle Insurance</t>
  </si>
  <si>
    <t>Auto Expense</t>
  </si>
  <si>
    <t>Health care and Benefits</t>
  </si>
  <si>
    <t>Total</t>
  </si>
  <si>
    <t>MEI</t>
  </si>
  <si>
    <t>Arrow</t>
  </si>
  <si>
    <t>Difference</t>
  </si>
  <si>
    <t>MEI With Arrow Estimates</t>
  </si>
  <si>
    <t>MEI Expense + Difference</t>
  </si>
  <si>
    <t>Arrow Estimate - MEI Estimate</t>
  </si>
  <si>
    <t>Insurance</t>
  </si>
  <si>
    <t>Reference</t>
  </si>
  <si>
    <t>Burton, Exh. No. WB-1T at 4:7</t>
  </si>
  <si>
    <t>Burton, Exh. No. WB-1T at 4:23-25</t>
  </si>
  <si>
    <t>Burton, Exh. No. WB-1T at 5:1</t>
  </si>
  <si>
    <t>Docket TS-160479</t>
  </si>
  <si>
    <t>Witness: Scott Sevall</t>
  </si>
  <si>
    <t>Comparison of Estimated Expenses</t>
  </si>
  <si>
    <t>Exhibit No. SS-5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</si>
</sst>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1" xfId="0" applyFont="1" applyBorder="1"/>
    <xf numFmtId="44" fontId="2" fillId="0" borderId="1" xfId="0" applyNumberFormat="1" applyFont="1" applyBorder="1"/>
    <xf numFmtId="0" fontId="0" fillId="0" borderId="2" xfId="0" applyBorder="1"/>
    <xf numFmtId="0" fontId="4" fillId="0" borderId="0" xfId="0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F1" sqref="F1"/>
    </sheetView>
  </sheetViews>
  <sheetFormatPr defaultRowHeight="15" x14ac:dyDescent="0.25"/>
  <cols>
    <col min="1" max="1" width="30.140625" bestFit="1" customWidth="1"/>
    <col min="2" max="2" width="20.42578125" customWidth="1"/>
    <col min="3" max="3" width="19.42578125" customWidth="1"/>
    <col min="4" max="4" width="30.28515625" customWidth="1"/>
    <col min="5" max="5" width="28.28515625" customWidth="1"/>
    <col min="6" max="6" width="36" customWidth="1"/>
  </cols>
  <sheetData>
    <row r="1" spans="1:6" x14ac:dyDescent="0.25">
      <c r="F1" t="s">
        <v>38</v>
      </c>
    </row>
    <row r="2" spans="1:6" x14ac:dyDescent="0.25">
      <c r="F2" t="s">
        <v>35</v>
      </c>
    </row>
    <row r="3" spans="1:6" x14ac:dyDescent="0.25">
      <c r="F3" t="s">
        <v>36</v>
      </c>
    </row>
    <row r="4" spans="1:6" x14ac:dyDescent="0.25">
      <c r="A4" s="7" t="s">
        <v>37</v>
      </c>
      <c r="B4" s="7"/>
      <c r="C4" s="7"/>
      <c r="D4" s="7"/>
      <c r="E4" s="7"/>
      <c r="F4" s="7"/>
    </row>
    <row r="5" spans="1:6" x14ac:dyDescent="0.25">
      <c r="B5" s="6" t="s">
        <v>24</v>
      </c>
      <c r="C5" s="6" t="s">
        <v>25</v>
      </c>
      <c r="D5" s="6"/>
      <c r="E5" s="6" t="s">
        <v>26</v>
      </c>
      <c r="F5" s="6" t="s">
        <v>27</v>
      </c>
    </row>
    <row r="6" spans="1:6" x14ac:dyDescent="0.25">
      <c r="A6" s="5" t="s">
        <v>0</v>
      </c>
      <c r="B6" s="5" t="s">
        <v>1</v>
      </c>
      <c r="C6" s="5" t="s">
        <v>1</v>
      </c>
      <c r="D6" s="5" t="s">
        <v>31</v>
      </c>
      <c r="E6" s="5" t="s">
        <v>29</v>
      </c>
      <c r="F6" s="5" t="s">
        <v>28</v>
      </c>
    </row>
    <row r="7" spans="1:6" x14ac:dyDescent="0.25">
      <c r="A7" t="s">
        <v>2</v>
      </c>
      <c r="B7" s="1">
        <v>54000</v>
      </c>
      <c r="C7" s="1"/>
      <c r="E7" s="2"/>
      <c r="F7" s="2">
        <f>E7+B7</f>
        <v>54000</v>
      </c>
    </row>
    <row r="8" spans="1:6" x14ac:dyDescent="0.25">
      <c r="A8" t="s">
        <v>3</v>
      </c>
      <c r="B8" s="1">
        <v>15000</v>
      </c>
      <c r="C8" s="1">
        <v>84580</v>
      </c>
      <c r="D8" t="s">
        <v>32</v>
      </c>
      <c r="E8" s="2">
        <f>C8-B8</f>
        <v>69580</v>
      </c>
      <c r="F8" s="2">
        <f t="shared" ref="F8:F28" si="0">E8+B8</f>
        <v>84580</v>
      </c>
    </row>
    <row r="9" spans="1:6" x14ac:dyDescent="0.25">
      <c r="A9" t="s">
        <v>4</v>
      </c>
      <c r="B9" s="1">
        <v>30000</v>
      </c>
      <c r="C9" s="1"/>
      <c r="F9" s="2">
        <f t="shared" si="0"/>
        <v>30000</v>
      </c>
    </row>
    <row r="10" spans="1:6" x14ac:dyDescent="0.25">
      <c r="A10" t="s">
        <v>5</v>
      </c>
      <c r="B10" s="1">
        <v>24000</v>
      </c>
      <c r="C10" s="1"/>
      <c r="F10" s="2">
        <f t="shared" si="0"/>
        <v>24000</v>
      </c>
    </row>
    <row r="11" spans="1:6" x14ac:dyDescent="0.25">
      <c r="A11" t="s">
        <v>6</v>
      </c>
      <c r="B11" s="1">
        <v>140000</v>
      </c>
      <c r="C11" s="1">
        <v>288132</v>
      </c>
      <c r="D11" t="s">
        <v>33</v>
      </c>
      <c r="E11" s="2">
        <f>C11-B11</f>
        <v>148132</v>
      </c>
      <c r="F11" s="2">
        <f t="shared" si="0"/>
        <v>288132</v>
      </c>
    </row>
    <row r="12" spans="1:6" x14ac:dyDescent="0.25">
      <c r="A12" t="s">
        <v>7</v>
      </c>
      <c r="B12" s="1">
        <v>80000</v>
      </c>
      <c r="C12" s="1">
        <v>156728</v>
      </c>
      <c r="D12" t="s">
        <v>34</v>
      </c>
      <c r="E12" s="2">
        <f>C12-B12</f>
        <v>76728</v>
      </c>
      <c r="F12" s="2">
        <f t="shared" si="0"/>
        <v>156728</v>
      </c>
    </row>
    <row r="13" spans="1:6" x14ac:dyDescent="0.25">
      <c r="A13" t="s">
        <v>8</v>
      </c>
      <c r="B13" s="1">
        <v>8736</v>
      </c>
      <c r="C13" s="1"/>
      <c r="F13" s="2">
        <f t="shared" si="0"/>
        <v>8736</v>
      </c>
    </row>
    <row r="14" spans="1:6" x14ac:dyDescent="0.25">
      <c r="A14" t="s">
        <v>30</v>
      </c>
      <c r="B14" s="1">
        <v>30000</v>
      </c>
      <c r="C14" s="1"/>
      <c r="F14" s="2">
        <f t="shared" si="0"/>
        <v>30000</v>
      </c>
    </row>
    <row r="15" spans="1:6" x14ac:dyDescent="0.25">
      <c r="A15" t="s">
        <v>9</v>
      </c>
      <c r="B15" s="1">
        <v>2400</v>
      </c>
      <c r="C15" s="1"/>
      <c r="F15" s="2">
        <f t="shared" si="0"/>
        <v>2400</v>
      </c>
    </row>
    <row r="16" spans="1:6" x14ac:dyDescent="0.25">
      <c r="A16" t="s">
        <v>10</v>
      </c>
      <c r="B16" s="1">
        <v>12000</v>
      </c>
      <c r="C16" s="1"/>
      <c r="F16" s="2">
        <f t="shared" si="0"/>
        <v>12000</v>
      </c>
    </row>
    <row r="17" spans="1:6" x14ac:dyDescent="0.25">
      <c r="A17" t="s">
        <v>11</v>
      </c>
      <c r="B17" s="1">
        <v>8500</v>
      </c>
      <c r="C17" s="1"/>
      <c r="F17" s="2">
        <f t="shared" si="0"/>
        <v>8500</v>
      </c>
    </row>
    <row r="18" spans="1:6" x14ac:dyDescent="0.25">
      <c r="A18" t="s">
        <v>12</v>
      </c>
      <c r="B18" s="1">
        <v>10000</v>
      </c>
      <c r="C18" s="1"/>
      <c r="F18" s="2">
        <f t="shared" si="0"/>
        <v>10000</v>
      </c>
    </row>
    <row r="19" spans="1:6" x14ac:dyDescent="0.25">
      <c r="A19" t="s">
        <v>13</v>
      </c>
      <c r="B19" s="1">
        <v>2500</v>
      </c>
      <c r="C19" s="1"/>
      <c r="F19" s="2">
        <f t="shared" si="0"/>
        <v>2500</v>
      </c>
    </row>
    <row r="20" spans="1:6" x14ac:dyDescent="0.25">
      <c r="A20" t="s">
        <v>14</v>
      </c>
      <c r="B20" s="1">
        <v>48000</v>
      </c>
      <c r="C20" s="1"/>
      <c r="F20" s="2">
        <f t="shared" si="0"/>
        <v>48000</v>
      </c>
    </row>
    <row r="21" spans="1:6" x14ac:dyDescent="0.25">
      <c r="A21" t="s">
        <v>15</v>
      </c>
      <c r="B21" s="1">
        <v>2500</v>
      </c>
      <c r="C21" s="1"/>
      <c r="F21" s="2">
        <f t="shared" si="0"/>
        <v>2500</v>
      </c>
    </row>
    <row r="22" spans="1:6" x14ac:dyDescent="0.25">
      <c r="A22" t="s">
        <v>16</v>
      </c>
      <c r="B22" s="1">
        <v>2000</v>
      </c>
      <c r="C22" s="1"/>
      <c r="F22" s="2">
        <f t="shared" si="0"/>
        <v>2000</v>
      </c>
    </row>
    <row r="23" spans="1:6" x14ac:dyDescent="0.25">
      <c r="A23" t="s">
        <v>17</v>
      </c>
      <c r="B23" s="1">
        <v>4000</v>
      </c>
      <c r="C23" s="1"/>
      <c r="F23" s="2">
        <f t="shared" si="0"/>
        <v>4000</v>
      </c>
    </row>
    <row r="24" spans="1:6" x14ac:dyDescent="0.25">
      <c r="A24" t="s">
        <v>18</v>
      </c>
      <c r="B24" s="1">
        <v>15000</v>
      </c>
      <c r="C24" s="1"/>
      <c r="F24" s="2">
        <f t="shared" si="0"/>
        <v>15000</v>
      </c>
    </row>
    <row r="25" spans="1:6" x14ac:dyDescent="0.25">
      <c r="A25" t="s">
        <v>19</v>
      </c>
      <c r="B25" s="1">
        <v>20000</v>
      </c>
      <c r="C25" s="1"/>
      <c r="F25" s="2">
        <f t="shared" si="0"/>
        <v>20000</v>
      </c>
    </row>
    <row r="26" spans="1:6" x14ac:dyDescent="0.25">
      <c r="A26" t="s">
        <v>20</v>
      </c>
      <c r="B26" s="1">
        <v>2000</v>
      </c>
      <c r="C26" s="1"/>
      <c r="F26" s="2">
        <f t="shared" si="0"/>
        <v>2000</v>
      </c>
    </row>
    <row r="27" spans="1:6" x14ac:dyDescent="0.25">
      <c r="A27" t="s">
        <v>21</v>
      </c>
      <c r="B27" s="1">
        <v>9000</v>
      </c>
      <c r="C27" s="1"/>
      <c r="F27" s="2">
        <f t="shared" si="0"/>
        <v>9000</v>
      </c>
    </row>
    <row r="28" spans="1:6" x14ac:dyDescent="0.25">
      <c r="A28" t="s">
        <v>22</v>
      </c>
      <c r="B28" s="1">
        <v>33000</v>
      </c>
      <c r="C28" s="1"/>
      <c r="F28" s="2">
        <f t="shared" si="0"/>
        <v>33000</v>
      </c>
    </row>
    <row r="29" spans="1:6" x14ac:dyDescent="0.25">
      <c r="A29" s="3" t="s">
        <v>23</v>
      </c>
      <c r="B29" s="4">
        <f>SUM(B7:B28)</f>
        <v>552636</v>
      </c>
      <c r="C29" s="4">
        <f>SUM(C8:C28)</f>
        <v>529440</v>
      </c>
      <c r="D29" s="3"/>
      <c r="E29" s="4">
        <f>SUM(E8:E28)</f>
        <v>294440</v>
      </c>
      <c r="F29" s="4">
        <f>SUM(F8:F28)</f>
        <v>793076</v>
      </c>
    </row>
  </sheetData>
  <mergeCells count="1">
    <mergeCell ref="A4:F4"/>
  </mergeCells>
  <pageMargins left="0.25" right="0.25" top="0.75" bottom="0.75" header="0.3" footer="0.3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Certificate</CaseType>
    <IndustryCode xmlns="dc463f71-b30c-4ab2-9473-d307f9d35888">216</IndustryCode>
    <CaseStatus xmlns="dc463f71-b30c-4ab2-9473-d307f9d35888">Closed</CaseStatus>
    <OpenedDate xmlns="dc463f71-b30c-4ab2-9473-d307f9d35888">2016-05-06T07:00:00+00:00</OpenedDate>
    <Date1 xmlns="dc463f71-b30c-4ab2-9473-d307f9d35888">2016-12-05T17:41:41+00:00</Date1>
    <IsDocumentOrder xmlns="dc463f71-b30c-4ab2-9473-d307f9d35888" xsi:nil="true"/>
    <IsHighlyConfidential xmlns="dc463f71-b30c-4ab2-9473-d307f9d35888">false</IsHighlyConfidential>
    <CaseCompanyNames xmlns="dc463f71-b30c-4ab2-9473-d307f9d35888">MEI Northwest LLC</CaseCompanyNames>
    <DocketNumber xmlns="dc463f71-b30c-4ab2-9473-d307f9d35888">160479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2DCAF503A5C8E4C9B6E2E02067B9A1D" ma:contentTypeVersion="104" ma:contentTypeDescription="" ma:contentTypeScope="" ma:versionID="a4f1b249af23cc31b89e6be4b5f3d0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E895806-20A5-4A2F-B812-5B8C1AB0ABEF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sharepoint/v3/field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4f70c62-691b-492e-ba59-9d389529a97e"/>
  </ds:schemaRefs>
</ds:datastoreItem>
</file>

<file path=customXml/itemProps2.xml><?xml version="1.0" encoding="utf-8"?>
<ds:datastoreItem xmlns:ds="http://schemas.openxmlformats.org/officeDocument/2006/customXml" ds:itemID="{DC9B0F90-BEB6-47E7-8CC6-B6E8D5C826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62F99-E7F0-4A8F-85FB-D56AB1E206ED}"/>
</file>

<file path=customXml/itemProps4.xml><?xml version="1.0" encoding="utf-8"?>
<ds:datastoreItem xmlns:ds="http://schemas.openxmlformats.org/officeDocument/2006/customXml" ds:itemID="{7F5C799A-0EE3-4D48-A60C-02747E0C3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Sevall, Scott (UTC)</dc:creator>
  <dc:description/>
  <cp:lastModifiedBy>Information Services</cp:lastModifiedBy>
  <cp:lastPrinted>2016-11-22T23:15:15Z</cp:lastPrinted>
  <dcterms:created xsi:type="dcterms:W3CDTF">2016-11-07T17:29:13Z</dcterms:created>
  <dcterms:modified xsi:type="dcterms:W3CDTF">2016-11-22T23:16:18Z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0x0101006E56B4D1795A2E4DB2F0B01679ED314A00E2DCAF503A5C8E4C9B6E2E02067B9A1D</vt:lpwstr>
  </property>
  <property fmtid="{D5CDD505-2E9C-101B-9397-08002B2CF9AE}" pid="3" name="_docset_NoMedatataSyncRequired">
    <vt:lpwstr>False</vt:lpwstr>
  </property>
</Properties>
</file>