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152F9AB8-9315-4FD8-AE68-60950BEC2868}" xr6:coauthVersionLast="47" xr6:coauthVersionMax="47" xr10:uidLastSave="{00000000-0000-0000-0000-000000000000}"/>
  <bookViews>
    <workbookView xWindow="29115" yWindow="1035" windowWidth="16875" windowHeight="13455" activeTab="6" xr2:uid="{AB84DCEC-AA31-4A07-8927-939842E70F48}"/>
  </bookViews>
  <sheets>
    <sheet name="8.1" sheetId="1" r:id="rId1"/>
    <sheet name="8.1.1" sheetId="2" r:id="rId2"/>
    <sheet name="8.1.2" sheetId="3" r:id="rId3"/>
    <sheet name="8.1.3" sheetId="4" r:id="rId4"/>
    <sheet name="8.1.4" sheetId="5" r:id="rId5"/>
    <sheet name="8.1.5" sheetId="6" r:id="rId6"/>
    <sheet name="8.1.6" sheetId="7" r:id="rId7"/>
    <sheet name="8.1.7 - 8.1.12" sheetId="8" r:id="rId8"/>
  </sheets>
  <externalReferences>
    <externalReference r:id="rId9"/>
    <externalReference r:id="rId10"/>
    <externalReference r:id="rId11"/>
    <externalReference r:id="rId12"/>
  </externalReferences>
  <definedNames>
    <definedName name="__123Graph_A" localSheetId="1" hidden="1">[1]Inputs!#REF!</definedName>
    <definedName name="__123Graph_A" localSheetId="2" hidden="1">[1]Inputs!#REF!</definedName>
    <definedName name="__123Graph_A" localSheetId="3" hidden="1">[1]Inputs!#REF!</definedName>
    <definedName name="__123Graph_A" localSheetId="4" hidden="1">[1]Inputs!#REF!</definedName>
    <definedName name="__123Graph_A" localSheetId="5" hidden="1">[1]Inputs!#REF!</definedName>
    <definedName name="__123Graph_A" localSheetId="6" hidden="1">[1]Inputs!#REF!</definedName>
    <definedName name="__123Graph_A" hidden="1">[1]Inputs!#REF!</definedName>
    <definedName name="__123Graph_B" localSheetId="1" hidden="1">[1]Inputs!#REF!</definedName>
    <definedName name="__123Graph_B" localSheetId="2" hidden="1">[1]Inputs!#REF!</definedName>
    <definedName name="__123Graph_B" localSheetId="3" hidden="1">[1]Inputs!#REF!</definedName>
    <definedName name="__123Graph_B" localSheetId="4" hidden="1">[1]Inputs!#REF!</definedName>
    <definedName name="__123Graph_B" localSheetId="5" hidden="1">[1]Inputs!#REF!</definedName>
    <definedName name="__123Graph_B" localSheetId="6" hidden="1">[1]Inputs!#REF!</definedName>
    <definedName name="__123Graph_B" hidden="1">[1]Inputs!#REF!</definedName>
    <definedName name="__123Graph_D" localSheetId="1" hidden="1">[1]Inputs!#REF!</definedName>
    <definedName name="__123Graph_D" localSheetId="2" hidden="1">[1]Inputs!#REF!</definedName>
    <definedName name="__123Graph_D" localSheetId="3" hidden="1">[1]Inputs!#REF!</definedName>
    <definedName name="__123Graph_D" localSheetId="4" hidden="1">[1]Inputs!#REF!</definedName>
    <definedName name="__123Graph_D" localSheetId="5" hidden="1">[1]Inputs!#REF!</definedName>
    <definedName name="__123Graph_D" localSheetId="6" hidden="1">[1]Inputs!#REF!</definedName>
    <definedName name="__123Graph_D" hidden="1">[1]Inputs!#REF!</definedName>
    <definedName name="__123Graph_E" hidden="1">[2]Input!$E$22:$E$37</definedName>
    <definedName name="__123Graph_F" hidden="1">[2]Input!$D$22:$D$37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hidden="1">#REF!</definedName>
    <definedName name="_xlnm._FilterDatabase" localSheetId="0" hidden="1">'8.1'!$D$9:$J$54</definedName>
    <definedName name="_xlnm._FilterDatabase" localSheetId="1" hidden="1">'8.1.1'!$D$10:$J$55</definedName>
    <definedName name="_xlnm._FilterDatabase" localSheetId="2" hidden="1">'8.1.2'!$D$9:$I$54</definedName>
    <definedName name="_xlnm._FilterDatabase" localSheetId="3" hidden="1">'8.1.3'!$D$9:$I$54</definedName>
    <definedName name="_xlnm._FilterDatabase" localSheetId="4" hidden="1">'8.1.4'!$D$9:$I$54</definedName>
    <definedName name="_xlnm._FilterDatabase" localSheetId="5" hidden="1">'8.1.5'!$D$10:$I$52</definedName>
    <definedName name="_xlnm._FilterDatabase" localSheetId="6" hidden="1">'8.1.6'!$D$10:$I$52</definedName>
    <definedName name="_xlnm._FilterDatabase" localSheetId="7" hidden="1">'8.1.7 - 8.1.12'!$A$5:$G$326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0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localSheetId="2" hidden="1">#REF!</definedName>
    <definedName name="_Key2" localSheetId="3" hidden="1">#REF!</definedName>
    <definedName name="_Key2" localSheetId="4" hidden="1">#REF!</definedName>
    <definedName name="_Key2" localSheetId="5" hidden="1">#REF!</definedName>
    <definedName name="_Key2" localSheetId="6" hidden="1">#REF!</definedName>
    <definedName name="_Key2" hidden="1">#REF!</definedName>
    <definedName name="_Order1" hidden="1">0</definedName>
    <definedName name="_Order2" hidden="1">0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hidden="1">#REF!</definedName>
    <definedName name="a" hidden="1">'[1]DSM Output'!$J$21:$J$23</definedName>
    <definedName name="Access_Button1" hidden="1">"Headcount_Workbook_Schedules_List"</definedName>
    <definedName name="AccessDatabase" hidden="1">"P:\HR\SharonPlummer\Headcount Workbook.mdb"</definedName>
    <definedName name="AvgFactors">[3]Factors!$B$3:$P$99</definedName>
    <definedName name="B1_Print">[4]Main!#REF!</definedName>
    <definedName name="B2_Print">#REF!</definedName>
    <definedName name="B3_Print">#REF!</definedName>
    <definedName name="Bottom">#REF!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mbined1" hidden="1">{"YTD-Total",#N/A,TRUE,"Provision";"YTD-Utility",#N/A,TRUE,"Prov Utility";"YTD-NonUtility",#N/A,TRUE,"Prov NonUtility"}</definedName>
    <definedName name="DUDE" localSheetId="0" hidden="1">#REF!</definedName>
    <definedName name="DUDE" localSheetId="1" hidden="1">#REF!</definedName>
    <definedName name="DUDE" localSheetId="2" hidden="1">#REF!</definedName>
    <definedName name="DUDE" localSheetId="3" hidden="1">#REF!</definedName>
    <definedName name="DUDE" localSheetId="4" hidden="1">#REF!</definedName>
    <definedName name="DUDE" localSheetId="5" hidden="1">#REF!</definedName>
    <definedName name="DUDE" localSheetId="6" hidden="1">#REF!</definedName>
    <definedName name="DUDE" hidden="1">#REF!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actorType">[3]Variables!$AK$2:$AL$12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High_Plan">#REF!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risdiction">[3]Variables!$AK$15</definedName>
    <definedName name="JurisNumber">[3]Variables!$AL$15</definedName>
    <definedName name="Keep" localSheetId="0" hidden="1">{"PRINT",#N/A,TRUE,"APPA";"PRINT",#N/A,TRUE,"APS";"PRINT",#N/A,TRUE,"BHPL";"PRINT",#N/A,TRUE,"BHPL2";"PRINT",#N/A,TRUE,"CDWR";"PRINT",#N/A,TRUE,"EWEB";"PRINT",#N/A,TRUE,"LADWP";"PRINT",#N/A,TRUE,"NEVBASE"}</definedName>
    <definedName name="Keep" localSheetId="1" hidden="1">{"PRINT",#N/A,TRUE,"APPA";"PRINT",#N/A,TRUE,"APS";"PRINT",#N/A,TRUE,"BHPL";"PRINT",#N/A,TRUE,"BHPL2";"PRINT",#N/A,TRUE,"CDWR";"PRINT",#N/A,TRUE,"EWEB";"PRINT",#N/A,TRUE,"LADWP";"PRINT",#N/A,TRUE,"NEVBASE"}</definedName>
    <definedName name="Keep" localSheetId="2" hidden="1">{"PRINT",#N/A,TRUE,"APPA";"PRINT",#N/A,TRUE,"APS";"PRINT",#N/A,TRUE,"BHPL";"PRINT",#N/A,TRUE,"BHPL2";"PRINT",#N/A,TRUE,"CDWR";"PRINT",#N/A,TRUE,"EWEB";"PRINT",#N/A,TRUE,"LADWP";"PRINT",#N/A,TRUE,"NEVBASE"}</definedName>
    <definedName name="Keep" localSheetId="3" hidden="1">{"PRINT",#N/A,TRUE,"APPA";"PRINT",#N/A,TRUE,"APS";"PRINT",#N/A,TRUE,"BHPL";"PRINT",#N/A,TRUE,"BHPL2";"PRINT",#N/A,TRUE,"CDWR";"PRINT",#N/A,TRUE,"EWEB";"PRINT",#N/A,TRUE,"LADWP";"PRINT",#N/A,TRUE,"NEVBASE"}</definedName>
    <definedName name="Keep" localSheetId="4" hidden="1">{"PRINT",#N/A,TRUE,"APPA";"PRINT",#N/A,TRUE,"APS";"PRINT",#N/A,TRUE,"BHPL";"PRINT",#N/A,TRUE,"BHPL2";"PRINT",#N/A,TRUE,"CDWR";"PRINT",#N/A,TRUE,"EWEB";"PRINT",#N/A,TRUE,"LADWP";"PRINT",#N/A,TRUE,"NEVBASE"}</definedName>
    <definedName name="Keep" localSheetId="5" hidden="1">{"PRINT",#N/A,TRUE,"APPA";"PRINT",#N/A,TRUE,"APS";"PRINT",#N/A,TRUE,"BHPL";"PRINT",#N/A,TRUE,"BHPL2";"PRINT",#N/A,TRUE,"CDWR";"PRINT",#N/A,TRUE,"EWEB";"PRINT",#N/A,TRUE,"LADWP";"PRINT",#N/A,TRUE,"NEVBASE"}</definedName>
    <definedName name="Keep" localSheetId="6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0" hidden="1">{"PRINT",#N/A,TRUE,"APPA";"PRINT",#N/A,TRUE,"APS";"PRINT",#N/A,TRUE,"BHPL";"PRINT",#N/A,TRUE,"BHPL2";"PRINT",#N/A,TRUE,"CDWR";"PRINT",#N/A,TRUE,"EWEB";"PRINT",#N/A,TRUE,"LADWP";"PRINT",#N/A,TRUE,"NEVBASE"}</definedName>
    <definedName name="keep2" localSheetId="1" hidden="1">{"PRINT",#N/A,TRUE,"APPA";"PRINT",#N/A,TRUE,"APS";"PRINT",#N/A,TRUE,"BHPL";"PRINT",#N/A,TRUE,"BHPL2";"PRINT",#N/A,TRUE,"CDWR";"PRINT",#N/A,TRUE,"EWEB";"PRINT",#N/A,TRUE,"LADWP";"PRINT",#N/A,TRUE,"NEVBASE"}</definedName>
    <definedName name="keep2" localSheetId="2" hidden="1">{"PRINT",#N/A,TRUE,"APPA";"PRINT",#N/A,TRUE,"APS";"PRINT",#N/A,TRUE,"BHPL";"PRINT",#N/A,TRUE,"BHPL2";"PRINT",#N/A,TRUE,"CDWR";"PRINT",#N/A,TRUE,"EWEB";"PRINT",#N/A,TRUE,"LADWP";"PRINT",#N/A,TRUE,"NEVBASE"}</definedName>
    <definedName name="keep2" localSheetId="3" hidden="1">{"PRINT",#N/A,TRUE,"APPA";"PRINT",#N/A,TRUE,"APS";"PRINT",#N/A,TRUE,"BHPL";"PRINT",#N/A,TRUE,"BHPL2";"PRINT",#N/A,TRUE,"CDWR";"PRINT",#N/A,TRUE,"EWEB";"PRINT",#N/A,TRUE,"LADWP";"PRINT",#N/A,TRUE,"NEVBASE"}</definedName>
    <definedName name="keep2" localSheetId="4" hidden="1">{"PRINT",#N/A,TRUE,"APPA";"PRINT",#N/A,TRUE,"APS";"PRINT",#N/A,TRUE,"BHPL";"PRINT",#N/A,TRUE,"BHPL2";"PRINT",#N/A,TRUE,"CDWR";"PRINT",#N/A,TRUE,"EWEB";"PRINT",#N/A,TRUE,"LADWP";"PRINT",#N/A,TRUE,"NEVBASE"}</definedName>
    <definedName name="keep2" localSheetId="5" hidden="1">{"PRINT",#N/A,TRUE,"APPA";"PRINT",#N/A,TRUE,"APS";"PRINT",#N/A,TRUE,"BHPL";"PRINT",#N/A,TRUE,"BHPL2";"PRINT",#N/A,TRUE,"CDWR";"PRINT",#N/A,TRUE,"EWEB";"PRINT",#N/A,TRUE,"LADWP";"PRINT",#N/A,TRUE,"NEVBASE"}</definedName>
    <definedName name="keep2" localSheetId="6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astCell">#REF!</definedName>
    <definedName name="limcount" hidden="1">1</definedName>
    <definedName name="ListOffset" hidden="1">1</definedName>
    <definedName name="Low_Plan">#REF!</definedName>
    <definedName name="Master" hidden="1">{#N/A,#N/A,FALSE,"Actual";#N/A,#N/A,FALSE,"Normalized";#N/A,#N/A,FALSE,"Electric Actual";#N/A,#N/A,FALSE,"Electric Normalized"}</definedName>
    <definedName name="MD_High2">'[4]Master Data'!$F$16</definedName>
    <definedName name="MD_Low2">'[4]Master Data'!$G$17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_xlnm.Print_Area" localSheetId="0">'8.1'!$A$1:$J$65</definedName>
    <definedName name="_xlnm.Print_Area" localSheetId="1">'8.1.1'!$A$1:$J$66</definedName>
    <definedName name="_xlnm.Print_Area" localSheetId="2">'8.1.2'!$A$1:$J$64</definedName>
    <definedName name="_xlnm.Print_Area" localSheetId="3">'8.1.3'!$A$1:$J$64</definedName>
    <definedName name="_xlnm.Print_Area" localSheetId="4">'8.1.4'!$A$1:$J$64</definedName>
    <definedName name="_xlnm.Print_Area" localSheetId="5">'8.1.5'!$A$1:$J$61</definedName>
    <definedName name="_xlnm.Print_Area" localSheetId="6">'8.1.6'!$A$1:$J$61</definedName>
    <definedName name="_xlnm.Print_Area" localSheetId="7">'8.1.7 - 8.1.12'!$A$1:$G$326</definedName>
    <definedName name="_xlnm.Print_Titles" localSheetId="7">'8.1.7 - 8.1.12'!$1:$5</definedName>
    <definedName name="retail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localSheetId="1" hidden="1">{#N/A,#N/A,FALSE,"Loans";#N/A,#N/A,FALSE,"Program Costs";#N/A,#N/A,FALSE,"Measures";#N/A,#N/A,FALSE,"Net Lost Rev";#N/A,#N/A,FALSE,"Incentive"}</definedName>
    <definedName name="retail_CC" localSheetId="2" hidden="1">{#N/A,#N/A,FALSE,"Loans";#N/A,#N/A,FALSE,"Program Costs";#N/A,#N/A,FALSE,"Measures";#N/A,#N/A,FALSE,"Net Lost Rev";#N/A,#N/A,FALSE,"Incentive"}</definedName>
    <definedName name="retail_CC" localSheetId="3" hidden="1">{#N/A,#N/A,FALSE,"Loans";#N/A,#N/A,FALSE,"Program Costs";#N/A,#N/A,FALSE,"Measures";#N/A,#N/A,FALSE,"Net Lost Rev";#N/A,#N/A,FALSE,"Incentive"}</definedName>
    <definedName name="retail_CC" localSheetId="4" hidden="1">{#N/A,#N/A,FALSE,"Loans";#N/A,#N/A,FALSE,"Program Costs";#N/A,#N/A,FALSE,"Measures";#N/A,#N/A,FALSE,"Net Lost Rev";#N/A,#N/A,FALSE,"Incentive"}</definedName>
    <definedName name="retail_CC" localSheetId="5" hidden="1">{#N/A,#N/A,FALSE,"Loans";#N/A,#N/A,FALSE,"Program Costs";#N/A,#N/A,FALSE,"Measures";#N/A,#N/A,FALSE,"Net Lost Rev";#N/A,#N/A,FALSE,"Incentive"}</definedName>
    <definedName name="retail_CC" localSheetId="6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localSheetId="1" hidden="1">{#N/A,#N/A,FALSE,"Loans";#N/A,#N/A,FALSE,"Program Costs";#N/A,#N/A,FALSE,"Measures";#N/A,#N/A,FALSE,"Net Lost Rev";#N/A,#N/A,FALSE,"Incentive"}</definedName>
    <definedName name="retail_CC1" localSheetId="2" hidden="1">{#N/A,#N/A,FALSE,"Loans";#N/A,#N/A,FALSE,"Program Costs";#N/A,#N/A,FALSE,"Measures";#N/A,#N/A,FALSE,"Net Lost Rev";#N/A,#N/A,FALSE,"Incentive"}</definedName>
    <definedName name="retail_CC1" localSheetId="3" hidden="1">{#N/A,#N/A,FALSE,"Loans";#N/A,#N/A,FALSE,"Program Costs";#N/A,#N/A,FALSE,"Measures";#N/A,#N/A,FALSE,"Net Lost Rev";#N/A,#N/A,FALSE,"Incentive"}</definedName>
    <definedName name="retail_CC1" localSheetId="4" hidden="1">{#N/A,#N/A,FALSE,"Loans";#N/A,#N/A,FALSE,"Program Costs";#N/A,#N/A,FALSE,"Measures";#N/A,#N/A,FALSE,"Net Lost Rev";#N/A,#N/A,FALSE,"Incentive"}</definedName>
    <definedName name="retail_CC1" localSheetId="5" hidden="1">{#N/A,#N/A,FALSE,"Loans";#N/A,#N/A,FALSE,"Program Costs";#N/A,#N/A,FALSE,"Measures";#N/A,#N/A,FALSE,"Net Lost Rev";#N/A,#N/A,FALSE,"Incentive"}</definedName>
    <definedName name="retail_CC1" localSheetId="6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revision" hidden="1">1</definedName>
    <definedName name="SAPBEXsysID" hidden="1">"BWP"</definedName>
    <definedName name="SAPBEXwbID" hidden="1">"44KU92Q9LH2VK4DK86GZ93AXN"</definedName>
    <definedName name="SAPCrosstab1">#REF!</definedName>
    <definedName name="shit" localSheetId="0" hidden="1">{"PRINT",#N/A,TRUE,"APPA";"PRINT",#N/A,TRUE,"APS";"PRINT",#N/A,TRUE,"BHPL";"PRINT",#N/A,TRUE,"BHPL2";"PRINT",#N/A,TRUE,"CDWR";"PRINT",#N/A,TRUE,"EWEB";"PRINT",#N/A,TRUE,"LADWP";"PRINT",#N/A,TRUE,"NEVBASE"}</definedName>
    <definedName name="shit" localSheetId="1" hidden="1">{"PRINT",#N/A,TRUE,"APPA";"PRINT",#N/A,TRUE,"APS";"PRINT",#N/A,TRUE,"BHPL";"PRINT",#N/A,TRUE,"BHPL2";"PRINT",#N/A,TRUE,"CDWR";"PRINT",#N/A,TRUE,"EWEB";"PRINT",#N/A,TRUE,"LADWP";"PRINT",#N/A,TRUE,"NEVBASE"}</definedName>
    <definedName name="shit" localSheetId="2" hidden="1">{"PRINT",#N/A,TRUE,"APPA";"PRINT",#N/A,TRUE,"APS";"PRINT",#N/A,TRUE,"BHPL";"PRINT",#N/A,TRUE,"BHPL2";"PRINT",#N/A,TRUE,"CDWR";"PRINT",#N/A,TRUE,"EWEB";"PRINT",#N/A,TRUE,"LADWP";"PRINT",#N/A,TRUE,"NEVBASE"}</definedName>
    <definedName name="shit" localSheetId="3" hidden="1">{"PRINT",#N/A,TRUE,"APPA";"PRINT",#N/A,TRUE,"APS";"PRINT",#N/A,TRUE,"BHPL";"PRINT",#N/A,TRUE,"BHPL2";"PRINT",#N/A,TRUE,"CDWR";"PRINT",#N/A,TRUE,"EWEB";"PRINT",#N/A,TRUE,"LADWP";"PRINT",#N/A,TRUE,"NEVBASE"}</definedName>
    <definedName name="shit" localSheetId="4" hidden="1">{"PRINT",#N/A,TRUE,"APPA";"PRINT",#N/A,TRUE,"APS";"PRINT",#N/A,TRUE,"BHPL";"PRINT",#N/A,TRUE,"BHPL2";"PRINT",#N/A,TRUE,"CDWR";"PRINT",#N/A,TRUE,"EWEB";"PRINT",#N/A,TRUE,"LADWP";"PRINT",#N/A,TRUE,"NEVBASE"}</definedName>
    <definedName name="shit" localSheetId="5" hidden="1">{"PRINT",#N/A,TRUE,"APPA";"PRINT",#N/A,TRUE,"APS";"PRINT",#N/A,TRUE,"BHPL";"PRINT",#N/A,TRUE,"BHPL2";"PRINT",#N/A,TRUE,"CDWR";"PRINT",#N/A,TRUE,"EWEB";"PRINT",#N/A,TRUE,"LADWP";"PRINT",#N/A,TRUE,"NEVBASE"}</definedName>
    <definedName name="shit" localSheetId="6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pippw" hidden="1">{#N/A,#N/A,FALSE,"Actual";#N/A,#N/A,FALSE,"Normalized";#N/A,#N/A,FALSE,"Electric Actual";#N/A,#N/A,FALSE,"Electric Normalized"}</definedName>
    <definedName name="ST_Bottom1">#REF!</definedName>
    <definedName name="ST_Top1">#REF!</definedName>
    <definedName name="ST_Top2">#REF!</definedName>
    <definedName name="ST_Top3">[4]Main!#REF!</definedName>
    <definedName name="standard1" hidden="1">{"YTD-Total",#N/A,FALSE,"Provision"}</definedName>
    <definedName name="T2_Print">#REF!</definedName>
    <definedName name="T3_Print">#REF!</definedName>
    <definedName name="wrn.Adj._.Back_Up." hidden="1">{"Page 3.4.1",#N/A,FALSE,"Totals";"Page 3.4.2",#N/A,FALSE,"Totals"}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0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All._.Pages." localSheetId="1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All._.Pages." localSheetId="2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All._.Pages." localSheetId="3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All._.Pages." localSheetId="4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All._.Pages." localSheetId="5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All._.Pages." localSheetId="6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All._.Pages.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hidden="1">{"YTD-Total",#N/A,TRUE,"Provision";"YTD-Utility",#N/A,TRUE,"Prov Utility";"YTD-NonUtility",#N/A,TRUE,"Prov NonUtility"}</definedName>
    <definedName name="wrn.ConsolGrossGrp." hidden="1">{"Conol gross povision grouped",#N/A,FALSE,"Consol Gross";"Consol Gross Grouped",#N/A,FALSE,"Consol Gross"}</definedName>
    <definedName name="wrn.Factors._.Tab._.10." localSheetId="0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1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2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3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4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5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6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View." hidden="1">{"FullView",#N/A,FALSE,"Consltd-For contngcy"}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Open._.Issues._.Only." hidden="1">{"Open issues Only",#N/A,FALSE,"TIMELINE"}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localSheetId="1" hidden="1">{#N/A,#N/A,FALSE,"Loans";#N/A,#N/A,FALSE,"Program Costs";#N/A,#N/A,FALSE,"Measures";#N/A,#N/A,FALSE,"Net Lost Rev";#N/A,#N/A,FALSE,"Incentive"}</definedName>
    <definedName name="wrn.OR._.Carrying._.Charge._.JV." localSheetId="2" hidden="1">{#N/A,#N/A,FALSE,"Loans";#N/A,#N/A,FALSE,"Program Costs";#N/A,#N/A,FALSE,"Measures";#N/A,#N/A,FALSE,"Net Lost Rev";#N/A,#N/A,FALSE,"Incentive"}</definedName>
    <definedName name="wrn.OR._.Carrying._.Charge._.JV." localSheetId="3" hidden="1">{#N/A,#N/A,FALSE,"Loans";#N/A,#N/A,FALSE,"Program Costs";#N/A,#N/A,FALSE,"Measures";#N/A,#N/A,FALSE,"Net Lost Rev";#N/A,#N/A,FALSE,"Incentive"}</definedName>
    <definedName name="wrn.OR._.Carrying._.Charge._.JV." localSheetId="4" hidden="1">{#N/A,#N/A,FALSE,"Loans";#N/A,#N/A,FALSE,"Program Costs";#N/A,#N/A,FALSE,"Measures";#N/A,#N/A,FALSE,"Net Lost Rev";#N/A,#N/A,FALSE,"Incentive"}</definedName>
    <definedName name="wrn.OR._.Carrying._.Charge._.JV." localSheetId="5" hidden="1">{#N/A,#N/A,FALSE,"Loans";#N/A,#N/A,FALSE,"Program Costs";#N/A,#N/A,FALSE,"Measures";#N/A,#N/A,FALSE,"Net Lost Rev";#N/A,#N/A,FALSE,"Incentive"}</definedName>
    <definedName name="wrn.OR._.Carrying._.Charge._.JV." localSheetId="6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localSheetId="1" hidden="1">{#N/A,#N/A,FALSE,"Loans";#N/A,#N/A,FALSE,"Program Costs";#N/A,#N/A,FALSE,"Measures";#N/A,#N/A,FALSE,"Net Lost Rev";#N/A,#N/A,FALSE,"Incentive"}</definedName>
    <definedName name="wrn.OR._.Carrying._.Charge._.JV.1" localSheetId="2" hidden="1">{#N/A,#N/A,FALSE,"Loans";#N/A,#N/A,FALSE,"Program Costs";#N/A,#N/A,FALSE,"Measures";#N/A,#N/A,FALSE,"Net Lost Rev";#N/A,#N/A,FALSE,"Incentive"}</definedName>
    <definedName name="wrn.OR._.Carrying._.Charge._.JV.1" localSheetId="3" hidden="1">{#N/A,#N/A,FALSE,"Loans";#N/A,#N/A,FALSE,"Program Costs";#N/A,#N/A,FALSE,"Measures";#N/A,#N/A,FALSE,"Net Lost Rev";#N/A,#N/A,FALSE,"Incentive"}</definedName>
    <definedName name="wrn.OR._.Carrying._.Charge._.JV.1" localSheetId="4" hidden="1">{#N/A,#N/A,FALSE,"Loans";#N/A,#N/A,FALSE,"Program Costs";#N/A,#N/A,FALSE,"Measures";#N/A,#N/A,FALSE,"Net Lost Rev";#N/A,#N/A,FALSE,"Incentive"}</definedName>
    <definedName name="wrn.OR._.Carrying._.Charge._.JV.1" localSheetId="5" hidden="1">{#N/A,#N/A,FALSE,"Loans";#N/A,#N/A,FALSE,"Program Costs";#N/A,#N/A,FALSE,"Measures";#N/A,#N/A,FALSE,"Net Lost Rev";#N/A,#N/A,FALSE,"Incentive"}</definedName>
    <definedName name="wrn.OR._.Carrying._.Charge._.JV.1" localSheetId="6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yment._.View." hidden="1">{#N/A,#N/A,FALSE,"Consltd-For contngcy";"PaymentView",#N/A,FALSE,"Consltd-For contngcy"}</definedName>
    <definedName name="wrn.PFSreconview." hidden="1">{"PFS recon view",#N/A,FALSE,"Hyperion Proof"}</definedName>
    <definedName name="wrn.PGHCreconview.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PMCoCodeView." hidden="1">{"PPM Co Code View",#N/A,FALSE,"Comp Codes"}</definedName>
    <definedName name="wrn.PPMreconview." hidden="1">{"PPM Recon View",#N/A,FALSE,"Hyperion Proof"}</definedName>
    <definedName name="wrn.ProofElectricOnly." hidden="1">{"Electric Only",#N/A,FALSE,"Hyperion Proof"}</definedName>
    <definedName name="wrn.ProofTotal." hidden="1">{"Proof Total",#N/A,FALSE,"Hyperion Proof"}</definedName>
    <definedName name="wrn.Reformat._.only." hidden="1">{#N/A,#N/A,FALSE,"Dec 1999 mapping"}</definedName>
    <definedName name="wrn.SALES._.VAR._.95._.BUDGET." localSheetId="0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1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2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3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4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5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6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Utility._.Only." hidden="1">{"YTD-Utility",#N/A,FALSE,"Prov Utility"}</definedName>
    <definedName name="wrn.Summary._.View." hidden="1">{#N/A,#N/A,FALSE,"Consltd-For contngcy"}</definedName>
    <definedName name="wrn.UK._.Conversion._.Only." hidden="1">{#N/A,#N/A,FALSE,"Dec 1999 UK Continuing Ops"}</definedName>
    <definedName name="wrn.YearEnd." localSheetId="0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1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2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3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4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5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6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y" hidden="1">'[1]DSM Output'!$B$21:$B$23</definedName>
    <definedName name="YEFactors">[3]Factors!$S$3:$AG$99</definedName>
    <definedName name="z" hidden="1">'[1]DSM Output'!$G$21:$G$23</definedName>
    <definedName name="Z_01844156_6462_4A28_9785_1A86F4D0C834_.wvu.PrintTitles" localSheetId="4" hidden="1">#REF!</definedName>
    <definedName name="Z_01844156_6462_4A28_9785_1A86F4D0C834_.wvu.PrintTitles" localSheetId="5" hidden="1">#REF!</definedName>
    <definedName name="Z_01844156_6462_4A28_9785_1A86F4D0C834_.wvu.PrintTitles" localSheetId="6" hidden="1">#REF!</definedName>
    <definedName name="Z_01844156_6462_4A28_9785_1A86F4D0C834_.wvu.PrintTitles" hidden="1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25" i="8" l="1"/>
  <c r="A324" i="8"/>
  <c r="A323" i="8"/>
  <c r="F322" i="8"/>
  <c r="A322" i="8"/>
  <c r="A321" i="8"/>
  <c r="F321" i="8" s="1"/>
  <c r="A320" i="8"/>
  <c r="A319" i="8"/>
  <c r="A318" i="8"/>
  <c r="F317" i="8"/>
  <c r="A317" i="8"/>
  <c r="A316" i="8"/>
  <c r="A315" i="8"/>
  <c r="F314" i="8"/>
  <c r="A314" i="8"/>
  <c r="A313" i="8"/>
  <c r="F313" i="8" s="1"/>
  <c r="A312" i="8"/>
  <c r="A311" i="8"/>
  <c r="A310" i="8"/>
  <c r="F309" i="8"/>
  <c r="A309" i="8"/>
  <c r="A308" i="8"/>
  <c r="A307" i="8"/>
  <c r="F306" i="8"/>
  <c r="A306" i="8"/>
  <c r="A305" i="8"/>
  <c r="F305" i="8" s="1"/>
  <c r="A304" i="8"/>
  <c r="A303" i="8"/>
  <c r="A302" i="8"/>
  <c r="F301" i="8"/>
  <c r="A301" i="8"/>
  <c r="A300" i="8"/>
  <c r="A299" i="8"/>
  <c r="F298" i="8"/>
  <c r="A298" i="8"/>
  <c r="A297" i="8"/>
  <c r="F297" i="8" s="1"/>
  <c r="A296" i="8"/>
  <c r="A295" i="8"/>
  <c r="A294" i="8"/>
  <c r="F293" i="8"/>
  <c r="F27" i="6" s="1"/>
  <c r="A293" i="8"/>
  <c r="A292" i="8"/>
  <c r="A291" i="8"/>
  <c r="F290" i="8"/>
  <c r="A290" i="8"/>
  <c r="A289" i="8"/>
  <c r="F289" i="8" s="1"/>
  <c r="A288" i="8"/>
  <c r="A287" i="8"/>
  <c r="A286" i="8"/>
  <c r="F285" i="8"/>
  <c r="A285" i="8"/>
  <c r="A284" i="8"/>
  <c r="A283" i="8"/>
  <c r="F282" i="8"/>
  <c r="A282" i="8"/>
  <c r="A281" i="8"/>
  <c r="F281" i="8" s="1"/>
  <c r="F16" i="6" s="1"/>
  <c r="A280" i="8"/>
  <c r="F279" i="8"/>
  <c r="A279" i="8"/>
  <c r="A278" i="8"/>
  <c r="A277" i="8"/>
  <c r="F276" i="8"/>
  <c r="A276" i="8"/>
  <c r="A275" i="8"/>
  <c r="A274" i="8"/>
  <c r="A273" i="8"/>
  <c r="A272" i="8"/>
  <c r="A271" i="8"/>
  <c r="A270" i="8"/>
  <c r="F269" i="8"/>
  <c r="A269" i="8"/>
  <c r="F268" i="8"/>
  <c r="F50" i="5" s="1"/>
  <c r="A268" i="8"/>
  <c r="A267" i="8"/>
  <c r="A266" i="8"/>
  <c r="A265" i="8"/>
  <c r="A264" i="8"/>
  <c r="A263" i="8"/>
  <c r="F263" i="8" s="1"/>
  <c r="A262" i="8"/>
  <c r="F261" i="8"/>
  <c r="F43" i="5" s="1"/>
  <c r="A261" i="8"/>
  <c r="F260" i="8"/>
  <c r="A260" i="8"/>
  <c r="A259" i="8"/>
  <c r="A258" i="8"/>
  <c r="A257" i="8"/>
  <c r="A256" i="8"/>
  <c r="A255" i="8"/>
  <c r="A254" i="8"/>
  <c r="F253" i="8"/>
  <c r="A253" i="8"/>
  <c r="F252" i="8"/>
  <c r="A252" i="8"/>
  <c r="A251" i="8"/>
  <c r="F250" i="8"/>
  <c r="F32" i="5" s="1"/>
  <c r="I32" i="5" s="1"/>
  <c r="A250" i="8"/>
  <c r="A249" i="8"/>
  <c r="A248" i="8"/>
  <c r="A247" i="8"/>
  <c r="F247" i="8" s="1"/>
  <c r="A246" i="8"/>
  <c r="F245" i="8"/>
  <c r="A245" i="8"/>
  <c r="F244" i="8"/>
  <c r="A244" i="8"/>
  <c r="A243" i="8"/>
  <c r="A242" i="8"/>
  <c r="A241" i="8"/>
  <c r="A240" i="8"/>
  <c r="A239" i="8"/>
  <c r="A238" i="8"/>
  <c r="F237" i="8"/>
  <c r="A237" i="8"/>
  <c r="F236" i="8"/>
  <c r="F22" i="5" s="1"/>
  <c r="A236" i="8"/>
  <c r="A235" i="8"/>
  <c r="F234" i="8"/>
  <c r="A234" i="8"/>
  <c r="A233" i="8"/>
  <c r="A232" i="8"/>
  <c r="A231" i="8"/>
  <c r="A230" i="8"/>
  <c r="F229" i="8"/>
  <c r="A229" i="8"/>
  <c r="F228" i="8"/>
  <c r="A228" i="8"/>
  <c r="A227" i="8"/>
  <c r="F226" i="8"/>
  <c r="A226" i="8"/>
  <c r="A225" i="8"/>
  <c r="F224" i="8"/>
  <c r="A224" i="8"/>
  <c r="A223" i="8"/>
  <c r="A222" i="8"/>
  <c r="F221" i="8"/>
  <c r="A221" i="8"/>
  <c r="A220" i="8"/>
  <c r="A219" i="8"/>
  <c r="F218" i="8"/>
  <c r="A218" i="8"/>
  <c r="A217" i="8"/>
  <c r="F216" i="8"/>
  <c r="F49" i="4" s="1"/>
  <c r="A216" i="8"/>
  <c r="A215" i="8"/>
  <c r="A214" i="8"/>
  <c r="F213" i="8"/>
  <c r="F47" i="4" s="1"/>
  <c r="I47" i="4" s="1"/>
  <c r="A213" i="8"/>
  <c r="A212" i="8"/>
  <c r="A211" i="8"/>
  <c r="A210" i="8"/>
  <c r="F209" i="8"/>
  <c r="A209" i="8"/>
  <c r="A208" i="8"/>
  <c r="A207" i="8"/>
  <c r="A206" i="8"/>
  <c r="F205" i="8"/>
  <c r="A205" i="8"/>
  <c r="A204" i="8"/>
  <c r="A203" i="8"/>
  <c r="A202" i="8"/>
  <c r="A201" i="8"/>
  <c r="F200" i="8"/>
  <c r="A200" i="8"/>
  <c r="A199" i="8"/>
  <c r="A198" i="8"/>
  <c r="A197" i="8"/>
  <c r="A196" i="8"/>
  <c r="A195" i="8"/>
  <c r="F194" i="8"/>
  <c r="F32" i="4" s="1"/>
  <c r="A194" i="8"/>
  <c r="A193" i="8"/>
  <c r="A192" i="8"/>
  <c r="A191" i="8"/>
  <c r="A190" i="8"/>
  <c r="A189" i="8"/>
  <c r="A188" i="8"/>
  <c r="A187" i="8"/>
  <c r="F186" i="8"/>
  <c r="A186" i="8"/>
  <c r="A185" i="8"/>
  <c r="A184" i="8"/>
  <c r="A183" i="8"/>
  <c r="A182" i="8"/>
  <c r="A181" i="8"/>
  <c r="A180" i="8"/>
  <c r="A179" i="8"/>
  <c r="F178" i="8"/>
  <c r="A178" i="8"/>
  <c r="A177" i="8"/>
  <c r="A176" i="8"/>
  <c r="A175" i="8"/>
  <c r="A174" i="8"/>
  <c r="A173" i="8"/>
  <c r="A172" i="8"/>
  <c r="A171" i="8"/>
  <c r="F170" i="8"/>
  <c r="A170" i="8"/>
  <c r="A169" i="8"/>
  <c r="A168" i="8"/>
  <c r="A167" i="8"/>
  <c r="A166" i="8"/>
  <c r="A165" i="8"/>
  <c r="A164" i="8"/>
  <c r="A163" i="8"/>
  <c r="F162" i="8"/>
  <c r="A162" i="8"/>
  <c r="A161" i="8"/>
  <c r="A160" i="8"/>
  <c r="A159" i="8"/>
  <c r="A158" i="8"/>
  <c r="A157" i="8"/>
  <c r="F156" i="8"/>
  <c r="A156" i="8"/>
  <c r="F155" i="8"/>
  <c r="A155" i="8"/>
  <c r="A154" i="8"/>
  <c r="A153" i="8"/>
  <c r="F152" i="8"/>
  <c r="A152" i="8"/>
  <c r="F151" i="8"/>
  <c r="A151" i="8"/>
  <c r="A150" i="8"/>
  <c r="A149" i="8"/>
  <c r="F149" i="8" s="1"/>
  <c r="F148" i="8"/>
  <c r="A148" i="8"/>
  <c r="F147" i="8"/>
  <c r="A147" i="8"/>
  <c r="A146" i="8"/>
  <c r="A145" i="8"/>
  <c r="F144" i="8"/>
  <c r="F38" i="3" s="1"/>
  <c r="A144" i="8"/>
  <c r="F143" i="8"/>
  <c r="F37" i="3" s="1"/>
  <c r="A143" i="8"/>
  <c r="A142" i="8"/>
  <c r="A141" i="8"/>
  <c r="F141" i="8" s="1"/>
  <c r="F140" i="8"/>
  <c r="A140" i="8"/>
  <c r="F139" i="8"/>
  <c r="F33" i="3" s="1"/>
  <c r="A139" i="8"/>
  <c r="A138" i="8"/>
  <c r="A137" i="8"/>
  <c r="F136" i="8"/>
  <c r="A136" i="8"/>
  <c r="F135" i="8"/>
  <c r="A135" i="8"/>
  <c r="A134" i="8"/>
  <c r="A133" i="8"/>
  <c r="F133" i="8" s="1"/>
  <c r="F132" i="8"/>
  <c r="F26" i="3" s="1"/>
  <c r="A132" i="8"/>
  <c r="F131" i="8"/>
  <c r="A131" i="8"/>
  <c r="A130" i="8"/>
  <c r="A129" i="8"/>
  <c r="F128" i="8"/>
  <c r="F22" i="3" s="1"/>
  <c r="A128" i="8"/>
  <c r="F127" i="8"/>
  <c r="A127" i="8"/>
  <c r="A126" i="8"/>
  <c r="A125" i="8"/>
  <c r="F125" i="8" s="1"/>
  <c r="F124" i="8"/>
  <c r="A124" i="8"/>
  <c r="F123" i="8"/>
  <c r="F17" i="3" s="1"/>
  <c r="A123" i="8"/>
  <c r="A122" i="8"/>
  <c r="A121" i="8"/>
  <c r="F121" i="8" s="1"/>
  <c r="F15" i="3" s="1"/>
  <c r="F120" i="8"/>
  <c r="F14" i="3" s="1"/>
  <c r="A120" i="8"/>
  <c r="F119" i="8"/>
  <c r="A119" i="8"/>
  <c r="A118" i="8"/>
  <c r="A117" i="8"/>
  <c r="F117" i="8" s="1"/>
  <c r="F11" i="3" s="1"/>
  <c r="F116" i="8"/>
  <c r="F10" i="3" s="1"/>
  <c r="A116" i="8"/>
  <c r="F115" i="8"/>
  <c r="A115" i="8"/>
  <c r="A114" i="8"/>
  <c r="A113" i="8"/>
  <c r="F113" i="8" s="1"/>
  <c r="F112" i="8"/>
  <c r="A112" i="8"/>
  <c r="F111" i="8"/>
  <c r="F51" i="2" s="1"/>
  <c r="A111" i="8"/>
  <c r="A110" i="8"/>
  <c r="A109" i="8"/>
  <c r="F109" i="8" s="1"/>
  <c r="F108" i="8"/>
  <c r="F48" i="2" s="1"/>
  <c r="A108" i="8"/>
  <c r="A107" i="8"/>
  <c r="A106" i="8"/>
  <c r="A105" i="8"/>
  <c r="F104" i="8"/>
  <c r="F44" i="2" s="1"/>
  <c r="A104" i="8"/>
  <c r="A103" i="8"/>
  <c r="A102" i="8"/>
  <c r="A101" i="8"/>
  <c r="F100" i="8"/>
  <c r="F40" i="2" s="1"/>
  <c r="A100" i="8"/>
  <c r="A99" i="8"/>
  <c r="A98" i="8"/>
  <c r="A97" i="8"/>
  <c r="F96" i="8"/>
  <c r="A96" i="8"/>
  <c r="A95" i="8"/>
  <c r="A94" i="8"/>
  <c r="A93" i="8"/>
  <c r="F92" i="8"/>
  <c r="F33" i="2" s="1"/>
  <c r="A92" i="8"/>
  <c r="A91" i="8"/>
  <c r="A90" i="8"/>
  <c r="A89" i="8"/>
  <c r="F88" i="8"/>
  <c r="A88" i="8"/>
  <c r="A87" i="8"/>
  <c r="A86" i="8"/>
  <c r="A85" i="8"/>
  <c r="F84" i="8"/>
  <c r="A84" i="8"/>
  <c r="A83" i="8"/>
  <c r="A82" i="8"/>
  <c r="A81" i="8"/>
  <c r="F80" i="8"/>
  <c r="A80" i="8"/>
  <c r="A79" i="8"/>
  <c r="A78" i="8"/>
  <c r="A77" i="8"/>
  <c r="F76" i="8"/>
  <c r="A76" i="8"/>
  <c r="A75" i="8"/>
  <c r="A74" i="8"/>
  <c r="A73" i="8"/>
  <c r="F72" i="8"/>
  <c r="A72" i="8"/>
  <c r="A71" i="8"/>
  <c r="A70" i="8"/>
  <c r="A69" i="8"/>
  <c r="F68" i="8"/>
  <c r="A68" i="8"/>
  <c r="A67" i="8"/>
  <c r="A66" i="8"/>
  <c r="A65" i="8"/>
  <c r="F64" i="8"/>
  <c r="A64" i="8"/>
  <c r="A63" i="8"/>
  <c r="F62" i="8"/>
  <c r="A62" i="8"/>
  <c r="A61" i="8"/>
  <c r="F61" i="8" s="1"/>
  <c r="F53" i="1" s="1"/>
  <c r="I53" i="1" s="1"/>
  <c r="F60" i="8"/>
  <c r="F52" i="1" s="1"/>
  <c r="A60" i="8"/>
  <c r="F59" i="8"/>
  <c r="A59" i="8"/>
  <c r="F58" i="8"/>
  <c r="F50" i="1" s="1"/>
  <c r="A58" i="8"/>
  <c r="A57" i="8"/>
  <c r="F56" i="8"/>
  <c r="F48" i="1" s="1"/>
  <c r="A56" i="8"/>
  <c r="A55" i="8"/>
  <c r="A54" i="8"/>
  <c r="F53" i="8"/>
  <c r="A53" i="8"/>
  <c r="A52" i="8"/>
  <c r="F51" i="8"/>
  <c r="A51" i="8"/>
  <c r="F50" i="8"/>
  <c r="F42" i="1" s="1"/>
  <c r="I42" i="1" s="1"/>
  <c r="A50" i="8"/>
  <c r="A49" i="8"/>
  <c r="F48" i="8"/>
  <c r="A48" i="8"/>
  <c r="F47" i="8"/>
  <c r="A47" i="8"/>
  <c r="A46" i="8"/>
  <c r="A45" i="8"/>
  <c r="F44" i="8"/>
  <c r="A44" i="8"/>
  <c r="A43" i="8"/>
  <c r="A42" i="8"/>
  <c r="F41" i="8"/>
  <c r="A41" i="8"/>
  <c r="F40" i="8"/>
  <c r="F33" i="1" s="1"/>
  <c r="A40" i="8"/>
  <c r="A39" i="8"/>
  <c r="A38" i="8"/>
  <c r="F38" i="8" s="1"/>
  <c r="F37" i="8"/>
  <c r="A37" i="8"/>
  <c r="A36" i="8"/>
  <c r="F35" i="8"/>
  <c r="A35" i="8"/>
  <c r="A34" i="8"/>
  <c r="A33" i="8"/>
  <c r="F32" i="8"/>
  <c r="F25" i="1" s="1"/>
  <c r="A32" i="8"/>
  <c r="A31" i="8"/>
  <c r="F30" i="8"/>
  <c r="F23" i="1" s="1"/>
  <c r="I23" i="1" s="1"/>
  <c r="A30" i="8"/>
  <c r="A29" i="8"/>
  <c r="A28" i="8"/>
  <c r="F27" i="8"/>
  <c r="A27" i="8"/>
  <c r="F26" i="8"/>
  <c r="A26" i="8"/>
  <c r="A25" i="8"/>
  <c r="F24" i="8"/>
  <c r="A24" i="8"/>
  <c r="A23" i="8"/>
  <c r="F23" i="8" s="1"/>
  <c r="F19" i="1" s="1"/>
  <c r="A22" i="8"/>
  <c r="A21" i="8"/>
  <c r="A20" i="8"/>
  <c r="F19" i="8"/>
  <c r="A19" i="8"/>
  <c r="A18" i="8"/>
  <c r="F17" i="8"/>
  <c r="A17" i="8"/>
  <c r="F16" i="8"/>
  <c r="A16" i="8"/>
  <c r="A15" i="8"/>
  <c r="A14" i="8"/>
  <c r="F13" i="8"/>
  <c r="A13" i="8"/>
  <c r="F12" i="8"/>
  <c r="F11" i="1" s="1"/>
  <c r="A12" i="8"/>
  <c r="A11" i="8"/>
  <c r="A10" i="8"/>
  <c r="A9" i="8"/>
  <c r="A8" i="8"/>
  <c r="F7" i="8"/>
  <c r="A7" i="8"/>
  <c r="A6" i="8"/>
  <c r="A1" i="8"/>
  <c r="B54" i="7"/>
  <c r="J33" i="7"/>
  <c r="J32" i="7"/>
  <c r="J31" i="7"/>
  <c r="J30" i="7"/>
  <c r="J29" i="7"/>
  <c r="J28" i="7"/>
  <c r="G22" i="7"/>
  <c r="D22" i="7"/>
  <c r="G21" i="7"/>
  <c r="D21" i="7"/>
  <c r="G20" i="7"/>
  <c r="D20" i="7"/>
  <c r="G19" i="7"/>
  <c r="F19" i="7"/>
  <c r="I19" i="7" s="1"/>
  <c r="D19" i="7"/>
  <c r="G18" i="7"/>
  <c r="F18" i="7"/>
  <c r="I18" i="7" s="1"/>
  <c r="D18" i="7"/>
  <c r="G17" i="7"/>
  <c r="D17" i="7"/>
  <c r="G16" i="7"/>
  <c r="I16" i="7" s="1"/>
  <c r="D16" i="7"/>
  <c r="G15" i="7"/>
  <c r="D15" i="7"/>
  <c r="G14" i="7"/>
  <c r="I14" i="7" s="1"/>
  <c r="F14" i="7"/>
  <c r="D14" i="7"/>
  <c r="G13" i="7"/>
  <c r="I13" i="7" s="1"/>
  <c r="D13" i="7"/>
  <c r="G12" i="7"/>
  <c r="I12" i="7" s="1"/>
  <c r="D12" i="7"/>
  <c r="G11" i="7"/>
  <c r="I11" i="7" s="1"/>
  <c r="F11" i="7"/>
  <c r="D11" i="7"/>
  <c r="B54" i="6"/>
  <c r="G42" i="6"/>
  <c r="I42" i="6" s="1"/>
  <c r="D42" i="6"/>
  <c r="G41" i="6"/>
  <c r="D41" i="6"/>
  <c r="G40" i="6"/>
  <c r="I40" i="6" s="1"/>
  <c r="F40" i="6"/>
  <c r="D40" i="6"/>
  <c r="G39" i="6"/>
  <c r="D39" i="6"/>
  <c r="G38" i="6"/>
  <c r="D38" i="6"/>
  <c r="G37" i="6"/>
  <c r="D37" i="6"/>
  <c r="G36" i="6"/>
  <c r="I36" i="6" s="1"/>
  <c r="D36" i="6"/>
  <c r="G35" i="6"/>
  <c r="I35" i="6" s="1"/>
  <c r="F35" i="6"/>
  <c r="D35" i="6"/>
  <c r="G34" i="6"/>
  <c r="D34" i="6"/>
  <c r="G33" i="6"/>
  <c r="I33" i="6" s="1"/>
  <c r="D33" i="6"/>
  <c r="G32" i="6"/>
  <c r="I32" i="6" s="1"/>
  <c r="F32" i="6"/>
  <c r="D32" i="6"/>
  <c r="G31" i="6"/>
  <c r="I31" i="6" s="1"/>
  <c r="F31" i="6"/>
  <c r="D31" i="6"/>
  <c r="G30" i="6"/>
  <c r="D30" i="6"/>
  <c r="G29" i="6"/>
  <c r="I29" i="6" s="1"/>
  <c r="D29" i="6"/>
  <c r="G28" i="6"/>
  <c r="D28" i="6"/>
  <c r="G27" i="6"/>
  <c r="D27" i="6"/>
  <c r="G26" i="6"/>
  <c r="D26" i="6"/>
  <c r="G25" i="6"/>
  <c r="D25" i="6"/>
  <c r="G24" i="6"/>
  <c r="F24" i="6"/>
  <c r="D24" i="6"/>
  <c r="G23" i="6"/>
  <c r="I23" i="6" s="1"/>
  <c r="D23" i="6"/>
  <c r="G22" i="6"/>
  <c r="I22" i="6" s="1"/>
  <c r="D22" i="6"/>
  <c r="G21" i="6"/>
  <c r="D21" i="6"/>
  <c r="G20" i="6"/>
  <c r="I20" i="6" s="1"/>
  <c r="F20" i="6"/>
  <c r="D20" i="6"/>
  <c r="G19" i="6"/>
  <c r="I19" i="6" s="1"/>
  <c r="D19" i="6"/>
  <c r="G18" i="6"/>
  <c r="I18" i="6" s="1"/>
  <c r="D18" i="6"/>
  <c r="G17" i="6"/>
  <c r="F17" i="6"/>
  <c r="D17" i="6"/>
  <c r="G16" i="6"/>
  <c r="I16" i="6" s="1"/>
  <c r="D16" i="6"/>
  <c r="G15" i="6"/>
  <c r="D15" i="6"/>
  <c r="G14" i="6"/>
  <c r="F14" i="6"/>
  <c r="D14" i="6"/>
  <c r="G13" i="6"/>
  <c r="F13" i="6"/>
  <c r="D13" i="6"/>
  <c r="G12" i="6"/>
  <c r="I12" i="6" s="1"/>
  <c r="D12" i="6"/>
  <c r="G11" i="6"/>
  <c r="I11" i="6" s="1"/>
  <c r="D11" i="6"/>
  <c r="B57" i="5"/>
  <c r="G54" i="5"/>
  <c r="I54" i="5" s="1"/>
  <c r="D54" i="5"/>
  <c r="G53" i="5"/>
  <c r="I53" i="5" s="1"/>
  <c r="D53" i="5"/>
  <c r="G52" i="5"/>
  <c r="I52" i="5" s="1"/>
  <c r="D52" i="5"/>
  <c r="G51" i="5"/>
  <c r="F51" i="5"/>
  <c r="D51" i="5"/>
  <c r="G50" i="5"/>
  <c r="I50" i="5" s="1"/>
  <c r="D50" i="5"/>
  <c r="G49" i="5"/>
  <c r="D49" i="5"/>
  <c r="G48" i="5"/>
  <c r="D48" i="5"/>
  <c r="G47" i="5"/>
  <c r="D47" i="5"/>
  <c r="G46" i="5"/>
  <c r="D46" i="5"/>
  <c r="G45" i="5"/>
  <c r="F45" i="5"/>
  <c r="I45" i="5" s="1"/>
  <c r="D45" i="5"/>
  <c r="G44" i="5"/>
  <c r="D44" i="5"/>
  <c r="G43" i="5"/>
  <c r="I43" i="5" s="1"/>
  <c r="D43" i="5"/>
  <c r="G42" i="5"/>
  <c r="I42" i="5" s="1"/>
  <c r="F42" i="5"/>
  <c r="D42" i="5"/>
  <c r="G41" i="5"/>
  <c r="I41" i="5" s="1"/>
  <c r="D41" i="5"/>
  <c r="G40" i="5"/>
  <c r="I40" i="5" s="1"/>
  <c r="D40" i="5"/>
  <c r="G39" i="5"/>
  <c r="I39" i="5" s="1"/>
  <c r="D39" i="5"/>
  <c r="G38" i="5"/>
  <c r="D38" i="5"/>
  <c r="G37" i="5"/>
  <c r="I37" i="5" s="1"/>
  <c r="D37" i="5"/>
  <c r="G36" i="5"/>
  <c r="D36" i="5"/>
  <c r="I35" i="5"/>
  <c r="G35" i="5"/>
  <c r="F35" i="5"/>
  <c r="D35" i="5"/>
  <c r="G34" i="5"/>
  <c r="F34" i="5"/>
  <c r="I34" i="5" s="1"/>
  <c r="D34" i="5"/>
  <c r="G33" i="5"/>
  <c r="D33" i="5"/>
  <c r="G32" i="5"/>
  <c r="D32" i="5"/>
  <c r="G31" i="5"/>
  <c r="I31" i="5" s="1"/>
  <c r="D31" i="5"/>
  <c r="G30" i="5"/>
  <c r="I30" i="5" s="1"/>
  <c r="F30" i="5"/>
  <c r="D30" i="5"/>
  <c r="G29" i="5"/>
  <c r="I29" i="5" s="1"/>
  <c r="D29" i="5"/>
  <c r="G28" i="5"/>
  <c r="D28" i="5"/>
  <c r="G27" i="5"/>
  <c r="I27" i="5" s="1"/>
  <c r="D27" i="5"/>
  <c r="G26" i="5"/>
  <c r="D26" i="5"/>
  <c r="G25" i="5"/>
  <c r="D25" i="5"/>
  <c r="G24" i="5"/>
  <c r="D24" i="5"/>
  <c r="G23" i="5"/>
  <c r="F23" i="5"/>
  <c r="I23" i="5" s="1"/>
  <c r="D23" i="5"/>
  <c r="G22" i="5"/>
  <c r="I22" i="5" s="1"/>
  <c r="D22" i="5"/>
  <c r="G21" i="5"/>
  <c r="I21" i="5" s="1"/>
  <c r="F21" i="5"/>
  <c r="D21" i="5"/>
  <c r="G20" i="5"/>
  <c r="I20" i="5" s="1"/>
  <c r="D20" i="5"/>
  <c r="G19" i="5"/>
  <c r="I19" i="5" s="1"/>
  <c r="D19" i="5"/>
  <c r="G18" i="5"/>
  <c r="D18" i="5"/>
  <c r="G17" i="5"/>
  <c r="I17" i="5" s="1"/>
  <c r="D17" i="5"/>
  <c r="G16" i="5"/>
  <c r="F16" i="5"/>
  <c r="I16" i="5" s="1"/>
  <c r="D16" i="5"/>
  <c r="G15" i="5"/>
  <c r="F15" i="5"/>
  <c r="I15" i="5" s="1"/>
  <c r="D15" i="5"/>
  <c r="G14" i="5"/>
  <c r="D14" i="5"/>
  <c r="G13" i="5"/>
  <c r="D13" i="5"/>
  <c r="G12" i="5"/>
  <c r="F12" i="5"/>
  <c r="D12" i="5"/>
  <c r="G11" i="5"/>
  <c r="I11" i="5" s="1"/>
  <c r="D11" i="5"/>
  <c r="G10" i="5"/>
  <c r="I10" i="5" s="1"/>
  <c r="D10" i="5"/>
  <c r="B59" i="4"/>
  <c r="G54" i="4"/>
  <c r="I54" i="4" s="1"/>
  <c r="F54" i="4"/>
  <c r="D54" i="4"/>
  <c r="G53" i="4"/>
  <c r="I53" i="4" s="1"/>
  <c r="D53" i="4"/>
  <c r="G52" i="4"/>
  <c r="I52" i="4" s="1"/>
  <c r="D52" i="4"/>
  <c r="G51" i="4"/>
  <c r="F51" i="4"/>
  <c r="D51" i="4"/>
  <c r="G50" i="4"/>
  <c r="I50" i="4" s="1"/>
  <c r="D50" i="4"/>
  <c r="G49" i="4"/>
  <c r="D49" i="4"/>
  <c r="G48" i="4"/>
  <c r="D48" i="4"/>
  <c r="G47" i="4"/>
  <c r="D47" i="4"/>
  <c r="G46" i="4"/>
  <c r="D46" i="4"/>
  <c r="G45" i="4"/>
  <c r="I45" i="4" s="1"/>
  <c r="D45" i="4"/>
  <c r="G44" i="4"/>
  <c r="I44" i="4" s="1"/>
  <c r="F44" i="4"/>
  <c r="D44" i="4"/>
  <c r="G43" i="4"/>
  <c r="D43" i="4"/>
  <c r="G42" i="4"/>
  <c r="I42" i="4" s="1"/>
  <c r="D42" i="4"/>
  <c r="G41" i="4"/>
  <c r="I41" i="4" s="1"/>
  <c r="D41" i="4"/>
  <c r="G40" i="4"/>
  <c r="I40" i="4" s="1"/>
  <c r="F40" i="4"/>
  <c r="D40" i="4"/>
  <c r="G39" i="4"/>
  <c r="D39" i="4"/>
  <c r="G38" i="4"/>
  <c r="I38" i="4" s="1"/>
  <c r="D38" i="4"/>
  <c r="G37" i="4"/>
  <c r="D37" i="4"/>
  <c r="G36" i="4"/>
  <c r="D36" i="4"/>
  <c r="G35" i="4"/>
  <c r="D35" i="4"/>
  <c r="G34" i="4"/>
  <c r="I34" i="4" s="1"/>
  <c r="D34" i="4"/>
  <c r="G33" i="4"/>
  <c r="I33" i="4" s="1"/>
  <c r="D33" i="4"/>
  <c r="G32" i="4"/>
  <c r="I32" i="4" s="1"/>
  <c r="D32" i="4"/>
  <c r="G31" i="4"/>
  <c r="I31" i="4" s="1"/>
  <c r="D31" i="4"/>
  <c r="G30" i="4"/>
  <c r="I30" i="4" s="1"/>
  <c r="D30" i="4"/>
  <c r="G29" i="4"/>
  <c r="D29" i="4"/>
  <c r="G28" i="4"/>
  <c r="I28" i="4" s="1"/>
  <c r="D28" i="4"/>
  <c r="G27" i="4"/>
  <c r="I27" i="4" s="1"/>
  <c r="F27" i="4"/>
  <c r="D27" i="4"/>
  <c r="G26" i="4"/>
  <c r="I26" i="4" s="1"/>
  <c r="D26" i="4"/>
  <c r="G25" i="4"/>
  <c r="I25" i="4" s="1"/>
  <c r="D25" i="4"/>
  <c r="G24" i="4"/>
  <c r="I24" i="4" s="1"/>
  <c r="D24" i="4"/>
  <c r="G23" i="4"/>
  <c r="I23" i="4" s="1"/>
  <c r="D23" i="4"/>
  <c r="G22" i="4"/>
  <c r="D22" i="4"/>
  <c r="G21" i="4"/>
  <c r="I21" i="4" s="1"/>
  <c r="D21" i="4"/>
  <c r="G20" i="4"/>
  <c r="I20" i="4" s="1"/>
  <c r="D20" i="4"/>
  <c r="G19" i="4"/>
  <c r="I19" i="4" s="1"/>
  <c r="F19" i="4"/>
  <c r="D19" i="4"/>
  <c r="G18" i="4"/>
  <c r="I18" i="4" s="1"/>
  <c r="D18" i="4"/>
  <c r="G17" i="4"/>
  <c r="I17" i="4" s="1"/>
  <c r="D17" i="4"/>
  <c r="G16" i="4"/>
  <c r="I16" i="4" s="1"/>
  <c r="D16" i="4"/>
  <c r="G15" i="4"/>
  <c r="D15" i="4"/>
  <c r="G14" i="4"/>
  <c r="I14" i="4" s="1"/>
  <c r="D14" i="4"/>
  <c r="G13" i="4"/>
  <c r="I13" i="4" s="1"/>
  <c r="D13" i="4"/>
  <c r="G12" i="4"/>
  <c r="I12" i="4" s="1"/>
  <c r="D12" i="4"/>
  <c r="G11" i="4"/>
  <c r="I11" i="4" s="1"/>
  <c r="F11" i="4"/>
  <c r="D11" i="4"/>
  <c r="G10" i="4"/>
  <c r="I10" i="4" s="1"/>
  <c r="D10" i="4"/>
  <c r="B57" i="3"/>
  <c r="G54" i="3"/>
  <c r="I54" i="3" s="1"/>
  <c r="D54" i="3"/>
  <c r="G53" i="3"/>
  <c r="D53" i="3"/>
  <c r="G52" i="3"/>
  <c r="I52" i="3" s="1"/>
  <c r="D52" i="3"/>
  <c r="G51" i="3"/>
  <c r="I51" i="3" s="1"/>
  <c r="D51" i="3"/>
  <c r="G50" i="3"/>
  <c r="I50" i="3" s="1"/>
  <c r="F50" i="3"/>
  <c r="D50" i="3"/>
  <c r="G49" i="3"/>
  <c r="I49" i="3" s="1"/>
  <c r="F49" i="3"/>
  <c r="D49" i="3"/>
  <c r="G48" i="3"/>
  <c r="I48" i="3" s="1"/>
  <c r="D48" i="3"/>
  <c r="G47" i="3"/>
  <c r="I47" i="3" s="1"/>
  <c r="D47" i="3"/>
  <c r="G46" i="3"/>
  <c r="I46" i="3" s="1"/>
  <c r="F46" i="3"/>
  <c r="D46" i="3"/>
  <c r="G45" i="3"/>
  <c r="I45" i="3" s="1"/>
  <c r="F45" i="3"/>
  <c r="D45" i="3"/>
  <c r="G44" i="3"/>
  <c r="I44" i="3" s="1"/>
  <c r="D44" i="3"/>
  <c r="G43" i="3"/>
  <c r="I43" i="3" s="1"/>
  <c r="F43" i="3"/>
  <c r="D43" i="3"/>
  <c r="G42" i="3"/>
  <c r="I42" i="3" s="1"/>
  <c r="F42" i="3"/>
  <c r="D42" i="3"/>
  <c r="I41" i="3"/>
  <c r="G41" i="3"/>
  <c r="F41" i="3"/>
  <c r="D41" i="3"/>
  <c r="G40" i="3"/>
  <c r="I40" i="3" s="1"/>
  <c r="D40" i="3"/>
  <c r="G39" i="3"/>
  <c r="D39" i="3"/>
  <c r="G38" i="3"/>
  <c r="I38" i="3" s="1"/>
  <c r="D38" i="3"/>
  <c r="G37" i="3"/>
  <c r="I37" i="3" s="1"/>
  <c r="D37" i="3"/>
  <c r="G36" i="3"/>
  <c r="I36" i="3" s="1"/>
  <c r="D36" i="3"/>
  <c r="G35" i="3"/>
  <c r="I35" i="3" s="1"/>
  <c r="F35" i="3"/>
  <c r="D35" i="3"/>
  <c r="G34" i="3"/>
  <c r="I34" i="3" s="1"/>
  <c r="F34" i="3"/>
  <c r="D34" i="3"/>
  <c r="G33" i="3"/>
  <c r="I33" i="3" s="1"/>
  <c r="D33" i="3"/>
  <c r="G32" i="3"/>
  <c r="D32" i="3"/>
  <c r="G31" i="3"/>
  <c r="I31" i="3" s="1"/>
  <c r="D31" i="3"/>
  <c r="G30" i="3"/>
  <c r="I30" i="3" s="1"/>
  <c r="F30" i="3"/>
  <c r="D30" i="3"/>
  <c r="G29" i="3"/>
  <c r="I29" i="3" s="1"/>
  <c r="F29" i="3"/>
  <c r="D29" i="3"/>
  <c r="G28" i="3"/>
  <c r="I28" i="3" s="1"/>
  <c r="D28" i="3"/>
  <c r="G27" i="3"/>
  <c r="I27" i="3" s="1"/>
  <c r="F27" i="3"/>
  <c r="D27" i="3"/>
  <c r="G26" i="3"/>
  <c r="I26" i="3" s="1"/>
  <c r="D26" i="3"/>
  <c r="G25" i="3"/>
  <c r="F25" i="3"/>
  <c r="D25" i="3"/>
  <c r="G24" i="3"/>
  <c r="I24" i="3" s="1"/>
  <c r="D24" i="3"/>
  <c r="G23" i="3"/>
  <c r="I23" i="3" s="1"/>
  <c r="D23" i="3"/>
  <c r="G22" i="3"/>
  <c r="I22" i="3" s="1"/>
  <c r="D22" i="3"/>
  <c r="G21" i="3"/>
  <c r="I21" i="3" s="1"/>
  <c r="F21" i="3"/>
  <c r="D21" i="3"/>
  <c r="G20" i="3"/>
  <c r="I20" i="3" s="1"/>
  <c r="D20" i="3"/>
  <c r="G19" i="3"/>
  <c r="I19" i="3" s="1"/>
  <c r="F19" i="3"/>
  <c r="D19" i="3"/>
  <c r="G18" i="3"/>
  <c r="F18" i="3"/>
  <c r="D18" i="3"/>
  <c r="G17" i="3"/>
  <c r="I17" i="3" s="1"/>
  <c r="D17" i="3"/>
  <c r="G16" i="3"/>
  <c r="I16" i="3" s="1"/>
  <c r="D16" i="3"/>
  <c r="G15" i="3"/>
  <c r="I15" i="3" s="1"/>
  <c r="D15" i="3"/>
  <c r="G14" i="3"/>
  <c r="I14" i="3" s="1"/>
  <c r="D14" i="3"/>
  <c r="G13" i="3"/>
  <c r="I13" i="3" s="1"/>
  <c r="F13" i="3"/>
  <c r="D13" i="3"/>
  <c r="G12" i="3"/>
  <c r="I12" i="3" s="1"/>
  <c r="D12" i="3"/>
  <c r="G11" i="3"/>
  <c r="I11" i="3" s="1"/>
  <c r="D11" i="3"/>
  <c r="G10" i="3"/>
  <c r="I10" i="3" s="1"/>
  <c r="D10" i="3"/>
  <c r="B59" i="2"/>
  <c r="G55" i="2"/>
  <c r="I55" i="2" s="1"/>
  <c r="F55" i="2"/>
  <c r="D55" i="2"/>
  <c r="G54" i="2"/>
  <c r="I54" i="2" s="1"/>
  <c r="D54" i="2"/>
  <c r="G53" i="2"/>
  <c r="I53" i="2" s="1"/>
  <c r="F53" i="2"/>
  <c r="D53" i="2"/>
  <c r="G52" i="2"/>
  <c r="I52" i="2" s="1"/>
  <c r="F52" i="2"/>
  <c r="D52" i="2"/>
  <c r="G51" i="2"/>
  <c r="I51" i="2" s="1"/>
  <c r="D51" i="2"/>
  <c r="G50" i="2"/>
  <c r="D50" i="2"/>
  <c r="G49" i="2"/>
  <c r="I49" i="2" s="1"/>
  <c r="F49" i="2"/>
  <c r="D49" i="2"/>
  <c r="G48" i="2"/>
  <c r="I48" i="2" s="1"/>
  <c r="D48" i="2"/>
  <c r="G47" i="2"/>
  <c r="I47" i="2" s="1"/>
  <c r="D47" i="2"/>
  <c r="G46" i="2"/>
  <c r="I46" i="2" s="1"/>
  <c r="D46" i="2"/>
  <c r="G45" i="2"/>
  <c r="I45" i="2" s="1"/>
  <c r="D45" i="2"/>
  <c r="G44" i="2"/>
  <c r="I44" i="2" s="1"/>
  <c r="D44" i="2"/>
  <c r="G43" i="2"/>
  <c r="D43" i="2"/>
  <c r="G42" i="2"/>
  <c r="I42" i="2" s="1"/>
  <c r="D42" i="2"/>
  <c r="G41" i="2"/>
  <c r="I41" i="2" s="1"/>
  <c r="D41" i="2"/>
  <c r="G40" i="2"/>
  <c r="I40" i="2" s="1"/>
  <c r="D40" i="2"/>
  <c r="G39" i="2"/>
  <c r="I39" i="2" s="1"/>
  <c r="D39" i="2"/>
  <c r="G38" i="2"/>
  <c r="D38" i="2"/>
  <c r="G37" i="2"/>
  <c r="F37" i="2"/>
  <c r="I37" i="2" s="1"/>
  <c r="D37" i="2"/>
  <c r="G36" i="2"/>
  <c r="D36" i="2"/>
  <c r="G35" i="2"/>
  <c r="D35" i="2"/>
  <c r="G34" i="2"/>
  <c r="D34" i="2"/>
  <c r="G33" i="2"/>
  <c r="D33" i="2"/>
  <c r="G32" i="2"/>
  <c r="D32" i="2"/>
  <c r="G31" i="2"/>
  <c r="D31" i="2"/>
  <c r="F30" i="2"/>
  <c r="I30" i="2" s="1"/>
  <c r="D30" i="2"/>
  <c r="G29" i="2"/>
  <c r="D29" i="2"/>
  <c r="G28" i="2"/>
  <c r="I28" i="2" s="1"/>
  <c r="D28" i="2"/>
  <c r="G27" i="2"/>
  <c r="I27" i="2" s="1"/>
  <c r="F27" i="2"/>
  <c r="D27" i="2"/>
  <c r="D26" i="2"/>
  <c r="G25" i="2"/>
  <c r="D25" i="2"/>
  <c r="G24" i="2"/>
  <c r="D24" i="2"/>
  <c r="F23" i="2"/>
  <c r="I23" i="2" s="1"/>
  <c r="D23" i="2"/>
  <c r="G22" i="2"/>
  <c r="D22" i="2"/>
  <c r="G21" i="2"/>
  <c r="D21" i="2"/>
  <c r="G20" i="2"/>
  <c r="I20" i="2" s="1"/>
  <c r="F20" i="2"/>
  <c r="D20" i="2"/>
  <c r="D19" i="2"/>
  <c r="G18" i="2"/>
  <c r="D18" i="2"/>
  <c r="G17" i="2"/>
  <c r="D17" i="2"/>
  <c r="G16" i="2"/>
  <c r="D16" i="2"/>
  <c r="G15" i="2"/>
  <c r="I15" i="2" s="1"/>
  <c r="D15" i="2"/>
  <c r="D14" i="2"/>
  <c r="G13" i="2"/>
  <c r="F13" i="2"/>
  <c r="I13" i="2" s="1"/>
  <c r="D13" i="2"/>
  <c r="G12" i="2"/>
  <c r="D12" i="2"/>
  <c r="G11" i="2"/>
  <c r="I11" i="2" s="1"/>
  <c r="D11" i="2"/>
  <c r="D54" i="1"/>
  <c r="G53" i="1"/>
  <c r="D53" i="1"/>
  <c r="G52" i="1"/>
  <c r="D52" i="1"/>
  <c r="G51" i="1"/>
  <c r="F51" i="1"/>
  <c r="D51" i="1"/>
  <c r="G50" i="1"/>
  <c r="I50" i="1" s="1"/>
  <c r="D50" i="1"/>
  <c r="G49" i="1"/>
  <c r="D49" i="1"/>
  <c r="G48" i="1"/>
  <c r="D48" i="1"/>
  <c r="G47" i="1"/>
  <c r="D47" i="1"/>
  <c r="G46" i="1"/>
  <c r="D46" i="1"/>
  <c r="G45" i="1"/>
  <c r="F45" i="1"/>
  <c r="D45" i="1"/>
  <c r="G44" i="1"/>
  <c r="D44" i="1"/>
  <c r="G43" i="1"/>
  <c r="I43" i="1" s="1"/>
  <c r="F43" i="1"/>
  <c r="D43" i="1"/>
  <c r="G42" i="1"/>
  <c r="D42" i="1"/>
  <c r="G41" i="1"/>
  <c r="D41" i="1"/>
  <c r="I40" i="1"/>
  <c r="G40" i="1"/>
  <c r="F40" i="1"/>
  <c r="D40" i="1"/>
  <c r="G39" i="1"/>
  <c r="F39" i="1"/>
  <c r="I39" i="1" s="1"/>
  <c r="D39" i="1"/>
  <c r="G38" i="1"/>
  <c r="D38" i="1"/>
  <c r="G37" i="1"/>
  <c r="D37" i="1"/>
  <c r="G36" i="1"/>
  <c r="F36" i="1"/>
  <c r="I36" i="1" s="1"/>
  <c r="D36" i="1"/>
  <c r="G35" i="1"/>
  <c r="D35" i="1"/>
  <c r="G34" i="1"/>
  <c r="F34" i="1"/>
  <c r="D34" i="1"/>
  <c r="G33" i="1"/>
  <c r="D33" i="1"/>
  <c r="G32" i="1"/>
  <c r="D32" i="1"/>
  <c r="G31" i="1"/>
  <c r="F31" i="1"/>
  <c r="D31" i="1"/>
  <c r="G30" i="1"/>
  <c r="F30" i="1"/>
  <c r="I30" i="1" s="1"/>
  <c r="D30" i="1"/>
  <c r="G29" i="1"/>
  <c r="D29" i="1"/>
  <c r="G28" i="1"/>
  <c r="F28" i="1"/>
  <c r="I28" i="1" s="1"/>
  <c r="D28" i="1"/>
  <c r="G27" i="1"/>
  <c r="D27" i="1"/>
  <c r="G26" i="1"/>
  <c r="D26" i="1"/>
  <c r="I25" i="1"/>
  <c r="G25" i="1"/>
  <c r="D25" i="1"/>
  <c r="G24" i="1"/>
  <c r="D24" i="1"/>
  <c r="G23" i="1"/>
  <c r="D23" i="1"/>
  <c r="G22" i="1"/>
  <c r="D22" i="1"/>
  <c r="G21" i="1"/>
  <c r="D21" i="1"/>
  <c r="G20" i="1"/>
  <c r="F20" i="1"/>
  <c r="I20" i="1" s="1"/>
  <c r="D20" i="1"/>
  <c r="G19" i="1"/>
  <c r="I19" i="1" s="1"/>
  <c r="D19" i="1"/>
  <c r="G18" i="1"/>
  <c r="I18" i="1" s="1"/>
  <c r="D18" i="1"/>
  <c r="G17" i="1"/>
  <c r="D17" i="1"/>
  <c r="G16" i="1"/>
  <c r="F16" i="1"/>
  <c r="I16" i="1" s="1"/>
  <c r="D16" i="1"/>
  <c r="G15" i="1"/>
  <c r="I15" i="1" s="1"/>
  <c r="D15" i="1"/>
  <c r="G14" i="1"/>
  <c r="I14" i="1" s="1"/>
  <c r="F14" i="1"/>
  <c r="D14" i="1"/>
  <c r="G13" i="1"/>
  <c r="F13" i="1"/>
  <c r="I13" i="1" s="1"/>
  <c r="D13" i="1"/>
  <c r="G12" i="1"/>
  <c r="F12" i="1"/>
  <c r="I12" i="1" s="1"/>
  <c r="D12" i="1"/>
  <c r="G11" i="1"/>
  <c r="D11" i="1"/>
  <c r="G10" i="1"/>
  <c r="D10" i="1"/>
  <c r="A2" i="8"/>
  <c r="J27" i="7"/>
  <c r="I12" i="5" l="1"/>
  <c r="I25" i="3"/>
  <c r="I17" i="6"/>
  <c r="I51" i="5"/>
  <c r="I51" i="4"/>
  <c r="I13" i="6"/>
  <c r="I27" i="6"/>
  <c r="I24" i="6"/>
  <c r="I49" i="4"/>
  <c r="I18" i="3"/>
  <c r="I31" i="1"/>
  <c r="I34" i="1"/>
  <c r="I33" i="1"/>
  <c r="I48" i="1"/>
  <c r="I11" i="1"/>
  <c r="F6" i="8"/>
  <c r="I45" i="1"/>
  <c r="I51" i="1"/>
  <c r="I52" i="1"/>
  <c r="I33" i="2"/>
  <c r="F14" i="8"/>
  <c r="F36" i="8"/>
  <c r="F29" i="1" s="1"/>
  <c r="I29" i="1" s="1"/>
  <c r="F39" i="8"/>
  <c r="F32" i="1" s="1"/>
  <c r="I32" i="1" s="1"/>
  <c r="F45" i="8"/>
  <c r="F37" i="1" s="1"/>
  <c r="I37" i="1" s="1"/>
  <c r="F82" i="8"/>
  <c r="F25" i="2" s="1"/>
  <c r="I25" i="2" s="1"/>
  <c r="F114" i="8"/>
  <c r="F54" i="2" s="1"/>
  <c r="F118" i="8"/>
  <c r="F12" i="3" s="1"/>
  <c r="F130" i="8"/>
  <c r="F24" i="3" s="1"/>
  <c r="F134" i="8"/>
  <c r="F28" i="3" s="1"/>
  <c r="F146" i="8"/>
  <c r="F40" i="3" s="1"/>
  <c r="F150" i="8"/>
  <c r="F44" i="3" s="1"/>
  <c r="F78" i="8"/>
  <c r="F22" i="2" s="1"/>
  <c r="I22" i="2" s="1"/>
  <c r="F87" i="8"/>
  <c r="F101" i="8"/>
  <c r="F41" i="2" s="1"/>
  <c r="F20" i="8"/>
  <c r="F17" i="1" s="1"/>
  <c r="I17" i="1" s="1"/>
  <c r="F29" i="8"/>
  <c r="F22" i="1" s="1"/>
  <c r="I22" i="1" s="1"/>
  <c r="F49" i="8"/>
  <c r="F41" i="1" s="1"/>
  <c r="I41" i="1" s="1"/>
  <c r="F69" i="8"/>
  <c r="F14" i="2" s="1"/>
  <c r="I14" i="2" s="1"/>
  <c r="F74" i="8"/>
  <c r="F18" i="2" s="1"/>
  <c r="I18" i="2" s="1"/>
  <c r="F83" i="8"/>
  <c r="F26" i="2" s="1"/>
  <c r="I26" i="2" s="1"/>
  <c r="F15" i="8"/>
  <c r="F18" i="8"/>
  <c r="F15" i="1" s="1"/>
  <c r="F34" i="8"/>
  <c r="F27" i="1" s="1"/>
  <c r="I27" i="1" s="1"/>
  <c r="F57" i="8"/>
  <c r="F65" i="8"/>
  <c r="F54" i="1" s="1"/>
  <c r="I54" i="1" s="1"/>
  <c r="F79" i="8"/>
  <c r="F98" i="8"/>
  <c r="F38" i="2" s="1"/>
  <c r="I38" i="2" s="1"/>
  <c r="I14" i="6"/>
  <c r="F8" i="8"/>
  <c r="F52" i="8"/>
  <c r="F44" i="1" s="1"/>
  <c r="I44" i="1" s="1"/>
  <c r="F75" i="8"/>
  <c r="F19" i="2" s="1"/>
  <c r="I19" i="2" s="1"/>
  <c r="F21" i="8"/>
  <c r="F18" i="1" s="1"/>
  <c r="F28" i="8"/>
  <c r="F21" i="1" s="1"/>
  <c r="I21" i="1" s="1"/>
  <c r="F55" i="8"/>
  <c r="F47" i="1" s="1"/>
  <c r="I47" i="1" s="1"/>
  <c r="F63" i="8"/>
  <c r="F67" i="8"/>
  <c r="F12" i="2" s="1"/>
  <c r="I12" i="2" s="1"/>
  <c r="F90" i="8"/>
  <c r="F32" i="2" s="1"/>
  <c r="I32" i="2" s="1"/>
  <c r="F95" i="8"/>
  <c r="F36" i="2" s="1"/>
  <c r="I36" i="2" s="1"/>
  <c r="F10" i="8"/>
  <c r="F86" i="8"/>
  <c r="F29" i="2" s="1"/>
  <c r="I29" i="2" s="1"/>
  <c r="F25" i="8"/>
  <c r="F31" i="8"/>
  <c r="F24" i="1" s="1"/>
  <c r="I24" i="1" s="1"/>
  <c r="F167" i="8"/>
  <c r="F16" i="4" s="1"/>
  <c r="F173" i="8"/>
  <c r="F22" i="4" s="1"/>
  <c r="I22" i="4" s="1"/>
  <c r="F183" i="8"/>
  <c r="F189" i="8"/>
  <c r="F199" i="8"/>
  <c r="F180" i="8"/>
  <c r="F29" i="4" s="1"/>
  <c r="I29" i="4" s="1"/>
  <c r="F223" i="8"/>
  <c r="F11" i="5" s="1"/>
  <c r="F161" i="8"/>
  <c r="F10" i="4" s="1"/>
  <c r="F168" i="8"/>
  <c r="F17" i="4" s="1"/>
  <c r="F174" i="8"/>
  <c r="F23" i="4" s="1"/>
  <c r="F177" i="8"/>
  <c r="F26" i="4" s="1"/>
  <c r="F184" i="8"/>
  <c r="F97" i="8"/>
  <c r="F105" i="8"/>
  <c r="F45" i="2" s="1"/>
  <c r="F129" i="8"/>
  <c r="F23" i="3" s="1"/>
  <c r="F137" i="8"/>
  <c r="F31" i="3" s="1"/>
  <c r="F145" i="8"/>
  <c r="F39" i="3" s="1"/>
  <c r="I39" i="3" s="1"/>
  <c r="F153" i="8"/>
  <c r="F47" i="3" s="1"/>
  <c r="F158" i="8"/>
  <c r="F52" i="3" s="1"/>
  <c r="F159" i="8"/>
  <c r="F53" i="3" s="1"/>
  <c r="I53" i="3" s="1"/>
  <c r="F165" i="8"/>
  <c r="F14" i="4" s="1"/>
  <c r="F175" i="8"/>
  <c r="F24" i="4" s="1"/>
  <c r="F181" i="8"/>
  <c r="F30" i="4" s="1"/>
  <c r="F191" i="8"/>
  <c r="F197" i="8"/>
  <c r="F34" i="4" s="1"/>
  <c r="F207" i="8"/>
  <c r="F42" i="4" s="1"/>
  <c r="F160" i="8"/>
  <c r="F54" i="3" s="1"/>
  <c r="F169" i="8"/>
  <c r="F18" i="4" s="1"/>
  <c r="F176" i="8"/>
  <c r="F25" i="4" s="1"/>
  <c r="F185" i="8"/>
  <c r="F192" i="8"/>
  <c r="F198" i="8"/>
  <c r="F35" i="4" s="1"/>
  <c r="I35" i="4" s="1"/>
  <c r="F157" i="8"/>
  <c r="F51" i="3" s="1"/>
  <c r="F240" i="8"/>
  <c r="F255" i="8"/>
  <c r="F37" i="5" s="1"/>
  <c r="F206" i="8"/>
  <c r="F41" i="4" s="1"/>
  <c r="F248" i="8"/>
  <c r="F31" i="5" s="1"/>
  <c r="F222" i="8"/>
  <c r="F10" i="5" s="1"/>
  <c r="F188" i="8"/>
  <c r="F193" i="8"/>
  <c r="F196" i="8"/>
  <c r="F33" i="4" s="1"/>
  <c r="F201" i="8"/>
  <c r="F36" i="4" s="1"/>
  <c r="I36" i="4" s="1"/>
  <c r="F210" i="8"/>
  <c r="F45" i="4" s="1"/>
  <c r="F214" i="8"/>
  <c r="F231" i="8"/>
  <c r="F18" i="5" s="1"/>
  <c r="I18" i="5" s="1"/>
  <c r="F242" i="8"/>
  <c r="F27" i="5" s="1"/>
  <c r="F239" i="8"/>
  <c r="F25" i="5" s="1"/>
  <c r="I25" i="5" s="1"/>
  <c r="F254" i="8"/>
  <c r="F36" i="5" s="1"/>
  <c r="I36" i="5" s="1"/>
  <c r="F202" i="8"/>
  <c r="F37" i="4" s="1"/>
  <c r="I37" i="4" s="1"/>
  <c r="F208" i="8"/>
  <c r="F43" i="4" s="1"/>
  <c r="I43" i="4" s="1"/>
  <c r="F215" i="8"/>
  <c r="F48" i="4" s="1"/>
  <c r="I48" i="4" s="1"/>
  <c r="F232" i="8"/>
  <c r="F19" i="5" s="1"/>
  <c r="F266" i="8"/>
  <c r="F48" i="5" s="1"/>
  <c r="I48" i="5" s="1"/>
  <c r="F225" i="8"/>
  <c r="F13" i="5" s="1"/>
  <c r="I13" i="5" s="1"/>
  <c r="F241" i="8"/>
  <c r="F26" i="5" s="1"/>
  <c r="I26" i="5" s="1"/>
  <c r="F257" i="8"/>
  <c r="F39" i="5" s="1"/>
  <c r="F264" i="8"/>
  <c r="F46" i="5" s="1"/>
  <c r="I46" i="5" s="1"/>
  <c r="F271" i="8"/>
  <c r="F53" i="5" s="1"/>
  <c r="F273" i="8"/>
  <c r="F11" i="6" s="1"/>
  <c r="F284" i="8"/>
  <c r="F19" i="6" s="1"/>
  <c r="F294" i="8"/>
  <c r="F28" i="6" s="1"/>
  <c r="I28" i="6" s="1"/>
  <c r="F300" i="8"/>
  <c r="F34" i="6" s="1"/>
  <c r="I34" i="6" s="1"/>
  <c r="F310" i="8"/>
  <c r="F41" i="6" s="1"/>
  <c r="I41" i="6" s="1"/>
  <c r="F316" i="8"/>
  <c r="F13" i="7" s="1"/>
  <c r="F171" i="8"/>
  <c r="F20" i="4" s="1"/>
  <c r="F187" i="8"/>
  <c r="F203" i="8"/>
  <c r="F38" i="4" s="1"/>
  <c r="F235" i="8"/>
  <c r="F251" i="8"/>
  <c r="F33" i="5" s="1"/>
  <c r="I33" i="5" s="1"/>
  <c r="F267" i="8"/>
  <c r="F49" i="5" s="1"/>
  <c r="I49" i="5" s="1"/>
  <c r="F291" i="8"/>
  <c r="F25" i="6" s="1"/>
  <c r="I25" i="6" s="1"/>
  <c r="F307" i="8"/>
  <c r="F38" i="6" s="1"/>
  <c r="I38" i="6" s="1"/>
  <c r="F258" i="8"/>
  <c r="F40" i="5" s="1"/>
  <c r="F274" i="8"/>
  <c r="F12" i="6" s="1"/>
  <c r="F295" i="8"/>
  <c r="F29" i="6" s="1"/>
  <c r="F217" i="8"/>
  <c r="F50" i="4" s="1"/>
  <c r="F233" i="8"/>
  <c r="F20" i="5" s="1"/>
  <c r="F249" i="8"/>
  <c r="F256" i="8"/>
  <c r="F38" i="5" s="1"/>
  <c r="I38" i="5" s="1"/>
  <c r="F265" i="8"/>
  <c r="F47" i="5" s="1"/>
  <c r="I47" i="5" s="1"/>
  <c r="F272" i="8"/>
  <c r="F54" i="5" s="1"/>
  <c r="F286" i="8"/>
  <c r="F21" i="6" s="1"/>
  <c r="I21" i="6" s="1"/>
  <c r="F292" i="8"/>
  <c r="F26" i="6" s="1"/>
  <c r="I26" i="6" s="1"/>
  <c r="F302" i="8"/>
  <c r="F36" i="6" s="1"/>
  <c r="F308" i="8"/>
  <c r="F39" i="6" s="1"/>
  <c r="I39" i="6" s="1"/>
  <c r="F318" i="8"/>
  <c r="F15" i="7" s="1"/>
  <c r="I15" i="7" s="1"/>
  <c r="F324" i="8"/>
  <c r="F21" i="7" s="1"/>
  <c r="I21" i="7" s="1"/>
  <c r="F163" i="8"/>
  <c r="F12" i="4" s="1"/>
  <c r="F195" i="8"/>
  <c r="F211" i="8"/>
  <c r="F220" i="8"/>
  <c r="F53" i="4" s="1"/>
  <c r="F277" i="8"/>
  <c r="F280" i="8"/>
  <c r="F15" i="6" s="1"/>
  <c r="I15" i="6" s="1"/>
  <c r="F299" i="8"/>
  <c r="F33" i="6" s="1"/>
  <c r="F325" i="8"/>
  <c r="F22" i="7" s="1"/>
  <c r="I22" i="7" s="1"/>
  <c r="F275" i="8"/>
  <c r="F283" i="8"/>
  <c r="F18" i="6" s="1"/>
  <c r="F319" i="8" l="1"/>
  <c r="F16" i="7" s="1"/>
  <c r="F81" i="8"/>
  <c r="F24" i="2" s="1"/>
  <c r="I24" i="2" s="1"/>
  <c r="F102" i="8"/>
  <c r="F42" i="2" s="1"/>
  <c r="F54" i="8"/>
  <c r="F46" i="1" s="1"/>
  <c r="I46" i="1" s="1"/>
  <c r="F142" i="8"/>
  <c r="F36" i="3" s="1"/>
  <c r="F126" i="8"/>
  <c r="F20" i="3" s="1"/>
  <c r="F110" i="8"/>
  <c r="F50" i="2" s="1"/>
  <c r="I50" i="2" s="1"/>
  <c r="F77" i="8"/>
  <c r="F21" i="2" s="1"/>
  <c r="I21" i="2" s="1"/>
  <c r="F10" i="1"/>
  <c r="F243" i="8"/>
  <c r="F28" i="5" s="1"/>
  <c r="I28" i="5" s="1"/>
  <c r="F219" i="8"/>
  <c r="F52" i="4" s="1"/>
  <c r="F182" i="8"/>
  <c r="F31" i="4" s="1"/>
  <c r="F287" i="8"/>
  <c r="F22" i="6" s="1"/>
  <c r="F227" i="8"/>
  <c r="F14" i="5" s="1"/>
  <c r="I14" i="5" s="1"/>
  <c r="I55" i="5" s="1"/>
  <c r="I31" i="7" s="1"/>
  <c r="F238" i="8"/>
  <c r="F24" i="5" s="1"/>
  <c r="I24" i="5" s="1"/>
  <c r="E326" i="8"/>
  <c r="F190" i="8"/>
  <c r="F66" i="8"/>
  <c r="F11" i="2" s="1"/>
  <c r="F94" i="8"/>
  <c r="F35" i="2" s="1"/>
  <c r="I35" i="2" s="1"/>
  <c r="F230" i="8"/>
  <c r="F17" i="5" s="1"/>
  <c r="F303" i="8"/>
  <c r="F320" i="8"/>
  <c r="F17" i="7" s="1"/>
  <c r="I17" i="7" s="1"/>
  <c r="F323" i="8"/>
  <c r="F20" i="7" s="1"/>
  <c r="I20" i="7" s="1"/>
  <c r="F212" i="8"/>
  <c r="F46" i="4" s="1"/>
  <c r="I46" i="4" s="1"/>
  <c r="F172" i="8"/>
  <c r="F21" i="4" s="1"/>
  <c r="F70" i="8"/>
  <c r="F15" i="2" s="1"/>
  <c r="F43" i="8"/>
  <c r="F46" i="8"/>
  <c r="F38" i="1" s="1"/>
  <c r="I38" i="1" s="1"/>
  <c r="F154" i="8"/>
  <c r="F48" i="3" s="1"/>
  <c r="F138" i="8"/>
  <c r="F32" i="3" s="1"/>
  <c r="I32" i="3" s="1"/>
  <c r="I55" i="3" s="1"/>
  <c r="I29" i="7" s="1"/>
  <c r="F122" i="8"/>
  <c r="F16" i="3" s="1"/>
  <c r="F55" i="3" s="1"/>
  <c r="F29" i="7" s="1"/>
  <c r="F106" i="8"/>
  <c r="F46" i="2" s="1"/>
  <c r="D326" i="8"/>
  <c r="F179" i="8"/>
  <c r="F28" i="4" s="1"/>
  <c r="F311" i="8"/>
  <c r="F42" i="6" s="1"/>
  <c r="F312" i="8"/>
  <c r="F278" i="8"/>
  <c r="F164" i="8"/>
  <c r="F13" i="4" s="1"/>
  <c r="F103" i="8"/>
  <c r="F43" i="2" s="1"/>
  <c r="I43" i="2" s="1"/>
  <c r="F91" i="8"/>
  <c r="F89" i="8"/>
  <c r="F31" i="2" s="1"/>
  <c r="I31" i="2" s="1"/>
  <c r="F288" i="8"/>
  <c r="F23" i="6" s="1"/>
  <c r="F304" i="8"/>
  <c r="F37" i="6" s="1"/>
  <c r="I37" i="6" s="1"/>
  <c r="F166" i="8"/>
  <c r="F15" i="4" s="1"/>
  <c r="I15" i="4" s="1"/>
  <c r="F296" i="8"/>
  <c r="F30" i="6" s="1"/>
  <c r="I30" i="6" s="1"/>
  <c r="F315" i="8"/>
  <c r="F12" i="7" s="1"/>
  <c r="F259" i="8"/>
  <c r="F41" i="5" s="1"/>
  <c r="F270" i="8"/>
  <c r="F52" i="5" s="1"/>
  <c r="F262" i="8"/>
  <c r="F44" i="5" s="1"/>
  <c r="I44" i="5" s="1"/>
  <c r="F246" i="8"/>
  <c r="F29" i="5" s="1"/>
  <c r="F204" i="8"/>
  <c r="F39" i="4" s="1"/>
  <c r="I39" i="4" s="1"/>
  <c r="F22" i="8"/>
  <c r="F85" i="8"/>
  <c r="F28" i="2" s="1"/>
  <c r="F33" i="8"/>
  <c r="F26" i="1" s="1"/>
  <c r="I26" i="1" s="1"/>
  <c r="F93" i="8"/>
  <c r="F34" i="2" s="1"/>
  <c r="I34" i="2" s="1"/>
  <c r="F107" i="8"/>
  <c r="F47" i="2" s="1"/>
  <c r="F73" i="8"/>
  <c r="F17" i="2" s="1"/>
  <c r="I17" i="2" s="1"/>
  <c r="F11" i="8"/>
  <c r="F42" i="8"/>
  <c r="F35" i="1" s="1"/>
  <c r="I35" i="1" s="1"/>
  <c r="F49" i="1"/>
  <c r="I49" i="1" s="1"/>
  <c r="F99" i="8"/>
  <c r="F39" i="2" s="1"/>
  <c r="F71" i="8"/>
  <c r="F16" i="2" s="1"/>
  <c r="I16" i="2" s="1"/>
  <c r="F9" i="8"/>
  <c r="F43" i="6" l="1"/>
  <c r="F32" i="7" s="1"/>
  <c r="I55" i="4"/>
  <c r="I30" i="7" s="1"/>
  <c r="F55" i="4"/>
  <c r="F30" i="7" s="1"/>
  <c r="I56" i="2"/>
  <c r="I28" i="7" s="1"/>
  <c r="I23" i="7"/>
  <c r="I33" i="7" s="1"/>
  <c r="F23" i="7"/>
  <c r="F33" i="7" s="1"/>
  <c r="I43" i="6"/>
  <c r="I32" i="7" s="1"/>
  <c r="F55" i="1"/>
  <c r="F27" i="7" s="1"/>
  <c r="I10" i="1"/>
  <c r="I55" i="1" s="1"/>
  <c r="I27" i="7" s="1"/>
  <c r="F326" i="8"/>
  <c r="F55" i="5"/>
  <c r="F31" i="7" s="1"/>
  <c r="F56" i="2"/>
  <c r="F28" i="7" s="1"/>
  <c r="I34" i="7" l="1"/>
  <c r="F34" i="7"/>
</calcChain>
</file>

<file path=xl/sharedStrings.xml><?xml version="1.0" encoding="utf-8"?>
<sst xmlns="http://schemas.openxmlformats.org/spreadsheetml/2006/main" count="1791" uniqueCount="126">
  <si>
    <t>PacifiCorp</t>
  </si>
  <si>
    <t>PAGE</t>
  </si>
  <si>
    <t>TOTAL</t>
  </si>
  <si>
    <t>WASHINGTON</t>
  </si>
  <si>
    <t>ACCOUNT</t>
  </si>
  <si>
    <t>Type</t>
  </si>
  <si>
    <t>COMPANY</t>
  </si>
  <si>
    <t>FACTOR</t>
  </si>
  <si>
    <t>FACTOR %</t>
  </si>
  <si>
    <t>ALLOCATED</t>
  </si>
  <si>
    <t>REF#</t>
  </si>
  <si>
    <t>Adjustment to Rate Base:</t>
  </si>
  <si>
    <t>8.1.7</t>
  </si>
  <si>
    <t>8.1.8</t>
  </si>
  <si>
    <t xml:space="preserve"> This adjustment walks forward the Average-of-Monthly-Average electric plant in-service balances for the twelve-month period ended June 30, 2022 to End-of-Period levels as of June 30, 2022.
</t>
  </si>
  <si>
    <t>8.1.1</t>
  </si>
  <si>
    <t>8.1.2</t>
  </si>
  <si>
    <t>8.1.9</t>
  </si>
  <si>
    <t>8.1.3</t>
  </si>
  <si>
    <t>8.1.10</t>
  </si>
  <si>
    <t>8.1.4</t>
  </si>
  <si>
    <t>8.1.11</t>
  </si>
  <si>
    <t>8.1.5</t>
  </si>
  <si>
    <t>8.1.12</t>
  </si>
  <si>
    <t>8.1.6</t>
  </si>
  <si>
    <t>Adjustment Summary:</t>
  </si>
  <si>
    <t>Various</t>
  </si>
  <si>
    <t>Total Adjustment</t>
  </si>
  <si>
    <t>Indicator</t>
  </si>
  <si>
    <t>Account</t>
  </si>
  <si>
    <t>Factor</t>
  </si>
  <si>
    <t>Jun-22 AMA</t>
  </si>
  <si>
    <t>Jun-22 EOP</t>
  </si>
  <si>
    <t>Adjustment</t>
  </si>
  <si>
    <t>Reference</t>
  </si>
  <si>
    <t>302</t>
  </si>
  <si>
    <t>SG-U</t>
  </si>
  <si>
    <t>Ref. 8.1</t>
  </si>
  <si>
    <t>SG-P</t>
  </si>
  <si>
    <t>SG</t>
  </si>
  <si>
    <t>UT</t>
  </si>
  <si>
    <t>303</t>
  </si>
  <si>
    <t>CAEE</t>
  </si>
  <si>
    <t>CAGE</t>
  </si>
  <si>
    <t>CAGW</t>
  </si>
  <si>
    <t>JBG</t>
  </si>
  <si>
    <t>CA</t>
  </si>
  <si>
    <t>CN</t>
  </si>
  <si>
    <t>OR</t>
  </si>
  <si>
    <t>SO</t>
  </si>
  <si>
    <t>WA</t>
  </si>
  <si>
    <t>310</t>
  </si>
  <si>
    <t>311</t>
  </si>
  <si>
    <t>312</t>
  </si>
  <si>
    <t>314</t>
  </si>
  <si>
    <t>315</t>
  </si>
  <si>
    <t>316</t>
  </si>
  <si>
    <t>330</t>
  </si>
  <si>
    <t>331</t>
  </si>
  <si>
    <t>332</t>
  </si>
  <si>
    <t>333</t>
  </si>
  <si>
    <t>334</t>
  </si>
  <si>
    <t>335</t>
  </si>
  <si>
    <t>336</t>
  </si>
  <si>
    <t>340</t>
  </si>
  <si>
    <t>341</t>
  </si>
  <si>
    <t>Ref. 8.1.1</t>
  </si>
  <si>
    <t>342</t>
  </si>
  <si>
    <t>343</t>
  </si>
  <si>
    <t>344</t>
  </si>
  <si>
    <t>345</t>
  </si>
  <si>
    <t>346</t>
  </si>
  <si>
    <t>350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</si>
  <si>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</si>
  <si>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</si>
  <si>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</si>
  <si>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</si>
  <si>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</si>
  <si>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</si>
  <si>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</si>
  <si>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</si>
  <si>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</si>
  <si>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</si>
  <si>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</si>
  <si>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Ref. 8.1.2</t>
  </si>
  <si>
    <t>364</t>
  </si>
  <si>
    <t>365</t>
  </si>
  <si>
    <t>366</t>
  </si>
  <si>
    <t>367</t>
  </si>
  <si>
    <t>368</t>
  </si>
  <si>
    <t>369</t>
  </si>
  <si>
    <t>Ref. 8.1.3</t>
  </si>
  <si>
    <t>370</t>
  </si>
  <si>
    <t>371</t>
  </si>
  <si>
    <t>373</t>
  </si>
  <si>
    <t>389</t>
  </si>
  <si>
    <t>390</t>
  </si>
  <si>
    <t>391</t>
  </si>
  <si>
    <t>392</t>
  </si>
  <si>
    <t>Ref. 8.1.4</t>
  </si>
  <si>
    <t>393</t>
  </si>
  <si>
    <t>394</t>
  </si>
  <si>
    <t>395</t>
  </si>
  <si>
    <t>396</t>
  </si>
  <si>
    <t>Ref. 8.1.5</t>
  </si>
  <si>
    <t>397</t>
  </si>
  <si>
    <t>398</t>
  </si>
  <si>
    <t>399</t>
  </si>
  <si>
    <t>DP</t>
  </si>
  <si>
    <t>Ref. 8.1.6</t>
  </si>
  <si>
    <t>GP</t>
  </si>
  <si>
    <t>SP</t>
  </si>
  <si>
    <t>TP</t>
  </si>
  <si>
    <t>Washington 2023 General Rate Case</t>
  </si>
  <si>
    <t>Situs</t>
  </si>
  <si>
    <t>RES</t>
  </si>
  <si>
    <t>Description of Adjustment</t>
  </si>
  <si>
    <t>WY-ALL</t>
  </si>
  <si>
    <t>ID</t>
  </si>
  <si>
    <t>End-of-Period Plant Balances - Historical</t>
  </si>
  <si>
    <t>(cont.) End-of-Period Plant Balances - Historical</t>
  </si>
  <si>
    <t>(cont. 2) End-of-Period Plant Balances - Historical</t>
  </si>
  <si>
    <t>(cont. 3) End-of-Period Plant Balances - Historical</t>
  </si>
  <si>
    <t>(cont. 4) End-of-Period Plant Balances - Historical</t>
  </si>
  <si>
    <t>(cont. 5) End-of-Period Plant Balances - Historical</t>
  </si>
  <si>
    <t>(cont. 6) End-of-Period Plant Balances - Historical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</si>
</sst>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0.0000%"/>
    <numFmt numFmtId="167" formatCode="0.000%"/>
    <numFmt numFmtId="168" formatCode="_(* #,##0.0_);_(* \(#,##0.0\);_(* &quot;-&quot;??_);_(@_)"/>
  </numFmts>
  <fonts count="6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5" fillId="0" borderId="0" xfId="0" applyFont="1"/>
    <xf numFmtId="0" fontId="0" fillId="0" borderId="0" xfId="0" applyAlignment="1">
      <alignment horizontal="center"/>
    </xf>
    <xf numFmtId="0" fontId="5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5" fontId="0" fillId="0" borderId="0" xfId="1" applyNumberFormat="1" applyFont="1" applyFill="1"/>
    <xf numFmtId="168" fontId="3" fillId="0" borderId="0" xfId="1" applyNumberFormat="1" applyFont="1" applyFill="1" applyAlignment="1">
      <alignment horizontal="center"/>
    </xf>
    <xf numFmtId="165" fontId="3" fillId="0" borderId="0" xfId="1" applyNumberFormat="1" applyFont="1" applyFill="1" applyAlignment="1">
      <alignment horizontal="center"/>
    </xf>
    <xf numFmtId="0" fontId="0" fillId="0" borderId="0" xfId="0" quotePrefix="1" applyAlignment="1">
      <alignment horizontal="center"/>
    </xf>
    <xf numFmtId="165" fontId="2" fillId="0" borderId="0" xfId="1" applyNumberFormat="1" applyFont="1" applyFill="1"/>
    <xf numFmtId="165" fontId="0" fillId="0" borderId="0" xfId="1" applyNumberFormat="1" applyFont="1" applyFill="1" applyBorder="1"/>
    <xf numFmtId="165" fontId="0" fillId="0" borderId="10" xfId="0" applyNumberFormat="1" applyBorder="1"/>
    <xf numFmtId="0" fontId="2" fillId="0" borderId="0" xfId="0" applyFont="1" applyFill="1"/>
    <xf numFmtId="0" fontId="3" fillId="0" borderId="0" xfId="0" applyFont="1" applyFill="1"/>
    <xf numFmtId="0" fontId="2" fillId="0" borderId="0" xfId="0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165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left"/>
    </xf>
    <xf numFmtId="41" fontId="2" fillId="0" borderId="0" xfId="0" applyNumberFormat="1" applyFont="1" applyFill="1" applyAlignment="1">
      <alignment horizontal="center"/>
    </xf>
    <xf numFmtId="166" fontId="2" fillId="0" borderId="0" xfId="0" applyNumberFormat="1" applyFont="1" applyFill="1" applyAlignment="1">
      <alignment horizontal="center"/>
    </xf>
    <xf numFmtId="167" fontId="2" fillId="0" borderId="0" xfId="0" applyNumberFormat="1" applyFont="1" applyFill="1" applyAlignment="1">
      <alignment horizontal="center"/>
    </xf>
    <xf numFmtId="0" fontId="0" fillId="0" borderId="0" xfId="0" applyFont="1" applyFill="1"/>
    <xf numFmtId="165" fontId="2" fillId="0" borderId="1" xfId="0" applyNumberFormat="1" applyFont="1" applyFill="1" applyBorder="1" applyAlignment="1">
      <alignment horizontal="center"/>
    </xf>
    <xf numFmtId="0" fontId="2" fillId="0" borderId="2" xfId="0" applyFont="1" applyFill="1" applyBorder="1"/>
    <xf numFmtId="0" fontId="2" fillId="0" borderId="5" xfId="0" applyFont="1" applyFill="1" applyBorder="1"/>
    <xf numFmtId="0" fontId="2" fillId="0" borderId="7" xfId="0" applyFont="1" applyFill="1" applyBorder="1"/>
    <xf numFmtId="0" fontId="2" fillId="0" borderId="0" xfId="0" applyFont="1" applyFill="1" applyAlignment="1">
      <alignment horizontal="right"/>
    </xf>
    <xf numFmtId="0" fontId="2" fillId="0" borderId="0" xfId="0" quotePrefix="1" applyFont="1" applyFill="1" applyAlignment="1">
      <alignment horizontal="left"/>
    </xf>
    <xf numFmtId="165" fontId="2" fillId="0" borderId="10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left" vertical="top"/>
    </xf>
    <xf numFmtId="0" fontId="2" fillId="0" borderId="0" xfId="0" applyFont="1" applyFill="1" applyAlignment="1">
      <alignment horizontal="left" vertical="top"/>
    </xf>
    <xf numFmtId="0" fontId="2" fillId="0" borderId="6" xfId="0" applyFont="1" applyFill="1" applyBorder="1" applyAlignment="1">
      <alignment horizontal="left" vertical="top"/>
    </xf>
    <xf numFmtId="0" fontId="2" fillId="0" borderId="8" xfId="0" applyFont="1" applyFill="1" applyBorder="1" applyAlignment="1">
      <alignment horizontal="left" vertical="top"/>
    </xf>
    <xf numFmtId="0" fontId="2" fillId="0" borderId="9" xfId="0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4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SMRecov/2001/RECOV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RCHIVE\2020\ROO%20-%20JUNE%202020\Models\WA\WA%20RAM%20June%202020%20Result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2017/ROO%20-%20DECEMBER%202017/8%20-%20Rate%20Base/WA%20ONLY%20-%20End-of-Period%20Plant%20Balance/JAM%20Extract%20Year%20End%20-%20Actuals%20(14-07-45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/>
      <sheetData sheetId="1"/>
      <sheetData sheetId="2"/>
      <sheetData sheetId="3"/>
      <sheetData sheetId="4"/>
      <sheetData sheetId="5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Results"/>
      <sheetName val="AdjSummary"/>
      <sheetName val="TotalCompany"/>
      <sheetName val="Variables"/>
      <sheetName val="Valid Acct-Factor Combo"/>
      <sheetName val="Factors"/>
      <sheetName val="UnadjData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AFError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Transfer"/>
      <sheetName val="PrepareDatabase"/>
      <sheetName val="CWC - calcul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WY-ALL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WASHINGTON</v>
          </cell>
          <cell r="AL15">
            <v>3</v>
          </cell>
        </row>
      </sheetData>
      <sheetData sheetId="14"/>
      <sheetData sheetId="15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WY-ALL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OTHER</v>
          </cell>
          <cell r="P3" t="str">
            <v>NON-UTILITY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WY-ALL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OTHER</v>
          </cell>
          <cell r="AG3" t="str">
            <v>NON-UTILITY</v>
          </cell>
        </row>
        <row r="4">
          <cell r="B4" t="str">
            <v>SG</v>
          </cell>
          <cell r="E4">
            <v>1</v>
          </cell>
          <cell r="F4">
            <v>1.4964931188777231E-2</v>
          </cell>
          <cell r="G4">
            <v>0.26356414019392754</v>
          </cell>
          <cell r="H4">
            <v>7.880379200817228E-2</v>
          </cell>
          <cell r="I4">
            <v>0.14635553052138031</v>
          </cell>
          <cell r="J4">
            <v>0.12439210380342616</v>
          </cell>
          <cell r="K4">
            <v>0.43590193788765402</v>
          </cell>
          <cell r="L4">
            <v>6.0045157167410809E-2</v>
          </cell>
          <cell r="M4">
            <v>2.1963426717954142E-2</v>
          </cell>
          <cell r="N4">
            <v>3.6451103267796112E-4</v>
          </cell>
          <cell r="O4">
            <v>0</v>
          </cell>
          <cell r="P4">
            <v>0</v>
          </cell>
          <cell r="S4" t="str">
            <v>SG</v>
          </cell>
          <cell r="V4">
            <v>1</v>
          </cell>
          <cell r="W4">
            <v>1.4964931188777231E-2</v>
          </cell>
          <cell r="X4">
            <v>0.26356414019392754</v>
          </cell>
          <cell r="Y4">
            <v>7.880379200817228E-2</v>
          </cell>
          <cell r="Z4">
            <v>0.14635553052138031</v>
          </cell>
          <cell r="AA4">
            <v>0.12439210380342616</v>
          </cell>
          <cell r="AB4">
            <v>0.43590193788765402</v>
          </cell>
          <cell r="AC4">
            <v>6.0045157167410809E-2</v>
          </cell>
          <cell r="AD4">
            <v>2.1963426717954142E-2</v>
          </cell>
          <cell r="AE4">
            <v>3.6451103267796112E-4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</v>
          </cell>
          <cell r="F5">
            <v>1.4964931188777231E-2</v>
          </cell>
          <cell r="G5">
            <v>0.26356414019392754</v>
          </cell>
          <cell r="H5">
            <v>7.880379200817228E-2</v>
          </cell>
          <cell r="I5">
            <v>0.14635553052138031</v>
          </cell>
          <cell r="J5">
            <v>0.12439210380342616</v>
          </cell>
          <cell r="K5">
            <v>0.43590193788765402</v>
          </cell>
          <cell r="L5">
            <v>6.0045157167410809E-2</v>
          </cell>
          <cell r="M5">
            <v>2.1963426717954142E-2</v>
          </cell>
          <cell r="N5">
            <v>3.6451103267796112E-4</v>
          </cell>
          <cell r="O5">
            <v>0</v>
          </cell>
          <cell r="P5">
            <v>0</v>
          </cell>
          <cell r="S5" t="str">
            <v>SG-P</v>
          </cell>
          <cell r="V5">
            <v>1</v>
          </cell>
          <cell r="W5">
            <v>1.4964931188777231E-2</v>
          </cell>
          <cell r="X5">
            <v>0.26356414019392754</v>
          </cell>
          <cell r="Y5">
            <v>7.880379200817228E-2</v>
          </cell>
          <cell r="Z5">
            <v>0.14635553052138031</v>
          </cell>
          <cell r="AA5">
            <v>0.12439210380342616</v>
          </cell>
          <cell r="AB5">
            <v>0.43590193788765402</v>
          </cell>
          <cell r="AC5">
            <v>6.0045157167410809E-2</v>
          </cell>
          <cell r="AD5">
            <v>2.1963426717954142E-2</v>
          </cell>
          <cell r="AE5">
            <v>3.6451103267796112E-4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</v>
          </cell>
          <cell r="F6">
            <v>1.4964931188777231E-2</v>
          </cell>
          <cell r="G6">
            <v>0.26356414019392754</v>
          </cell>
          <cell r="H6">
            <v>7.880379200817228E-2</v>
          </cell>
          <cell r="I6">
            <v>0.14635553052138031</v>
          </cell>
          <cell r="J6">
            <v>0.12439210380342616</v>
          </cell>
          <cell r="K6">
            <v>0.43590193788765402</v>
          </cell>
          <cell r="L6">
            <v>6.0045157167410809E-2</v>
          </cell>
          <cell r="M6">
            <v>2.1963426717954142E-2</v>
          </cell>
          <cell r="N6">
            <v>3.6451103267796112E-4</v>
          </cell>
          <cell r="O6">
            <v>0</v>
          </cell>
          <cell r="P6">
            <v>0</v>
          </cell>
          <cell r="S6" t="str">
            <v>SG-U</v>
          </cell>
          <cell r="V6">
            <v>1</v>
          </cell>
          <cell r="W6">
            <v>1.4964931188777231E-2</v>
          </cell>
          <cell r="X6">
            <v>0.26356414019392754</v>
          </cell>
          <cell r="Y6">
            <v>7.880379200817228E-2</v>
          </cell>
          <cell r="Z6">
            <v>0.14635553052138031</v>
          </cell>
          <cell r="AA6">
            <v>0.12439210380342616</v>
          </cell>
          <cell r="AB6">
            <v>0.43590193788765402</v>
          </cell>
          <cell r="AC6">
            <v>6.0045157167410809E-2</v>
          </cell>
          <cell r="AD6">
            <v>2.1963426717954142E-2</v>
          </cell>
          <cell r="AE6">
            <v>3.6451103267796112E-4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1</v>
          </cell>
          <cell r="F7">
            <v>3.1065301173690552E-2</v>
          </cell>
          <cell r="G7">
            <v>0.54712576292027482</v>
          </cell>
          <cell r="H7">
            <v>0.16358668820332672</v>
          </cell>
          <cell r="I7">
            <v>0.2582222477027078</v>
          </cell>
          <cell r="J7">
            <v>0.2582222477027078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1</v>
          </cell>
          <cell r="W7">
            <v>3.1065301173690552E-2</v>
          </cell>
          <cell r="X7">
            <v>0.54712576292027482</v>
          </cell>
          <cell r="Y7">
            <v>0.16358668820332672</v>
          </cell>
          <cell r="Z7">
            <v>0.2582222477027078</v>
          </cell>
          <cell r="AA7">
            <v>0.2582222477027078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0.99999999999999978</v>
          </cell>
          <cell r="F8">
            <v>0</v>
          </cell>
          <cell r="G8">
            <v>0</v>
          </cell>
          <cell r="H8">
            <v>0</v>
          </cell>
          <cell r="I8">
            <v>4.2377937056034695E-2</v>
          </cell>
          <cell r="J8">
            <v>0</v>
          </cell>
          <cell r="K8">
            <v>0.84106296907239808</v>
          </cell>
          <cell r="L8">
            <v>0.11585577804578893</v>
          </cell>
          <cell r="M8">
            <v>4.2377937056034695E-2</v>
          </cell>
          <cell r="N8">
            <v>7.0331582577819738E-4</v>
          </cell>
          <cell r="O8">
            <v>0</v>
          </cell>
          <cell r="P8">
            <v>0</v>
          </cell>
          <cell r="S8" t="str">
            <v>DGU</v>
          </cell>
          <cell r="V8">
            <v>0.99999999999999978</v>
          </cell>
          <cell r="W8">
            <v>0</v>
          </cell>
          <cell r="X8">
            <v>0</v>
          </cell>
          <cell r="Y8">
            <v>0</v>
          </cell>
          <cell r="Z8">
            <v>4.2377937056034695E-2</v>
          </cell>
          <cell r="AA8">
            <v>0</v>
          </cell>
          <cell r="AB8">
            <v>0.84106296907239808</v>
          </cell>
          <cell r="AC8">
            <v>0.11585577804578893</v>
          </cell>
          <cell r="AD8">
            <v>4.2377937056034695E-2</v>
          </cell>
          <cell r="AE8">
            <v>7.0331582577819738E-4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1.5210781363408771E-2</v>
          </cell>
          <cell r="G9">
            <v>0.27065800897895975</v>
          </cell>
          <cell r="H9">
            <v>7.9491654998805963E-2</v>
          </cell>
          <cell r="I9">
            <v>0.14128088940472441</v>
          </cell>
          <cell r="J9">
            <v>0.12037301743260999</v>
          </cell>
          <cell r="K9">
            <v>0.43539211473505296</v>
          </cell>
          <cell r="L9">
            <v>5.7596439480243081E-2</v>
          </cell>
          <cell r="M9">
            <v>2.0907871972114415E-2</v>
          </cell>
          <cell r="N9">
            <v>3.7011103880520553E-4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1.5210781363408771E-2</v>
          </cell>
          <cell r="X9">
            <v>0.27065800897895975</v>
          </cell>
          <cell r="Y9">
            <v>7.9491654998805963E-2</v>
          </cell>
          <cell r="Z9">
            <v>0.14128088940472441</v>
          </cell>
          <cell r="AA9">
            <v>0.12037301743260999</v>
          </cell>
          <cell r="AB9">
            <v>0.43539211473505296</v>
          </cell>
          <cell r="AC9">
            <v>5.7596439480243081E-2</v>
          </cell>
          <cell r="AD9">
            <v>2.0907871972114415E-2</v>
          </cell>
          <cell r="AE9">
            <v>3.7011103880520553E-4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0.99999999999999978</v>
          </cell>
          <cell r="F10">
            <v>1.4227380664882609E-2</v>
          </cell>
          <cell r="G10">
            <v>0.24228253383883083</v>
          </cell>
          <cell r="H10">
            <v>7.6740203036271215E-2</v>
          </cell>
          <cell r="I10">
            <v>0.16157945387134798</v>
          </cell>
          <cell r="J10">
            <v>0.13644936291587464</v>
          </cell>
          <cell r="K10">
            <v>0.43743140734545721</v>
          </cell>
          <cell r="L10">
            <v>6.7391310228913967E-2</v>
          </cell>
          <cell r="M10">
            <v>2.5130090955473326E-2</v>
          </cell>
          <cell r="N10">
            <v>3.4771101429622794E-4</v>
          </cell>
          <cell r="O10">
            <v>0</v>
          </cell>
          <cell r="P10">
            <v>0</v>
          </cell>
          <cell r="S10" t="str">
            <v>SE</v>
          </cell>
          <cell r="V10">
            <v>0.99999999999999978</v>
          </cell>
          <cell r="W10">
            <v>1.4227380664882609E-2</v>
          </cell>
          <cell r="X10">
            <v>0.24228253383883083</v>
          </cell>
          <cell r="Y10">
            <v>7.6740203036271215E-2</v>
          </cell>
          <cell r="Z10">
            <v>0.16157945387134798</v>
          </cell>
          <cell r="AA10">
            <v>0.13644936291587464</v>
          </cell>
          <cell r="AB10">
            <v>0.43743140734545721</v>
          </cell>
          <cell r="AC10">
            <v>6.7391310228913967E-2</v>
          </cell>
          <cell r="AD10">
            <v>2.5130090955473326E-2</v>
          </cell>
          <cell r="AE10">
            <v>3.4771101429622794E-4</v>
          </cell>
          <cell r="AF10">
            <v>0</v>
          </cell>
          <cell r="AG10">
            <v>0</v>
          </cell>
        </row>
        <row r="11">
          <cell r="B11" t="str">
            <v>CAEW</v>
          </cell>
          <cell r="E11">
            <v>1</v>
          </cell>
          <cell r="F11">
            <v>4.2692800140349693E-2</v>
          </cell>
          <cell r="G11">
            <v>0.7270291024271307</v>
          </cell>
          <cell r="H11">
            <v>0.23027809743251965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S11" t="str">
            <v>CAEW</v>
          </cell>
          <cell r="V11">
            <v>1</v>
          </cell>
          <cell r="W11">
            <v>4.2692800140349693E-2</v>
          </cell>
          <cell r="X11">
            <v>0.7270291024271307</v>
          </cell>
          <cell r="Y11">
            <v>0.23027809743251965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B12" t="str">
            <v>CAEE</v>
          </cell>
          <cell r="E12">
            <v>1.0000000000000002</v>
          </cell>
          <cell r="F12">
            <v>0</v>
          </cell>
          <cell r="G12">
            <v>0</v>
          </cell>
          <cell r="H12">
            <v>0</v>
          </cell>
          <cell r="I12">
            <v>0.24233893116739741</v>
          </cell>
          <cell r="J12">
            <v>0.20464849939296006</v>
          </cell>
          <cell r="K12">
            <v>0.65606521853671229</v>
          </cell>
          <cell r="L12">
            <v>0.10107434887017831</v>
          </cell>
          <cell r="M12">
            <v>3.7690431774437344E-2</v>
          </cell>
          <cell r="N12">
            <v>5.2150142571203231E-4</v>
          </cell>
          <cell r="O12">
            <v>0</v>
          </cell>
          <cell r="P12">
            <v>0</v>
          </cell>
          <cell r="S12" t="str">
            <v>CAEE</v>
          </cell>
          <cell r="V12">
            <v>1.0000000000000002</v>
          </cell>
          <cell r="W12">
            <v>0</v>
          </cell>
          <cell r="X12">
            <v>0</v>
          </cell>
          <cell r="Y12">
            <v>0</v>
          </cell>
          <cell r="Z12">
            <v>0.24233893116739741</v>
          </cell>
          <cell r="AA12">
            <v>0.20464849939296006</v>
          </cell>
          <cell r="AB12">
            <v>0.65606521853671229</v>
          </cell>
          <cell r="AC12">
            <v>0.10107434887017831</v>
          </cell>
          <cell r="AD12">
            <v>3.7690431774437344E-2</v>
          </cell>
          <cell r="AE12">
            <v>5.2150142571203231E-4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3.0290390466420045E-2</v>
          </cell>
          <cell r="G13">
            <v>0.51582457277510163</v>
          </cell>
          <cell r="H13">
            <v>0.1633814944010418</v>
          </cell>
          <cell r="I13">
            <v>0.29050354235743653</v>
          </cell>
          <cell r="J13">
            <v>0.29050354235743653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3.0290390466420045E-2</v>
          </cell>
          <cell r="X13">
            <v>0.51582457277510163</v>
          </cell>
          <cell r="Y13">
            <v>0.1633814944010418</v>
          </cell>
          <cell r="Z13">
            <v>0.29050354235743653</v>
          </cell>
          <cell r="AA13">
            <v>0.29050354235743653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</v>
          </cell>
          <cell r="F14">
            <v>0</v>
          </cell>
          <cell r="G14">
            <v>0</v>
          </cell>
          <cell r="H14">
            <v>0</v>
          </cell>
          <cell r="I14">
            <v>4.7388395879898002E-2</v>
          </cell>
          <cell r="J14">
            <v>0</v>
          </cell>
          <cell r="K14">
            <v>0.82487455928099773</v>
          </cell>
          <cell r="L14">
            <v>0.1270813581077484</v>
          </cell>
          <cell r="M14">
            <v>4.7388395879898002E-2</v>
          </cell>
          <cell r="N14">
            <v>6.5568673135589007E-4</v>
          </cell>
          <cell r="O14">
            <v>0</v>
          </cell>
          <cell r="P14">
            <v>0</v>
          </cell>
          <cell r="S14" t="str">
            <v>DEU</v>
          </cell>
          <cell r="V14">
            <v>1</v>
          </cell>
          <cell r="W14">
            <v>0</v>
          </cell>
          <cell r="X14">
            <v>0</v>
          </cell>
          <cell r="Y14">
            <v>0</v>
          </cell>
          <cell r="Z14">
            <v>4.7388395879898002E-2</v>
          </cell>
          <cell r="AA14">
            <v>0</v>
          </cell>
          <cell r="AB14">
            <v>0.82487455928099773</v>
          </cell>
          <cell r="AC14">
            <v>0.1270813581077484</v>
          </cell>
          <cell r="AD14">
            <v>4.7388395879898002E-2</v>
          </cell>
          <cell r="AE14">
            <v>6.5568673135589007E-4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1.0000000000000002</v>
          </cell>
          <cell r="F15">
            <v>1.9944376229518026E-2</v>
          </cell>
          <cell r="G15">
            <v>0.24503232780014517</v>
          </cell>
          <cell r="H15">
            <v>6.9211053697890629E-2</v>
          </cell>
          <cell r="I15">
            <v>0.14253976363599263</v>
          </cell>
          <cell r="J15">
            <v>0.12036535542429679</v>
          </cell>
          <cell r="K15">
            <v>0.46138653962882548</v>
          </cell>
          <cell r="L15">
            <v>6.1607012643169923E-2</v>
          </cell>
          <cell r="M15">
            <v>2.2174408211695838E-2</v>
          </cell>
          <cell r="N15">
            <v>2.7892636445794514E-4</v>
          </cell>
          <cell r="O15">
            <v>0</v>
          </cell>
          <cell r="P15">
            <v>0</v>
          </cell>
          <cell r="S15" t="str">
            <v>SO</v>
          </cell>
          <cell r="V15">
            <v>1.0000000000000002</v>
          </cell>
          <cell r="W15">
            <v>1.9944376229518026E-2</v>
          </cell>
          <cell r="X15">
            <v>0.24503232780014517</v>
          </cell>
          <cell r="Y15">
            <v>6.9211053697890629E-2</v>
          </cell>
          <cell r="Z15">
            <v>0.14253976363599263</v>
          </cell>
          <cell r="AA15">
            <v>0.12036535542429679</v>
          </cell>
          <cell r="AB15">
            <v>0.46138653962882548</v>
          </cell>
          <cell r="AC15">
            <v>6.1607012643169923E-2</v>
          </cell>
          <cell r="AD15">
            <v>2.2174408211695838E-2</v>
          </cell>
          <cell r="AE15">
            <v>2.7892636445794514E-4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1.0000000000000002</v>
          </cell>
          <cell r="F16">
            <v>1.9944376229518026E-2</v>
          </cell>
          <cell r="G16">
            <v>0.24503232780014517</v>
          </cell>
          <cell r="H16">
            <v>6.9211053697890629E-2</v>
          </cell>
          <cell r="I16">
            <v>0.14253976363599263</v>
          </cell>
          <cell r="J16">
            <v>0.12036535542429679</v>
          </cell>
          <cell r="K16">
            <v>0.46138653962882548</v>
          </cell>
          <cell r="L16">
            <v>6.1607012643169923E-2</v>
          </cell>
          <cell r="M16">
            <v>2.2174408211695838E-2</v>
          </cell>
          <cell r="N16">
            <v>2.7892636445794514E-4</v>
          </cell>
          <cell r="O16">
            <v>0</v>
          </cell>
          <cell r="P16">
            <v>0</v>
          </cell>
          <cell r="S16" t="str">
            <v>SO-P</v>
          </cell>
          <cell r="V16">
            <v>1.0000000000000002</v>
          </cell>
          <cell r="W16">
            <v>1.9944376229518026E-2</v>
          </cell>
          <cell r="X16">
            <v>0.24503232780014517</v>
          </cell>
          <cell r="Y16">
            <v>6.9211053697890629E-2</v>
          </cell>
          <cell r="Z16">
            <v>0.14253976363599263</v>
          </cell>
          <cell r="AA16">
            <v>0.12036535542429679</v>
          </cell>
          <cell r="AB16">
            <v>0.46138653962882548</v>
          </cell>
          <cell r="AC16">
            <v>6.1607012643169923E-2</v>
          </cell>
          <cell r="AD16">
            <v>2.2174408211695838E-2</v>
          </cell>
          <cell r="AE16">
            <v>2.7892636445794514E-4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1.0000000000000002</v>
          </cell>
          <cell r="F17">
            <v>1.9944376229518026E-2</v>
          </cell>
          <cell r="G17">
            <v>0.24503232780014517</v>
          </cell>
          <cell r="H17">
            <v>6.9211053697890629E-2</v>
          </cell>
          <cell r="I17">
            <v>0.14253976363599263</v>
          </cell>
          <cell r="J17">
            <v>0.12036535542429679</v>
          </cell>
          <cell r="K17">
            <v>0.46138653962882548</v>
          </cell>
          <cell r="L17">
            <v>6.1607012643169923E-2</v>
          </cell>
          <cell r="M17">
            <v>2.2174408211695838E-2</v>
          </cell>
          <cell r="N17">
            <v>2.7892636445794514E-4</v>
          </cell>
          <cell r="O17">
            <v>0</v>
          </cell>
          <cell r="P17">
            <v>0</v>
          </cell>
          <cell r="S17" t="str">
            <v>SO-U</v>
          </cell>
          <cell r="V17">
            <v>1.0000000000000002</v>
          </cell>
          <cell r="W17">
            <v>1.9944376229518026E-2</v>
          </cell>
          <cell r="X17">
            <v>0.24503232780014517</v>
          </cell>
          <cell r="Y17">
            <v>6.9211053697890629E-2</v>
          </cell>
          <cell r="Z17">
            <v>0.14253976363599263</v>
          </cell>
          <cell r="AA17">
            <v>0.12036535542429679</v>
          </cell>
          <cell r="AB17">
            <v>0.46138653962882548</v>
          </cell>
          <cell r="AC17">
            <v>6.1607012643169923E-2</v>
          </cell>
          <cell r="AD17">
            <v>2.2174408211695838E-2</v>
          </cell>
          <cell r="AE17">
            <v>2.7892636445794514E-4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1.0000000000000002</v>
          </cell>
          <cell r="F20">
            <v>1.9944376229518022E-2</v>
          </cell>
          <cell r="G20">
            <v>0.24503232780014519</v>
          </cell>
          <cell r="H20">
            <v>6.9211053697890657E-2</v>
          </cell>
          <cell r="I20">
            <v>0.14253976363599266</v>
          </cell>
          <cell r="J20">
            <v>0.12036535542429683</v>
          </cell>
          <cell r="K20">
            <v>0.46138653962882542</v>
          </cell>
          <cell r="L20">
            <v>6.1607012643169923E-2</v>
          </cell>
          <cell r="M20">
            <v>2.2174408211695838E-2</v>
          </cell>
          <cell r="N20">
            <v>2.7892636445794514E-4</v>
          </cell>
          <cell r="O20">
            <v>0</v>
          </cell>
          <cell r="P20">
            <v>0</v>
          </cell>
          <cell r="S20" t="str">
            <v>GPS</v>
          </cell>
          <cell r="V20">
            <v>1.0000000000000002</v>
          </cell>
          <cell r="W20">
            <v>1.9944376229518022E-2</v>
          </cell>
          <cell r="X20">
            <v>0.24503232780014522</v>
          </cell>
          <cell r="Y20">
            <v>6.9211053697890657E-2</v>
          </cell>
          <cell r="Z20">
            <v>0.14253976363599266</v>
          </cell>
          <cell r="AA20">
            <v>0.12036535542429683</v>
          </cell>
          <cell r="AB20">
            <v>0.46138653962882542</v>
          </cell>
          <cell r="AC20">
            <v>6.1607012643169923E-2</v>
          </cell>
          <cell r="AD20">
            <v>2.2174408211695838E-2</v>
          </cell>
          <cell r="AE20">
            <v>2.7892636445794519E-4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0.99999999999999967</v>
          </cell>
          <cell r="F23">
            <v>1.7297423451525705E-2</v>
          </cell>
          <cell r="G23">
            <v>0.2257494348430458</v>
          </cell>
          <cell r="H23">
            <v>6.365304031015126E-2</v>
          </cell>
          <cell r="I23">
            <v>0.14554142718995389</v>
          </cell>
          <cell r="J23">
            <v>0.12304873738906572</v>
          </cell>
          <cell r="K23">
            <v>0.48435161879509075</v>
          </cell>
          <cell r="L23">
            <v>6.2899145906945064E-2</v>
          </cell>
          <cell r="M23">
            <v>2.2492689800888161E-2</v>
          </cell>
          <cell r="N23">
            <v>2.9409171748274738E-4</v>
          </cell>
          <cell r="O23">
            <v>2.1381778580448267E-4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1.7297423451525705E-2</v>
          </cell>
          <cell r="X23">
            <v>0.22574943484304585</v>
          </cell>
          <cell r="Y23">
            <v>6.365304031015126E-2</v>
          </cell>
          <cell r="Z23">
            <v>0.14554142718995389</v>
          </cell>
          <cell r="AA23">
            <v>0.12304873738906572</v>
          </cell>
          <cell r="AB23">
            <v>0.48435161879509075</v>
          </cell>
          <cell r="AC23">
            <v>6.2899145906945064E-2</v>
          </cell>
          <cell r="AD23">
            <v>2.2492689800888161E-2</v>
          </cell>
          <cell r="AE23">
            <v>2.9409171748274749E-4</v>
          </cell>
          <cell r="AF23">
            <v>2.1381778580448267E-4</v>
          </cell>
          <cell r="AG23">
            <v>0</v>
          </cell>
        </row>
        <row r="24">
          <cell r="B24" t="str">
            <v>SSCCT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SSCCT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SSECT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SSECT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SSCCH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SSCCH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SSECH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SSECH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SSGCH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SSGCH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SSCP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SSCP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SSEP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SSEP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SSGC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SSGC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SSGCT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SSGCT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MC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S33" t="str">
            <v>MC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0.99999999999999956</v>
          </cell>
          <cell r="F34">
            <v>3.1703038784188925E-2</v>
          </cell>
          <cell r="G34">
            <v>0.26859737423198754</v>
          </cell>
          <cell r="H34">
            <v>6.3406695699418827E-2</v>
          </cell>
          <cell r="I34">
            <v>0.10451745779158789</v>
          </cell>
          <cell r="J34">
            <v>8.5981482190494146E-2</v>
          </cell>
          <cell r="K34">
            <v>0.4815625397440878</v>
          </cell>
          <cell r="L34">
            <v>5.0212893748728782E-2</v>
          </cell>
          <cell r="M34">
            <v>1.853597560109374E-2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0.99999999999999956</v>
          </cell>
          <cell r="W34">
            <v>3.1703038784188925E-2</v>
          </cell>
          <cell r="X34">
            <v>0.26859737423198754</v>
          </cell>
          <cell r="Y34">
            <v>6.3406695699418827E-2</v>
          </cell>
          <cell r="Z34">
            <v>0.10451745779158789</v>
          </cell>
          <cell r="AA34">
            <v>8.5981482190494146E-2</v>
          </cell>
          <cell r="AB34">
            <v>0.4815625397440878</v>
          </cell>
          <cell r="AC34">
            <v>5.0212893748728782E-2</v>
          </cell>
          <cell r="AD34">
            <v>1.853597560109374E-2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CAGW</v>
          </cell>
          <cell r="E35">
            <v>1</v>
          </cell>
          <cell r="F35">
            <v>4.1822071502039197E-2</v>
          </cell>
          <cell r="G35">
            <v>0.73346250183308981</v>
          </cell>
          <cell r="H35">
            <v>0.22471542666487104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CAGW</v>
          </cell>
          <cell r="V35">
            <v>1</v>
          </cell>
          <cell r="W35">
            <v>4.1822071502039197E-2</v>
          </cell>
          <cell r="X35">
            <v>0.73346250183308981</v>
          </cell>
          <cell r="Y35">
            <v>0.22471542666487104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CAGE</v>
          </cell>
          <cell r="E36">
            <v>0.99999999999999978</v>
          </cell>
          <cell r="F36">
            <v>0</v>
          </cell>
          <cell r="G36">
            <v>0</v>
          </cell>
          <cell r="H36">
            <v>0</v>
          </cell>
          <cell r="I36">
            <v>0.22235240944570672</v>
          </cell>
          <cell r="J36">
            <v>0.18914477014593128</v>
          </cell>
          <cell r="K36">
            <v>0.68383154861329831</v>
          </cell>
          <cell r="L36">
            <v>9.3251647759274067E-2</v>
          </cell>
          <cell r="M36">
            <v>3.3207639299775452E-2</v>
          </cell>
          <cell r="N36">
            <v>5.6439418172082498E-4</v>
          </cell>
          <cell r="O36">
            <v>0</v>
          </cell>
          <cell r="P36">
            <v>0</v>
          </cell>
          <cell r="S36" t="str">
            <v>CAGE</v>
          </cell>
          <cell r="V36">
            <v>0.99999999999999978</v>
          </cell>
          <cell r="W36">
            <v>0</v>
          </cell>
          <cell r="X36">
            <v>0</v>
          </cell>
          <cell r="Y36">
            <v>0</v>
          </cell>
          <cell r="Z36">
            <v>0.22235240944570672</v>
          </cell>
          <cell r="AA36">
            <v>0.18914477014593128</v>
          </cell>
          <cell r="AB36">
            <v>0.68383154861329831</v>
          </cell>
          <cell r="AC36">
            <v>9.3251647759274067E-2</v>
          </cell>
          <cell r="AD36">
            <v>3.3207639299775452E-2</v>
          </cell>
          <cell r="AE36">
            <v>5.6439418172082498E-4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1.0000000000000002</v>
          </cell>
          <cell r="F38">
            <v>0</v>
          </cell>
          <cell r="G38">
            <v>0</v>
          </cell>
          <cell r="H38">
            <v>0</v>
          </cell>
          <cell r="I38">
            <v>0.24233893116739738</v>
          </cell>
          <cell r="J38">
            <v>0.20464849939296004</v>
          </cell>
          <cell r="K38">
            <v>0.65606521853671229</v>
          </cell>
          <cell r="L38">
            <v>0.10107434887017831</v>
          </cell>
          <cell r="M38">
            <v>3.7690431774437337E-2</v>
          </cell>
          <cell r="N38">
            <v>5.2150142571203231E-4</v>
          </cell>
          <cell r="O38">
            <v>0</v>
          </cell>
          <cell r="P38">
            <v>0</v>
          </cell>
          <cell r="S38" t="str">
            <v>DNPGMU</v>
          </cell>
          <cell r="V38">
            <v>1.0000000000000002</v>
          </cell>
          <cell r="W38">
            <v>0</v>
          </cell>
          <cell r="X38">
            <v>0</v>
          </cell>
          <cell r="Y38">
            <v>0</v>
          </cell>
          <cell r="Z38">
            <v>0.24233893116739738</v>
          </cell>
          <cell r="AA38">
            <v>0.20464849939296004</v>
          </cell>
          <cell r="AB38">
            <v>0.65606521853671229</v>
          </cell>
          <cell r="AC38">
            <v>0.10107434887017831</v>
          </cell>
          <cell r="AD38">
            <v>3.7690431774437337E-2</v>
          </cell>
          <cell r="AE38">
            <v>5.2150142571203231E-4</v>
          </cell>
          <cell r="AF38">
            <v>0</v>
          </cell>
          <cell r="AG38">
            <v>0</v>
          </cell>
        </row>
        <row r="39">
          <cell r="B39" t="str">
            <v>JBG</v>
          </cell>
          <cell r="E39">
            <v>1</v>
          </cell>
          <cell r="F39">
            <v>4.1822071502039197E-2</v>
          </cell>
          <cell r="G39">
            <v>0.73346250183308981</v>
          </cell>
          <cell r="H39">
            <v>0.22471542666487104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JBG</v>
          </cell>
          <cell r="V39">
            <v>1</v>
          </cell>
          <cell r="W39">
            <v>4.1822071502039197E-2</v>
          </cell>
          <cell r="X39">
            <v>0.73346250183308981</v>
          </cell>
          <cell r="Y39">
            <v>0.22471542666487104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JBE</v>
          </cell>
          <cell r="E40">
            <v>1</v>
          </cell>
          <cell r="F40">
            <v>4.2692800140349693E-2</v>
          </cell>
          <cell r="G40">
            <v>0.7270291024271307</v>
          </cell>
          <cell r="H40">
            <v>0.23027809743251965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JBE</v>
          </cell>
          <cell r="V40">
            <v>1</v>
          </cell>
          <cell r="W40">
            <v>4.2692800140349693E-2</v>
          </cell>
          <cell r="X40">
            <v>0.7270291024271307</v>
          </cell>
          <cell r="Y40">
            <v>0.23027809743251965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WRG</v>
          </cell>
          <cell r="E41">
            <v>1.0000000000000002</v>
          </cell>
          <cell r="F41">
            <v>9.7621551151272652E-3</v>
          </cell>
          <cell r="G41">
            <v>0.17120564469588304</v>
          </cell>
          <cell r="H41">
            <v>5.245332842390444E-2</v>
          </cell>
          <cell r="I41">
            <v>0.17045065916713817</v>
          </cell>
          <cell r="J41">
            <v>0.14499438449873439</v>
          </cell>
          <cell r="K41">
            <v>0.52421081701335337</v>
          </cell>
          <cell r="L41">
            <v>7.1484742929539463E-2</v>
          </cell>
          <cell r="M41">
            <v>2.5456274668403774E-2</v>
          </cell>
          <cell r="N41">
            <v>4.3265265505432855E-4</v>
          </cell>
          <cell r="O41">
            <v>0</v>
          </cell>
          <cell r="P41">
            <v>0</v>
          </cell>
          <cell r="S41" t="str">
            <v>WRG</v>
          </cell>
          <cell r="V41">
            <v>1.0000000000000002</v>
          </cell>
          <cell r="W41">
            <v>9.7621551151272652E-3</v>
          </cell>
          <cell r="X41">
            <v>0.17120564469588304</v>
          </cell>
          <cell r="Y41">
            <v>5.245332842390444E-2</v>
          </cell>
          <cell r="Z41">
            <v>0.17045065916713817</v>
          </cell>
          <cell r="AA41">
            <v>0.14499438449873439</v>
          </cell>
          <cell r="AB41">
            <v>0.52421081701335337</v>
          </cell>
          <cell r="AC41">
            <v>7.1484742929539463E-2</v>
          </cell>
          <cell r="AD41">
            <v>2.5456274668403774E-2</v>
          </cell>
          <cell r="AE41">
            <v>4.3265265505432855E-4</v>
          </cell>
          <cell r="AF41">
            <v>0</v>
          </cell>
          <cell r="AG41">
            <v>0</v>
          </cell>
        </row>
        <row r="42">
          <cell r="B42" t="str">
            <v>WRE</v>
          </cell>
          <cell r="E42">
            <v>0.99999999999999978</v>
          </cell>
          <cell r="F42">
            <v>9.9654015762681517E-3</v>
          </cell>
          <cell r="G42">
            <v>0.16970395334815824</v>
          </cell>
          <cell r="H42">
            <v>5.375177331048836E-2</v>
          </cell>
          <cell r="I42">
            <v>0.18577190443906016</v>
          </cell>
          <cell r="J42">
            <v>0.15687921577307307</v>
          </cell>
          <cell r="K42">
            <v>0.502925735030187</v>
          </cell>
          <cell r="L42">
            <v>7.7481460321291912E-2</v>
          </cell>
          <cell r="M42">
            <v>2.8892688665987102E-2</v>
          </cell>
          <cell r="N42">
            <v>3.997719745462132E-4</v>
          </cell>
          <cell r="O42">
            <v>0</v>
          </cell>
          <cell r="P42">
            <v>0</v>
          </cell>
          <cell r="S42" t="str">
            <v>WRE</v>
          </cell>
          <cell r="V42">
            <v>0.99999999999999978</v>
          </cell>
          <cell r="W42">
            <v>9.9654015762681517E-3</v>
          </cell>
          <cell r="X42">
            <v>0.16970395334815824</v>
          </cell>
          <cell r="Y42">
            <v>5.375177331048836E-2</v>
          </cell>
          <cell r="Z42">
            <v>0.18577190443906016</v>
          </cell>
          <cell r="AA42">
            <v>0.15687921577307307</v>
          </cell>
          <cell r="AB42">
            <v>0.502925735030187</v>
          </cell>
          <cell r="AC42">
            <v>7.7481460321291912E-2</v>
          </cell>
          <cell r="AD42">
            <v>2.8892688665987102E-2</v>
          </cell>
          <cell r="AE42">
            <v>3.997719745462132E-4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SNPPH-P</v>
          </cell>
          <cell r="E45">
            <v>1.0000000000000002</v>
          </cell>
          <cell r="F45">
            <v>3.4416249762119398E-2</v>
          </cell>
          <cell r="G45">
            <v>0.60358150009393385</v>
          </cell>
          <cell r="H45">
            <v>0.18492298376761016</v>
          </cell>
          <cell r="I45">
            <v>3.7995740271122999E-2</v>
          </cell>
          <cell r="J45">
            <v>3.2321194890675954E-2</v>
          </cell>
          <cell r="K45">
            <v>0.11685362877371949</v>
          </cell>
          <cell r="L45">
            <v>1.5934908899562807E-2</v>
          </cell>
          <cell r="M45">
            <v>5.6745453804470424E-3</v>
          </cell>
          <cell r="N45">
            <v>9.6444085281808999E-5</v>
          </cell>
          <cell r="O45">
            <v>6.1985443466498836E-3</v>
          </cell>
          <cell r="P45">
            <v>0</v>
          </cell>
          <cell r="S45" t="str">
            <v>SNPPH-P</v>
          </cell>
          <cell r="V45">
            <v>1.0000000000000002</v>
          </cell>
          <cell r="W45">
            <v>3.4416249762119398E-2</v>
          </cell>
          <cell r="X45">
            <v>0.60358150009393385</v>
          </cell>
          <cell r="Y45">
            <v>0.18492298376761016</v>
          </cell>
          <cell r="Z45">
            <v>3.7995740271122999E-2</v>
          </cell>
          <cell r="AA45">
            <v>3.2321194890675954E-2</v>
          </cell>
          <cell r="AB45">
            <v>0.11685362877371949</v>
          </cell>
          <cell r="AC45">
            <v>1.5934908899562807E-2</v>
          </cell>
          <cell r="AD45">
            <v>5.6745453804470424E-3</v>
          </cell>
          <cell r="AE45">
            <v>9.6444085281808999E-5</v>
          </cell>
          <cell r="AF45">
            <v>6.1985443466498836E-3</v>
          </cell>
          <cell r="AG45">
            <v>0</v>
          </cell>
        </row>
        <row r="46">
          <cell r="B46" t="str">
            <v>SNPPH-U</v>
          </cell>
          <cell r="E46">
            <v>1.0000000000000002</v>
          </cell>
          <cell r="F46">
            <v>3.4416249762119398E-2</v>
          </cell>
          <cell r="G46">
            <v>0.60358150009393385</v>
          </cell>
          <cell r="H46">
            <v>0.18492298376761016</v>
          </cell>
          <cell r="I46">
            <v>3.7995740271122999E-2</v>
          </cell>
          <cell r="J46">
            <v>3.2321194890675954E-2</v>
          </cell>
          <cell r="K46">
            <v>0.11685362877371949</v>
          </cell>
          <cell r="L46">
            <v>1.5934908899562807E-2</v>
          </cell>
          <cell r="M46">
            <v>5.6745453804470424E-3</v>
          </cell>
          <cell r="N46">
            <v>9.6444085281808999E-5</v>
          </cell>
          <cell r="O46">
            <v>6.1985443466498836E-3</v>
          </cell>
          <cell r="P46">
            <v>0</v>
          </cell>
          <cell r="S46" t="str">
            <v>SNPPH-U</v>
          </cell>
          <cell r="V46">
            <v>1.0000000000000002</v>
          </cell>
          <cell r="W46">
            <v>3.4416249762119398E-2</v>
          </cell>
          <cell r="X46">
            <v>0.60358150009393385</v>
          </cell>
          <cell r="Y46">
            <v>0.18492298376761016</v>
          </cell>
          <cell r="Z46">
            <v>3.7995740271122999E-2</v>
          </cell>
          <cell r="AA46">
            <v>3.2321194890675954E-2</v>
          </cell>
          <cell r="AB46">
            <v>0.11685362877371949</v>
          </cell>
          <cell r="AC46">
            <v>1.5934908899562807E-2</v>
          </cell>
          <cell r="AD46">
            <v>5.6745453804470424E-3</v>
          </cell>
          <cell r="AE46">
            <v>9.6444085281808999E-5</v>
          </cell>
          <cell r="AF46">
            <v>6.1985443466498836E-3</v>
          </cell>
          <cell r="AG46">
            <v>0</v>
          </cell>
        </row>
        <row r="47">
          <cell r="B47" t="str">
            <v>CN</v>
          </cell>
          <cell r="E47">
            <v>1.0000000000000002</v>
          </cell>
          <cell r="F47">
            <v>2.3810649929983413E-2</v>
          </cell>
          <cell r="G47">
            <v>0.31196981827277565</v>
          </cell>
          <cell r="H47">
            <v>6.8968022270590484E-2</v>
          </cell>
          <cell r="I47">
            <v>7.3711330266256883E-2</v>
          </cell>
          <cell r="J47">
            <v>6.553011727249887E-2</v>
          </cell>
          <cell r="K47">
            <v>0.47934166276004436</v>
          </cell>
          <cell r="L47">
            <v>4.2198516500349253E-2</v>
          </cell>
          <cell r="M47">
            <v>8.1812129937580136E-3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1.0000000000000002</v>
          </cell>
          <cell r="W47">
            <v>2.3810649929983413E-2</v>
          </cell>
          <cell r="X47">
            <v>0.31196981827277565</v>
          </cell>
          <cell r="Y47">
            <v>6.8968022270590484E-2</v>
          </cell>
          <cell r="Z47">
            <v>7.3711330266256883E-2</v>
          </cell>
          <cell r="AA47">
            <v>6.553011727249887E-2</v>
          </cell>
          <cell r="AB47">
            <v>0.47934166276004436</v>
          </cell>
          <cell r="AC47">
            <v>4.2198516500349253E-2</v>
          </cell>
          <cell r="AD47">
            <v>8.1812129937580136E-3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0.99999999999999989</v>
          </cell>
          <cell r="F48">
            <v>5.0630944163318918E-2</v>
          </cell>
          <cell r="G48">
            <v>0.6633723353229215</v>
          </cell>
          <cell r="H48">
            <v>0.14665353927360164</v>
          </cell>
          <cell r="I48">
            <v>0.13934318124015788</v>
          </cell>
          <cell r="J48">
            <v>0.13934318124015788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0.99999999999999989</v>
          </cell>
          <cell r="W48">
            <v>5.0630944163318918E-2</v>
          </cell>
          <cell r="X48">
            <v>0.6633723353229215</v>
          </cell>
          <cell r="Y48">
            <v>0.14665353927360164</v>
          </cell>
          <cell r="Z48">
            <v>0.13934318124015788</v>
          </cell>
          <cell r="AA48">
            <v>0.13934318124015788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1.5444369650513946E-2</v>
          </cell>
          <cell r="J49">
            <v>0</v>
          </cell>
          <cell r="K49">
            <v>0.90489391172268174</v>
          </cell>
          <cell r="L49">
            <v>7.9661718626804295E-2</v>
          </cell>
          <cell r="M49">
            <v>1.5444369650513946E-2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1.5444369650513946E-2</v>
          </cell>
          <cell r="AA49">
            <v>0</v>
          </cell>
          <cell r="AB49">
            <v>0.90489391172268174</v>
          </cell>
          <cell r="AC49">
            <v>7.9661718626804295E-2</v>
          </cell>
          <cell r="AD49">
            <v>1.5444369650513946E-2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OPRV-ID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OPRV-ID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0.99999999999999978</v>
          </cell>
          <cell r="F53">
            <v>1.3500326744930137E-2</v>
          </cell>
          <cell r="G53">
            <v>0.16045586537389353</v>
          </cell>
          <cell r="H53">
            <v>2.7758098227869059E-2</v>
          </cell>
          <cell r="I53">
            <v>0.18187348779374518</v>
          </cell>
          <cell r="J53">
            <v>0.14800825892438946</v>
          </cell>
          <cell r="K53">
            <v>0.53803940965518993</v>
          </cell>
          <cell r="L53">
            <v>7.7176705927474998E-2</v>
          </cell>
          <cell r="M53">
            <v>3.3865228869355737E-2</v>
          </cell>
          <cell r="N53">
            <v>6.6162497123151099E-3</v>
          </cell>
          <cell r="O53">
            <v>3.1864292161873108E-3</v>
          </cell>
          <cell r="P53">
            <v>-8.6065726516056928E-3</v>
          </cell>
          <cell r="S53" t="str">
            <v>EXCTAX</v>
          </cell>
          <cell r="V53">
            <v>0.99999999999999978</v>
          </cell>
          <cell r="W53">
            <v>1.3500326744930137E-2</v>
          </cell>
          <cell r="X53">
            <v>0.16045586537389347</v>
          </cell>
          <cell r="Y53">
            <v>2.7758098227869059E-2</v>
          </cell>
          <cell r="Z53">
            <v>0.18187348779374518</v>
          </cell>
          <cell r="AA53">
            <v>0.14800825892438946</v>
          </cell>
          <cell r="AB53">
            <v>0.53803940965518993</v>
          </cell>
          <cell r="AC53">
            <v>7.7176705927474998E-2</v>
          </cell>
          <cell r="AD53">
            <v>3.3865228869355737E-2</v>
          </cell>
          <cell r="AE53">
            <v>6.6162497123151099E-3</v>
          </cell>
          <cell r="AF53">
            <v>3.1864292161873108E-3</v>
          </cell>
          <cell r="AG53">
            <v>-8.6065726516056928E-3</v>
          </cell>
        </row>
        <row r="54">
          <cell r="B54" t="str">
            <v>INT</v>
          </cell>
          <cell r="E54">
            <v>0.99999999999999967</v>
          </cell>
          <cell r="F54">
            <v>1.7297423451525705E-2</v>
          </cell>
          <cell r="G54">
            <v>0.2257494348430458</v>
          </cell>
          <cell r="H54">
            <v>6.365304031015126E-2</v>
          </cell>
          <cell r="I54">
            <v>0.14554142718995389</v>
          </cell>
          <cell r="J54">
            <v>0.12304873738906572</v>
          </cell>
          <cell r="K54">
            <v>0.48435161879509075</v>
          </cell>
          <cell r="L54">
            <v>6.2899145906945064E-2</v>
          </cell>
          <cell r="M54">
            <v>2.2492689800888161E-2</v>
          </cell>
          <cell r="N54">
            <v>2.9409171748274738E-4</v>
          </cell>
          <cell r="O54">
            <v>2.1381778580448267E-4</v>
          </cell>
          <cell r="P54">
            <v>0</v>
          </cell>
          <cell r="S54" t="str">
            <v>INT</v>
          </cell>
          <cell r="V54">
            <v>0.99999999999999967</v>
          </cell>
          <cell r="W54">
            <v>1.7297423451525705E-2</v>
          </cell>
          <cell r="X54">
            <v>0.22574943484304585</v>
          </cell>
          <cell r="Y54">
            <v>6.365304031015126E-2</v>
          </cell>
          <cell r="Z54">
            <v>0.14554142718995389</v>
          </cell>
          <cell r="AA54">
            <v>0.12304873738906572</v>
          </cell>
          <cell r="AB54">
            <v>0.48435161879509075</v>
          </cell>
          <cell r="AC54">
            <v>6.2899145906945064E-2</v>
          </cell>
          <cell r="AD54">
            <v>2.2492689800888161E-2</v>
          </cell>
          <cell r="AE54">
            <v>2.9409171748274749E-4</v>
          </cell>
          <cell r="AF54">
            <v>2.1381778580448267E-4</v>
          </cell>
          <cell r="AG54">
            <v>0</v>
          </cell>
        </row>
        <row r="55">
          <cell r="B55" t="str">
            <v>CIAC</v>
          </cell>
          <cell r="E55">
            <v>1</v>
          </cell>
          <cell r="F55">
            <v>3.1703038784188932E-2</v>
          </cell>
          <cell r="G55">
            <v>0.26859737423198765</v>
          </cell>
          <cell r="H55">
            <v>6.3406695699418855E-2</v>
          </cell>
          <cell r="I55">
            <v>0.10451745779158791</v>
          </cell>
          <cell r="J55">
            <v>8.5981482190494174E-2</v>
          </cell>
          <cell r="K55">
            <v>0.48156253974408791</v>
          </cell>
          <cell r="L55">
            <v>5.0212893748728796E-2</v>
          </cell>
          <cell r="M55">
            <v>1.8535975601093747E-2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3.1703038784188932E-2</v>
          </cell>
          <cell r="X55">
            <v>0.26859737423198765</v>
          </cell>
          <cell r="Y55">
            <v>6.3406695699418855E-2</v>
          </cell>
          <cell r="Z55">
            <v>0.10451745779158791</v>
          </cell>
          <cell r="AA55">
            <v>8.5981482190494174E-2</v>
          </cell>
          <cell r="AB55">
            <v>0.48156253974408791</v>
          </cell>
          <cell r="AC55">
            <v>5.0212893748728796E-2</v>
          </cell>
          <cell r="AD55">
            <v>1.8535975601093747E-2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DONOTUSE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DONOTUSE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6.3325139559553226E-2</v>
          </cell>
          <cell r="G58">
            <v>0.38475697444863732</v>
          </cell>
          <cell r="H58">
            <v>0.11559345031022016</v>
          </cell>
          <cell r="I58">
            <v>0.12642447345407704</v>
          </cell>
          <cell r="J58">
            <v>0.12591682018030059</v>
          </cell>
          <cell r="K58">
            <v>0.27761579002878362</v>
          </cell>
          <cell r="L58">
            <v>3.2284172198728561E-2</v>
          </cell>
          <cell r="M58">
            <v>5.0765327377643875E-4</v>
          </cell>
          <cell r="N58">
            <v>0</v>
          </cell>
          <cell r="O58">
            <v>0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6.3325139559553226E-2</v>
          </cell>
          <cell r="X58">
            <v>0.38475697444863732</v>
          </cell>
          <cell r="Y58">
            <v>0.11559345031022016</v>
          </cell>
          <cell r="Z58">
            <v>0.12642447345407704</v>
          </cell>
          <cell r="AA58">
            <v>0.12591682018030059</v>
          </cell>
          <cell r="AB58">
            <v>0.27761579002878362</v>
          </cell>
          <cell r="AC58">
            <v>3.2284172198728561E-2</v>
          </cell>
          <cell r="AD58">
            <v>5.0765327377643875E-4</v>
          </cell>
          <cell r="AE58">
            <v>0</v>
          </cell>
          <cell r="AF58">
            <v>0</v>
          </cell>
          <cell r="AG58">
            <v>0</v>
          </cell>
        </row>
        <row r="59">
          <cell r="B59" t="str">
            <v>DONOTUSE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DONOTUSE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DONOTUSE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DONOTUSE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0.99999999999999989</v>
          </cell>
          <cell r="F61">
            <v>3.2870000000000003E-2</v>
          </cell>
          <cell r="G61">
            <v>0.70975999999999995</v>
          </cell>
          <cell r="H61">
            <v>0.14180000000000001</v>
          </cell>
          <cell r="I61">
            <v>0.10946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6.11E-3</v>
          </cell>
          <cell r="S61" t="str">
            <v>ITC84</v>
          </cell>
          <cell r="V61">
            <v>0.99999999999999989</v>
          </cell>
          <cell r="W61">
            <v>3.2870000000000003E-2</v>
          </cell>
          <cell r="X61">
            <v>0.70975999999999995</v>
          </cell>
          <cell r="Y61">
            <v>0.14180000000000001</v>
          </cell>
          <cell r="Z61">
            <v>0.10946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6.11E-3</v>
          </cell>
        </row>
        <row r="62">
          <cell r="B62" t="str">
            <v>ITC85</v>
          </cell>
          <cell r="E62">
            <v>1</v>
          </cell>
          <cell r="F62">
            <v>5.4199999999999998E-2</v>
          </cell>
          <cell r="G62">
            <v>0.67689999999999995</v>
          </cell>
          <cell r="H62">
            <v>0.1336</v>
          </cell>
          <cell r="I62">
            <v>0.11609999999999999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1.9199999999999998E-2</v>
          </cell>
          <cell r="S62" t="str">
            <v>ITC85</v>
          </cell>
          <cell r="V62">
            <v>1</v>
          </cell>
          <cell r="W62">
            <v>5.4199999999999998E-2</v>
          </cell>
          <cell r="X62">
            <v>0.67689999999999995</v>
          </cell>
          <cell r="Y62">
            <v>0.1336</v>
          </cell>
          <cell r="Z62">
            <v>0.11609999999999999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1.9199999999999998E-2</v>
          </cell>
        </row>
        <row r="63">
          <cell r="B63" t="str">
            <v>ITC86</v>
          </cell>
          <cell r="E63">
            <v>1</v>
          </cell>
          <cell r="F63">
            <v>4.7890000000000002E-2</v>
          </cell>
          <cell r="G63">
            <v>0.64607999999999999</v>
          </cell>
          <cell r="H63">
            <v>0.13125999999999999</v>
          </cell>
          <cell r="I63">
            <v>0.155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1.9769999999999999E-2</v>
          </cell>
          <cell r="S63" t="str">
            <v>ITC86</v>
          </cell>
          <cell r="V63">
            <v>1</v>
          </cell>
          <cell r="W63">
            <v>4.7890000000000002E-2</v>
          </cell>
          <cell r="X63">
            <v>0.64607999999999999</v>
          </cell>
          <cell r="Y63">
            <v>0.13125999999999999</v>
          </cell>
          <cell r="Z63">
            <v>0.155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1.9769999999999999E-2</v>
          </cell>
        </row>
        <row r="64">
          <cell r="B64" t="str">
            <v>ITC88</v>
          </cell>
          <cell r="E64">
            <v>1</v>
          </cell>
          <cell r="F64">
            <v>4.2700000000000002E-2</v>
          </cell>
          <cell r="G64">
            <v>0.61199999999999999</v>
          </cell>
          <cell r="H64">
            <v>0.14960000000000001</v>
          </cell>
          <cell r="I64">
            <v>0.1671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2.86E-2</v>
          </cell>
          <cell r="S64" t="str">
            <v>ITC88</v>
          </cell>
          <cell r="V64">
            <v>1</v>
          </cell>
          <cell r="W64">
            <v>4.2700000000000002E-2</v>
          </cell>
          <cell r="X64">
            <v>0.61199999999999999</v>
          </cell>
          <cell r="Y64">
            <v>0.14960000000000001</v>
          </cell>
          <cell r="Z64">
            <v>0.1671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2.86E-2</v>
          </cell>
        </row>
        <row r="65">
          <cell r="B65" t="str">
            <v>ITC89</v>
          </cell>
          <cell r="E65">
            <v>1</v>
          </cell>
          <cell r="F65">
            <v>4.8806000000000002E-2</v>
          </cell>
          <cell r="G65">
            <v>0.563558</v>
          </cell>
          <cell r="H65">
            <v>0.15268799999999999</v>
          </cell>
          <cell r="I65">
            <v>0.20677599999999999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2.8171999999999999E-2</v>
          </cell>
          <cell r="S65" t="str">
            <v>ITC89</v>
          </cell>
          <cell r="V65">
            <v>1</v>
          </cell>
          <cell r="W65">
            <v>4.8806000000000002E-2</v>
          </cell>
          <cell r="X65">
            <v>0.563558</v>
          </cell>
          <cell r="Y65">
            <v>0.15268799999999999</v>
          </cell>
          <cell r="Z65">
            <v>0.20677599999999999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2.8171999999999999E-2</v>
          </cell>
        </row>
        <row r="66">
          <cell r="B66" t="str">
            <v>ITC90</v>
          </cell>
          <cell r="E66">
            <v>1</v>
          </cell>
          <cell r="F66">
            <v>1.5047E-2</v>
          </cell>
          <cell r="G66">
            <v>0.159356</v>
          </cell>
          <cell r="H66">
            <v>3.9132E-2</v>
          </cell>
          <cell r="I66">
            <v>0.17343500000000001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3.8600000000000001E-3</v>
          </cell>
          <cell r="S66" t="str">
            <v>ITC90</v>
          </cell>
          <cell r="V66">
            <v>1</v>
          </cell>
          <cell r="W66">
            <v>1.5047E-2</v>
          </cell>
          <cell r="X66">
            <v>0.159356</v>
          </cell>
          <cell r="Y66">
            <v>3.9132E-2</v>
          </cell>
          <cell r="Z66">
            <v>0.17343500000000001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3.8600000000000001E-3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0.99999999999999989</v>
          </cell>
          <cell r="F69">
            <v>9.8284738565238526E-3</v>
          </cell>
          <cell r="G69">
            <v>0.17238497119210561</v>
          </cell>
          <cell r="H69">
            <v>5.2786257092655442E-2</v>
          </cell>
          <cell r="I69">
            <v>0.16968762647817423</v>
          </cell>
          <cell r="J69">
            <v>0.14436071268093328</v>
          </cell>
          <cell r="K69">
            <v>0.52348386183346796</v>
          </cell>
          <cell r="L69">
            <v>7.1398483548330699E-2</v>
          </cell>
          <cell r="M69">
            <v>2.5326913797240943E-2</v>
          </cell>
          <cell r="N69">
            <v>4.3032599874215214E-4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0.99999999999999989</v>
          </cell>
          <cell r="W69">
            <v>9.8284738565238526E-3</v>
          </cell>
          <cell r="X69">
            <v>0.17238497119210561</v>
          </cell>
          <cell r="Y69">
            <v>5.2786257092655442E-2</v>
          </cell>
          <cell r="Z69">
            <v>0.16968762647817423</v>
          </cell>
          <cell r="AA69">
            <v>0.14436071268093328</v>
          </cell>
          <cell r="AB69">
            <v>0.52348386183346796</v>
          </cell>
          <cell r="AC69">
            <v>7.1398483548330699E-2</v>
          </cell>
          <cell r="AD69">
            <v>2.5326913797240943E-2</v>
          </cell>
          <cell r="AE69">
            <v>4.3032599874215214E-4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9.7621683122009646E-3</v>
          </cell>
          <cell r="G70">
            <v>0.17120659210775049</v>
          </cell>
          <cell r="H70">
            <v>5.2452367814963256E-2</v>
          </cell>
          <cell r="I70">
            <v>0.17045288128874736</v>
          </cell>
          <cell r="J70">
            <v>0.14499620681953362</v>
          </cell>
          <cell r="K70">
            <v>0.52420851956776837</v>
          </cell>
          <cell r="L70">
            <v>7.1484817100693127E-2</v>
          </cell>
          <cell r="M70">
            <v>2.5456674469213722E-2</v>
          </cell>
          <cell r="N70">
            <v>4.3265380787644632E-4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9.7621683122009646E-3</v>
          </cell>
          <cell r="X70">
            <v>0.17120659210775049</v>
          </cell>
          <cell r="Y70">
            <v>5.2452367814963256E-2</v>
          </cell>
          <cell r="Z70">
            <v>0.17045288128874736</v>
          </cell>
          <cell r="AA70">
            <v>0.14499620681953362</v>
          </cell>
          <cell r="AB70">
            <v>0.52420851956776837</v>
          </cell>
          <cell r="AC70">
            <v>7.1484817100693127E-2</v>
          </cell>
          <cell r="AD70">
            <v>2.5456674469213722E-2</v>
          </cell>
          <cell r="AE70">
            <v>4.3265380787644632E-4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0.99999999999999956</v>
          </cell>
          <cell r="F71">
            <v>1.271364499224208E-2</v>
          </cell>
          <cell r="G71">
            <v>0.22298551180924206</v>
          </cell>
          <cell r="H71">
            <v>6.8300272688928368E-2</v>
          </cell>
          <cell r="I71">
            <v>0.1544425219881897</v>
          </cell>
          <cell r="J71">
            <v>0.1313847735885752</v>
          </cell>
          <cell r="K71">
            <v>0.47579477481702714</v>
          </cell>
          <cell r="L71">
            <v>6.4888906972566107E-2</v>
          </cell>
          <cell r="M71">
            <v>2.3057748399614511E-2</v>
          </cell>
          <cell r="N71">
            <v>3.9182299572322686E-4</v>
          </cell>
          <cell r="O71">
            <v>4.8254373608091279E-4</v>
          </cell>
          <cell r="P71">
            <v>0</v>
          </cell>
          <cell r="S71" t="str">
            <v>SNPP</v>
          </cell>
          <cell r="V71">
            <v>1</v>
          </cell>
          <cell r="W71">
            <v>1.271364499224208E-2</v>
          </cell>
          <cell r="X71">
            <v>0.22298551180924212</v>
          </cell>
          <cell r="Y71">
            <v>6.8300272688928368E-2</v>
          </cell>
          <cell r="Z71">
            <v>0.1544425219881897</v>
          </cell>
          <cell r="AA71">
            <v>0.1313847735885752</v>
          </cell>
          <cell r="AB71">
            <v>0.47579477481702726</v>
          </cell>
          <cell r="AC71">
            <v>6.4888906972566121E-2</v>
          </cell>
          <cell r="AD71">
            <v>2.3057748399614511E-2</v>
          </cell>
          <cell r="AE71">
            <v>3.9182299572322707E-4</v>
          </cell>
          <cell r="AF71">
            <v>4.8254373608091279E-4</v>
          </cell>
          <cell r="AG71">
            <v>0</v>
          </cell>
        </row>
        <row r="72">
          <cell r="B72" t="str">
            <v>SNPPH</v>
          </cell>
          <cell r="E72">
            <v>1.0000000000000002</v>
          </cell>
          <cell r="F72">
            <v>3.4416249762119398E-2</v>
          </cell>
          <cell r="G72">
            <v>0.60358150009393385</v>
          </cell>
          <cell r="H72">
            <v>0.18492298376761016</v>
          </cell>
          <cell r="I72">
            <v>3.7995740271122999E-2</v>
          </cell>
          <cell r="J72">
            <v>3.2321194890675954E-2</v>
          </cell>
          <cell r="K72">
            <v>0.11685362877371949</v>
          </cell>
          <cell r="L72">
            <v>1.5934908899562807E-2</v>
          </cell>
          <cell r="M72">
            <v>5.6745453804470424E-3</v>
          </cell>
          <cell r="N72">
            <v>9.6444085281808999E-5</v>
          </cell>
          <cell r="O72">
            <v>6.1985443466498836E-3</v>
          </cell>
          <cell r="P72">
            <v>0</v>
          </cell>
          <cell r="S72" t="str">
            <v>SNPPH</v>
          </cell>
          <cell r="V72">
            <v>1.0000000000000002</v>
          </cell>
          <cell r="W72">
            <v>3.4416249762119398E-2</v>
          </cell>
          <cell r="X72">
            <v>0.60358150009393385</v>
          </cell>
          <cell r="Y72">
            <v>0.18492298376761016</v>
          </cell>
          <cell r="Z72">
            <v>3.7995740271122999E-2</v>
          </cell>
          <cell r="AA72">
            <v>3.2321194890675954E-2</v>
          </cell>
          <cell r="AB72">
            <v>0.11685362877371949</v>
          </cell>
          <cell r="AC72">
            <v>1.5934908899562807E-2</v>
          </cell>
          <cell r="AD72">
            <v>5.6745453804470424E-3</v>
          </cell>
          <cell r="AE72">
            <v>9.6444085281808999E-5</v>
          </cell>
          <cell r="AF72">
            <v>6.1985443466498836E-3</v>
          </cell>
          <cell r="AG72">
            <v>0</v>
          </cell>
        </row>
        <row r="73">
          <cell r="B73" t="str">
            <v>SNPPN</v>
          </cell>
          <cell r="E73">
            <v>1</v>
          </cell>
          <cell r="F73">
            <v>4.1822071502039197E-2</v>
          </cell>
          <cell r="G73">
            <v>0.73346250183308981</v>
          </cell>
          <cell r="H73">
            <v>0.22471542666487102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S73" t="str">
            <v>SNPPN</v>
          </cell>
          <cell r="V73">
            <v>1</v>
          </cell>
          <cell r="W73">
            <v>4.1822071502039197E-2</v>
          </cell>
          <cell r="X73">
            <v>0.73346250183308981</v>
          </cell>
          <cell r="Y73">
            <v>0.22471542666487102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1.0000000000000002</v>
          </cell>
          <cell r="F74">
            <v>1.214970409506004E-2</v>
          </cell>
          <cell r="G74">
            <v>0.2131001300474904</v>
          </cell>
          <cell r="H74">
            <v>6.5281939452478496E-2</v>
          </cell>
          <cell r="I74">
            <v>0.15775196956631748</v>
          </cell>
          <cell r="J74">
            <v>0.13419220460920978</v>
          </cell>
          <cell r="K74">
            <v>0.48515675595444152</v>
          </cell>
          <cell r="L74">
            <v>6.6159081145113277E-2</v>
          </cell>
          <cell r="M74">
            <v>2.3559764957107703E-2</v>
          </cell>
          <cell r="N74">
            <v>4.004197390987586E-4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1.214970409506004E-2</v>
          </cell>
          <cell r="X74">
            <v>0.2131001300474904</v>
          </cell>
          <cell r="Y74">
            <v>6.5281939452478496E-2</v>
          </cell>
          <cell r="Z74">
            <v>0.15775196956631748</v>
          </cell>
          <cell r="AA74">
            <v>0.13419220460920978</v>
          </cell>
          <cell r="AB74">
            <v>0.48515675595444152</v>
          </cell>
          <cell r="AC74">
            <v>6.6159081145113277E-2</v>
          </cell>
          <cell r="AD74">
            <v>2.3559764957107703E-2</v>
          </cell>
          <cell r="AE74">
            <v>4.004197390987586E-4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2.5264348035443807E-2</v>
          </cell>
          <cell r="G75">
            <v>0.27352602365339573</v>
          </cell>
          <cell r="H75">
            <v>6.3109619854798141E-2</v>
          </cell>
          <cell r="I75">
            <v>0.15219622075582173</v>
          </cell>
          <cell r="J75">
            <v>0.12714666769715988</v>
          </cell>
          <cell r="K75">
            <v>0.41793287622028774</v>
          </cell>
          <cell r="L75">
            <v>6.7807638251112301E-2</v>
          </cell>
          <cell r="M75">
            <v>2.5049553058661845E-2</v>
          </cell>
          <cell r="N75">
            <v>1.6327322914062186E-4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2.5264348035443807E-2</v>
          </cell>
          <cell r="X75">
            <v>0.27352602365339573</v>
          </cell>
          <cell r="Y75">
            <v>6.3109619854798141E-2</v>
          </cell>
          <cell r="Z75">
            <v>0.15219622075582173</v>
          </cell>
          <cell r="AA75">
            <v>0.12714666769715988</v>
          </cell>
          <cell r="AB75">
            <v>0.41793287622028774</v>
          </cell>
          <cell r="AC75">
            <v>6.7807638251112301E-2</v>
          </cell>
          <cell r="AD75">
            <v>2.5049553058661845E-2</v>
          </cell>
          <cell r="AE75">
            <v>1.6327322914062186E-4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0.99999999999999978</v>
          </cell>
          <cell r="F76">
            <v>2.453538712058911E-2</v>
          </cell>
          <cell r="G76">
            <v>0.37443614142341669</v>
          </cell>
          <cell r="H76">
            <v>0.11190754177915531</v>
          </cell>
          <cell r="I76">
            <v>0.10682731600402048</v>
          </cell>
          <cell r="J76">
            <v>9.3417462174317123E-2</v>
          </cell>
          <cell r="K76">
            <v>0.33184279839827147</v>
          </cell>
          <cell r="L76">
            <v>5.0268289241430633E-2</v>
          </cell>
          <cell r="M76">
            <v>1.3409853829703354E-2</v>
          </cell>
          <cell r="N76">
            <v>1.8252603311603305E-4</v>
          </cell>
          <cell r="O76">
            <v>0</v>
          </cell>
          <cell r="P76">
            <v>0</v>
          </cell>
          <cell r="S76" t="str">
            <v>SNPI</v>
          </cell>
          <cell r="V76">
            <v>1.0000000000000002</v>
          </cell>
          <cell r="W76">
            <v>2.4535387120589117E-2</v>
          </cell>
          <cell r="X76">
            <v>0.37443614142341702</v>
          </cell>
          <cell r="Y76">
            <v>0.11190754177915539</v>
          </cell>
          <cell r="Z76">
            <v>0.10682731600402053</v>
          </cell>
          <cell r="AA76">
            <v>9.3417462174317165E-2</v>
          </cell>
          <cell r="AB76">
            <v>0.33184279839827158</v>
          </cell>
          <cell r="AC76">
            <v>5.0268289241430647E-2</v>
          </cell>
          <cell r="AD76">
            <v>1.3409853829703357E-2</v>
          </cell>
          <cell r="AE76">
            <v>1.8252603311603313E-4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4.195434184599612E-2</v>
          </cell>
          <cell r="G77">
            <v>0.73248521922769672</v>
          </cell>
          <cell r="H77">
            <v>0.2255604389263072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4.195434184599612E-2</v>
          </cell>
          <cell r="X77">
            <v>0.73248521922769672</v>
          </cell>
          <cell r="Y77">
            <v>0.2255604389263072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</v>
          </cell>
          <cell r="F78">
            <v>4.1977703461930214E-2</v>
          </cell>
          <cell r="G78">
            <v>0.73231261136864634</v>
          </cell>
          <cell r="H78">
            <v>0.22570968516942355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S78" t="str">
            <v>TROJD</v>
          </cell>
          <cell r="V78">
            <v>1</v>
          </cell>
          <cell r="W78">
            <v>4.1977703461930214E-2</v>
          </cell>
          <cell r="X78">
            <v>0.73231261136864634</v>
          </cell>
          <cell r="Y78">
            <v>0.22570968516942355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1.0000000000000002</v>
          </cell>
          <cell r="F79">
            <v>1.418325339907415E-2</v>
          </cell>
          <cell r="G79">
            <v>0.16637268064764035</v>
          </cell>
          <cell r="H79">
            <v>0</v>
          </cell>
          <cell r="I79">
            <v>0.18777753772224037</v>
          </cell>
          <cell r="J79">
            <v>0.15354449862335473</v>
          </cell>
          <cell r="K79">
            <v>0.55109379801246172</v>
          </cell>
          <cell r="L79">
            <v>7.9307487248533454E-2</v>
          </cell>
          <cell r="M79">
            <v>3.4233039098885656E-2</v>
          </cell>
          <cell r="N79">
            <v>6.8584275133669508E-3</v>
          </cell>
          <cell r="O79">
            <v>3.3518455491387805E-3</v>
          </cell>
          <cell r="P79">
            <v>-8.9450300924555949E-3</v>
          </cell>
          <cell r="S79" t="str">
            <v>IBT</v>
          </cell>
          <cell r="V79">
            <v>1.0000000000000002</v>
          </cell>
          <cell r="W79">
            <v>1.418325339907415E-2</v>
          </cell>
          <cell r="X79">
            <v>0.1663726806476403</v>
          </cell>
          <cell r="Y79">
            <v>0</v>
          </cell>
          <cell r="Z79">
            <v>0.18777753772224037</v>
          </cell>
          <cell r="AA79">
            <v>0.15354449862335473</v>
          </cell>
          <cell r="AB79">
            <v>0.55109379801246172</v>
          </cell>
          <cell r="AC79">
            <v>7.9307487248533454E-2</v>
          </cell>
          <cell r="AD79">
            <v>3.4233039098885656E-2</v>
          </cell>
          <cell r="AE79">
            <v>6.8584275133669508E-3</v>
          </cell>
          <cell r="AF79">
            <v>3.3518455491387805E-3</v>
          </cell>
          <cell r="AG79">
            <v>-8.9450300924555949E-3</v>
          </cell>
        </row>
        <row r="80">
          <cell r="B80" t="str">
            <v>DITEXP</v>
          </cell>
          <cell r="E80">
            <v>1</v>
          </cell>
          <cell r="F80">
            <v>1.9141955588282758E-2</v>
          </cell>
          <cell r="G80">
            <v>0.27398036455512026</v>
          </cell>
          <cell r="H80">
            <v>3.2100059840287035E-2</v>
          </cell>
          <cell r="I80">
            <v>0.14768838059234202</v>
          </cell>
          <cell r="J80">
            <v>0.12117948257707835</v>
          </cell>
          <cell r="K80">
            <v>0.41769949533400635</v>
          </cell>
          <cell r="L80">
            <v>4.9355006141802826E-2</v>
          </cell>
          <cell r="M80">
            <v>2.6508898015263672E-2</v>
          </cell>
          <cell r="N80">
            <v>3.2247311804357438E-3</v>
          </cell>
          <cell r="O80">
            <v>0</v>
          </cell>
          <cell r="P80">
            <v>5.6810006767722993E-2</v>
          </cell>
          <cell r="S80" t="str">
            <v>DITEXP</v>
          </cell>
          <cell r="V80">
            <v>1</v>
          </cell>
          <cell r="W80">
            <v>1.9141955588282758E-2</v>
          </cell>
          <cell r="X80">
            <v>0.27398036455512026</v>
          </cell>
          <cell r="Y80">
            <v>3.2100059840287035E-2</v>
          </cell>
          <cell r="Z80">
            <v>0.14768838059234202</v>
          </cell>
          <cell r="AA80">
            <v>0.12117948257707835</v>
          </cell>
          <cell r="AB80">
            <v>0.41769949533400635</v>
          </cell>
          <cell r="AC80">
            <v>4.9355006141802826E-2</v>
          </cell>
          <cell r="AD80">
            <v>2.6508898015263672E-2</v>
          </cell>
          <cell r="AE80">
            <v>3.2247311804357438E-3</v>
          </cell>
          <cell r="AF80">
            <v>0</v>
          </cell>
          <cell r="AG80">
            <v>5.6810006767722993E-2</v>
          </cell>
        </row>
        <row r="81">
          <cell r="B81" t="str">
            <v>DITBAL</v>
          </cell>
          <cell r="E81">
            <v>1</v>
          </cell>
          <cell r="F81">
            <v>2.1969931167495838E-2</v>
          </cell>
          <cell r="G81">
            <v>0.25490424890015184</v>
          </cell>
          <cell r="H81">
            <v>6.3646178785199514E-2</v>
          </cell>
          <cell r="I81">
            <v>0.14418340808930441</v>
          </cell>
          <cell r="J81">
            <v>0.11901642529878204</v>
          </cell>
          <cell r="K81">
            <v>0.44000284038715043</v>
          </cell>
          <cell r="L81">
            <v>5.7575859484714699E-2</v>
          </cell>
          <cell r="M81">
            <v>2.516698279052236E-2</v>
          </cell>
          <cell r="N81">
            <v>2.3882493906914942E-3</v>
          </cell>
          <cell r="O81">
            <v>0</v>
          </cell>
          <cell r="P81">
            <v>1.5329283795291842E-2</v>
          </cell>
          <cell r="S81" t="str">
            <v>DITBAL</v>
          </cell>
          <cell r="V81">
            <v>1</v>
          </cell>
          <cell r="W81">
            <v>2.1969931167495838E-2</v>
          </cell>
          <cell r="X81">
            <v>0.25490424890015184</v>
          </cell>
          <cell r="Y81">
            <v>6.3646178785199514E-2</v>
          </cell>
          <cell r="Z81">
            <v>0.14418340808930441</v>
          </cell>
          <cell r="AA81">
            <v>0.11901642529878204</v>
          </cell>
          <cell r="AB81">
            <v>0.44000284038715043</v>
          </cell>
          <cell r="AC81">
            <v>5.7575859484714699E-2</v>
          </cell>
          <cell r="AD81">
            <v>2.516698279052236E-2</v>
          </cell>
          <cell r="AE81">
            <v>2.3882493906914942E-3</v>
          </cell>
          <cell r="AF81">
            <v>0</v>
          </cell>
          <cell r="AG81">
            <v>1.5329283795291842E-2</v>
          </cell>
        </row>
        <row r="82">
          <cell r="B82" t="str">
            <v>TAXDEPR</v>
          </cell>
          <cell r="E82">
            <v>1</v>
          </cell>
          <cell r="F82">
            <v>1.9451505348745346E-2</v>
          </cell>
          <cell r="G82">
            <v>0.26248305571540648</v>
          </cell>
          <cell r="H82">
            <v>5.4822384965918805E-2</v>
          </cell>
          <cell r="I82">
            <v>0.13756557707196498</v>
          </cell>
          <cell r="J82">
            <v>0.11255358370662887</v>
          </cell>
          <cell r="K82">
            <v>0.44690749245245975</v>
          </cell>
          <cell r="L82">
            <v>5.7368316883568277E-2</v>
          </cell>
          <cell r="M82">
            <v>2.5011993365336133E-2</v>
          </cell>
          <cell r="N82">
            <v>2.347247352504976E-4</v>
          </cell>
          <cell r="O82">
            <v>0</v>
          </cell>
          <cell r="P82">
            <v>2.1166942826685804E-2</v>
          </cell>
          <cell r="S82" t="str">
            <v>TAXDEPR</v>
          </cell>
          <cell r="V82">
            <v>1</v>
          </cell>
          <cell r="W82">
            <v>1.9451505348745346E-2</v>
          </cell>
          <cell r="X82">
            <v>0.26248305571540648</v>
          </cell>
          <cell r="Y82">
            <v>5.4822384965918805E-2</v>
          </cell>
          <cell r="Z82">
            <v>0.13756557707196498</v>
          </cell>
          <cell r="AA82">
            <v>0.11255358370662887</v>
          </cell>
          <cell r="AB82">
            <v>0.44690749245245975</v>
          </cell>
          <cell r="AC82">
            <v>5.7368316883568277E-2</v>
          </cell>
          <cell r="AD82">
            <v>2.5011993365336133E-2</v>
          </cell>
          <cell r="AE82">
            <v>2.347247352504976E-4</v>
          </cell>
          <cell r="AF82">
            <v>0</v>
          </cell>
          <cell r="AG82">
            <v>2.1166942826685804E-2</v>
          </cell>
        </row>
        <row r="83">
          <cell r="B83" t="str">
            <v>DONOTUSE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S83" t="str">
            <v>DONOTUSE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B84" t="str">
            <v>DONOTUSE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S84" t="str">
            <v>DONOTUSE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</row>
        <row r="85">
          <cell r="B85" t="str">
            <v>DONOTUSE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S85" t="str">
            <v>DONOTUSE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</row>
        <row r="86">
          <cell r="B86" t="str">
            <v>SCHMDEXP</v>
          </cell>
          <cell r="E86">
            <v>0.99999999999999978</v>
          </cell>
          <cell r="F86">
            <v>2.0361770535184051E-2</v>
          </cell>
          <cell r="G86">
            <v>0.23789015757060977</v>
          </cell>
          <cell r="H86">
            <v>6.8879191983660312E-2</v>
          </cell>
          <cell r="I86">
            <v>0.15286248585844864</v>
          </cell>
          <cell r="J86">
            <v>0.12893897043569355</v>
          </cell>
          <cell r="K86">
            <v>0.45757283033311075</v>
          </cell>
          <cell r="L86">
            <v>6.2129875176841529E-2</v>
          </cell>
          <cell r="M86">
            <v>2.3923515422755101E-2</v>
          </cell>
          <cell r="N86">
            <v>3.0368854214480565E-4</v>
          </cell>
          <cell r="O86">
            <v>0</v>
          </cell>
          <cell r="P86">
            <v>0</v>
          </cell>
          <cell r="S86" t="str">
            <v>SCHMDEXP</v>
          </cell>
          <cell r="V86">
            <v>0.99999999999999978</v>
          </cell>
          <cell r="W86">
            <v>2.0361770535184051E-2</v>
          </cell>
          <cell r="X86">
            <v>0.23789015757060977</v>
          </cell>
          <cell r="Y86">
            <v>6.8879191983660312E-2</v>
          </cell>
          <cell r="Z86">
            <v>0.15286248585844864</v>
          </cell>
          <cell r="AA86">
            <v>0.12893897043569355</v>
          </cell>
          <cell r="AB86">
            <v>0.45757283033311075</v>
          </cell>
          <cell r="AC86">
            <v>6.2129875176841529E-2</v>
          </cell>
          <cell r="AD86">
            <v>2.3923515422755101E-2</v>
          </cell>
          <cell r="AE86">
            <v>3.0368854214480565E-4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1</v>
          </cell>
          <cell r="F87">
            <v>1.898058693622524E-2</v>
          </cell>
          <cell r="G87">
            <v>0.29090433411622446</v>
          </cell>
          <cell r="H87">
            <v>8.1746842014081444E-2</v>
          </cell>
          <cell r="I87">
            <v>0.11147829952249101</v>
          </cell>
          <cell r="J87">
            <v>9.5659076271460197E-2</v>
          </cell>
          <cell r="K87">
            <v>0.36684618048041745</v>
          </cell>
          <cell r="L87">
            <v>4.8566961041555057E-2</v>
          </cell>
          <cell r="M87">
            <v>1.5819223251030811E-2</v>
          </cell>
          <cell r="N87">
            <v>2.152945008260223E-4</v>
          </cell>
          <cell r="O87">
            <v>8.1261501388179322E-2</v>
          </cell>
          <cell r="P87">
            <v>0</v>
          </cell>
          <cell r="S87" t="str">
            <v>SCHMAEXP</v>
          </cell>
          <cell r="V87">
            <v>1</v>
          </cell>
          <cell r="W87">
            <v>1.898058693622524E-2</v>
          </cell>
          <cell r="X87">
            <v>0.29090433411622446</v>
          </cell>
          <cell r="Y87">
            <v>8.1746842014081444E-2</v>
          </cell>
          <cell r="Z87">
            <v>0.11147829952249101</v>
          </cell>
          <cell r="AA87">
            <v>9.5659076271460197E-2</v>
          </cell>
          <cell r="AB87">
            <v>0.36684618048041745</v>
          </cell>
          <cell r="AC87">
            <v>4.8566961041555057E-2</v>
          </cell>
          <cell r="AD87">
            <v>1.5819223251030811E-2</v>
          </cell>
          <cell r="AE87">
            <v>2.152945008260223E-4</v>
          </cell>
          <cell r="AF87">
            <v>8.1261501388179322E-2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1.4970388060388711E-2</v>
          </cell>
          <cell r="G88">
            <v>0.26366024726293347</v>
          </cell>
          <cell r="H88">
            <v>7.883252733411944E-2</v>
          </cell>
          <cell r="I88">
            <v>0.14640889818004915</v>
          </cell>
          <cell r="J88">
            <v>0.12443746263143377</v>
          </cell>
          <cell r="K88">
            <v>0.43606088689184541</v>
          </cell>
          <cell r="L88">
            <v>6.0067052270663904E-2</v>
          </cell>
          <cell r="M88">
            <v>2.1971435548615383E-2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1.4970388060388711E-2</v>
          </cell>
          <cell r="X88">
            <v>0.26366024726293347</v>
          </cell>
          <cell r="Y88">
            <v>7.883252733411944E-2</v>
          </cell>
          <cell r="Z88">
            <v>0.14640889818004915</v>
          </cell>
          <cell r="AA88">
            <v>0.12443746263143377</v>
          </cell>
          <cell r="AB88">
            <v>0.43606088689184541</v>
          </cell>
          <cell r="AC88">
            <v>6.0067052270663904E-2</v>
          </cell>
          <cell r="AD88">
            <v>2.1971435548615383E-2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WY-ALL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WY-ALL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 refreshError="1"/>
      <sheetData sheetId="35"/>
      <sheetData sheetId="36"/>
      <sheetData sheetId="37"/>
      <sheetData sheetId="38"/>
      <sheetData sheetId="39"/>
      <sheetData sheetId="40" refreshError="1"/>
      <sheetData sheetId="4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Start"/>
      <sheetName val="Main"/>
      <sheetName val="Data"/>
      <sheetName val="Data (2)"/>
      <sheetName val="Master Data"/>
    </sheetNames>
    <sheetDataSet>
      <sheetData sheetId="0"/>
      <sheetData sheetId="1"/>
      <sheetData sheetId="2"/>
      <sheetData sheetId="3"/>
      <sheetData sheetId="4"/>
      <sheetData sheetId="5">
        <row r="16">
          <cell r="F16" t="str">
            <v>0</v>
          </cell>
        </row>
        <row r="17">
          <cell r="G17" t="str">
            <v>JAM Extract Year End (Budget)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E2B42-252C-4759-965F-6E6523D15942}">
  <sheetPr codeName="Sheet4">
    <pageSetUpPr fitToPage="1"/>
  </sheetPr>
  <dimension ref="A2:J65"/>
  <sheetViews>
    <sheetView view="pageBreakPreview" topLeftCell="A34" zoomScale="85" zoomScaleNormal="100" zoomScaleSheetLayoutView="85" workbookViewId="0">
      <selection activeCell="I30" sqref="I30"/>
    </sheetView>
  </sheetViews>
  <sheetFormatPr defaultColWidth="9.140625" defaultRowHeight="12.75" x14ac:dyDescent="0.2"/>
  <cols>
    <col min="1" max="1" width="2.5703125" style="15" customWidth="1"/>
    <col min="2" max="2" width="3.5703125" style="15" customWidth="1"/>
    <col min="3" max="3" width="32.85546875" style="15" customWidth="1"/>
    <col min="4" max="4" width="9.7109375" style="15" customWidth="1"/>
    <col min="5" max="5" width="5.140625" style="15" bestFit="1" customWidth="1"/>
    <col min="6" max="6" width="11.5703125" style="15" bestFit="1" customWidth="1"/>
    <col min="7" max="7" width="9.5703125" style="15" bestFit="1" customWidth="1"/>
    <col min="8" max="8" width="10.7109375" style="15" bestFit="1" customWidth="1"/>
    <col min="9" max="9" width="13.7109375" style="15" bestFit="1" customWidth="1"/>
    <col min="10" max="10" width="5.7109375" style="15" bestFit="1" customWidth="1"/>
    <col min="11" max="16384" width="9.140625" style="15"/>
  </cols>
  <sheetData>
    <row r="2" spans="2:10" ht="12" customHeight="1" x14ac:dyDescent="0.2">
      <c r="B2" s="16" t="s">
        <v>0</v>
      </c>
      <c r="D2" s="17"/>
      <c r="E2" s="17"/>
      <c r="F2" s="17"/>
      <c r="G2" s="17"/>
      <c r="H2" s="17"/>
      <c r="I2" s="31" t="s">
        <v>1</v>
      </c>
      <c r="J2" s="18">
        <v>8.1</v>
      </c>
    </row>
    <row r="3" spans="2:10" ht="12" customHeight="1" x14ac:dyDescent="0.2">
      <c r="B3" s="16" t="s">
        <v>113</v>
      </c>
      <c r="D3" s="17"/>
      <c r="E3" s="17"/>
      <c r="F3" s="17"/>
      <c r="G3" s="17"/>
      <c r="H3" s="17"/>
      <c r="I3" s="17"/>
      <c r="J3" s="17"/>
    </row>
    <row r="4" spans="2:10" ht="12" customHeight="1" x14ac:dyDescent="0.2">
      <c r="B4" s="16" t="s">
        <v>119</v>
      </c>
      <c r="D4" s="17"/>
      <c r="E4" s="17"/>
      <c r="F4" s="17"/>
      <c r="G4" s="17"/>
      <c r="H4" s="17"/>
      <c r="I4" s="17"/>
      <c r="J4" s="17"/>
    </row>
    <row r="5" spans="2:10" ht="12" customHeight="1" x14ac:dyDescent="0.2">
      <c r="D5" s="17"/>
      <c r="E5" s="17"/>
      <c r="F5" s="17"/>
      <c r="G5" s="17"/>
      <c r="H5" s="17"/>
      <c r="I5" s="17"/>
      <c r="J5" s="17"/>
    </row>
    <row r="6" spans="2:10" ht="12" customHeight="1" x14ac:dyDescent="0.2">
      <c r="D6" s="17"/>
      <c r="E6" s="17"/>
      <c r="F6" s="17"/>
      <c r="G6" s="17"/>
      <c r="H6" s="17"/>
      <c r="I6" s="17"/>
      <c r="J6" s="17"/>
    </row>
    <row r="7" spans="2:10" ht="12" customHeight="1" x14ac:dyDescent="0.2">
      <c r="D7" s="17"/>
      <c r="E7" s="17"/>
      <c r="F7" s="17" t="s">
        <v>2</v>
      </c>
      <c r="G7" s="17"/>
      <c r="H7" s="17"/>
      <c r="I7" s="17" t="s">
        <v>3</v>
      </c>
      <c r="J7" s="17"/>
    </row>
    <row r="8" spans="2:10" ht="12" customHeight="1" x14ac:dyDescent="0.2">
      <c r="D8" s="19" t="s">
        <v>4</v>
      </c>
      <c r="E8" s="19" t="s">
        <v>5</v>
      </c>
      <c r="F8" s="19" t="s">
        <v>6</v>
      </c>
      <c r="G8" s="19" t="s">
        <v>7</v>
      </c>
      <c r="H8" s="19" t="s">
        <v>8</v>
      </c>
      <c r="I8" s="19" t="s">
        <v>9</v>
      </c>
      <c r="J8" s="19" t="s">
        <v>10</v>
      </c>
    </row>
    <row r="9" spans="2:10" ht="12" customHeight="1" x14ac:dyDescent="0.2">
      <c r="B9" s="20" t="s">
        <v>11</v>
      </c>
      <c r="D9" s="22"/>
      <c r="E9" s="17"/>
      <c r="F9" s="23"/>
      <c r="H9" s="24"/>
      <c r="I9" s="23"/>
      <c r="J9" s="17"/>
    </row>
    <row r="10" spans="2:10" ht="12" customHeight="1" x14ac:dyDescent="0.2">
      <c r="B10" s="22"/>
      <c r="D10" s="17" t="str">
        <f>'8.1.7 - 8.1.12'!B6</f>
        <v>302</v>
      </c>
      <c r="E10" s="17" t="s">
        <v>115</v>
      </c>
      <c r="F10" s="21">
        <f>'8.1.7 - 8.1.12'!F6</f>
        <v>1866.867499999702</v>
      </c>
      <c r="G10" s="21" t="str">
        <f>'8.1.7 - 8.1.12'!C6</f>
        <v>SG-U</v>
      </c>
      <c r="H10" s="25">
        <v>7.9787774498314715E-2</v>
      </c>
      <c r="I10" s="23">
        <f>IF(H10="Situs",IF(G10="WA",F10,0),H10*F10)</f>
        <v>148.95320310820875</v>
      </c>
      <c r="J10" s="17" t="s">
        <v>12</v>
      </c>
    </row>
    <row r="11" spans="2:10" ht="12" customHeight="1" x14ac:dyDescent="0.2">
      <c r="B11" s="22"/>
      <c r="D11" s="17" t="str">
        <f>'8.1.7 - 8.1.12'!B12</f>
        <v>303</v>
      </c>
      <c r="E11" s="17" t="s">
        <v>115</v>
      </c>
      <c r="F11" s="21">
        <f>'8.1.7 - 8.1.12'!F12</f>
        <v>223851.73083330691</v>
      </c>
      <c r="G11" s="21" t="str">
        <f>'8.1.7 - 8.1.12'!C12</f>
        <v>CAGE</v>
      </c>
      <c r="H11" s="25">
        <v>0</v>
      </c>
      <c r="I11" s="23">
        <f t="shared" ref="I11:I54" si="0">IF(H11="Situs",IF(G11="WA",F11,0),H11*F11)</f>
        <v>0</v>
      </c>
      <c r="J11" s="17" t="s">
        <v>12</v>
      </c>
    </row>
    <row r="12" spans="2:10" ht="12" customHeight="1" x14ac:dyDescent="0.2">
      <c r="B12" s="22"/>
      <c r="D12" s="17" t="str">
        <f>'8.1.7 - 8.1.12'!B13</f>
        <v>303</v>
      </c>
      <c r="E12" s="17" t="s">
        <v>115</v>
      </c>
      <c r="F12" s="21">
        <f>'8.1.7 - 8.1.12'!F13</f>
        <v>14214.334999997169</v>
      </c>
      <c r="G12" s="21" t="str">
        <f>'8.1.7 - 8.1.12'!C13</f>
        <v>CAGW</v>
      </c>
      <c r="H12" s="25">
        <v>0.22162982918040364</v>
      </c>
      <c r="I12" s="23">
        <f t="shared" si="0"/>
        <v>3150.3206379624053</v>
      </c>
      <c r="J12" s="17" t="s">
        <v>12</v>
      </c>
    </row>
    <row r="13" spans="2:10" ht="12" customHeight="1" x14ac:dyDescent="0.2">
      <c r="B13" s="22"/>
      <c r="D13" s="17" t="str">
        <f>'8.1.7 - 8.1.12'!B16</f>
        <v>303</v>
      </c>
      <c r="E13" s="17" t="s">
        <v>115</v>
      </c>
      <c r="F13" s="21">
        <f>'8.1.7 - 8.1.12'!F16</f>
        <v>2831585.6945829988</v>
      </c>
      <c r="G13" s="21" t="str">
        <f>'8.1.7 - 8.1.12'!C16</f>
        <v>CN</v>
      </c>
      <c r="H13" s="25">
        <v>6.742981175467383E-2</v>
      </c>
      <c r="I13" s="23">
        <f t="shared" si="0"/>
        <v>190933.29035295895</v>
      </c>
      <c r="J13" s="17" t="s">
        <v>12</v>
      </c>
    </row>
    <row r="14" spans="2:10" ht="12" customHeight="1" x14ac:dyDescent="0.2">
      <c r="B14" s="22"/>
      <c r="D14" s="17" t="str">
        <f>'8.1.7 - 8.1.12'!B17</f>
        <v>303</v>
      </c>
      <c r="E14" s="17" t="s">
        <v>115</v>
      </c>
      <c r="F14" s="21">
        <f>'8.1.7 - 8.1.12'!F17</f>
        <v>-1223.1429166700691</v>
      </c>
      <c r="G14" s="21" t="str">
        <f>'8.1.7 - 8.1.12'!C17</f>
        <v>ID</v>
      </c>
      <c r="H14" s="25" t="s">
        <v>114</v>
      </c>
      <c r="I14" s="23">
        <f t="shared" si="0"/>
        <v>0</v>
      </c>
      <c r="J14" s="17" t="s">
        <v>12</v>
      </c>
    </row>
    <row r="15" spans="2:10" ht="12" customHeight="1" x14ac:dyDescent="0.2">
      <c r="B15" s="22"/>
      <c r="C15" s="26"/>
      <c r="D15" s="17" t="str">
        <f>'8.1.7 - 8.1.12'!B18</f>
        <v>303</v>
      </c>
      <c r="E15" s="17" t="s">
        <v>115</v>
      </c>
      <c r="F15" s="21">
        <f>'8.1.7 - 8.1.12'!F18</f>
        <v>-415.65708332974464</v>
      </c>
      <c r="G15" s="21" t="str">
        <f>'8.1.7 - 8.1.12'!C18</f>
        <v>OR</v>
      </c>
      <c r="H15" s="25" t="s">
        <v>114</v>
      </c>
      <c r="I15" s="23">
        <f t="shared" si="0"/>
        <v>0</v>
      </c>
      <c r="J15" s="17" t="s">
        <v>12</v>
      </c>
    </row>
    <row r="16" spans="2:10" ht="12" customHeight="1" x14ac:dyDescent="0.2">
      <c r="B16" s="22"/>
      <c r="D16" s="17" t="str">
        <f>'8.1.7 - 8.1.12'!B19</f>
        <v>303</v>
      </c>
      <c r="E16" s="17" t="s">
        <v>115</v>
      </c>
      <c r="F16" s="21">
        <f>'8.1.7 - 8.1.12'!F19</f>
        <v>419733.68416669965</v>
      </c>
      <c r="G16" s="21" t="str">
        <f>'8.1.7 - 8.1.12'!C19</f>
        <v>SG</v>
      </c>
      <c r="H16" s="25">
        <v>7.9787774498314715E-2</v>
      </c>
      <c r="I16" s="23">
        <f t="shared" si="0"/>
        <v>33489.61654163948</v>
      </c>
      <c r="J16" s="17" t="s">
        <v>12</v>
      </c>
    </row>
    <row r="17" spans="2:10" ht="12" customHeight="1" x14ac:dyDescent="0.2">
      <c r="B17" s="22"/>
      <c r="D17" s="17" t="str">
        <f>'8.1.7 - 8.1.12'!B20</f>
        <v>303</v>
      </c>
      <c r="E17" s="17" t="s">
        <v>115</v>
      </c>
      <c r="F17" s="21">
        <f>'8.1.7 - 8.1.12'!F20</f>
        <v>10537472.033333004</v>
      </c>
      <c r="G17" s="21" t="str">
        <f>'8.1.7 - 8.1.12'!C20</f>
        <v>SO</v>
      </c>
      <c r="H17" s="25">
        <v>7.0845810240555085E-2</v>
      </c>
      <c r="I17" s="23">
        <f t="shared" si="0"/>
        <v>746535.74408866616</v>
      </c>
      <c r="J17" s="17" t="s">
        <v>12</v>
      </c>
    </row>
    <row r="18" spans="2:10" ht="12" customHeight="1" x14ac:dyDescent="0.2">
      <c r="B18" s="22"/>
      <c r="D18" s="17" t="str">
        <f>'8.1.7 - 8.1.12'!B21</f>
        <v>303</v>
      </c>
      <c r="E18" s="17" t="s">
        <v>115</v>
      </c>
      <c r="F18" s="21">
        <f>'8.1.7 - 8.1.12'!F21</f>
        <v>-815.72458332963288</v>
      </c>
      <c r="G18" s="21" t="str">
        <f>'8.1.7 - 8.1.12'!C21</f>
        <v>UT</v>
      </c>
      <c r="H18" s="25" t="s">
        <v>114</v>
      </c>
      <c r="I18" s="23">
        <f t="shared" si="0"/>
        <v>0</v>
      </c>
      <c r="J18" s="17" t="s">
        <v>12</v>
      </c>
    </row>
    <row r="19" spans="2:10" ht="12" customHeight="1" x14ac:dyDescent="0.2">
      <c r="B19" s="22"/>
      <c r="D19" s="17" t="str">
        <f>'8.1.7 - 8.1.12'!B23</f>
        <v>303</v>
      </c>
      <c r="E19" s="17" t="s">
        <v>115</v>
      </c>
      <c r="F19" s="21">
        <f>'8.1.7 - 8.1.12'!F23</f>
        <v>78057.697083329782</v>
      </c>
      <c r="G19" s="21" t="str">
        <f>'8.1.7 - 8.1.12'!C23</f>
        <v>WY-ALL</v>
      </c>
      <c r="H19" s="25" t="s">
        <v>114</v>
      </c>
      <c r="I19" s="23">
        <f t="shared" si="0"/>
        <v>0</v>
      </c>
      <c r="J19" s="17" t="s">
        <v>12</v>
      </c>
    </row>
    <row r="20" spans="2:10" ht="12" customHeight="1" x14ac:dyDescent="0.2">
      <c r="B20" s="22"/>
      <c r="D20" s="17" t="str">
        <f>'8.1.7 - 8.1.12'!B24</f>
        <v>310</v>
      </c>
      <c r="E20" s="17" t="s">
        <v>115</v>
      </c>
      <c r="F20" s="21">
        <f>'8.1.7 - 8.1.12'!F24</f>
        <v>-5225.4812500029802</v>
      </c>
      <c r="G20" s="21" t="str">
        <f>'8.1.7 - 8.1.12'!C24</f>
        <v>CAGE</v>
      </c>
      <c r="H20" s="25">
        <v>0</v>
      </c>
      <c r="I20" s="23">
        <f t="shared" si="0"/>
        <v>0</v>
      </c>
      <c r="J20" s="17" t="s">
        <v>12</v>
      </c>
    </row>
    <row r="21" spans="2:10" ht="12" customHeight="1" x14ac:dyDescent="0.2">
      <c r="B21" s="22"/>
      <c r="D21" s="17" t="str">
        <f>'8.1.7 - 8.1.12'!B28</f>
        <v>311</v>
      </c>
      <c r="E21" s="17" t="s">
        <v>115</v>
      </c>
      <c r="F21" s="21">
        <f>'8.1.7 - 8.1.12'!F28</f>
        <v>3513769.3937499523</v>
      </c>
      <c r="G21" s="21" t="str">
        <f>'8.1.7 - 8.1.12'!C28</f>
        <v>CAGE</v>
      </c>
      <c r="H21" s="25">
        <v>0</v>
      </c>
      <c r="I21" s="23">
        <f t="shared" si="0"/>
        <v>0</v>
      </c>
      <c r="J21" s="17" t="s">
        <v>12</v>
      </c>
    </row>
    <row r="22" spans="2:10" ht="12" customHeight="1" x14ac:dyDescent="0.2">
      <c r="D22" s="17" t="str">
        <f>'8.1.7 - 8.1.12'!B29</f>
        <v>311</v>
      </c>
      <c r="E22" s="17" t="s">
        <v>115</v>
      </c>
      <c r="F22" s="21">
        <f>'8.1.7 - 8.1.12'!F29</f>
        <v>652169.18625000119</v>
      </c>
      <c r="G22" s="21" t="str">
        <f>'8.1.7 - 8.1.12'!C29</f>
        <v>CAGW</v>
      </c>
      <c r="H22" s="25">
        <v>0.22162982918040364</v>
      </c>
      <c r="I22" s="23">
        <f t="shared" si="0"/>
        <v>144540.14534531062</v>
      </c>
      <c r="J22" s="17" t="s">
        <v>12</v>
      </c>
    </row>
    <row r="23" spans="2:10" ht="12" customHeight="1" x14ac:dyDescent="0.2">
      <c r="D23" s="17" t="str">
        <f>'8.1.7 - 8.1.12'!B30</f>
        <v>311</v>
      </c>
      <c r="E23" s="17" t="s">
        <v>115</v>
      </c>
      <c r="F23" s="21">
        <f>'8.1.7 - 8.1.12'!F30</f>
        <v>421344.55208301544</v>
      </c>
      <c r="G23" s="21" t="str">
        <f>'8.1.7 - 8.1.12'!C30</f>
        <v>JBG</v>
      </c>
      <c r="H23" s="25">
        <v>0.22162982918040364</v>
      </c>
      <c r="I23" s="23">
        <f t="shared" si="0"/>
        <v>93382.521104252402</v>
      </c>
      <c r="J23" s="17" t="s">
        <v>12</v>
      </c>
    </row>
    <row r="24" spans="2:10" ht="12" customHeight="1" x14ac:dyDescent="0.2">
      <c r="B24" s="22"/>
      <c r="D24" s="17" t="str">
        <f>'8.1.7 - 8.1.12'!B31</f>
        <v>311</v>
      </c>
      <c r="E24" s="17" t="s">
        <v>115</v>
      </c>
      <c r="F24" s="21">
        <f>'8.1.7 - 8.1.12'!F31</f>
        <v>19858.806666670367</v>
      </c>
      <c r="G24" s="21" t="str">
        <f>'8.1.7 - 8.1.12'!C31</f>
        <v>SG</v>
      </c>
      <c r="H24" s="25">
        <v>7.9787774498314715E-2</v>
      </c>
      <c r="I24" s="23">
        <f t="shared" si="0"/>
        <v>1584.4899881259241</v>
      </c>
      <c r="J24" s="17" t="s">
        <v>12</v>
      </c>
    </row>
    <row r="25" spans="2:10" ht="12" customHeight="1" x14ac:dyDescent="0.2">
      <c r="B25" s="22"/>
      <c r="D25" s="17" t="str">
        <f>'8.1.7 - 8.1.12'!B32</f>
        <v>312</v>
      </c>
      <c r="E25" s="17" t="s">
        <v>115</v>
      </c>
      <c r="F25" s="21">
        <f>'8.1.7 - 8.1.12'!F32</f>
        <v>32757656.085000038</v>
      </c>
      <c r="G25" s="21" t="str">
        <f>'8.1.7 - 8.1.12'!C32</f>
        <v>CAGE</v>
      </c>
      <c r="H25" s="25">
        <v>0</v>
      </c>
      <c r="I25" s="23">
        <f t="shared" si="0"/>
        <v>0</v>
      </c>
      <c r="J25" s="17" t="s">
        <v>12</v>
      </c>
    </row>
    <row r="26" spans="2:10" ht="12" customHeight="1" x14ac:dyDescent="0.2">
      <c r="B26" s="22"/>
      <c r="D26" s="17" t="str">
        <f>'8.1.7 - 8.1.12'!B33</f>
        <v>312</v>
      </c>
      <c r="E26" s="17" t="s">
        <v>115</v>
      </c>
      <c r="F26" s="21">
        <f>'8.1.7 - 8.1.12'!F33</f>
        <v>328582.44416700304</v>
      </c>
      <c r="G26" s="21" t="str">
        <f>'8.1.7 - 8.1.12'!C33</f>
        <v>CAGW</v>
      </c>
      <c r="H26" s="25">
        <v>0.22162982918040364</v>
      </c>
      <c r="I26" s="23">
        <f t="shared" si="0"/>
        <v>72823.670972412394</v>
      </c>
      <c r="J26" s="17" t="s">
        <v>12</v>
      </c>
    </row>
    <row r="27" spans="2:10" ht="12" customHeight="1" x14ac:dyDescent="0.2">
      <c r="B27" s="22"/>
      <c r="D27" s="17" t="str">
        <f>'8.1.7 - 8.1.12'!B34</f>
        <v>312</v>
      </c>
      <c r="E27" s="17" t="s">
        <v>115</v>
      </c>
      <c r="F27" s="21">
        <f>'8.1.7 - 8.1.12'!F34</f>
        <v>3024907.9779200554</v>
      </c>
      <c r="G27" s="21" t="str">
        <f>'8.1.7 - 8.1.12'!C34</f>
        <v>JBG</v>
      </c>
      <c r="H27" s="25">
        <v>0.22162982918040364</v>
      </c>
      <c r="I27" s="23">
        <f t="shared" si="0"/>
        <v>670409.83843286207</v>
      </c>
      <c r="J27" s="17" t="s">
        <v>12</v>
      </c>
    </row>
    <row r="28" spans="2:10" ht="12" customHeight="1" x14ac:dyDescent="0.2">
      <c r="B28" s="22"/>
      <c r="D28" s="17" t="str">
        <f>'8.1.7 - 8.1.12'!B35</f>
        <v>312</v>
      </c>
      <c r="E28" s="17" t="s">
        <v>115</v>
      </c>
      <c r="F28" s="21">
        <f>'8.1.7 - 8.1.12'!F35</f>
        <v>317802.01541669667</v>
      </c>
      <c r="G28" s="21" t="str">
        <f>'8.1.7 - 8.1.12'!C35</f>
        <v>SG</v>
      </c>
      <c r="H28" s="25">
        <v>7.9787774498314715E-2</v>
      </c>
      <c r="I28" s="23">
        <f t="shared" si="0"/>
        <v>25356.715541177331</v>
      </c>
      <c r="J28" s="17" t="s">
        <v>12</v>
      </c>
    </row>
    <row r="29" spans="2:10" ht="12" customHeight="1" x14ac:dyDescent="0.2">
      <c r="D29" s="17" t="str">
        <f>'8.1.7 - 8.1.12'!B36</f>
        <v>314</v>
      </c>
      <c r="E29" s="17" t="s">
        <v>115</v>
      </c>
      <c r="F29" s="21">
        <f>'8.1.7 - 8.1.12'!F36</f>
        <v>10058024.461249948</v>
      </c>
      <c r="G29" s="21" t="str">
        <f>'8.1.7 - 8.1.12'!C36</f>
        <v>CAGE</v>
      </c>
      <c r="H29" s="25">
        <v>0</v>
      </c>
      <c r="I29" s="23">
        <f t="shared" si="0"/>
        <v>0</v>
      </c>
      <c r="J29" s="17" t="s">
        <v>12</v>
      </c>
    </row>
    <row r="30" spans="2:10" ht="12" customHeight="1" x14ac:dyDescent="0.2">
      <c r="D30" s="17" t="str">
        <f>'8.1.7 - 8.1.12'!B37</f>
        <v>314</v>
      </c>
      <c r="E30" s="17" t="s">
        <v>115</v>
      </c>
      <c r="F30" s="21">
        <f>'8.1.7 - 8.1.12'!F37</f>
        <v>199051.57416670024</v>
      </c>
      <c r="G30" s="21" t="str">
        <f>'8.1.7 - 8.1.12'!C37</f>
        <v>CAGW</v>
      </c>
      <c r="H30" s="25">
        <v>0.22162982918040364</v>
      </c>
      <c r="I30" s="23">
        <f t="shared" si="0"/>
        <v>44115.76638065622</v>
      </c>
      <c r="J30" s="17" t="s">
        <v>12</v>
      </c>
    </row>
    <row r="31" spans="2:10" ht="12" customHeight="1" x14ac:dyDescent="0.2">
      <c r="B31" s="16"/>
      <c r="D31" s="17" t="str">
        <f>'8.1.7 - 8.1.12'!B38</f>
        <v>314</v>
      </c>
      <c r="E31" s="17" t="s">
        <v>115</v>
      </c>
      <c r="F31" s="21">
        <f>'8.1.7 - 8.1.12'!F38</f>
        <v>213251.47166699171</v>
      </c>
      <c r="G31" s="21" t="str">
        <f>'8.1.7 - 8.1.12'!C38</f>
        <v>JBG</v>
      </c>
      <c r="H31" s="25">
        <v>0.22162982918040364</v>
      </c>
      <c r="I31" s="23">
        <f t="shared" si="0"/>
        <v>47262.887238025061</v>
      </c>
      <c r="J31" s="17" t="s">
        <v>12</v>
      </c>
    </row>
    <row r="32" spans="2:10" ht="12" customHeight="1" x14ac:dyDescent="0.2">
      <c r="D32" s="17" t="str">
        <f>'8.1.7 - 8.1.12'!B39</f>
        <v>314</v>
      </c>
      <c r="E32" s="17" t="s">
        <v>115</v>
      </c>
      <c r="F32" s="21">
        <f>'8.1.7 - 8.1.12'!F39</f>
        <v>235983.95833329856</v>
      </c>
      <c r="G32" s="21" t="str">
        <f>'8.1.7 - 8.1.12'!C39</f>
        <v>SG</v>
      </c>
      <c r="H32" s="25">
        <v>7.9787774498314715E-2</v>
      </c>
      <c r="I32" s="23">
        <f t="shared" si="0"/>
        <v>18828.634852716921</v>
      </c>
      <c r="J32" s="17" t="s">
        <v>12</v>
      </c>
    </row>
    <row r="33" spans="4:10" ht="12" customHeight="1" x14ac:dyDescent="0.2">
      <c r="D33" s="17" t="str">
        <f>'8.1.7 - 8.1.12'!B40</f>
        <v>315</v>
      </c>
      <c r="E33" s="17" t="s">
        <v>115</v>
      </c>
      <c r="F33" s="21">
        <f>'8.1.7 - 8.1.12'!F40</f>
        <v>839689.53499996662</v>
      </c>
      <c r="G33" s="21" t="str">
        <f>'8.1.7 - 8.1.12'!C40</f>
        <v>CAGE</v>
      </c>
      <c r="H33" s="25">
        <v>0</v>
      </c>
      <c r="I33" s="23">
        <f t="shared" si="0"/>
        <v>0</v>
      </c>
      <c r="J33" s="17" t="s">
        <v>12</v>
      </c>
    </row>
    <row r="34" spans="4:10" ht="12" customHeight="1" x14ac:dyDescent="0.2">
      <c r="D34" s="17" t="str">
        <f>'8.1.7 - 8.1.12'!B41</f>
        <v>315</v>
      </c>
      <c r="E34" s="17" t="s">
        <v>115</v>
      </c>
      <c r="F34" s="21">
        <f>'8.1.7 - 8.1.12'!F41</f>
        <v>100818.48833333887</v>
      </c>
      <c r="G34" s="21" t="str">
        <f>'8.1.7 - 8.1.12'!C41</f>
        <v>CAGW</v>
      </c>
      <c r="H34" s="25">
        <v>0.22162982918040364</v>
      </c>
      <c r="I34" s="23">
        <f t="shared" si="0"/>
        <v>22344.384347544412</v>
      </c>
      <c r="J34" s="17" t="s">
        <v>12</v>
      </c>
    </row>
    <row r="35" spans="4:10" ht="12" customHeight="1" x14ac:dyDescent="0.2">
      <c r="D35" s="17" t="str">
        <f>'8.1.7 - 8.1.12'!B42</f>
        <v>315</v>
      </c>
      <c r="E35" s="17" t="s">
        <v>115</v>
      </c>
      <c r="F35" s="21">
        <f>'8.1.7 - 8.1.12'!F42</f>
        <v>197820.71000000089</v>
      </c>
      <c r="G35" s="21" t="str">
        <f>'8.1.7 - 8.1.12'!C42</f>
        <v>JBG</v>
      </c>
      <c r="H35" s="25">
        <v>0.22162982918040364</v>
      </c>
      <c r="I35" s="23">
        <f t="shared" si="0"/>
        <v>43842.970165646366</v>
      </c>
      <c r="J35" s="17" t="s">
        <v>12</v>
      </c>
    </row>
    <row r="36" spans="4:10" ht="12" customHeight="1" x14ac:dyDescent="0.2">
      <c r="D36" s="17" t="str">
        <f>'8.1.7 - 8.1.12'!B44</f>
        <v>316</v>
      </c>
      <c r="E36" s="17" t="s">
        <v>115</v>
      </c>
      <c r="F36" s="21">
        <f>'8.1.7 - 8.1.12'!F44</f>
        <v>218873.29583329707</v>
      </c>
      <c r="G36" s="21" t="str">
        <f>'8.1.7 - 8.1.12'!C44</f>
        <v>CAGE</v>
      </c>
      <c r="H36" s="25">
        <v>0</v>
      </c>
      <c r="I36" s="23">
        <f t="shared" si="0"/>
        <v>0</v>
      </c>
      <c r="J36" s="17" t="s">
        <v>12</v>
      </c>
    </row>
    <row r="37" spans="4:10" ht="12" customHeight="1" x14ac:dyDescent="0.2">
      <c r="D37" s="17" t="str">
        <f>'8.1.7 - 8.1.12'!B45</f>
        <v>316</v>
      </c>
      <c r="E37" s="17" t="s">
        <v>115</v>
      </c>
      <c r="F37" s="21">
        <f>'8.1.7 - 8.1.12'!F45</f>
        <v>17675.775000000023</v>
      </c>
      <c r="G37" s="21" t="str">
        <f>'8.1.7 - 8.1.12'!C45</f>
        <v>CAGW</v>
      </c>
      <c r="H37" s="25">
        <v>0.22162982918040364</v>
      </c>
      <c r="I37" s="23">
        <f t="shared" si="0"/>
        <v>3917.4789938812542</v>
      </c>
      <c r="J37" s="17" t="s">
        <v>12</v>
      </c>
    </row>
    <row r="38" spans="4:10" ht="12" customHeight="1" x14ac:dyDescent="0.2">
      <c r="D38" s="17" t="str">
        <f>'8.1.7 - 8.1.12'!B46</f>
        <v>316</v>
      </c>
      <c r="E38" s="17" t="s">
        <v>115</v>
      </c>
      <c r="F38" s="21">
        <f>'8.1.7 - 8.1.12'!F46</f>
        <v>246080.15249999985</v>
      </c>
      <c r="G38" s="21" t="str">
        <f>'8.1.7 - 8.1.12'!C46</f>
        <v>JBG</v>
      </c>
      <c r="H38" s="25">
        <v>0.22162982918040364</v>
      </c>
      <c r="I38" s="23">
        <f t="shared" si="0"/>
        <v>54538.702163262642</v>
      </c>
      <c r="J38" s="17" t="s">
        <v>12</v>
      </c>
    </row>
    <row r="39" spans="4:10" ht="12" customHeight="1" x14ac:dyDescent="0.2">
      <c r="D39" s="17" t="str">
        <f>'8.1.7 - 8.1.12'!B47</f>
        <v>316</v>
      </c>
      <c r="E39" s="17" t="s">
        <v>115</v>
      </c>
      <c r="F39" s="21">
        <f>'8.1.7 - 8.1.12'!F47</f>
        <v>26706.230833329959</v>
      </c>
      <c r="G39" s="21" t="str">
        <f>'8.1.7 - 8.1.12'!C47</f>
        <v>SG</v>
      </c>
      <c r="H39" s="25">
        <v>7.9787774498314715E-2</v>
      </c>
      <c r="I39" s="23">
        <f t="shared" si="0"/>
        <v>2130.8307234296703</v>
      </c>
      <c r="J39" s="17" t="s">
        <v>12</v>
      </c>
    </row>
    <row r="40" spans="4:10" ht="12" customHeight="1" x14ac:dyDescent="0.2">
      <c r="D40" s="17" t="str">
        <f>'8.1.7 - 8.1.12'!B48</f>
        <v>330</v>
      </c>
      <c r="E40" s="17" t="s">
        <v>115</v>
      </c>
      <c r="F40" s="21">
        <f>'8.1.7 - 8.1.12'!F48</f>
        <v>49465.336666703224</v>
      </c>
      <c r="G40" s="21" t="str">
        <f>'8.1.7 - 8.1.12'!C48</f>
        <v>SG-P</v>
      </c>
      <c r="H40" s="25">
        <v>7.9787774498314715E-2</v>
      </c>
      <c r="I40" s="23">
        <f t="shared" si="0"/>
        <v>3946.7291274461354</v>
      </c>
      <c r="J40" s="17" t="s">
        <v>12</v>
      </c>
    </row>
    <row r="41" spans="4:10" ht="12" customHeight="1" x14ac:dyDescent="0.2">
      <c r="D41" s="17" t="str">
        <f>'8.1.7 - 8.1.12'!B49</f>
        <v>330</v>
      </c>
      <c r="E41" s="17" t="s">
        <v>115</v>
      </c>
      <c r="F41" s="21">
        <f>'8.1.7 - 8.1.12'!F49</f>
        <v>10386.768749999814</v>
      </c>
      <c r="G41" s="21" t="str">
        <f>'8.1.7 - 8.1.12'!C49</f>
        <v>SG-U</v>
      </c>
      <c r="H41" s="25">
        <v>7.9787774498314715E-2</v>
      </c>
      <c r="I41" s="23">
        <f t="shared" si="0"/>
        <v>828.73716279112739</v>
      </c>
      <c r="J41" s="17" t="s">
        <v>12</v>
      </c>
    </row>
    <row r="42" spans="4:10" ht="12" customHeight="1" x14ac:dyDescent="0.2">
      <c r="D42" s="17" t="str">
        <f>'8.1.7 - 8.1.12'!B50</f>
        <v>331</v>
      </c>
      <c r="E42" s="17" t="s">
        <v>115</v>
      </c>
      <c r="F42" s="21">
        <f>'8.1.7 - 8.1.12'!F50</f>
        <v>2743843.1549999714</v>
      </c>
      <c r="G42" s="21" t="str">
        <f>'8.1.7 - 8.1.12'!C50</f>
        <v>SG-P</v>
      </c>
      <c r="H42" s="25">
        <v>7.9787774498314715E-2</v>
      </c>
      <c r="I42" s="23">
        <f t="shared" si="0"/>
        <v>218925.13890988211</v>
      </c>
      <c r="J42" s="17" t="s">
        <v>12</v>
      </c>
    </row>
    <row r="43" spans="4:10" ht="12" customHeight="1" x14ac:dyDescent="0.2">
      <c r="D43" s="17" t="str">
        <f>'8.1.7 - 8.1.12'!B51</f>
        <v>331</v>
      </c>
      <c r="E43" s="17" t="s">
        <v>115</v>
      </c>
      <c r="F43" s="21">
        <f>'8.1.7 - 8.1.12'!F51</f>
        <v>679819.39583329856</v>
      </c>
      <c r="G43" s="21" t="str">
        <f>'8.1.7 - 8.1.12'!C51</f>
        <v>SG-U</v>
      </c>
      <c r="H43" s="25">
        <v>7.9787774498314715E-2</v>
      </c>
      <c r="I43" s="23">
        <f t="shared" si="0"/>
        <v>54241.276654327776</v>
      </c>
      <c r="J43" s="17" t="s">
        <v>12</v>
      </c>
    </row>
    <row r="44" spans="4:10" ht="12" customHeight="1" x14ac:dyDescent="0.2">
      <c r="D44" s="17" t="str">
        <f>'8.1.7 - 8.1.12'!B52</f>
        <v>332</v>
      </c>
      <c r="E44" s="17" t="s">
        <v>115</v>
      </c>
      <c r="F44" s="21">
        <f>'8.1.7 - 8.1.12'!F52</f>
        <v>2707704.4929170012</v>
      </c>
      <c r="G44" s="21" t="str">
        <f>'8.1.7 - 8.1.12'!C52</f>
        <v>SG-P</v>
      </c>
      <c r="H44" s="25">
        <v>7.9787774498314715E-2</v>
      </c>
      <c r="I44" s="23">
        <f t="shared" si="0"/>
        <v>216041.7154889353</v>
      </c>
      <c r="J44" s="17" t="s">
        <v>12</v>
      </c>
    </row>
    <row r="45" spans="4:10" ht="12" customHeight="1" x14ac:dyDescent="0.2">
      <c r="D45" s="17" t="str">
        <f>'8.1.7 - 8.1.12'!B53</f>
        <v>332</v>
      </c>
      <c r="E45" s="17" t="s">
        <v>115</v>
      </c>
      <c r="F45" s="21">
        <f>'8.1.7 - 8.1.12'!F53</f>
        <v>2787022.9650000036</v>
      </c>
      <c r="G45" s="21" t="str">
        <f>'8.1.7 - 8.1.12'!C53</f>
        <v>SG-U</v>
      </c>
      <c r="H45" s="25">
        <v>7.9787774498314715E-2</v>
      </c>
      <c r="I45" s="23">
        <f t="shared" si="0"/>
        <v>222370.35985304476</v>
      </c>
      <c r="J45" s="17" t="s">
        <v>12</v>
      </c>
    </row>
    <row r="46" spans="4:10" ht="12" customHeight="1" x14ac:dyDescent="0.2">
      <c r="D46" s="17" t="str">
        <f>'8.1.7 - 8.1.12'!B54</f>
        <v>333</v>
      </c>
      <c r="E46" s="17" t="s">
        <v>115</v>
      </c>
      <c r="F46" s="21">
        <f>'8.1.7 - 8.1.12'!F54</f>
        <v>595374.3816666007</v>
      </c>
      <c r="G46" s="21" t="str">
        <f>'8.1.7 - 8.1.12'!C54</f>
        <v>SG-P</v>
      </c>
      <c r="H46" s="25">
        <v>7.9787774498314715E-2</v>
      </c>
      <c r="I46" s="23">
        <f t="shared" si="0"/>
        <v>47503.596906488296</v>
      </c>
      <c r="J46" s="17" t="s">
        <v>12</v>
      </c>
    </row>
    <row r="47" spans="4:10" ht="12" customHeight="1" x14ac:dyDescent="0.2">
      <c r="D47" s="17" t="str">
        <f>'8.1.7 - 8.1.12'!B55</f>
        <v>333</v>
      </c>
      <c r="E47" s="17" t="s">
        <v>115</v>
      </c>
      <c r="F47" s="21">
        <f>'8.1.7 - 8.1.12'!F55</f>
        <v>295154.96791669726</v>
      </c>
      <c r="G47" s="21" t="str">
        <f>'8.1.7 - 8.1.12'!C55</f>
        <v>SG-U</v>
      </c>
      <c r="H47" s="25">
        <v>7.9787774498314715E-2</v>
      </c>
      <c r="I47" s="23">
        <f t="shared" si="0"/>
        <v>23549.758022194757</v>
      </c>
      <c r="J47" s="17" t="s">
        <v>12</v>
      </c>
    </row>
    <row r="48" spans="4:10" ht="12" customHeight="1" x14ac:dyDescent="0.2">
      <c r="D48" s="17" t="str">
        <f>'8.1.7 - 8.1.12'!B56</f>
        <v>334</v>
      </c>
      <c r="E48" s="17" t="s">
        <v>115</v>
      </c>
      <c r="F48" s="21">
        <f>'8.1.7 - 8.1.12'!F56</f>
        <v>788523.4645833075</v>
      </c>
      <c r="G48" s="21" t="str">
        <f>'8.1.7 - 8.1.12'!C56</f>
        <v>SG-P</v>
      </c>
      <c r="H48" s="25">
        <v>7.9787774498314715E-2</v>
      </c>
      <c r="I48" s="23">
        <f t="shared" si="0"/>
        <v>62914.532378802789</v>
      </c>
      <c r="J48" s="17" t="s">
        <v>12</v>
      </c>
    </row>
    <row r="49" spans="1:10" ht="12" customHeight="1" x14ac:dyDescent="0.2">
      <c r="D49" s="17" t="str">
        <f>'8.1.7 - 8.1.12'!B57</f>
        <v>334</v>
      </c>
      <c r="E49" s="17" t="s">
        <v>115</v>
      </c>
      <c r="F49" s="21">
        <f>'8.1.7 - 8.1.12'!F57</f>
        <v>68328.688750000671</v>
      </c>
      <c r="G49" s="21" t="str">
        <f>'8.1.7 - 8.1.12'!C57</f>
        <v>SG-U</v>
      </c>
      <c r="H49" s="25">
        <v>7.9787774498314715E-2</v>
      </c>
      <c r="I49" s="23">
        <f t="shared" si="0"/>
        <v>5451.7940097505871</v>
      </c>
      <c r="J49" s="17" t="s">
        <v>12</v>
      </c>
    </row>
    <row r="50" spans="1:10" ht="12" customHeight="1" x14ac:dyDescent="0.2">
      <c r="D50" s="17" t="str">
        <f>'8.1.7 - 8.1.12'!B58</f>
        <v>335</v>
      </c>
      <c r="E50" s="17" t="s">
        <v>115</v>
      </c>
      <c r="F50" s="21">
        <f>'8.1.7 - 8.1.12'!F58</f>
        <v>-1447.9741666698828</v>
      </c>
      <c r="G50" s="21" t="str">
        <f>'8.1.7 - 8.1.12'!C58</f>
        <v>SG-P</v>
      </c>
      <c r="H50" s="25">
        <v>7.9787774498314715E-2</v>
      </c>
      <c r="I50" s="23">
        <f t="shared" si="0"/>
        <v>-115.53063628964178</v>
      </c>
      <c r="J50" s="17" t="s">
        <v>12</v>
      </c>
    </row>
    <row r="51" spans="1:10" ht="12" customHeight="1" x14ac:dyDescent="0.2">
      <c r="D51" s="17" t="str">
        <f>'8.1.7 - 8.1.12'!B59</f>
        <v>335</v>
      </c>
      <c r="E51" s="17" t="s">
        <v>115</v>
      </c>
      <c r="F51" s="21">
        <f>'8.1.7 - 8.1.12'!F59</f>
        <v>-3032.5883333329984</v>
      </c>
      <c r="G51" s="21" t="str">
        <f>'8.1.7 - 8.1.12'!C59</f>
        <v>SG-U</v>
      </c>
      <c r="H51" s="25">
        <v>7.9787774498314715E-2</v>
      </c>
      <c r="I51" s="23">
        <f t="shared" si="0"/>
        <v>-241.96347408619334</v>
      </c>
      <c r="J51" s="17" t="s">
        <v>12</v>
      </c>
    </row>
    <row r="52" spans="1:10" ht="12" customHeight="1" x14ac:dyDescent="0.2">
      <c r="D52" s="17" t="str">
        <f>'8.1.7 - 8.1.12'!B60</f>
        <v>336</v>
      </c>
      <c r="E52" s="17" t="s">
        <v>115</v>
      </c>
      <c r="F52" s="21">
        <f>'8.1.7 - 8.1.12'!F60</f>
        <v>129048.62666670233</v>
      </c>
      <c r="G52" s="21" t="str">
        <f>'8.1.7 - 8.1.12'!C60</f>
        <v>SG-P</v>
      </c>
      <c r="H52" s="25">
        <v>7.9787774498314715E-2</v>
      </c>
      <c r="I52" s="23">
        <f t="shared" si="0"/>
        <v>10296.502723800048</v>
      </c>
      <c r="J52" s="17" t="s">
        <v>12</v>
      </c>
    </row>
    <row r="53" spans="1:10" ht="12" customHeight="1" x14ac:dyDescent="0.2">
      <c r="D53" s="17" t="str">
        <f>'8.1.7 - 8.1.12'!B61</f>
        <v>336</v>
      </c>
      <c r="E53" s="17" t="s">
        <v>115</v>
      </c>
      <c r="F53" s="21">
        <f>'8.1.7 - 8.1.12'!F61</f>
        <v>47529.873750000261</v>
      </c>
      <c r="G53" s="21" t="str">
        <f>'8.1.7 - 8.1.12'!C61</f>
        <v>SG-U</v>
      </c>
      <c r="H53" s="25">
        <v>7.9787774498314715E-2</v>
      </c>
      <c r="I53" s="23">
        <f t="shared" si="0"/>
        <v>3792.302848698389</v>
      </c>
      <c r="J53" s="17" t="s">
        <v>12</v>
      </c>
    </row>
    <row r="54" spans="1:10" ht="12" customHeight="1" x14ac:dyDescent="0.2">
      <c r="D54" s="17" t="str">
        <f>'8.1.7 - 8.1.12'!B65</f>
        <v>340</v>
      </c>
      <c r="E54" s="17" t="s">
        <v>115</v>
      </c>
      <c r="F54" s="21">
        <f>'8.1.7 - 8.1.12'!F65</f>
        <v>167798.91499999911</v>
      </c>
      <c r="G54" s="21" t="s">
        <v>39</v>
      </c>
      <c r="H54" s="25">
        <v>7.9787774498314715E-2</v>
      </c>
      <c r="I54" s="23">
        <f t="shared" si="0"/>
        <v>13388.301991081808</v>
      </c>
      <c r="J54" s="17" t="s">
        <v>13</v>
      </c>
    </row>
    <row r="55" spans="1:10" ht="12" customHeight="1" x14ac:dyDescent="0.2">
      <c r="D55" s="17"/>
      <c r="E55" s="17"/>
      <c r="F55" s="27">
        <f>SUBTOTAL(9,F10:F54)</f>
        <v>78554688.620836586</v>
      </c>
      <c r="G55" s="21"/>
      <c r="H55" s="24"/>
      <c r="I55" s="27">
        <f>SUBTOTAL(9,I10:I54)</f>
        <v>3102230.2130405065</v>
      </c>
      <c r="J55" s="17"/>
    </row>
    <row r="56" spans="1:10" ht="12" customHeight="1" x14ac:dyDescent="0.2">
      <c r="D56" s="17"/>
      <c r="E56" s="17"/>
      <c r="F56" s="21"/>
      <c r="G56" s="21"/>
      <c r="H56" s="24"/>
      <c r="I56" s="23"/>
      <c r="J56" s="17"/>
    </row>
    <row r="57" spans="1:10" ht="12" customHeight="1" thickBot="1" x14ac:dyDescent="0.25">
      <c r="B57" s="16" t="s">
        <v>116</v>
      </c>
      <c r="D57" s="17"/>
      <c r="E57" s="17"/>
      <c r="F57" s="21"/>
      <c r="G57" s="21"/>
      <c r="H57" s="24"/>
      <c r="I57" s="23"/>
      <c r="J57" s="17"/>
    </row>
    <row r="58" spans="1:10" ht="12" customHeight="1" x14ac:dyDescent="0.2">
      <c r="A58" s="28"/>
      <c r="B58" s="34" t="s">
        <v>14</v>
      </c>
      <c r="C58" s="35"/>
      <c r="D58" s="35"/>
      <c r="E58" s="35"/>
      <c r="F58" s="35"/>
      <c r="G58" s="35"/>
      <c r="H58" s="35"/>
      <c r="I58" s="35"/>
      <c r="J58" s="36"/>
    </row>
    <row r="59" spans="1:10" ht="12" customHeight="1" x14ac:dyDescent="0.2">
      <c r="A59" s="29"/>
      <c r="B59" s="37"/>
      <c r="C59" s="37"/>
      <c r="D59" s="37"/>
      <c r="E59" s="37"/>
      <c r="F59" s="37"/>
      <c r="G59" s="37"/>
      <c r="H59" s="37"/>
      <c r="I59" s="37"/>
      <c r="J59" s="38"/>
    </row>
    <row r="60" spans="1:10" ht="12" customHeight="1" x14ac:dyDescent="0.2">
      <c r="A60" s="29"/>
      <c r="B60" s="37"/>
      <c r="C60" s="37"/>
      <c r="D60" s="37"/>
      <c r="E60" s="37"/>
      <c r="F60" s="37"/>
      <c r="G60" s="37"/>
      <c r="H60" s="37"/>
      <c r="I60" s="37"/>
      <c r="J60" s="38"/>
    </row>
    <row r="61" spans="1:10" ht="12" customHeight="1" x14ac:dyDescent="0.2">
      <c r="A61" s="29"/>
      <c r="B61" s="37"/>
      <c r="C61" s="37"/>
      <c r="D61" s="37"/>
      <c r="E61" s="37"/>
      <c r="F61" s="37"/>
      <c r="G61" s="37"/>
      <c r="H61" s="37"/>
      <c r="I61" s="37"/>
      <c r="J61" s="38"/>
    </row>
    <row r="62" spans="1:10" ht="12" customHeight="1" x14ac:dyDescent="0.2">
      <c r="A62" s="29"/>
      <c r="B62" s="37"/>
      <c r="C62" s="37"/>
      <c r="D62" s="37"/>
      <c r="E62" s="37"/>
      <c r="F62" s="37"/>
      <c r="G62" s="37"/>
      <c r="H62" s="37"/>
      <c r="I62" s="37"/>
      <c r="J62" s="38"/>
    </row>
    <row r="63" spans="1:10" ht="12" customHeight="1" x14ac:dyDescent="0.2">
      <c r="A63" s="29"/>
      <c r="B63" s="37"/>
      <c r="C63" s="37"/>
      <c r="D63" s="37"/>
      <c r="E63" s="37"/>
      <c r="F63" s="37"/>
      <c r="G63" s="37"/>
      <c r="H63" s="37"/>
      <c r="I63" s="37"/>
      <c r="J63" s="38"/>
    </row>
    <row r="64" spans="1:10" ht="12" customHeight="1" x14ac:dyDescent="0.2">
      <c r="A64" s="29"/>
      <c r="B64" s="37"/>
      <c r="C64" s="37"/>
      <c r="D64" s="37"/>
      <c r="E64" s="37"/>
      <c r="F64" s="37"/>
      <c r="G64" s="37"/>
      <c r="H64" s="37"/>
      <c r="I64" s="37"/>
      <c r="J64" s="38"/>
    </row>
    <row r="65" spans="1:10" ht="12" customHeight="1" thickBot="1" x14ac:dyDescent="0.25">
      <c r="A65" s="30"/>
      <c r="B65" s="39"/>
      <c r="C65" s="39"/>
      <c r="D65" s="39"/>
      <c r="E65" s="39"/>
      <c r="F65" s="39"/>
      <c r="G65" s="39"/>
      <c r="H65" s="39"/>
      <c r="I65" s="39"/>
      <c r="J65" s="40"/>
    </row>
  </sheetData>
  <mergeCells count="1">
    <mergeCell ref="B58:J65"/>
  </mergeCells>
  <conditionalFormatting sqref="B9">
    <cfRule type="cellIs" dxfId="13" priority="1" stopIfTrue="1" operator="equal">
      <formula>"Adjustment to Income/Expense/Rate Base:"</formula>
    </cfRule>
  </conditionalFormatting>
  <conditionalFormatting sqref="J2">
    <cfRule type="cellIs" dxfId="12" priority="2" stopIfTrue="1" operator="equal">
      <formula>"x.x"</formula>
    </cfRule>
  </conditionalFormatting>
  <dataValidations count="1"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33:E54" xr:uid="{225528CF-5016-4116-A4ED-A43946E83B57}">
      <formula1>"1, 2, 3"</formula1>
    </dataValidation>
  </dataValidations>
  <printOptions horizontalCentered="1"/>
  <pageMargins left="0.7" right="0.7" top="0.75" bottom="0.75" header="0.3" footer="0.3"/>
  <pageSetup scale="8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5AD0-D66A-4126-9BBB-557585D6725E}">
  <sheetPr codeName="Sheet5">
    <pageSetUpPr fitToPage="1"/>
  </sheetPr>
  <dimension ref="A2:J66"/>
  <sheetViews>
    <sheetView view="pageBreakPreview" zoomScale="85" zoomScaleNormal="100" zoomScaleSheetLayoutView="85" workbookViewId="0">
      <selection activeCell="B5" sqref="B5"/>
    </sheetView>
  </sheetViews>
  <sheetFormatPr defaultColWidth="9.140625" defaultRowHeight="12.75" x14ac:dyDescent="0.2"/>
  <cols>
    <col min="1" max="1" width="2.5703125" style="15" customWidth="1"/>
    <col min="2" max="2" width="3.42578125" style="15" customWidth="1"/>
    <col min="3" max="3" width="32.85546875" style="15" customWidth="1"/>
    <col min="4" max="4" width="9.85546875" style="15" bestFit="1" customWidth="1"/>
    <col min="5" max="5" width="5.140625" style="15" bestFit="1" customWidth="1"/>
    <col min="6" max="6" width="12.5703125" style="15" bestFit="1" customWidth="1"/>
    <col min="7" max="7" width="9.5703125" style="15" bestFit="1" customWidth="1"/>
    <col min="8" max="8" width="10.7109375" style="15" bestFit="1" customWidth="1"/>
    <col min="9" max="9" width="13.7109375" style="15" bestFit="1" customWidth="1"/>
    <col min="10" max="10" width="5.7109375" style="15" bestFit="1" customWidth="1"/>
    <col min="11" max="16384" width="9.140625" style="15"/>
  </cols>
  <sheetData>
    <row r="2" spans="2:10" ht="12" customHeight="1" x14ac:dyDescent="0.2">
      <c r="B2" s="16" t="s">
        <v>0</v>
      </c>
      <c r="D2" s="17"/>
      <c r="E2" s="17"/>
      <c r="F2" s="17"/>
      <c r="G2" s="17"/>
      <c r="H2" s="17"/>
      <c r="I2" s="31" t="s">
        <v>1</v>
      </c>
      <c r="J2" s="17" t="s">
        <v>15</v>
      </c>
    </row>
    <row r="3" spans="2:10" ht="12" customHeight="1" x14ac:dyDescent="0.2">
      <c r="B3" s="16" t="s">
        <v>113</v>
      </c>
      <c r="D3" s="17"/>
      <c r="E3" s="17"/>
      <c r="F3" s="17"/>
      <c r="G3" s="17"/>
      <c r="H3" s="17"/>
      <c r="I3" s="17"/>
      <c r="J3" s="17"/>
    </row>
    <row r="4" spans="2:10" ht="12" customHeight="1" x14ac:dyDescent="0.2">
      <c r="B4" s="16" t="s">
        <v>120</v>
      </c>
      <c r="D4" s="17"/>
      <c r="E4" s="17"/>
      <c r="F4" s="17"/>
      <c r="G4" s="17"/>
      <c r="H4" s="17"/>
      <c r="I4" s="17"/>
      <c r="J4" s="17"/>
    </row>
    <row r="5" spans="2:10" ht="12" customHeight="1" x14ac:dyDescent="0.2">
      <c r="D5" s="17"/>
      <c r="E5" s="17"/>
      <c r="F5" s="17"/>
      <c r="G5" s="17"/>
      <c r="H5" s="17"/>
      <c r="I5" s="17"/>
      <c r="J5" s="17"/>
    </row>
    <row r="6" spans="2:10" ht="12" customHeight="1" x14ac:dyDescent="0.2">
      <c r="D6" s="17"/>
      <c r="E6" s="17"/>
      <c r="F6" s="17"/>
      <c r="G6" s="17"/>
      <c r="H6" s="17"/>
      <c r="I6" s="17"/>
      <c r="J6" s="17"/>
    </row>
    <row r="7" spans="2:10" ht="12" customHeight="1" x14ac:dyDescent="0.2">
      <c r="D7" s="17"/>
      <c r="E7" s="17"/>
      <c r="F7" s="17" t="s">
        <v>2</v>
      </c>
      <c r="G7" s="17"/>
      <c r="H7" s="17"/>
      <c r="I7" s="17" t="s">
        <v>3</v>
      </c>
      <c r="J7" s="17"/>
    </row>
    <row r="8" spans="2:10" ht="12" customHeight="1" x14ac:dyDescent="0.2">
      <c r="D8" s="19" t="s">
        <v>4</v>
      </c>
      <c r="E8" s="19" t="s">
        <v>5</v>
      </c>
      <c r="F8" s="19" t="s">
        <v>6</v>
      </c>
      <c r="G8" s="19" t="s">
        <v>7</v>
      </c>
      <c r="H8" s="19" t="s">
        <v>8</v>
      </c>
      <c r="I8" s="19" t="s">
        <v>9</v>
      </c>
      <c r="J8" s="19" t="s">
        <v>10</v>
      </c>
    </row>
    <row r="9" spans="2:10" ht="12" customHeight="1" x14ac:dyDescent="0.2">
      <c r="B9" s="20"/>
      <c r="D9" s="17"/>
      <c r="E9" s="17"/>
      <c r="F9" s="17"/>
      <c r="G9" s="17"/>
      <c r="H9" s="17"/>
      <c r="I9" s="21"/>
      <c r="J9" s="17"/>
    </row>
    <row r="10" spans="2:10" ht="12" customHeight="1" x14ac:dyDescent="0.2">
      <c r="B10" s="20" t="s">
        <v>11</v>
      </c>
      <c r="D10" s="22"/>
      <c r="E10" s="17"/>
      <c r="F10" s="23"/>
      <c r="H10" s="24"/>
      <c r="I10" s="23"/>
      <c r="J10" s="17"/>
    </row>
    <row r="11" spans="2:10" ht="12" customHeight="1" x14ac:dyDescent="0.2">
      <c r="D11" s="17" t="str">
        <f>'8.1.7 - 8.1.12'!B66</f>
        <v>341</v>
      </c>
      <c r="E11" s="17" t="s">
        <v>115</v>
      </c>
      <c r="F11" s="21">
        <f>'8.1.7 - 8.1.12'!F66</f>
        <v>156.48499999999967</v>
      </c>
      <c r="G11" s="21" t="str">
        <f>'8.1.7 - 8.1.12'!C66</f>
        <v>OR</v>
      </c>
      <c r="H11" s="25" t="s">
        <v>114</v>
      </c>
      <c r="I11" s="23">
        <f t="shared" ref="I11:I55" si="0">IF(H11="Situs",IF(G11="WA",F11,0),H11*F11)</f>
        <v>0</v>
      </c>
      <c r="J11" s="17" t="s">
        <v>13</v>
      </c>
    </row>
    <row r="12" spans="2:10" ht="12" customHeight="1" x14ac:dyDescent="0.2">
      <c r="B12" s="26"/>
      <c r="C12" s="26"/>
      <c r="D12" s="17" t="str">
        <f>'8.1.7 - 8.1.12'!B67</f>
        <v>341</v>
      </c>
      <c r="E12" s="17" t="s">
        <v>115</v>
      </c>
      <c r="F12" s="21">
        <f>'8.1.7 - 8.1.12'!F67</f>
        <v>322896.6858330071</v>
      </c>
      <c r="G12" s="21" t="str">
        <f>'8.1.7 - 8.1.12'!C67</f>
        <v>CAGE</v>
      </c>
      <c r="H12" s="25">
        <v>0</v>
      </c>
      <c r="I12" s="23">
        <f t="shared" si="0"/>
        <v>0</v>
      </c>
      <c r="J12" s="17" t="s">
        <v>13</v>
      </c>
    </row>
    <row r="13" spans="2:10" ht="12" customHeight="1" x14ac:dyDescent="0.2">
      <c r="B13" s="26"/>
      <c r="C13" s="26"/>
      <c r="D13" s="17" t="str">
        <f>'8.1.7 - 8.1.12'!B68</f>
        <v>341</v>
      </c>
      <c r="E13" s="17" t="s">
        <v>115</v>
      </c>
      <c r="F13" s="21">
        <f>'8.1.7 - 8.1.12'!F68</f>
        <v>27520.55624999851</v>
      </c>
      <c r="G13" s="21" t="str">
        <f>'8.1.7 - 8.1.12'!C68</f>
        <v>CAGW</v>
      </c>
      <c r="H13" s="25">
        <v>0.22162982918040364</v>
      </c>
      <c r="I13" s="23">
        <f t="shared" si="0"/>
        <v>6099.3761806368593</v>
      </c>
      <c r="J13" s="17" t="s">
        <v>13</v>
      </c>
    </row>
    <row r="14" spans="2:10" ht="12" customHeight="1" x14ac:dyDescent="0.2">
      <c r="D14" s="17" t="str">
        <f>'8.1.7 - 8.1.12'!B69</f>
        <v>341</v>
      </c>
      <c r="E14" s="17" t="s">
        <v>115</v>
      </c>
      <c r="F14" s="21">
        <f>'8.1.7 - 8.1.12'!F69</f>
        <v>664031.16875000298</v>
      </c>
      <c r="G14" s="21" t="s">
        <v>39</v>
      </c>
      <c r="H14" s="25">
        <v>7.9787774498314715E-2</v>
      </c>
      <c r="I14" s="23">
        <f t="shared" si="0"/>
        <v>52981.569152077602</v>
      </c>
      <c r="J14" s="17" t="s">
        <v>13</v>
      </c>
    </row>
    <row r="15" spans="2:10" ht="12" customHeight="1" x14ac:dyDescent="0.2">
      <c r="D15" s="17" t="str">
        <f>'8.1.7 - 8.1.12'!B70</f>
        <v>341</v>
      </c>
      <c r="E15" s="17" t="s">
        <v>115</v>
      </c>
      <c r="F15" s="21">
        <f>'8.1.7 - 8.1.12'!F70</f>
        <v>508.59500000000116</v>
      </c>
      <c r="G15" s="21" t="str">
        <f>'8.1.7 - 8.1.12'!C70</f>
        <v>UT</v>
      </c>
      <c r="H15" s="25" t="s">
        <v>114</v>
      </c>
      <c r="I15" s="23">
        <f t="shared" si="0"/>
        <v>0</v>
      </c>
      <c r="J15" s="17" t="s">
        <v>13</v>
      </c>
    </row>
    <row r="16" spans="2:10" ht="12" customHeight="1" x14ac:dyDescent="0.2">
      <c r="B16" s="26"/>
      <c r="C16" s="26"/>
      <c r="D16" s="17" t="str">
        <f>'8.1.7 - 8.1.12'!B71</f>
        <v>342</v>
      </c>
      <c r="E16" s="17" t="s">
        <v>115</v>
      </c>
      <c r="F16" s="21">
        <f>'8.1.7 - 8.1.12'!F71</f>
        <v>13653.245833300054</v>
      </c>
      <c r="G16" s="21" t="str">
        <f>'8.1.7 - 8.1.12'!C71</f>
        <v>CAGE</v>
      </c>
      <c r="H16" s="25">
        <v>0</v>
      </c>
      <c r="I16" s="23">
        <f t="shared" si="0"/>
        <v>0</v>
      </c>
      <c r="J16" s="17" t="s">
        <v>13</v>
      </c>
    </row>
    <row r="17" spans="2:10" ht="12" customHeight="1" x14ac:dyDescent="0.2">
      <c r="D17" s="17" t="str">
        <f>'8.1.7 - 8.1.12'!B73</f>
        <v>343</v>
      </c>
      <c r="E17" s="17" t="s">
        <v>115</v>
      </c>
      <c r="F17" s="21">
        <f>'8.1.7 - 8.1.12'!F73</f>
        <v>4088195.5966670513</v>
      </c>
      <c r="G17" s="21" t="str">
        <f>'8.1.7 - 8.1.12'!C73</f>
        <v>CAGE</v>
      </c>
      <c r="H17" s="25">
        <v>0</v>
      </c>
      <c r="I17" s="23">
        <f t="shared" si="0"/>
        <v>0</v>
      </c>
      <c r="J17" s="17" t="s">
        <v>13</v>
      </c>
    </row>
    <row r="18" spans="2:10" ht="12" customHeight="1" x14ac:dyDescent="0.2">
      <c r="D18" s="17" t="str">
        <f>'8.1.7 - 8.1.12'!B74</f>
        <v>343</v>
      </c>
      <c r="E18" s="17" t="s">
        <v>115</v>
      </c>
      <c r="F18" s="21">
        <f>'8.1.7 - 8.1.12'!F74</f>
        <v>484454.57833302021</v>
      </c>
      <c r="G18" s="21" t="str">
        <f>'8.1.7 - 8.1.12'!C74</f>
        <v>CAGW</v>
      </c>
      <c r="H18" s="25">
        <v>0.22162982918040364</v>
      </c>
      <c r="I18" s="23">
        <f t="shared" si="0"/>
        <v>107369.58544161174</v>
      </c>
      <c r="J18" s="17" t="s">
        <v>13</v>
      </c>
    </row>
    <row r="19" spans="2:10" ht="12" customHeight="1" x14ac:dyDescent="0.2">
      <c r="D19" s="17" t="str">
        <f>'8.1.7 - 8.1.12'!B75</f>
        <v>343</v>
      </c>
      <c r="E19" s="17" t="s">
        <v>115</v>
      </c>
      <c r="F19" s="21">
        <f>'8.1.7 - 8.1.12'!F75</f>
        <v>8716902.7704200745</v>
      </c>
      <c r="G19" s="21" t="s">
        <v>39</v>
      </c>
      <c r="H19" s="25">
        <v>7.9787774498314715E-2</v>
      </c>
      <c r="I19" s="23">
        <f t="shared" si="0"/>
        <v>695502.27257001167</v>
      </c>
      <c r="J19" s="17" t="s">
        <v>13</v>
      </c>
    </row>
    <row r="20" spans="2:10" ht="12" customHeight="1" x14ac:dyDescent="0.2">
      <c r="D20" s="17" t="str">
        <f>'8.1.7 - 8.1.12'!B76</f>
        <v>344</v>
      </c>
      <c r="E20" s="17" t="s">
        <v>115</v>
      </c>
      <c r="F20" s="21">
        <f>'8.1.7 - 8.1.12'!F76</f>
        <v>2085.171250000014</v>
      </c>
      <c r="G20" s="21" t="str">
        <f>'8.1.7 - 8.1.12'!C76</f>
        <v>UT</v>
      </c>
      <c r="H20" s="25" t="s">
        <v>114</v>
      </c>
      <c r="I20" s="23">
        <f t="shared" si="0"/>
        <v>0</v>
      </c>
      <c r="J20" s="17" t="s">
        <v>13</v>
      </c>
    </row>
    <row r="21" spans="2:10" ht="12" customHeight="1" x14ac:dyDescent="0.2">
      <c r="D21" s="17" t="str">
        <f>'8.1.7 - 8.1.12'!B77</f>
        <v>344</v>
      </c>
      <c r="E21" s="17" t="s">
        <v>115</v>
      </c>
      <c r="F21" s="21">
        <f>'8.1.7 - 8.1.12'!F77</f>
        <v>375955.08875000477</v>
      </c>
      <c r="G21" s="21" t="str">
        <f>'8.1.7 - 8.1.12'!C77</f>
        <v>CAGE</v>
      </c>
      <c r="H21" s="25">
        <v>0</v>
      </c>
      <c r="I21" s="23">
        <f t="shared" si="0"/>
        <v>0</v>
      </c>
      <c r="J21" s="17" t="s">
        <v>13</v>
      </c>
    </row>
    <row r="22" spans="2:10" ht="12" customHeight="1" x14ac:dyDescent="0.2">
      <c r="D22" s="17" t="str">
        <f>'8.1.7 - 8.1.12'!B78</f>
        <v>344</v>
      </c>
      <c r="E22" s="17" t="s">
        <v>115</v>
      </c>
      <c r="F22" s="21">
        <f>'8.1.7 - 8.1.12'!F78</f>
        <v>72618.284999996424</v>
      </c>
      <c r="G22" s="21" t="str">
        <f>'8.1.7 - 8.1.12'!C78</f>
        <v>CAGW</v>
      </c>
      <c r="H22" s="25">
        <v>0.22162982918040364</v>
      </c>
      <c r="I22" s="23">
        <f t="shared" si="0"/>
        <v>16094.378099923075</v>
      </c>
      <c r="J22" s="17" t="s">
        <v>13</v>
      </c>
    </row>
    <row r="23" spans="2:10" ht="12" customHeight="1" x14ac:dyDescent="0.2">
      <c r="D23" s="17" t="str">
        <f>'8.1.7 - 8.1.12'!B80</f>
        <v>344</v>
      </c>
      <c r="E23" s="17" t="s">
        <v>115</v>
      </c>
      <c r="F23" s="21">
        <f>'8.1.7 - 8.1.12'!F80</f>
        <v>565253.18125000596</v>
      </c>
      <c r="G23" s="21" t="s">
        <v>39</v>
      </c>
      <c r="H23" s="25">
        <v>7.9787774498314715E-2</v>
      </c>
      <c r="I23" s="23">
        <f t="shared" si="0"/>
        <v>45100.29336003049</v>
      </c>
      <c r="J23" s="17" t="s">
        <v>13</v>
      </c>
    </row>
    <row r="24" spans="2:10" ht="12" customHeight="1" x14ac:dyDescent="0.2">
      <c r="B24" s="26"/>
      <c r="C24" s="26"/>
      <c r="D24" s="17" t="str">
        <f>'8.1.7 - 8.1.12'!B81</f>
        <v>345</v>
      </c>
      <c r="E24" s="17" t="s">
        <v>115</v>
      </c>
      <c r="F24" s="21">
        <f>'8.1.7 - 8.1.12'!F81</f>
        <v>87999.628333002329</v>
      </c>
      <c r="G24" s="21" t="str">
        <f>'8.1.7 - 8.1.12'!C81</f>
        <v>CAGE</v>
      </c>
      <c r="H24" s="25">
        <v>0</v>
      </c>
      <c r="I24" s="23">
        <f t="shared" si="0"/>
        <v>0</v>
      </c>
      <c r="J24" s="17" t="s">
        <v>13</v>
      </c>
    </row>
    <row r="25" spans="2:10" ht="12" customHeight="1" x14ac:dyDescent="0.2">
      <c r="B25" s="26"/>
      <c r="C25" s="26"/>
      <c r="D25" s="17" t="str">
        <f>'8.1.7 - 8.1.12'!B82</f>
        <v>345</v>
      </c>
      <c r="E25" s="17" t="s">
        <v>115</v>
      </c>
      <c r="F25" s="21">
        <f>'8.1.7 - 8.1.12'!F82</f>
        <v>24214.518333300948</v>
      </c>
      <c r="G25" s="21" t="str">
        <f>'8.1.7 - 8.1.12'!C82</f>
        <v>CAGW</v>
      </c>
      <c r="H25" s="25">
        <v>0.22162982918040364</v>
      </c>
      <c r="I25" s="23">
        <f t="shared" si="0"/>
        <v>5366.6595618952415</v>
      </c>
      <c r="J25" s="17" t="s">
        <v>13</v>
      </c>
    </row>
    <row r="26" spans="2:10" ht="12" customHeight="1" x14ac:dyDescent="0.2">
      <c r="D26" s="17" t="str">
        <f>'8.1.7 - 8.1.12'!B83</f>
        <v>345</v>
      </c>
      <c r="E26" s="17" t="s">
        <v>115</v>
      </c>
      <c r="F26" s="21">
        <f>'8.1.7 - 8.1.12'!F83</f>
        <v>271202.77750000358</v>
      </c>
      <c r="G26" s="21" t="s">
        <v>39</v>
      </c>
      <c r="H26" s="25">
        <v>7.9787774498314715E-2</v>
      </c>
      <c r="I26" s="23">
        <f t="shared" si="0"/>
        <v>21638.666054486905</v>
      </c>
      <c r="J26" s="17" t="s">
        <v>13</v>
      </c>
    </row>
    <row r="27" spans="2:10" ht="12" customHeight="1" x14ac:dyDescent="0.2">
      <c r="D27" s="17" t="str">
        <f>'8.1.7 - 8.1.12'!B84</f>
        <v>345</v>
      </c>
      <c r="E27" s="17" t="s">
        <v>115</v>
      </c>
      <c r="F27" s="21">
        <f>'8.1.7 - 8.1.12'!F84</f>
        <v>7558.022083332995</v>
      </c>
      <c r="G27" s="21" t="str">
        <f>'8.1.7 - 8.1.12'!C84</f>
        <v>OR</v>
      </c>
      <c r="H27" s="25" t="s">
        <v>114</v>
      </c>
      <c r="I27" s="23">
        <f t="shared" si="0"/>
        <v>0</v>
      </c>
      <c r="J27" s="17" t="s">
        <v>13</v>
      </c>
    </row>
    <row r="28" spans="2:10" ht="12" customHeight="1" x14ac:dyDescent="0.2">
      <c r="D28" s="17" t="str">
        <f>'8.1.7 - 8.1.12'!B85</f>
        <v>345</v>
      </c>
      <c r="E28" s="17" t="s">
        <v>115</v>
      </c>
      <c r="F28" s="21">
        <f>'8.1.7 - 8.1.12'!F85</f>
        <v>589.30250000000524</v>
      </c>
      <c r="G28" s="21" t="str">
        <f>'8.1.7 - 8.1.12'!C85</f>
        <v>UT</v>
      </c>
      <c r="H28" s="25" t="s">
        <v>114</v>
      </c>
      <c r="I28" s="23">
        <f t="shared" si="0"/>
        <v>0</v>
      </c>
      <c r="J28" s="17" t="s">
        <v>13</v>
      </c>
    </row>
    <row r="29" spans="2:10" ht="12" customHeight="1" x14ac:dyDescent="0.2">
      <c r="B29" s="26"/>
      <c r="C29" s="26"/>
      <c r="D29" s="17" t="str">
        <f>'8.1.7 - 8.1.12'!B86</f>
        <v>346</v>
      </c>
      <c r="E29" s="17" t="s">
        <v>115</v>
      </c>
      <c r="F29" s="21">
        <f>'8.1.7 - 8.1.12'!F86</f>
        <v>63141.946666659787</v>
      </c>
      <c r="G29" s="21" t="str">
        <f>'8.1.7 - 8.1.12'!C86</f>
        <v>CAGE</v>
      </c>
      <c r="H29" s="25">
        <v>0</v>
      </c>
      <c r="I29" s="23">
        <f t="shared" si="0"/>
        <v>0</v>
      </c>
      <c r="J29" s="17" t="s">
        <v>13</v>
      </c>
    </row>
    <row r="30" spans="2:10" ht="12" customHeight="1" x14ac:dyDescent="0.2">
      <c r="D30" s="17" t="str">
        <f>'8.1.7 - 8.1.12'!B88</f>
        <v>346</v>
      </c>
      <c r="E30" s="17" t="s">
        <v>115</v>
      </c>
      <c r="F30" s="21">
        <f>'8.1.7 - 8.1.12'!F88</f>
        <v>78647.383750000969</v>
      </c>
      <c r="G30" s="21" t="s">
        <v>39</v>
      </c>
      <c r="H30" s="25">
        <v>7.9787774498314715E-2</v>
      </c>
      <c r="I30" s="23">
        <f t="shared" si="0"/>
        <v>6275.0997195274986</v>
      </c>
      <c r="J30" s="17" t="s">
        <v>13</v>
      </c>
    </row>
    <row r="31" spans="2:10" ht="12" customHeight="1" x14ac:dyDescent="0.2">
      <c r="D31" s="17" t="str">
        <f>'8.1.7 - 8.1.12'!B89</f>
        <v>350</v>
      </c>
      <c r="E31" s="17" t="s">
        <v>115</v>
      </c>
      <c r="F31" s="21">
        <f>'8.1.7 - 8.1.12'!F89</f>
        <v>19778048.973750055</v>
      </c>
      <c r="G31" s="21" t="str">
        <f>'8.1.7 - 8.1.12'!C89</f>
        <v>SG</v>
      </c>
      <c r="H31" s="25">
        <v>7.9787774498314715E-2</v>
      </c>
      <c r="I31" s="23">
        <f t="shared" si="0"/>
        <v>1578046.5115341942</v>
      </c>
      <c r="J31" s="17" t="s">
        <v>13</v>
      </c>
    </row>
    <row r="32" spans="2:10" ht="12" customHeight="1" x14ac:dyDescent="0.2">
      <c r="D32" s="17" t="str">
        <f>'8.1.7 - 8.1.12'!B90</f>
        <v>352</v>
      </c>
      <c r="E32" s="17" t="s">
        <v>115</v>
      </c>
      <c r="F32" s="21">
        <f>'8.1.7 - 8.1.12'!F90</f>
        <v>29609753.502083004</v>
      </c>
      <c r="G32" s="21" t="str">
        <f>'8.1.7 - 8.1.12'!C90</f>
        <v>SG</v>
      </c>
      <c r="H32" s="25">
        <v>7.9787774498314715E-2</v>
      </c>
      <c r="I32" s="23">
        <f t="shared" si="0"/>
        <v>2362496.3353748829</v>
      </c>
      <c r="J32" s="17" t="s">
        <v>13</v>
      </c>
    </row>
    <row r="33" spans="2:10" ht="12" customHeight="1" x14ac:dyDescent="0.2">
      <c r="B33" s="26"/>
      <c r="C33" s="26"/>
      <c r="D33" s="17" t="str">
        <f>'8.1.7 - 8.1.12'!B92</f>
        <v>353</v>
      </c>
      <c r="E33" s="17" t="s">
        <v>115</v>
      </c>
      <c r="F33" s="21">
        <f>'8.1.7 - 8.1.12'!F92</f>
        <v>154246912.47207975</v>
      </c>
      <c r="G33" s="21" t="str">
        <f>'8.1.7 - 8.1.12'!C92</f>
        <v>SG</v>
      </c>
      <c r="H33" s="25">
        <v>7.9787774498314715E-2</v>
      </c>
      <c r="I33" s="23">
        <f t="shared" si="0"/>
        <v>12307017.869383587</v>
      </c>
      <c r="J33" s="17" t="s">
        <v>13</v>
      </c>
    </row>
    <row r="34" spans="2:10" ht="12" customHeight="1" x14ac:dyDescent="0.2">
      <c r="D34" s="17" t="str">
        <f>'8.1.7 - 8.1.12'!B93</f>
        <v>354</v>
      </c>
      <c r="E34" s="17" t="s">
        <v>115</v>
      </c>
      <c r="F34" s="21">
        <f>'8.1.7 - 8.1.12'!F93</f>
        <v>77340324.019999981</v>
      </c>
      <c r="G34" s="21" t="str">
        <f>'8.1.7 - 8.1.12'!C93</f>
        <v>SG</v>
      </c>
      <c r="H34" s="25">
        <v>7.9787774498314715E-2</v>
      </c>
      <c r="I34" s="23">
        <f t="shared" si="0"/>
        <v>6170812.3325343514</v>
      </c>
      <c r="J34" s="17" t="s">
        <v>13</v>
      </c>
    </row>
    <row r="35" spans="2:10" ht="12" customHeight="1" x14ac:dyDescent="0.2">
      <c r="D35" s="17" t="str">
        <f>'8.1.7 - 8.1.12'!B94</f>
        <v>355</v>
      </c>
      <c r="E35" s="17" t="s">
        <v>115</v>
      </c>
      <c r="F35" s="21">
        <f>'8.1.7 - 8.1.12'!F94</f>
        <v>50320206.763749838</v>
      </c>
      <c r="G35" s="21" t="str">
        <f>'8.1.7 - 8.1.12'!C94</f>
        <v>SG</v>
      </c>
      <c r="H35" s="25">
        <v>7.9787774498314715E-2</v>
      </c>
      <c r="I35" s="23">
        <f t="shared" si="0"/>
        <v>4014937.3099746429</v>
      </c>
      <c r="J35" s="17" t="s">
        <v>13</v>
      </c>
    </row>
    <row r="36" spans="2:10" ht="12" customHeight="1" x14ac:dyDescent="0.2">
      <c r="D36" s="17" t="str">
        <f>'8.1.7 - 8.1.12'!B95</f>
        <v>356</v>
      </c>
      <c r="E36" s="17" t="s">
        <v>115</v>
      </c>
      <c r="F36" s="21">
        <f>'8.1.7 - 8.1.12'!F95</f>
        <v>104474392.00375009</v>
      </c>
      <c r="G36" s="21" t="str">
        <f>'8.1.7 - 8.1.12'!C95</f>
        <v>SG</v>
      </c>
      <c r="H36" s="25">
        <v>7.9787774498314715E-2</v>
      </c>
      <c r="I36" s="23">
        <f t="shared" si="0"/>
        <v>8335779.2300437456</v>
      </c>
      <c r="J36" s="17" t="s">
        <v>13</v>
      </c>
    </row>
    <row r="37" spans="2:10" ht="12" customHeight="1" x14ac:dyDescent="0.2">
      <c r="B37" s="26"/>
      <c r="C37" s="26"/>
      <c r="D37" s="17" t="str">
        <f>'8.1.7 - 8.1.12'!B96</f>
        <v>357</v>
      </c>
      <c r="E37" s="17" t="s">
        <v>115</v>
      </c>
      <c r="F37" s="21">
        <f>'8.1.7 - 8.1.12'!F96</f>
        <v>21.388333329930902</v>
      </c>
      <c r="G37" s="21" t="str">
        <f>'8.1.7 - 8.1.12'!C96</f>
        <v>SG</v>
      </c>
      <c r="H37" s="25">
        <v>7.9787774498314715E-2</v>
      </c>
      <c r="I37" s="23">
        <f t="shared" si="0"/>
        <v>1.7065275166233154</v>
      </c>
      <c r="J37" s="17" t="s">
        <v>13</v>
      </c>
    </row>
    <row r="38" spans="2:10" ht="12" customHeight="1" x14ac:dyDescent="0.2">
      <c r="D38" s="17" t="str">
        <f>'8.1.7 - 8.1.12'!B98</f>
        <v>359</v>
      </c>
      <c r="E38" s="17" t="s">
        <v>115</v>
      </c>
      <c r="F38" s="21">
        <f>'8.1.7 - 8.1.12'!F98</f>
        <v>-189.36125000007451</v>
      </c>
      <c r="G38" s="21" t="str">
        <f>'8.1.7 - 8.1.12'!C98</f>
        <v>SG</v>
      </c>
      <c r="H38" s="25">
        <v>7.9787774498314715E-2</v>
      </c>
      <c r="I38" s="23">
        <f t="shared" si="0"/>
        <v>-15.108712713724941</v>
      </c>
      <c r="J38" s="17" t="s">
        <v>13</v>
      </c>
    </row>
    <row r="39" spans="2:10" ht="12" customHeight="1" x14ac:dyDescent="0.2">
      <c r="D39" s="17" t="str">
        <f>'8.1.7 - 8.1.12'!B99</f>
        <v>360</v>
      </c>
      <c r="E39" s="17" t="s">
        <v>115</v>
      </c>
      <c r="F39" s="21">
        <f>'8.1.7 - 8.1.12'!F99</f>
        <v>204580.00458333013</v>
      </c>
      <c r="G39" s="21" t="str">
        <f>'8.1.7 - 8.1.12'!C99</f>
        <v>CA</v>
      </c>
      <c r="H39" s="25" t="s">
        <v>114</v>
      </c>
      <c r="I39" s="23">
        <f t="shared" si="0"/>
        <v>0</v>
      </c>
      <c r="J39" s="17" t="s">
        <v>13</v>
      </c>
    </row>
    <row r="40" spans="2:10" ht="12" customHeight="1" x14ac:dyDescent="0.2">
      <c r="B40" s="26"/>
      <c r="C40" s="26"/>
      <c r="D40" s="17" t="str">
        <f>'8.1.7 - 8.1.12'!B100</f>
        <v>360</v>
      </c>
      <c r="E40" s="17" t="s">
        <v>115</v>
      </c>
      <c r="F40" s="21">
        <f>'8.1.7 - 8.1.12'!F100</f>
        <v>307891.90250000008</v>
      </c>
      <c r="G40" s="21" t="str">
        <f>'8.1.7 - 8.1.12'!C100</f>
        <v>ID</v>
      </c>
      <c r="H40" s="25" t="s">
        <v>114</v>
      </c>
      <c r="I40" s="23">
        <f t="shared" si="0"/>
        <v>0</v>
      </c>
      <c r="J40" s="17" t="s">
        <v>13</v>
      </c>
    </row>
    <row r="41" spans="2:10" ht="12" customHeight="1" x14ac:dyDescent="0.2">
      <c r="B41" s="26"/>
      <c r="C41" s="26"/>
      <c r="D41" s="17" t="str">
        <f>'8.1.7 - 8.1.12'!B101</f>
        <v>360</v>
      </c>
      <c r="E41" s="17" t="s">
        <v>115</v>
      </c>
      <c r="F41" s="21">
        <f>'8.1.7 - 8.1.12'!F101</f>
        <v>257144.93541670032</v>
      </c>
      <c r="G41" s="21" t="str">
        <f>'8.1.7 - 8.1.12'!C101</f>
        <v>OR</v>
      </c>
      <c r="H41" s="25" t="s">
        <v>114</v>
      </c>
      <c r="I41" s="23">
        <f t="shared" si="0"/>
        <v>0</v>
      </c>
      <c r="J41" s="17" t="s">
        <v>13</v>
      </c>
    </row>
    <row r="42" spans="2:10" ht="12" customHeight="1" x14ac:dyDescent="0.2">
      <c r="D42" s="17" t="str">
        <f>'8.1.7 - 8.1.12'!B102</f>
        <v>360</v>
      </c>
      <c r="E42" s="17" t="s">
        <v>115</v>
      </c>
      <c r="F42" s="21">
        <f>'8.1.7 - 8.1.12'!F102</f>
        <v>1629042.7370833009</v>
      </c>
      <c r="G42" s="21" t="str">
        <f>'8.1.7 - 8.1.12'!C102</f>
        <v>UT</v>
      </c>
      <c r="H42" s="25" t="s">
        <v>114</v>
      </c>
      <c r="I42" s="23">
        <f t="shared" si="0"/>
        <v>0</v>
      </c>
      <c r="J42" s="17" t="s">
        <v>13</v>
      </c>
    </row>
    <row r="43" spans="2:10" ht="12" customHeight="1" x14ac:dyDescent="0.2">
      <c r="D43" s="17" t="str">
        <f>'8.1.7 - 8.1.12'!B103</f>
        <v>360</v>
      </c>
      <c r="E43" s="17" t="s">
        <v>115</v>
      </c>
      <c r="F43" s="21">
        <f>'8.1.7 - 8.1.12'!F103</f>
        <v>6563.2950000001583</v>
      </c>
      <c r="G43" s="21" t="str">
        <f>'8.1.7 - 8.1.12'!C103</f>
        <v>WA</v>
      </c>
      <c r="H43" s="25" t="s">
        <v>114</v>
      </c>
      <c r="I43" s="23">
        <f t="shared" si="0"/>
        <v>6563.2950000001583</v>
      </c>
      <c r="J43" s="17" t="s">
        <v>13</v>
      </c>
    </row>
    <row r="44" spans="2:10" ht="12" customHeight="1" x14ac:dyDescent="0.2">
      <c r="D44" s="17" t="str">
        <f>'8.1.7 - 8.1.12'!B104</f>
        <v>360</v>
      </c>
      <c r="E44" s="17" t="s">
        <v>115</v>
      </c>
      <c r="F44" s="21">
        <f>'8.1.7 - 8.1.12'!F104</f>
        <v>484970.17666666955</v>
      </c>
      <c r="G44" s="21" t="str">
        <f>'8.1.7 - 8.1.12'!C104</f>
        <v>WY-ALL</v>
      </c>
      <c r="H44" s="25" t="s">
        <v>114</v>
      </c>
      <c r="I44" s="23">
        <f t="shared" si="0"/>
        <v>0</v>
      </c>
      <c r="J44" s="17" t="s">
        <v>13</v>
      </c>
    </row>
    <row r="45" spans="2:10" ht="12" customHeight="1" x14ac:dyDescent="0.2">
      <c r="B45" s="26"/>
      <c r="C45" s="26"/>
      <c r="D45" s="17" t="str">
        <f>'8.1.7 - 8.1.12'!B105</f>
        <v>360</v>
      </c>
      <c r="E45" s="17" t="s">
        <v>115</v>
      </c>
      <c r="F45" s="21">
        <f>'8.1.7 - 8.1.12'!F105</f>
        <v>2911489.8375000004</v>
      </c>
      <c r="G45" s="21" t="str">
        <f>'8.1.7 - 8.1.12'!C105</f>
        <v>WY-ALL</v>
      </c>
      <c r="H45" s="25" t="s">
        <v>114</v>
      </c>
      <c r="I45" s="23">
        <f t="shared" si="0"/>
        <v>0</v>
      </c>
      <c r="J45" s="17" t="s">
        <v>13</v>
      </c>
    </row>
    <row r="46" spans="2:10" ht="12" customHeight="1" x14ac:dyDescent="0.2">
      <c r="D46" s="17" t="str">
        <f>'8.1.7 - 8.1.12'!B106</f>
        <v>361</v>
      </c>
      <c r="E46" s="17" t="s">
        <v>115</v>
      </c>
      <c r="F46" s="21">
        <f>'8.1.7 - 8.1.12'!F106</f>
        <v>16251.539583330043</v>
      </c>
      <c r="G46" s="21" t="str">
        <f>'8.1.7 - 8.1.12'!C106</f>
        <v>CA</v>
      </c>
      <c r="H46" s="25" t="s">
        <v>114</v>
      </c>
      <c r="I46" s="23">
        <f t="shared" si="0"/>
        <v>0</v>
      </c>
      <c r="J46" s="17" t="s">
        <v>13</v>
      </c>
    </row>
    <row r="47" spans="2:10" ht="12" customHeight="1" x14ac:dyDescent="0.2">
      <c r="D47" s="17" t="str">
        <f>'8.1.7 - 8.1.12'!B107</f>
        <v>361</v>
      </c>
      <c r="E47" s="17" t="s">
        <v>115</v>
      </c>
      <c r="F47" s="21">
        <f>'8.1.7 - 8.1.12'!F107</f>
        <v>400016.07708333014</v>
      </c>
      <c r="G47" s="21" t="str">
        <f>'8.1.7 - 8.1.12'!C107</f>
        <v>ID</v>
      </c>
      <c r="H47" s="25" t="s">
        <v>114</v>
      </c>
      <c r="I47" s="23">
        <f t="shared" si="0"/>
        <v>0</v>
      </c>
      <c r="J47" s="17" t="s">
        <v>13</v>
      </c>
    </row>
    <row r="48" spans="2:10" ht="12" customHeight="1" x14ac:dyDescent="0.2">
      <c r="B48" s="26"/>
      <c r="C48" s="26"/>
      <c r="D48" s="17" t="str">
        <f>'8.1.7 - 8.1.12'!B108</f>
        <v>361</v>
      </c>
      <c r="E48" s="17" t="s">
        <v>115</v>
      </c>
      <c r="F48" s="21">
        <f>'8.1.7 - 8.1.12'!F108</f>
        <v>1337434.0404166989</v>
      </c>
      <c r="G48" s="21" t="str">
        <f>'8.1.7 - 8.1.12'!C108</f>
        <v>OR</v>
      </c>
      <c r="H48" s="25" t="s">
        <v>114</v>
      </c>
      <c r="I48" s="23">
        <f t="shared" si="0"/>
        <v>0</v>
      </c>
      <c r="J48" s="17" t="s">
        <v>13</v>
      </c>
    </row>
    <row r="49" spans="1:10" ht="12" customHeight="1" x14ac:dyDescent="0.2">
      <c r="B49" s="26"/>
      <c r="C49" s="26"/>
      <c r="D49" s="17" t="str">
        <f>'8.1.7 - 8.1.12'!B109</f>
        <v>361</v>
      </c>
      <c r="E49" s="17" t="s">
        <v>115</v>
      </c>
      <c r="F49" s="21">
        <f>'8.1.7 - 8.1.12'!F109</f>
        <v>3522060.3695833012</v>
      </c>
      <c r="G49" s="21" t="str">
        <f>'8.1.7 - 8.1.12'!C109</f>
        <v>UT</v>
      </c>
      <c r="H49" s="25" t="s">
        <v>114</v>
      </c>
      <c r="I49" s="23">
        <f t="shared" si="0"/>
        <v>0</v>
      </c>
      <c r="J49" s="17" t="s">
        <v>13</v>
      </c>
    </row>
    <row r="50" spans="1:10" ht="12" customHeight="1" x14ac:dyDescent="0.2">
      <c r="B50" s="26"/>
      <c r="C50" s="26"/>
      <c r="D50" s="17" t="str">
        <f>'8.1.7 - 8.1.12'!B110</f>
        <v>361</v>
      </c>
      <c r="E50" s="17" t="s">
        <v>115</v>
      </c>
      <c r="F50" s="21">
        <f>'8.1.7 - 8.1.12'!F110</f>
        <v>225766.03000000026</v>
      </c>
      <c r="G50" s="21" t="str">
        <f>'8.1.7 - 8.1.12'!C110</f>
        <v>WA</v>
      </c>
      <c r="H50" s="25" t="s">
        <v>114</v>
      </c>
      <c r="I50" s="23">
        <f t="shared" si="0"/>
        <v>225766.03000000026</v>
      </c>
      <c r="J50" s="17" t="s">
        <v>13</v>
      </c>
    </row>
    <row r="51" spans="1:10" ht="12" customHeight="1" x14ac:dyDescent="0.2">
      <c r="D51" s="17" t="str">
        <f>'8.1.7 - 8.1.12'!B111</f>
        <v>361</v>
      </c>
      <c r="E51" s="17" t="s">
        <v>115</v>
      </c>
      <c r="F51" s="21">
        <f>'8.1.7 - 8.1.12'!F111</f>
        <v>3499008.2291667014</v>
      </c>
      <c r="G51" s="21" t="str">
        <f>'8.1.7 - 8.1.12'!C111</f>
        <v>WY-ALL</v>
      </c>
      <c r="H51" s="25" t="s">
        <v>114</v>
      </c>
      <c r="I51" s="23">
        <f t="shared" si="0"/>
        <v>0</v>
      </c>
      <c r="J51" s="17" t="s">
        <v>13</v>
      </c>
    </row>
    <row r="52" spans="1:10" ht="12" customHeight="1" x14ac:dyDescent="0.2">
      <c r="D52" s="17" t="str">
        <f>'8.1.7 - 8.1.12'!B112</f>
        <v>361</v>
      </c>
      <c r="E52" s="17" t="s">
        <v>115</v>
      </c>
      <c r="F52" s="21">
        <f>'8.1.7 - 8.1.12'!F112</f>
        <v>47383.580416670069</v>
      </c>
      <c r="G52" s="21" t="str">
        <f>'8.1.7 - 8.1.12'!C112</f>
        <v>WY-ALL</v>
      </c>
      <c r="H52" s="25" t="s">
        <v>114</v>
      </c>
      <c r="I52" s="23">
        <f t="shared" si="0"/>
        <v>0</v>
      </c>
      <c r="J52" s="17" t="s">
        <v>13</v>
      </c>
    </row>
    <row r="53" spans="1:10" ht="12" customHeight="1" x14ac:dyDescent="0.2">
      <c r="B53" s="22"/>
      <c r="D53" s="17" t="str">
        <f>'8.1.7 - 8.1.12'!B113</f>
        <v>362</v>
      </c>
      <c r="E53" s="17" t="s">
        <v>115</v>
      </c>
      <c r="F53" s="21">
        <f>'8.1.7 - 8.1.12'!F113</f>
        <v>620393.59874999896</v>
      </c>
      <c r="G53" s="21" t="str">
        <f>'8.1.7 - 8.1.12'!C113</f>
        <v>CA</v>
      </c>
      <c r="H53" s="25" t="s">
        <v>114</v>
      </c>
      <c r="I53" s="23">
        <f t="shared" si="0"/>
        <v>0</v>
      </c>
      <c r="J53" s="17" t="s">
        <v>13</v>
      </c>
    </row>
    <row r="54" spans="1:10" ht="12" customHeight="1" x14ac:dyDescent="0.2">
      <c r="B54" s="22"/>
      <c r="D54" s="17" t="str">
        <f>'8.1.7 - 8.1.12'!B114</f>
        <v>362</v>
      </c>
      <c r="E54" s="17" t="s">
        <v>115</v>
      </c>
      <c r="F54" s="21">
        <f>'8.1.7 - 8.1.12'!F114</f>
        <v>3767971.7395832986</v>
      </c>
      <c r="G54" s="21" t="str">
        <f>'8.1.7 - 8.1.12'!C114</f>
        <v>ID</v>
      </c>
      <c r="H54" s="25" t="s">
        <v>114</v>
      </c>
      <c r="I54" s="23">
        <f t="shared" si="0"/>
        <v>0</v>
      </c>
      <c r="J54" s="17" t="s">
        <v>13</v>
      </c>
    </row>
    <row r="55" spans="1:10" ht="12" customHeight="1" x14ac:dyDescent="0.2">
      <c r="B55" s="22"/>
      <c r="D55" s="17" t="str">
        <f>'8.1.7 - 8.1.12'!B115</f>
        <v>362</v>
      </c>
      <c r="E55" s="17" t="s">
        <v>115</v>
      </c>
      <c r="F55" s="21">
        <f>'8.1.7 - 8.1.12'!F115</f>
        <v>20054109.407499969</v>
      </c>
      <c r="G55" s="21" t="str">
        <f>'8.1.7 - 8.1.12'!C115</f>
        <v>OR</v>
      </c>
      <c r="H55" s="25" t="s">
        <v>114</v>
      </c>
      <c r="I55" s="23">
        <f t="shared" si="0"/>
        <v>0</v>
      </c>
      <c r="J55" s="17" t="s">
        <v>13</v>
      </c>
    </row>
    <row r="56" spans="1:10" ht="12" customHeight="1" x14ac:dyDescent="0.2">
      <c r="D56" s="17"/>
      <c r="E56" s="17"/>
      <c r="F56" s="27">
        <f>SUBTOTAL(9,F11:F55)</f>
        <v>490929132.25083214</v>
      </c>
      <c r="G56" s="21"/>
      <c r="H56" s="24"/>
      <c r="I56" s="27">
        <f>SUBTOTAL(9,I11:I55)</f>
        <v>35957833.411800414</v>
      </c>
      <c r="J56" s="17"/>
    </row>
    <row r="57" spans="1:10" ht="12" customHeight="1" x14ac:dyDescent="0.2">
      <c r="D57" s="17"/>
      <c r="E57" s="17"/>
      <c r="F57" s="21"/>
      <c r="G57" s="21"/>
      <c r="H57" s="24"/>
      <c r="I57" s="23"/>
      <c r="J57" s="17"/>
    </row>
    <row r="58" spans="1:10" ht="13.5" customHeight="1" thickBot="1" x14ac:dyDescent="0.25">
      <c r="B58" s="16" t="s">
        <v>116</v>
      </c>
      <c r="D58" s="17"/>
      <c r="E58" s="17"/>
      <c r="F58" s="21"/>
      <c r="G58" s="21"/>
      <c r="H58" s="24"/>
      <c r="I58" s="23"/>
      <c r="J58" s="17"/>
    </row>
    <row r="59" spans="1:10" ht="12" customHeight="1" x14ac:dyDescent="0.2">
      <c r="A59" s="28"/>
      <c r="B59" s="34" t="str">
        <f>'8.1'!B58</f>
        <v xml:space="preserve"> This adjustment walks forward the Average-of-Monthly-Average electric plant in-service balances for the twelve-month period ended June 30, 2022 to End-of-Period levels as of June 30, 2022.
</v>
      </c>
      <c r="C59" s="34"/>
      <c r="D59" s="34"/>
      <c r="E59" s="34"/>
      <c r="F59" s="34"/>
      <c r="G59" s="34"/>
      <c r="H59" s="34"/>
      <c r="I59" s="34"/>
      <c r="J59" s="41"/>
    </row>
    <row r="60" spans="1:10" ht="12" customHeight="1" x14ac:dyDescent="0.2">
      <c r="A60" s="29"/>
      <c r="B60" s="42"/>
      <c r="C60" s="42"/>
      <c r="D60" s="42"/>
      <c r="E60" s="42"/>
      <c r="F60" s="42"/>
      <c r="G60" s="42"/>
      <c r="H60" s="42"/>
      <c r="I60" s="42"/>
      <c r="J60" s="43"/>
    </row>
    <row r="61" spans="1:10" ht="12" customHeight="1" x14ac:dyDescent="0.2">
      <c r="A61" s="29"/>
      <c r="B61" s="42"/>
      <c r="C61" s="42"/>
      <c r="D61" s="42"/>
      <c r="E61" s="42"/>
      <c r="F61" s="42"/>
      <c r="G61" s="42"/>
      <c r="H61" s="42"/>
      <c r="I61" s="42"/>
      <c r="J61" s="43"/>
    </row>
    <row r="62" spans="1:10" ht="12" customHeight="1" x14ac:dyDescent="0.2">
      <c r="A62" s="29"/>
      <c r="B62" s="42"/>
      <c r="C62" s="42"/>
      <c r="D62" s="42"/>
      <c r="E62" s="42"/>
      <c r="F62" s="42"/>
      <c r="G62" s="42"/>
      <c r="H62" s="42"/>
      <c r="I62" s="42"/>
      <c r="J62" s="43"/>
    </row>
    <row r="63" spans="1:10" ht="12" customHeight="1" x14ac:dyDescent="0.2">
      <c r="A63" s="29"/>
      <c r="B63" s="42"/>
      <c r="C63" s="42"/>
      <c r="D63" s="42"/>
      <c r="E63" s="42"/>
      <c r="F63" s="42"/>
      <c r="G63" s="42"/>
      <c r="H63" s="42"/>
      <c r="I63" s="42"/>
      <c r="J63" s="43"/>
    </row>
    <row r="64" spans="1:10" ht="12" customHeight="1" x14ac:dyDescent="0.2">
      <c r="A64" s="29"/>
      <c r="B64" s="42"/>
      <c r="C64" s="42"/>
      <c r="D64" s="42"/>
      <c r="E64" s="42"/>
      <c r="F64" s="42"/>
      <c r="G64" s="42"/>
      <c r="H64" s="42"/>
      <c r="I64" s="42"/>
      <c r="J64" s="43"/>
    </row>
    <row r="65" spans="1:10" ht="12" customHeight="1" x14ac:dyDescent="0.2">
      <c r="A65" s="29"/>
      <c r="B65" s="42"/>
      <c r="C65" s="42"/>
      <c r="D65" s="42"/>
      <c r="E65" s="42"/>
      <c r="F65" s="42"/>
      <c r="G65" s="42"/>
      <c r="H65" s="42"/>
      <c r="I65" s="42"/>
      <c r="J65" s="43"/>
    </row>
    <row r="66" spans="1:10" ht="12" customHeight="1" thickBot="1" x14ac:dyDescent="0.25">
      <c r="A66" s="30"/>
      <c r="B66" s="44"/>
      <c r="C66" s="44"/>
      <c r="D66" s="44"/>
      <c r="E66" s="44"/>
      <c r="F66" s="44"/>
      <c r="G66" s="44"/>
      <c r="H66" s="44"/>
      <c r="I66" s="44"/>
      <c r="J66" s="45"/>
    </row>
  </sheetData>
  <mergeCells count="1">
    <mergeCell ref="B59:J66"/>
  </mergeCells>
  <conditionalFormatting sqref="B9:B10">
    <cfRule type="cellIs" dxfId="11" priority="1" stopIfTrue="1" operator="equal">
      <formula>"Adjustment to Income/Expense/Rate Base:"</formula>
    </cfRule>
  </conditionalFormatting>
  <conditionalFormatting sqref="J2">
    <cfRule type="cellIs" dxfId="10" priority="2" stopIfTrue="1" operator="equal">
      <formula>"x.x"</formula>
    </cfRule>
  </conditionalFormatting>
  <dataValidations count="1"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11:E12" xr:uid="{06290E0E-2843-4035-8500-6E4D38FDEDC9}">
      <formula1>"1, 2, 3"</formula1>
    </dataValidation>
  </dataValidations>
  <printOptions horizontalCentered="1"/>
  <pageMargins left="0.7" right="0.7" top="0.75" bottom="0.75" header="0.3" footer="0.3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C4EE7-5364-4151-8958-79219680F4B4}">
  <sheetPr codeName="Sheet6">
    <pageSetUpPr fitToPage="1"/>
  </sheetPr>
  <dimension ref="A2:J64"/>
  <sheetViews>
    <sheetView view="pageBreakPreview" zoomScale="85" zoomScaleNormal="100" zoomScaleSheetLayoutView="85" workbookViewId="0">
      <selection activeCell="B5" sqref="B5"/>
    </sheetView>
  </sheetViews>
  <sheetFormatPr defaultColWidth="9.140625" defaultRowHeight="12.75" x14ac:dyDescent="0.2"/>
  <cols>
    <col min="1" max="1" width="2.5703125" style="15" customWidth="1"/>
    <col min="2" max="2" width="3.42578125" style="15" customWidth="1"/>
    <col min="3" max="3" width="32.85546875" style="15" customWidth="1"/>
    <col min="4" max="4" width="9.85546875" style="15" bestFit="1" customWidth="1"/>
    <col min="5" max="5" width="5.140625" style="15" bestFit="1" customWidth="1"/>
    <col min="6" max="6" width="12.5703125" style="15" bestFit="1" customWidth="1"/>
    <col min="7" max="7" width="9.5703125" style="15" bestFit="1" customWidth="1"/>
    <col min="8" max="8" width="10.7109375" style="15" bestFit="1" customWidth="1"/>
    <col min="9" max="9" width="13.7109375" style="15" bestFit="1" customWidth="1"/>
    <col min="10" max="10" width="5.7109375" style="15" bestFit="1" customWidth="1"/>
    <col min="11" max="16384" width="9.140625" style="15"/>
  </cols>
  <sheetData>
    <row r="2" spans="2:10" ht="12" customHeight="1" x14ac:dyDescent="0.2">
      <c r="B2" s="16" t="s">
        <v>0</v>
      </c>
      <c r="D2" s="17"/>
      <c r="E2" s="17"/>
      <c r="F2" s="17"/>
      <c r="G2" s="17"/>
      <c r="H2" s="17"/>
      <c r="I2" s="31" t="s">
        <v>1</v>
      </c>
      <c r="J2" s="17" t="s">
        <v>16</v>
      </c>
    </row>
    <row r="3" spans="2:10" ht="12" customHeight="1" x14ac:dyDescent="0.2">
      <c r="B3" s="16" t="s">
        <v>113</v>
      </c>
      <c r="D3" s="17"/>
      <c r="E3" s="17"/>
      <c r="F3" s="17"/>
      <c r="G3" s="17"/>
      <c r="H3" s="17"/>
      <c r="I3" s="17"/>
      <c r="J3" s="17"/>
    </row>
    <row r="4" spans="2:10" ht="12" customHeight="1" x14ac:dyDescent="0.2">
      <c r="B4" s="16" t="s">
        <v>121</v>
      </c>
      <c r="D4" s="17"/>
      <c r="E4" s="17"/>
      <c r="F4" s="17"/>
      <c r="G4" s="17"/>
      <c r="H4" s="17"/>
      <c r="I4" s="17"/>
      <c r="J4" s="17"/>
    </row>
    <row r="5" spans="2:10" ht="12" customHeight="1" x14ac:dyDescent="0.2">
      <c r="D5" s="17"/>
      <c r="E5" s="17"/>
      <c r="F5" s="17"/>
      <c r="G5" s="17"/>
      <c r="H5" s="17"/>
      <c r="I5" s="17"/>
      <c r="J5" s="17"/>
    </row>
    <row r="6" spans="2:10" ht="12" customHeight="1" x14ac:dyDescent="0.2">
      <c r="D6" s="17"/>
      <c r="E6" s="17"/>
      <c r="F6" s="17"/>
      <c r="G6" s="17"/>
      <c r="H6" s="17"/>
      <c r="I6" s="17"/>
      <c r="J6" s="17"/>
    </row>
    <row r="7" spans="2:10" ht="12" customHeight="1" x14ac:dyDescent="0.2">
      <c r="D7" s="17"/>
      <c r="E7" s="17"/>
      <c r="F7" s="17" t="s">
        <v>2</v>
      </c>
      <c r="G7" s="17"/>
      <c r="H7" s="17"/>
      <c r="I7" s="17" t="s">
        <v>3</v>
      </c>
      <c r="J7" s="17"/>
    </row>
    <row r="8" spans="2:10" ht="12" customHeight="1" x14ac:dyDescent="0.2">
      <c r="D8" s="19" t="s">
        <v>4</v>
      </c>
      <c r="E8" s="19" t="s">
        <v>5</v>
      </c>
      <c r="F8" s="19" t="s">
        <v>6</v>
      </c>
      <c r="G8" s="19" t="s">
        <v>7</v>
      </c>
      <c r="H8" s="19" t="s">
        <v>8</v>
      </c>
      <c r="I8" s="19" t="s">
        <v>9</v>
      </c>
      <c r="J8" s="19" t="s">
        <v>10</v>
      </c>
    </row>
    <row r="9" spans="2:10" ht="12" customHeight="1" x14ac:dyDescent="0.2">
      <c r="B9" s="20" t="s">
        <v>11</v>
      </c>
      <c r="D9" s="22"/>
      <c r="E9" s="17"/>
      <c r="F9" s="23"/>
      <c r="H9" s="24"/>
      <c r="I9" s="23"/>
      <c r="J9" s="17"/>
    </row>
    <row r="10" spans="2:10" ht="12" customHeight="1" x14ac:dyDescent="0.2">
      <c r="B10" s="26"/>
      <c r="C10" s="26"/>
      <c r="D10" s="17" t="str">
        <f>'8.1.7 - 8.1.12'!B116</f>
        <v>362</v>
      </c>
      <c r="E10" s="17" t="s">
        <v>115</v>
      </c>
      <c r="F10" s="21">
        <f>'8.1.7 - 8.1.12'!F116</f>
        <v>42294324.132082999</v>
      </c>
      <c r="G10" s="21" t="str">
        <f>'8.1.7 - 8.1.12'!C116</f>
        <v>UT</v>
      </c>
      <c r="H10" s="25" t="s">
        <v>114</v>
      </c>
      <c r="I10" s="23">
        <f t="shared" ref="I10:I54" si="0">IF(H10="Situs",IF(G10="WA",F10,0),H10*F10)</f>
        <v>0</v>
      </c>
      <c r="J10" s="17" t="s">
        <v>13</v>
      </c>
    </row>
    <row r="11" spans="2:10" ht="12" customHeight="1" x14ac:dyDescent="0.2">
      <c r="D11" s="17" t="str">
        <f>'8.1.7 - 8.1.12'!B117</f>
        <v>362</v>
      </c>
      <c r="E11" s="17" t="s">
        <v>115</v>
      </c>
      <c r="F11" s="21">
        <f>'8.1.7 - 8.1.12'!F117</f>
        <v>2996048.5249999911</v>
      </c>
      <c r="G11" s="21" t="str">
        <f>'8.1.7 - 8.1.12'!C117</f>
        <v>WA</v>
      </c>
      <c r="H11" s="25" t="s">
        <v>114</v>
      </c>
      <c r="I11" s="23">
        <f t="shared" si="0"/>
        <v>2996048.5249999911</v>
      </c>
      <c r="J11" s="17" t="s">
        <v>13</v>
      </c>
    </row>
    <row r="12" spans="2:10" ht="12" customHeight="1" x14ac:dyDescent="0.2">
      <c r="D12" s="17" t="str">
        <f>'8.1.7 - 8.1.12'!B118</f>
        <v>362</v>
      </c>
      <c r="E12" s="17" t="s">
        <v>115</v>
      </c>
      <c r="F12" s="21">
        <f>'8.1.7 - 8.1.12'!F118</f>
        <v>11692623.56166701</v>
      </c>
      <c r="G12" s="21" t="str">
        <f>'8.1.7 - 8.1.12'!C118</f>
        <v>WY-ALL</v>
      </c>
      <c r="H12" s="25" t="s">
        <v>114</v>
      </c>
      <c r="I12" s="23">
        <f t="shared" si="0"/>
        <v>0</v>
      </c>
      <c r="J12" s="17" t="s">
        <v>17</v>
      </c>
    </row>
    <row r="13" spans="2:10" ht="12" customHeight="1" x14ac:dyDescent="0.2">
      <c r="D13" s="17" t="str">
        <f>'8.1.7 - 8.1.12'!B119</f>
        <v>362</v>
      </c>
      <c r="E13" s="17" t="s">
        <v>115</v>
      </c>
      <c r="F13" s="21">
        <f>'8.1.7 - 8.1.12'!F119</f>
        <v>876874.06416670233</v>
      </c>
      <c r="G13" s="21" t="str">
        <f>'8.1.7 - 8.1.12'!C119</f>
        <v>WY-ALL</v>
      </c>
      <c r="H13" s="25" t="s">
        <v>114</v>
      </c>
      <c r="I13" s="23">
        <f t="shared" si="0"/>
        <v>0</v>
      </c>
      <c r="J13" s="17" t="s">
        <v>17</v>
      </c>
    </row>
    <row r="14" spans="2:10" ht="12" customHeight="1" x14ac:dyDescent="0.2">
      <c r="D14" s="17" t="str">
        <f>'8.1.7 - 8.1.12'!B120</f>
        <v>364</v>
      </c>
      <c r="E14" s="17" t="s">
        <v>115</v>
      </c>
      <c r="F14" s="21">
        <f>'8.1.7 - 8.1.12'!F120</f>
        <v>5844881.1716666967</v>
      </c>
      <c r="G14" s="21" t="str">
        <f>'8.1.7 - 8.1.12'!C120</f>
        <v>CA</v>
      </c>
      <c r="H14" s="25" t="s">
        <v>114</v>
      </c>
      <c r="I14" s="23">
        <f t="shared" si="0"/>
        <v>0</v>
      </c>
      <c r="J14" s="17" t="s">
        <v>17</v>
      </c>
    </row>
    <row r="15" spans="2:10" ht="12" customHeight="1" x14ac:dyDescent="0.2">
      <c r="D15" s="17" t="str">
        <f>'8.1.7 - 8.1.12'!B121</f>
        <v>364</v>
      </c>
      <c r="E15" s="17" t="s">
        <v>115</v>
      </c>
      <c r="F15" s="21">
        <f>'8.1.7 - 8.1.12'!F121</f>
        <v>1356186.6820829958</v>
      </c>
      <c r="G15" s="21" t="str">
        <f>'8.1.7 - 8.1.12'!C121</f>
        <v>ID</v>
      </c>
      <c r="H15" s="25" t="s">
        <v>114</v>
      </c>
      <c r="I15" s="23">
        <f t="shared" si="0"/>
        <v>0</v>
      </c>
      <c r="J15" s="17" t="s">
        <v>17</v>
      </c>
    </row>
    <row r="16" spans="2:10" ht="12" customHeight="1" x14ac:dyDescent="0.2">
      <c r="D16" s="17" t="str">
        <f>'8.1.7 - 8.1.12'!B122</f>
        <v>364</v>
      </c>
      <c r="E16" s="17" t="s">
        <v>115</v>
      </c>
      <c r="F16" s="21">
        <f>'8.1.7 - 8.1.12'!F122</f>
        <v>17813867.728333056</v>
      </c>
      <c r="G16" s="21" t="str">
        <f>'8.1.7 - 8.1.12'!C122</f>
        <v>OR</v>
      </c>
      <c r="H16" s="25" t="s">
        <v>114</v>
      </c>
      <c r="I16" s="23">
        <f t="shared" si="0"/>
        <v>0</v>
      </c>
      <c r="J16" s="17" t="s">
        <v>17</v>
      </c>
    </row>
    <row r="17" spans="2:10" ht="12" customHeight="1" x14ac:dyDescent="0.2">
      <c r="D17" s="17" t="str">
        <f>'8.1.7 - 8.1.12'!B123</f>
        <v>364</v>
      </c>
      <c r="E17" s="17" t="s">
        <v>115</v>
      </c>
      <c r="F17" s="21">
        <f>'8.1.7 - 8.1.12'!F123</f>
        <v>10306420.883332968</v>
      </c>
      <c r="G17" s="21" t="str">
        <f>'8.1.7 - 8.1.12'!C123</f>
        <v>UT</v>
      </c>
      <c r="H17" s="25" t="s">
        <v>114</v>
      </c>
      <c r="I17" s="23">
        <f t="shared" si="0"/>
        <v>0</v>
      </c>
      <c r="J17" s="17" t="s">
        <v>17</v>
      </c>
    </row>
    <row r="18" spans="2:10" ht="12" customHeight="1" x14ac:dyDescent="0.2">
      <c r="D18" s="17" t="str">
        <f>'8.1.7 - 8.1.12'!B124</f>
        <v>364</v>
      </c>
      <c r="E18" s="17" t="s">
        <v>115</v>
      </c>
      <c r="F18" s="21">
        <f>'8.1.7 - 8.1.12'!F124</f>
        <v>1888592.7224999964</v>
      </c>
      <c r="G18" s="21" t="str">
        <f>'8.1.7 - 8.1.12'!C124</f>
        <v>WA</v>
      </c>
      <c r="H18" s="25" t="s">
        <v>114</v>
      </c>
      <c r="I18" s="23">
        <f t="shared" si="0"/>
        <v>1888592.7224999964</v>
      </c>
      <c r="J18" s="17" t="s">
        <v>17</v>
      </c>
    </row>
    <row r="19" spans="2:10" ht="12" customHeight="1" x14ac:dyDescent="0.2">
      <c r="D19" s="17" t="str">
        <f>'8.1.7 - 8.1.12'!B125</f>
        <v>364</v>
      </c>
      <c r="E19" s="17" t="s">
        <v>115</v>
      </c>
      <c r="F19" s="21">
        <f>'8.1.7 - 8.1.12'!F125</f>
        <v>2758528.2016670108</v>
      </c>
      <c r="G19" s="21" t="str">
        <f>'8.1.7 - 8.1.12'!C125</f>
        <v>WY-ALL</v>
      </c>
      <c r="H19" s="25" t="s">
        <v>114</v>
      </c>
      <c r="I19" s="23">
        <f t="shared" si="0"/>
        <v>0</v>
      </c>
      <c r="J19" s="17" t="s">
        <v>17</v>
      </c>
    </row>
    <row r="20" spans="2:10" ht="12" customHeight="1" x14ac:dyDescent="0.2">
      <c r="D20" s="17" t="str">
        <f>'8.1.7 - 8.1.12'!B126</f>
        <v>364</v>
      </c>
      <c r="E20" s="17" t="s">
        <v>115</v>
      </c>
      <c r="F20" s="21">
        <f>'8.1.7 - 8.1.12'!F126</f>
        <v>391546.17375000194</v>
      </c>
      <c r="G20" s="21" t="str">
        <f>'8.1.7 - 8.1.12'!C126</f>
        <v>WY-ALL</v>
      </c>
      <c r="H20" s="25" t="s">
        <v>114</v>
      </c>
      <c r="I20" s="23">
        <f t="shared" si="0"/>
        <v>0</v>
      </c>
      <c r="J20" s="17" t="s">
        <v>17</v>
      </c>
    </row>
    <row r="21" spans="2:10" ht="12" customHeight="1" x14ac:dyDescent="0.2">
      <c r="D21" s="17" t="str">
        <f>'8.1.7 - 8.1.12'!B127</f>
        <v>365</v>
      </c>
      <c r="E21" s="17" t="s">
        <v>115</v>
      </c>
      <c r="F21" s="21">
        <f>'8.1.7 - 8.1.12'!F127</f>
        <v>4210383.2941666991</v>
      </c>
      <c r="G21" s="21" t="str">
        <f>'8.1.7 - 8.1.12'!C127</f>
        <v>CA</v>
      </c>
      <c r="H21" s="25" t="s">
        <v>114</v>
      </c>
      <c r="I21" s="23">
        <f t="shared" si="0"/>
        <v>0</v>
      </c>
      <c r="J21" s="17" t="s">
        <v>17</v>
      </c>
    </row>
    <row r="22" spans="2:10" ht="12" customHeight="1" x14ac:dyDescent="0.2">
      <c r="D22" s="17" t="str">
        <f>'8.1.7 - 8.1.12'!B128</f>
        <v>365</v>
      </c>
      <c r="E22" s="17" t="s">
        <v>115</v>
      </c>
      <c r="F22" s="21">
        <f>'8.1.7 - 8.1.12'!F128</f>
        <v>1042113.7533333004</v>
      </c>
      <c r="G22" s="21" t="str">
        <f>'8.1.7 - 8.1.12'!C128</f>
        <v>ID</v>
      </c>
      <c r="H22" s="25" t="s">
        <v>114</v>
      </c>
      <c r="I22" s="23">
        <f t="shared" si="0"/>
        <v>0</v>
      </c>
      <c r="J22" s="17" t="s">
        <v>17</v>
      </c>
    </row>
    <row r="23" spans="2:10" ht="12" customHeight="1" x14ac:dyDescent="0.2">
      <c r="D23" s="17" t="str">
        <f>'8.1.7 - 8.1.12'!B129</f>
        <v>365</v>
      </c>
      <c r="E23" s="17" t="s">
        <v>115</v>
      </c>
      <c r="F23" s="21">
        <f>'8.1.7 - 8.1.12'!F129</f>
        <v>5724710.1625000238</v>
      </c>
      <c r="G23" s="21" t="str">
        <f>'8.1.7 - 8.1.12'!C129</f>
        <v>OR</v>
      </c>
      <c r="H23" s="25" t="s">
        <v>114</v>
      </c>
      <c r="I23" s="23">
        <f t="shared" si="0"/>
        <v>0</v>
      </c>
      <c r="J23" s="17" t="s">
        <v>17</v>
      </c>
    </row>
    <row r="24" spans="2:10" ht="12" customHeight="1" x14ac:dyDescent="0.2">
      <c r="D24" s="17" t="str">
        <f>'8.1.7 - 8.1.12'!B130</f>
        <v>365</v>
      </c>
      <c r="E24" s="17" t="s">
        <v>115</v>
      </c>
      <c r="F24" s="21">
        <f>'8.1.7 - 8.1.12'!F130</f>
        <v>6985110.7733330131</v>
      </c>
      <c r="G24" s="21" t="str">
        <f>'8.1.7 - 8.1.12'!C130</f>
        <v>UT</v>
      </c>
      <c r="H24" s="25" t="s">
        <v>114</v>
      </c>
      <c r="I24" s="23">
        <f t="shared" si="0"/>
        <v>0</v>
      </c>
      <c r="J24" s="17" t="s">
        <v>17</v>
      </c>
    </row>
    <row r="25" spans="2:10" ht="12" customHeight="1" x14ac:dyDescent="0.2">
      <c r="D25" s="17" t="str">
        <f>'8.1.7 - 8.1.12'!B131</f>
        <v>365</v>
      </c>
      <c r="E25" s="17" t="s">
        <v>115</v>
      </c>
      <c r="F25" s="21">
        <f>'8.1.7 - 8.1.12'!F131</f>
        <v>2147227.6345832944</v>
      </c>
      <c r="G25" s="21" t="str">
        <f>'8.1.7 - 8.1.12'!C131</f>
        <v>WA</v>
      </c>
      <c r="H25" s="25" t="s">
        <v>114</v>
      </c>
      <c r="I25" s="23">
        <f t="shared" si="0"/>
        <v>2147227.6345832944</v>
      </c>
      <c r="J25" s="17" t="s">
        <v>17</v>
      </c>
    </row>
    <row r="26" spans="2:10" ht="12" customHeight="1" x14ac:dyDescent="0.2">
      <c r="D26" s="17" t="str">
        <f>'8.1.7 - 8.1.12'!B132</f>
        <v>365</v>
      </c>
      <c r="E26" s="17" t="s">
        <v>115</v>
      </c>
      <c r="F26" s="21">
        <f>'8.1.7 - 8.1.12'!F132</f>
        <v>2475517.5133330077</v>
      </c>
      <c r="G26" s="21" t="str">
        <f>'8.1.7 - 8.1.12'!C132</f>
        <v>WY-ALL</v>
      </c>
      <c r="H26" s="25" t="s">
        <v>114</v>
      </c>
      <c r="I26" s="23">
        <f t="shared" si="0"/>
        <v>0</v>
      </c>
      <c r="J26" s="17" t="s">
        <v>17</v>
      </c>
    </row>
    <row r="27" spans="2:10" ht="12" customHeight="1" x14ac:dyDescent="0.2">
      <c r="D27" s="17" t="str">
        <f>'8.1.7 - 8.1.12'!B133</f>
        <v>365</v>
      </c>
      <c r="E27" s="17" t="s">
        <v>115</v>
      </c>
      <c r="F27" s="21">
        <f>'8.1.7 - 8.1.12'!F133</f>
        <v>219375.21541670151</v>
      </c>
      <c r="G27" s="21" t="str">
        <f>'8.1.7 - 8.1.12'!C133</f>
        <v>WY-ALL</v>
      </c>
      <c r="H27" s="25" t="s">
        <v>114</v>
      </c>
      <c r="I27" s="23">
        <f t="shared" si="0"/>
        <v>0</v>
      </c>
      <c r="J27" s="17" t="s">
        <v>17</v>
      </c>
    </row>
    <row r="28" spans="2:10" ht="12" customHeight="1" x14ac:dyDescent="0.2">
      <c r="D28" s="17" t="str">
        <f>'8.1.7 - 8.1.12'!B134</f>
        <v>366</v>
      </c>
      <c r="E28" s="17" t="s">
        <v>115</v>
      </c>
      <c r="F28" s="21">
        <f>'8.1.7 - 8.1.12'!F134</f>
        <v>188172.19166669995</v>
      </c>
      <c r="G28" s="21" t="str">
        <f>'8.1.7 - 8.1.12'!C134</f>
        <v>CA</v>
      </c>
      <c r="H28" s="25" t="s">
        <v>114</v>
      </c>
      <c r="I28" s="23">
        <f t="shared" si="0"/>
        <v>0</v>
      </c>
      <c r="J28" s="17" t="s">
        <v>17</v>
      </c>
    </row>
    <row r="29" spans="2:10" ht="12" customHeight="1" x14ac:dyDescent="0.2">
      <c r="B29" s="32"/>
      <c r="D29" s="17" t="str">
        <f>'8.1.7 - 8.1.12'!B135</f>
        <v>366</v>
      </c>
      <c r="E29" s="17" t="s">
        <v>115</v>
      </c>
      <c r="F29" s="21">
        <f>'8.1.7 - 8.1.12'!F135</f>
        <v>433985.43583329953</v>
      </c>
      <c r="G29" s="21" t="str">
        <f>'8.1.7 - 8.1.12'!C135</f>
        <v>ID</v>
      </c>
      <c r="H29" s="25" t="s">
        <v>114</v>
      </c>
      <c r="I29" s="23">
        <f t="shared" si="0"/>
        <v>0</v>
      </c>
      <c r="J29" s="17" t="s">
        <v>17</v>
      </c>
    </row>
    <row r="30" spans="2:10" ht="12" customHeight="1" x14ac:dyDescent="0.2">
      <c r="D30" s="17" t="str">
        <f>'8.1.7 - 8.1.12'!B136</f>
        <v>366</v>
      </c>
      <c r="E30" s="17" t="s">
        <v>115</v>
      </c>
      <c r="F30" s="21">
        <f>'8.1.7 - 8.1.12'!F136</f>
        <v>3208269.8950000107</v>
      </c>
      <c r="G30" s="21" t="str">
        <f>'8.1.7 - 8.1.12'!C136</f>
        <v>OR</v>
      </c>
      <c r="H30" s="25" t="s">
        <v>114</v>
      </c>
      <c r="I30" s="23">
        <f t="shared" si="0"/>
        <v>0</v>
      </c>
      <c r="J30" s="17" t="s">
        <v>17</v>
      </c>
    </row>
    <row r="31" spans="2:10" ht="12" customHeight="1" x14ac:dyDescent="0.2">
      <c r="D31" s="17" t="str">
        <f>'8.1.7 - 8.1.12'!B137</f>
        <v>366</v>
      </c>
      <c r="E31" s="17" t="s">
        <v>115</v>
      </c>
      <c r="F31" s="21">
        <f>'8.1.7 - 8.1.12'!F137</f>
        <v>9918684.6454170048</v>
      </c>
      <c r="G31" s="21" t="str">
        <f>'8.1.7 - 8.1.12'!C137</f>
        <v>UT</v>
      </c>
      <c r="H31" s="25" t="s">
        <v>114</v>
      </c>
      <c r="I31" s="23">
        <f t="shared" si="0"/>
        <v>0</v>
      </c>
      <c r="J31" s="17" t="s">
        <v>17</v>
      </c>
    </row>
    <row r="32" spans="2:10" ht="12" customHeight="1" x14ac:dyDescent="0.2">
      <c r="D32" s="17" t="str">
        <f>'8.1.7 - 8.1.12'!B138</f>
        <v>366</v>
      </c>
      <c r="E32" s="17" t="s">
        <v>115</v>
      </c>
      <c r="F32" s="21">
        <f>'8.1.7 - 8.1.12'!F138</f>
        <v>1220214.0579167008</v>
      </c>
      <c r="G32" s="21" t="str">
        <f>'8.1.7 - 8.1.12'!C138</f>
        <v>WA</v>
      </c>
      <c r="H32" s="25" t="s">
        <v>114</v>
      </c>
      <c r="I32" s="23">
        <f t="shared" si="0"/>
        <v>1220214.0579167008</v>
      </c>
      <c r="J32" s="17" t="s">
        <v>17</v>
      </c>
    </row>
    <row r="33" spans="4:10" ht="12" customHeight="1" x14ac:dyDescent="0.2">
      <c r="D33" s="17" t="str">
        <f>'8.1.7 - 8.1.12'!B139</f>
        <v>366</v>
      </c>
      <c r="E33" s="17" t="s">
        <v>115</v>
      </c>
      <c r="F33" s="21">
        <f>'8.1.7 - 8.1.12'!F139</f>
        <v>568629.27749999985</v>
      </c>
      <c r="G33" s="21" t="str">
        <f>'8.1.7 - 8.1.12'!C139</f>
        <v>WY-ALL</v>
      </c>
      <c r="H33" s="25" t="s">
        <v>114</v>
      </c>
      <c r="I33" s="23">
        <f t="shared" si="0"/>
        <v>0</v>
      </c>
      <c r="J33" s="17" t="s">
        <v>17</v>
      </c>
    </row>
    <row r="34" spans="4:10" ht="12" customHeight="1" x14ac:dyDescent="0.2">
      <c r="D34" s="17" t="str">
        <f>'8.1.7 - 8.1.12'!B140</f>
        <v>366</v>
      </c>
      <c r="E34" s="17" t="s">
        <v>115</v>
      </c>
      <c r="F34" s="21">
        <f>'8.1.7 - 8.1.12'!F140</f>
        <v>75705.04541666992</v>
      </c>
      <c r="G34" s="21" t="str">
        <f>'8.1.7 - 8.1.12'!C140</f>
        <v>WY-ALL</v>
      </c>
      <c r="H34" s="25" t="s">
        <v>114</v>
      </c>
      <c r="I34" s="23">
        <f t="shared" si="0"/>
        <v>0</v>
      </c>
      <c r="J34" s="17" t="s">
        <v>17</v>
      </c>
    </row>
    <row r="35" spans="4:10" ht="12" customHeight="1" x14ac:dyDescent="0.2">
      <c r="D35" s="17" t="str">
        <f>'8.1.7 - 8.1.12'!B141</f>
        <v>367</v>
      </c>
      <c r="E35" s="17" t="s">
        <v>115</v>
      </c>
      <c r="F35" s="21">
        <f>'8.1.7 - 8.1.12'!F141</f>
        <v>83318.996666699648</v>
      </c>
      <c r="G35" s="21" t="str">
        <f>'8.1.7 - 8.1.12'!C141</f>
        <v>CA</v>
      </c>
      <c r="H35" s="25" t="s">
        <v>114</v>
      </c>
      <c r="I35" s="23">
        <f t="shared" si="0"/>
        <v>0</v>
      </c>
      <c r="J35" s="17" t="s">
        <v>17</v>
      </c>
    </row>
    <row r="36" spans="4:10" ht="12" customHeight="1" x14ac:dyDescent="0.2">
      <c r="D36" s="17" t="str">
        <f>'8.1.7 - 8.1.12'!B142</f>
        <v>367</v>
      </c>
      <c r="E36" s="17" t="s">
        <v>115</v>
      </c>
      <c r="F36" s="21">
        <f>'8.1.7 - 8.1.12'!F142</f>
        <v>1035803.6066667028</v>
      </c>
      <c r="G36" s="21" t="str">
        <f>'8.1.7 - 8.1.12'!C142</f>
        <v>ID</v>
      </c>
      <c r="H36" s="25" t="s">
        <v>114</v>
      </c>
      <c r="I36" s="23">
        <f t="shared" si="0"/>
        <v>0</v>
      </c>
      <c r="J36" s="17" t="s">
        <v>17</v>
      </c>
    </row>
    <row r="37" spans="4:10" ht="12" customHeight="1" x14ac:dyDescent="0.2">
      <c r="D37" s="17" t="str">
        <f>'8.1.7 - 8.1.12'!B143</f>
        <v>367</v>
      </c>
      <c r="E37" s="17" t="s">
        <v>115</v>
      </c>
      <c r="F37" s="21">
        <f>'8.1.7 - 8.1.12'!F143</f>
        <v>5832409.6183329821</v>
      </c>
      <c r="G37" s="21" t="str">
        <f>'8.1.7 - 8.1.12'!C143</f>
        <v>OR</v>
      </c>
      <c r="H37" s="25" t="s">
        <v>114</v>
      </c>
      <c r="I37" s="23">
        <f t="shared" si="0"/>
        <v>0</v>
      </c>
      <c r="J37" s="17" t="s">
        <v>17</v>
      </c>
    </row>
    <row r="38" spans="4:10" ht="12" customHeight="1" x14ac:dyDescent="0.2">
      <c r="D38" s="17" t="str">
        <f>'8.1.7 - 8.1.12'!B144</f>
        <v>367</v>
      </c>
      <c r="E38" s="17" t="s">
        <v>115</v>
      </c>
      <c r="F38" s="21">
        <f>'8.1.7 - 8.1.12'!F144</f>
        <v>20159106.842916965</v>
      </c>
      <c r="G38" s="21" t="str">
        <f>'8.1.7 - 8.1.12'!C144</f>
        <v>UT</v>
      </c>
      <c r="H38" s="25" t="s">
        <v>114</v>
      </c>
      <c r="I38" s="23">
        <f t="shared" si="0"/>
        <v>0</v>
      </c>
      <c r="J38" s="17" t="s">
        <v>17</v>
      </c>
    </row>
    <row r="39" spans="4:10" ht="12" customHeight="1" x14ac:dyDescent="0.2">
      <c r="D39" s="17" t="str">
        <f>'8.1.7 - 8.1.12'!B145</f>
        <v>367</v>
      </c>
      <c r="E39" s="17" t="s">
        <v>115</v>
      </c>
      <c r="F39" s="21">
        <f>'8.1.7 - 8.1.12'!F145</f>
        <v>1020848.4558333009</v>
      </c>
      <c r="G39" s="21" t="str">
        <f>'8.1.7 - 8.1.12'!C145</f>
        <v>WA</v>
      </c>
      <c r="H39" s="25" t="s">
        <v>114</v>
      </c>
      <c r="I39" s="23">
        <f t="shared" si="0"/>
        <v>1020848.4558333009</v>
      </c>
      <c r="J39" s="17" t="s">
        <v>17</v>
      </c>
    </row>
    <row r="40" spans="4:10" ht="12" customHeight="1" x14ac:dyDescent="0.2">
      <c r="D40" s="17" t="str">
        <f>'8.1.7 - 8.1.12'!B146</f>
        <v>367</v>
      </c>
      <c r="E40" s="17" t="s">
        <v>115</v>
      </c>
      <c r="F40" s="21">
        <f>'8.1.7 - 8.1.12'!F146</f>
        <v>649111.84916669875</v>
      </c>
      <c r="G40" s="21" t="str">
        <f>'8.1.7 - 8.1.12'!C146</f>
        <v>WY-ALL</v>
      </c>
      <c r="H40" s="25" t="s">
        <v>114</v>
      </c>
      <c r="I40" s="23">
        <f t="shared" si="0"/>
        <v>0</v>
      </c>
      <c r="J40" s="17" t="s">
        <v>17</v>
      </c>
    </row>
    <row r="41" spans="4:10" ht="12" customHeight="1" x14ac:dyDescent="0.2">
      <c r="D41" s="17" t="str">
        <f>'8.1.7 - 8.1.12'!B147</f>
        <v>367</v>
      </c>
      <c r="E41" s="17" t="s">
        <v>115</v>
      </c>
      <c r="F41" s="21">
        <f>'8.1.7 - 8.1.12'!F147</f>
        <v>107824.33458329737</v>
      </c>
      <c r="G41" s="21" t="str">
        <f>'8.1.7 - 8.1.12'!C147</f>
        <v>WY-ALL</v>
      </c>
      <c r="H41" s="25" t="s">
        <v>114</v>
      </c>
      <c r="I41" s="23">
        <f t="shared" si="0"/>
        <v>0</v>
      </c>
      <c r="J41" s="17" t="s">
        <v>17</v>
      </c>
    </row>
    <row r="42" spans="4:10" ht="12" customHeight="1" x14ac:dyDescent="0.2">
      <c r="D42" s="17" t="str">
        <f>'8.1.7 - 8.1.12'!B148</f>
        <v>368</v>
      </c>
      <c r="E42" s="17" t="s">
        <v>115</v>
      </c>
      <c r="F42" s="21">
        <f>'8.1.7 - 8.1.12'!F148</f>
        <v>643324.64708329737</v>
      </c>
      <c r="G42" s="21" t="str">
        <f>'8.1.7 - 8.1.12'!C148</f>
        <v>CA</v>
      </c>
      <c r="H42" s="25" t="s">
        <v>114</v>
      </c>
      <c r="I42" s="23">
        <f t="shared" si="0"/>
        <v>0</v>
      </c>
      <c r="J42" s="17" t="s">
        <v>17</v>
      </c>
    </row>
    <row r="43" spans="4:10" ht="12" customHeight="1" x14ac:dyDescent="0.2">
      <c r="D43" s="17" t="str">
        <f>'8.1.7 - 8.1.12'!B149</f>
        <v>368</v>
      </c>
      <c r="E43" s="17" t="s">
        <v>115</v>
      </c>
      <c r="F43" s="21">
        <f>'8.1.7 - 8.1.12'!F149</f>
        <v>1187290.3270833045</v>
      </c>
      <c r="G43" s="21" t="str">
        <f>'8.1.7 - 8.1.12'!C149</f>
        <v>ID</v>
      </c>
      <c r="H43" s="25" t="s">
        <v>114</v>
      </c>
      <c r="I43" s="23">
        <f t="shared" si="0"/>
        <v>0</v>
      </c>
      <c r="J43" s="17" t="s">
        <v>17</v>
      </c>
    </row>
    <row r="44" spans="4:10" ht="12" customHeight="1" x14ac:dyDescent="0.2">
      <c r="D44" s="17" t="str">
        <f>'8.1.7 - 8.1.12'!B150</f>
        <v>368</v>
      </c>
      <c r="E44" s="17" t="s">
        <v>115</v>
      </c>
      <c r="F44" s="21">
        <f>'8.1.7 - 8.1.12'!F150</f>
        <v>8808384.8529170156</v>
      </c>
      <c r="G44" s="21" t="str">
        <f>'8.1.7 - 8.1.12'!C150</f>
        <v>OR</v>
      </c>
      <c r="H44" s="25" t="s">
        <v>114</v>
      </c>
      <c r="I44" s="23">
        <f t="shared" si="0"/>
        <v>0</v>
      </c>
      <c r="J44" s="17" t="s">
        <v>17</v>
      </c>
    </row>
    <row r="45" spans="4:10" ht="12" customHeight="1" x14ac:dyDescent="0.2">
      <c r="D45" s="17" t="str">
        <f>'8.1.7 - 8.1.12'!B151</f>
        <v>368</v>
      </c>
      <c r="E45" s="17" t="s">
        <v>115</v>
      </c>
      <c r="F45" s="21">
        <f>'8.1.7 - 8.1.12'!F151</f>
        <v>14789780.133749962</v>
      </c>
      <c r="G45" s="21" t="str">
        <f>'8.1.7 - 8.1.12'!C151</f>
        <v>UT</v>
      </c>
      <c r="H45" s="25" t="s">
        <v>114</v>
      </c>
      <c r="I45" s="23">
        <f t="shared" si="0"/>
        <v>0</v>
      </c>
      <c r="J45" s="17" t="s">
        <v>17</v>
      </c>
    </row>
    <row r="46" spans="4:10" ht="12" customHeight="1" x14ac:dyDescent="0.2">
      <c r="D46" s="17" t="str">
        <f>'8.1.7 - 8.1.12'!B152</f>
        <v>368</v>
      </c>
      <c r="E46" s="17" t="s">
        <v>115</v>
      </c>
      <c r="F46" s="21">
        <f>'8.1.7 - 8.1.12'!F152</f>
        <v>1441153.2637500018</v>
      </c>
      <c r="G46" s="21" t="str">
        <f>'8.1.7 - 8.1.12'!C152</f>
        <v>WA</v>
      </c>
      <c r="H46" s="25" t="s">
        <v>114</v>
      </c>
      <c r="I46" s="23">
        <f t="shared" si="0"/>
        <v>1441153.2637500018</v>
      </c>
      <c r="J46" s="17" t="s">
        <v>17</v>
      </c>
    </row>
    <row r="47" spans="4:10" ht="12" customHeight="1" x14ac:dyDescent="0.2">
      <c r="D47" s="17" t="str">
        <f>'8.1.7 - 8.1.12'!B153</f>
        <v>368</v>
      </c>
      <c r="E47" s="17" t="s">
        <v>115</v>
      </c>
      <c r="F47" s="21">
        <f>'8.1.7 - 8.1.12'!F153</f>
        <v>1294001.3741669953</v>
      </c>
      <c r="G47" s="21" t="str">
        <f>'8.1.7 - 8.1.12'!C153</f>
        <v>WY-ALL</v>
      </c>
      <c r="H47" s="25" t="s">
        <v>114</v>
      </c>
      <c r="I47" s="23">
        <f t="shared" si="0"/>
        <v>0</v>
      </c>
      <c r="J47" s="17" t="s">
        <v>17</v>
      </c>
    </row>
    <row r="48" spans="4:10" ht="12" customHeight="1" x14ac:dyDescent="0.2">
      <c r="D48" s="17" t="str">
        <f>'8.1.7 - 8.1.12'!B154</f>
        <v>368</v>
      </c>
      <c r="E48" s="17" t="s">
        <v>115</v>
      </c>
      <c r="F48" s="21">
        <f>'8.1.7 - 8.1.12'!F154</f>
        <v>150702.8441666998</v>
      </c>
      <c r="G48" s="21" t="str">
        <f>'8.1.7 - 8.1.12'!C154</f>
        <v>WY-ALL</v>
      </c>
      <c r="H48" s="25" t="s">
        <v>114</v>
      </c>
      <c r="I48" s="23">
        <f t="shared" si="0"/>
        <v>0</v>
      </c>
      <c r="J48" s="17" t="s">
        <v>17</v>
      </c>
    </row>
    <row r="49" spans="1:10" ht="12" customHeight="1" x14ac:dyDescent="0.2">
      <c r="D49" s="17" t="str">
        <f>'8.1.7 - 8.1.12'!B155</f>
        <v>369</v>
      </c>
      <c r="E49" s="17" t="s">
        <v>115</v>
      </c>
      <c r="F49" s="21">
        <f>'8.1.7 - 8.1.12'!F155</f>
        <v>378860.49666669965</v>
      </c>
      <c r="G49" s="21" t="str">
        <f>'8.1.7 - 8.1.12'!C155</f>
        <v>CA</v>
      </c>
      <c r="H49" s="25" t="s">
        <v>114</v>
      </c>
      <c r="I49" s="23">
        <f t="shared" si="0"/>
        <v>0</v>
      </c>
      <c r="J49" s="17" t="s">
        <v>17</v>
      </c>
    </row>
    <row r="50" spans="1:10" ht="12" customHeight="1" x14ac:dyDescent="0.2">
      <c r="D50" s="17" t="str">
        <f>'8.1.7 - 8.1.12'!B156</f>
        <v>369</v>
      </c>
      <c r="E50" s="17" t="s">
        <v>115</v>
      </c>
      <c r="F50" s="21">
        <f>'8.1.7 - 8.1.12'!F156</f>
        <v>1628208.2066667005</v>
      </c>
      <c r="G50" s="21" t="str">
        <f>'8.1.7 - 8.1.12'!C156</f>
        <v>ID</v>
      </c>
      <c r="H50" s="25" t="s">
        <v>114</v>
      </c>
      <c r="I50" s="23">
        <f t="shared" si="0"/>
        <v>0</v>
      </c>
      <c r="J50" s="17" t="s">
        <v>17</v>
      </c>
    </row>
    <row r="51" spans="1:10" ht="12" customHeight="1" x14ac:dyDescent="0.2">
      <c r="D51" s="17" t="str">
        <f>'8.1.7 - 8.1.12'!B157</f>
        <v>369</v>
      </c>
      <c r="E51" s="17" t="s">
        <v>115</v>
      </c>
      <c r="F51" s="21">
        <f>'8.1.7 - 8.1.12'!F157</f>
        <v>7642689.3987499475</v>
      </c>
      <c r="G51" s="21" t="str">
        <f>'8.1.7 - 8.1.12'!C157</f>
        <v>OR</v>
      </c>
      <c r="H51" s="25" t="s">
        <v>114</v>
      </c>
      <c r="I51" s="23">
        <f t="shared" si="0"/>
        <v>0</v>
      </c>
      <c r="J51" s="17" t="s">
        <v>17</v>
      </c>
    </row>
    <row r="52" spans="1:10" ht="12" customHeight="1" x14ac:dyDescent="0.2">
      <c r="D52" s="17" t="str">
        <f>'8.1.7 - 8.1.12'!B158</f>
        <v>369</v>
      </c>
      <c r="E52" s="17" t="s">
        <v>115</v>
      </c>
      <c r="F52" s="21">
        <f>'8.1.7 - 8.1.12'!F158</f>
        <v>13398792.33958298</v>
      </c>
      <c r="G52" s="21" t="str">
        <f>'8.1.7 - 8.1.12'!C158</f>
        <v>UT</v>
      </c>
      <c r="H52" s="25" t="s">
        <v>114</v>
      </c>
      <c r="I52" s="23">
        <f t="shared" si="0"/>
        <v>0</v>
      </c>
      <c r="J52" s="17" t="s">
        <v>17</v>
      </c>
    </row>
    <row r="53" spans="1:10" ht="12" customHeight="1" x14ac:dyDescent="0.2">
      <c r="D53" s="17" t="str">
        <f>'8.1.7 - 8.1.12'!B159</f>
        <v>369</v>
      </c>
      <c r="E53" s="17" t="s">
        <v>115</v>
      </c>
      <c r="F53" s="21">
        <f>'8.1.7 - 8.1.12'!F159</f>
        <v>1559890.7629166991</v>
      </c>
      <c r="G53" s="21" t="str">
        <f>'8.1.7 - 8.1.12'!C159</f>
        <v>WA</v>
      </c>
      <c r="H53" s="25" t="s">
        <v>114</v>
      </c>
      <c r="I53" s="23">
        <f t="shared" si="0"/>
        <v>1559890.7629166991</v>
      </c>
      <c r="J53" s="17" t="s">
        <v>17</v>
      </c>
    </row>
    <row r="54" spans="1:10" ht="12" customHeight="1" x14ac:dyDescent="0.2">
      <c r="D54" s="17" t="str">
        <f>'8.1.7 - 8.1.12'!B160</f>
        <v>369</v>
      </c>
      <c r="E54" s="17" t="s">
        <v>115</v>
      </c>
      <c r="F54" s="21">
        <f>'8.1.7 - 8.1.12'!F160</f>
        <v>1194607.5825000033</v>
      </c>
      <c r="G54" s="21" t="str">
        <f>'8.1.7 - 8.1.12'!C160</f>
        <v>WY-ALL</v>
      </c>
      <c r="H54" s="25" t="s">
        <v>114</v>
      </c>
      <c r="I54" s="23">
        <f t="shared" si="0"/>
        <v>0</v>
      </c>
      <c r="J54" s="17" t="s">
        <v>17</v>
      </c>
    </row>
    <row r="55" spans="1:10" ht="12" customHeight="1" x14ac:dyDescent="0.2">
      <c r="D55" s="17"/>
      <c r="E55" s="17"/>
      <c r="F55" s="27">
        <f>SUBTOTAL(9,F10:F54)</f>
        <v>219644102.67583278</v>
      </c>
      <c r="G55" s="21"/>
      <c r="H55" s="24"/>
      <c r="I55" s="27">
        <f>SUBTOTAL(9,I11:I54)</f>
        <v>12273975.422499985</v>
      </c>
      <c r="J55" s="17"/>
    </row>
    <row r="56" spans="1:10" ht="12" customHeight="1" thickBot="1" x14ac:dyDescent="0.25">
      <c r="B56" s="16" t="s">
        <v>116</v>
      </c>
      <c r="D56" s="17"/>
      <c r="E56" s="17"/>
      <c r="F56" s="21"/>
      <c r="G56" s="21"/>
      <c r="H56" s="24"/>
      <c r="I56" s="23"/>
      <c r="J56" s="17"/>
    </row>
    <row r="57" spans="1:10" ht="12" customHeight="1" x14ac:dyDescent="0.2">
      <c r="A57" s="28"/>
      <c r="B57" s="34" t="str">
        <f>'8.1'!B58</f>
        <v xml:space="preserve"> This adjustment walks forward the Average-of-Monthly-Average electric plant in-service balances for the twelve-month period ended June 30, 2022 to End-of-Period levels as of June 30, 2022.
</v>
      </c>
      <c r="C57" s="34"/>
      <c r="D57" s="34"/>
      <c r="E57" s="34"/>
      <c r="F57" s="34"/>
      <c r="G57" s="34"/>
      <c r="H57" s="34"/>
      <c r="I57" s="34"/>
      <c r="J57" s="41"/>
    </row>
    <row r="58" spans="1:10" ht="12" customHeight="1" x14ac:dyDescent="0.2">
      <c r="A58" s="29"/>
      <c r="B58" s="42"/>
      <c r="C58" s="42"/>
      <c r="D58" s="42"/>
      <c r="E58" s="42"/>
      <c r="F58" s="42"/>
      <c r="G58" s="42"/>
      <c r="H58" s="42"/>
      <c r="I58" s="42"/>
      <c r="J58" s="43"/>
    </row>
    <row r="59" spans="1:10" ht="12" customHeight="1" x14ac:dyDescent="0.2">
      <c r="A59" s="29"/>
      <c r="B59" s="42"/>
      <c r="C59" s="42"/>
      <c r="D59" s="42"/>
      <c r="E59" s="42"/>
      <c r="F59" s="42"/>
      <c r="G59" s="42"/>
      <c r="H59" s="42"/>
      <c r="I59" s="42"/>
      <c r="J59" s="43"/>
    </row>
    <row r="60" spans="1:10" ht="12" customHeight="1" x14ac:dyDescent="0.2">
      <c r="A60" s="29"/>
      <c r="B60" s="42"/>
      <c r="C60" s="42"/>
      <c r="D60" s="42"/>
      <c r="E60" s="42"/>
      <c r="F60" s="42"/>
      <c r="G60" s="42"/>
      <c r="H60" s="42"/>
      <c r="I60" s="42"/>
      <c r="J60" s="43"/>
    </row>
    <row r="61" spans="1:10" ht="12" customHeight="1" x14ac:dyDescent="0.2">
      <c r="A61" s="29"/>
      <c r="B61" s="42"/>
      <c r="C61" s="42"/>
      <c r="D61" s="42"/>
      <c r="E61" s="42"/>
      <c r="F61" s="42"/>
      <c r="G61" s="42"/>
      <c r="H61" s="42"/>
      <c r="I61" s="42"/>
      <c r="J61" s="43"/>
    </row>
    <row r="62" spans="1:10" ht="12" customHeight="1" x14ac:dyDescent="0.2">
      <c r="A62" s="29"/>
      <c r="B62" s="42"/>
      <c r="C62" s="42"/>
      <c r="D62" s="42"/>
      <c r="E62" s="42"/>
      <c r="F62" s="42"/>
      <c r="G62" s="42"/>
      <c r="H62" s="42"/>
      <c r="I62" s="42"/>
      <c r="J62" s="43"/>
    </row>
    <row r="63" spans="1:10" ht="12" customHeight="1" x14ac:dyDescent="0.2">
      <c r="A63" s="29"/>
      <c r="B63" s="42"/>
      <c r="C63" s="42"/>
      <c r="D63" s="42"/>
      <c r="E63" s="42"/>
      <c r="F63" s="42"/>
      <c r="G63" s="42"/>
      <c r="H63" s="42"/>
      <c r="I63" s="42"/>
      <c r="J63" s="43"/>
    </row>
    <row r="64" spans="1:10" ht="12" customHeight="1" thickBot="1" x14ac:dyDescent="0.25">
      <c r="A64" s="30"/>
      <c r="B64" s="44"/>
      <c r="C64" s="44"/>
      <c r="D64" s="44"/>
      <c r="E64" s="44"/>
      <c r="F64" s="44"/>
      <c r="G64" s="44"/>
      <c r="H64" s="44"/>
      <c r="I64" s="44"/>
      <c r="J64" s="45"/>
    </row>
  </sheetData>
  <mergeCells count="1">
    <mergeCell ref="B57:J64"/>
  </mergeCells>
  <conditionalFormatting sqref="B9">
    <cfRule type="cellIs" dxfId="9" priority="1" stopIfTrue="1" operator="equal">
      <formula>"Adjustment to Income/Expense/Rate Base:"</formula>
    </cfRule>
  </conditionalFormatting>
  <conditionalFormatting sqref="J2">
    <cfRule type="cellIs" dxfId="8" priority="2" stopIfTrue="1" operator="equal">
      <formula>"x.x"</formula>
    </cfRule>
  </conditionalFormatting>
  <dataValidations count="1"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10:E35" xr:uid="{92747D96-2980-4C53-AA56-694657B838FE}">
      <formula1>"1, 2, 3"</formula1>
    </dataValidation>
  </dataValidations>
  <printOptions horizontalCentered="1"/>
  <pageMargins left="0.7" right="0.7" top="0.75" bottom="0.75" header="0.3" footer="0.3"/>
  <pageSetup scale="8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8BBBA-84E0-49B7-BF75-E14A109B0C22}">
  <sheetPr codeName="Sheet7">
    <pageSetUpPr fitToPage="1"/>
  </sheetPr>
  <dimension ref="A2:J64"/>
  <sheetViews>
    <sheetView view="pageBreakPreview" zoomScale="85" zoomScaleNormal="100" zoomScaleSheetLayoutView="85" workbookViewId="0">
      <selection activeCell="B5" sqref="B5"/>
    </sheetView>
  </sheetViews>
  <sheetFormatPr defaultColWidth="9.140625" defaultRowHeight="12.75" x14ac:dyDescent="0.2"/>
  <cols>
    <col min="1" max="1" width="2.5703125" style="15" customWidth="1"/>
    <col min="2" max="2" width="3.42578125" style="15" customWidth="1"/>
    <col min="3" max="3" width="33" style="15" customWidth="1"/>
    <col min="4" max="4" width="9.85546875" style="15" bestFit="1" customWidth="1"/>
    <col min="5" max="5" width="5.140625" style="15" bestFit="1" customWidth="1"/>
    <col min="6" max="6" width="11.5703125" style="15" bestFit="1" customWidth="1"/>
    <col min="7" max="7" width="9.5703125" style="15" bestFit="1" customWidth="1"/>
    <col min="8" max="8" width="10.7109375" style="15" bestFit="1" customWidth="1"/>
    <col min="9" max="9" width="13.7109375" style="15" bestFit="1" customWidth="1"/>
    <col min="10" max="10" width="6.140625" style="15" bestFit="1" customWidth="1"/>
    <col min="11" max="16384" width="9.140625" style="15"/>
  </cols>
  <sheetData>
    <row r="2" spans="2:10" ht="12" customHeight="1" x14ac:dyDescent="0.2">
      <c r="B2" s="16" t="s">
        <v>0</v>
      </c>
      <c r="D2" s="17"/>
      <c r="E2" s="17"/>
      <c r="F2" s="17"/>
      <c r="G2" s="17"/>
      <c r="H2" s="17"/>
      <c r="I2" s="31" t="s">
        <v>1</v>
      </c>
      <c r="J2" s="17" t="s">
        <v>18</v>
      </c>
    </row>
    <row r="3" spans="2:10" ht="12" customHeight="1" x14ac:dyDescent="0.2">
      <c r="B3" s="16" t="s">
        <v>113</v>
      </c>
      <c r="D3" s="17"/>
      <c r="E3" s="17"/>
      <c r="F3" s="17"/>
      <c r="G3" s="17"/>
      <c r="H3" s="17"/>
      <c r="I3" s="17"/>
      <c r="J3" s="17"/>
    </row>
    <row r="4" spans="2:10" ht="12" customHeight="1" x14ac:dyDescent="0.2">
      <c r="B4" s="16" t="s">
        <v>122</v>
      </c>
      <c r="D4" s="17"/>
      <c r="E4" s="17"/>
      <c r="F4" s="17"/>
      <c r="G4" s="17"/>
      <c r="H4" s="17"/>
      <c r="I4" s="17"/>
      <c r="J4" s="17"/>
    </row>
    <row r="5" spans="2:10" ht="12" customHeight="1" x14ac:dyDescent="0.2">
      <c r="D5" s="17"/>
      <c r="E5" s="17"/>
      <c r="F5" s="17"/>
      <c r="G5" s="17"/>
      <c r="H5" s="17"/>
      <c r="I5" s="17"/>
      <c r="J5" s="17"/>
    </row>
    <row r="6" spans="2:10" ht="12" customHeight="1" x14ac:dyDescent="0.2">
      <c r="D6" s="17"/>
      <c r="E6" s="17"/>
      <c r="F6" s="17"/>
      <c r="G6" s="17"/>
      <c r="H6" s="17"/>
      <c r="I6" s="17"/>
      <c r="J6" s="17"/>
    </row>
    <row r="7" spans="2:10" ht="12" customHeight="1" x14ac:dyDescent="0.2">
      <c r="D7" s="17"/>
      <c r="E7" s="17"/>
      <c r="F7" s="17" t="s">
        <v>2</v>
      </c>
      <c r="G7" s="17"/>
      <c r="H7" s="17"/>
      <c r="I7" s="17" t="s">
        <v>3</v>
      </c>
      <c r="J7" s="17"/>
    </row>
    <row r="8" spans="2:10" ht="12" customHeight="1" x14ac:dyDescent="0.2">
      <c r="D8" s="19" t="s">
        <v>4</v>
      </c>
      <c r="E8" s="19" t="s">
        <v>5</v>
      </c>
      <c r="F8" s="19" t="s">
        <v>6</v>
      </c>
      <c r="G8" s="19" t="s">
        <v>7</v>
      </c>
      <c r="H8" s="19" t="s">
        <v>8</v>
      </c>
      <c r="I8" s="19" t="s">
        <v>9</v>
      </c>
      <c r="J8" s="19" t="s">
        <v>10</v>
      </c>
    </row>
    <row r="9" spans="2:10" ht="12" customHeight="1" x14ac:dyDescent="0.2">
      <c r="B9" s="20" t="s">
        <v>11</v>
      </c>
      <c r="D9" s="22"/>
      <c r="E9" s="17"/>
      <c r="F9" s="23"/>
      <c r="H9" s="24"/>
      <c r="I9" s="23"/>
      <c r="J9" s="17"/>
    </row>
    <row r="10" spans="2:10" ht="12" customHeight="1" x14ac:dyDescent="0.2">
      <c r="D10" s="17" t="str">
        <f>'8.1.7 - 8.1.12'!B161</f>
        <v>369</v>
      </c>
      <c r="E10" s="17" t="s">
        <v>115</v>
      </c>
      <c r="F10" s="21">
        <f>'8.1.7 - 8.1.12'!F161</f>
        <v>339096.61208330095</v>
      </c>
      <c r="G10" s="21" t="str">
        <f>'8.1.7 - 8.1.12'!C161</f>
        <v>WY-ALL</v>
      </c>
      <c r="H10" s="25" t="s">
        <v>114</v>
      </c>
      <c r="I10" s="23">
        <f t="shared" ref="I10:I54" si="0">IF(H10="Situs",IF(G10="WA",F10,0),H10*F10)</f>
        <v>0</v>
      </c>
      <c r="J10" s="17" t="s">
        <v>17</v>
      </c>
    </row>
    <row r="11" spans="2:10" ht="12" customHeight="1" x14ac:dyDescent="0.2">
      <c r="D11" s="17" t="str">
        <f>'8.1.7 - 8.1.12'!B162</f>
        <v>370</v>
      </c>
      <c r="E11" s="17" t="s">
        <v>115</v>
      </c>
      <c r="F11" s="21">
        <f>'8.1.7 - 8.1.12'!F162</f>
        <v>155789.99375000037</v>
      </c>
      <c r="G11" s="21" t="str">
        <f>'8.1.7 - 8.1.12'!C162</f>
        <v>CA</v>
      </c>
      <c r="H11" s="25" t="s">
        <v>114</v>
      </c>
      <c r="I11" s="23">
        <f t="shared" si="0"/>
        <v>0</v>
      </c>
      <c r="J11" s="17" t="s">
        <v>17</v>
      </c>
    </row>
    <row r="12" spans="2:10" ht="12" customHeight="1" x14ac:dyDescent="0.2">
      <c r="D12" s="17" t="str">
        <f>'8.1.7 - 8.1.12'!B163</f>
        <v>370</v>
      </c>
      <c r="E12" s="17" t="s">
        <v>115</v>
      </c>
      <c r="F12" s="21">
        <f>'8.1.7 - 8.1.12'!F163</f>
        <v>-3050841.3100000005</v>
      </c>
      <c r="G12" s="21" t="str">
        <f>'8.1.7 - 8.1.12'!C163</f>
        <v>ID</v>
      </c>
      <c r="H12" s="25" t="s">
        <v>114</v>
      </c>
      <c r="I12" s="23">
        <f t="shared" si="0"/>
        <v>0</v>
      </c>
      <c r="J12" s="17" t="s">
        <v>17</v>
      </c>
    </row>
    <row r="13" spans="2:10" ht="12" customHeight="1" x14ac:dyDescent="0.2">
      <c r="D13" s="17" t="str">
        <f>'8.1.7 - 8.1.12'!B164</f>
        <v>370</v>
      </c>
      <c r="E13" s="17" t="s">
        <v>115</v>
      </c>
      <c r="F13" s="21">
        <f>'8.1.7 - 8.1.12'!F164</f>
        <v>1431837.4229166955</v>
      </c>
      <c r="G13" s="21" t="str">
        <f>'8.1.7 - 8.1.12'!C164</f>
        <v>OR</v>
      </c>
      <c r="H13" s="25" t="s">
        <v>114</v>
      </c>
      <c r="I13" s="23">
        <f t="shared" si="0"/>
        <v>0</v>
      </c>
      <c r="J13" s="17" t="s">
        <v>17</v>
      </c>
    </row>
    <row r="14" spans="2:10" ht="12" customHeight="1" x14ac:dyDescent="0.2">
      <c r="D14" s="17" t="str">
        <f>'8.1.7 - 8.1.12'!B165</f>
        <v>370</v>
      </c>
      <c r="E14" s="17" t="s">
        <v>115</v>
      </c>
      <c r="F14" s="21">
        <f>'8.1.7 - 8.1.12'!F165</f>
        <v>4957203.6833329946</v>
      </c>
      <c r="G14" s="21" t="str">
        <f>'8.1.7 - 8.1.12'!C165</f>
        <v>UT</v>
      </c>
      <c r="H14" s="25" t="s">
        <v>114</v>
      </c>
      <c r="I14" s="23">
        <f t="shared" si="0"/>
        <v>0</v>
      </c>
      <c r="J14" s="17" t="s">
        <v>17</v>
      </c>
    </row>
    <row r="15" spans="2:10" ht="12" customHeight="1" x14ac:dyDescent="0.2">
      <c r="D15" s="17" t="str">
        <f>'8.1.7 - 8.1.12'!B166</f>
        <v>370</v>
      </c>
      <c r="E15" s="17" t="s">
        <v>115</v>
      </c>
      <c r="F15" s="21">
        <f>'8.1.7 - 8.1.12'!F166</f>
        <v>442822.72499999963</v>
      </c>
      <c r="G15" s="21" t="str">
        <f>'8.1.7 - 8.1.12'!C166</f>
        <v>WA</v>
      </c>
      <c r="H15" s="25" t="s">
        <v>114</v>
      </c>
      <c r="I15" s="23">
        <f t="shared" si="0"/>
        <v>442822.72499999963</v>
      </c>
      <c r="J15" s="17" t="s">
        <v>17</v>
      </c>
    </row>
    <row r="16" spans="2:10" ht="12" customHeight="1" x14ac:dyDescent="0.2">
      <c r="D16" s="17" t="str">
        <f>'8.1.7 - 8.1.12'!B167</f>
        <v>370</v>
      </c>
      <c r="E16" s="17" t="s">
        <v>115</v>
      </c>
      <c r="F16" s="21">
        <f>'8.1.7 - 8.1.12'!F167</f>
        <v>232988.32458330132</v>
      </c>
      <c r="G16" s="21" t="str">
        <f>'8.1.7 - 8.1.12'!C167</f>
        <v>WY-ALL</v>
      </c>
      <c r="H16" s="25" t="s">
        <v>114</v>
      </c>
      <c r="I16" s="23">
        <f t="shared" si="0"/>
        <v>0</v>
      </c>
      <c r="J16" s="17" t="s">
        <v>17</v>
      </c>
    </row>
    <row r="17" spans="2:10" ht="12" customHeight="1" x14ac:dyDescent="0.2">
      <c r="D17" s="17" t="str">
        <f>'8.1.7 - 8.1.12'!B168</f>
        <v>370</v>
      </c>
      <c r="E17" s="17" t="s">
        <v>115</v>
      </c>
      <c r="F17" s="21">
        <f>'8.1.7 - 8.1.12'!F168</f>
        <v>63115.520416669548</v>
      </c>
      <c r="G17" s="21" t="str">
        <f>'8.1.7 - 8.1.12'!C168</f>
        <v>WY-ALL</v>
      </c>
      <c r="H17" s="25" t="s">
        <v>114</v>
      </c>
      <c r="I17" s="23">
        <f t="shared" si="0"/>
        <v>0</v>
      </c>
      <c r="J17" s="17" t="s">
        <v>17</v>
      </c>
    </row>
    <row r="18" spans="2:10" ht="12" customHeight="1" x14ac:dyDescent="0.2">
      <c r="D18" s="17" t="str">
        <f>'8.1.7 - 8.1.12'!B169</f>
        <v>371</v>
      </c>
      <c r="E18" s="17" t="s">
        <v>115</v>
      </c>
      <c r="F18" s="21">
        <f>'8.1.7 - 8.1.12'!F169</f>
        <v>694.9337499999674</v>
      </c>
      <c r="G18" s="21" t="str">
        <f>'8.1.7 - 8.1.12'!C169</f>
        <v>CA</v>
      </c>
      <c r="H18" s="25" t="s">
        <v>114</v>
      </c>
      <c r="I18" s="23">
        <f t="shared" si="0"/>
        <v>0</v>
      </c>
      <c r="J18" s="17" t="s">
        <v>17</v>
      </c>
    </row>
    <row r="19" spans="2:10" ht="12" customHeight="1" x14ac:dyDescent="0.2">
      <c r="D19" s="17" t="str">
        <f>'8.1.7 - 8.1.12'!B170</f>
        <v>371</v>
      </c>
      <c r="E19" s="17" t="s">
        <v>115</v>
      </c>
      <c r="F19" s="21">
        <f>'8.1.7 - 8.1.12'!F170</f>
        <v>142.15958333300659</v>
      </c>
      <c r="G19" s="21" t="str">
        <f>'8.1.7 - 8.1.12'!C170</f>
        <v>ID</v>
      </c>
      <c r="H19" s="25" t="s">
        <v>114</v>
      </c>
      <c r="I19" s="23">
        <f t="shared" si="0"/>
        <v>0</v>
      </c>
      <c r="J19" s="17" t="s">
        <v>17</v>
      </c>
    </row>
    <row r="20" spans="2:10" ht="12" customHeight="1" x14ac:dyDescent="0.2">
      <c r="D20" s="17" t="str">
        <f>'8.1.7 - 8.1.12'!B171</f>
        <v>371</v>
      </c>
      <c r="E20" s="17" t="s">
        <v>115</v>
      </c>
      <c r="F20" s="21">
        <f>'8.1.7 - 8.1.12'!F171</f>
        <v>2706.5970833301544</v>
      </c>
      <c r="G20" s="21" t="str">
        <f>'8.1.7 - 8.1.12'!C171</f>
        <v>OR</v>
      </c>
      <c r="H20" s="25" t="s">
        <v>114</v>
      </c>
      <c r="I20" s="23">
        <f t="shared" si="0"/>
        <v>0</v>
      </c>
      <c r="J20" s="17" t="s">
        <v>17</v>
      </c>
    </row>
    <row r="21" spans="2:10" ht="12" customHeight="1" x14ac:dyDescent="0.2">
      <c r="D21" s="17" t="str">
        <f>'8.1.7 - 8.1.12'!B172</f>
        <v>371</v>
      </c>
      <c r="E21" s="17" t="s">
        <v>115</v>
      </c>
      <c r="F21" s="21">
        <f>'8.1.7 - 8.1.12'!F172</f>
        <v>-10097.581250000279</v>
      </c>
      <c r="G21" s="21" t="str">
        <f>'8.1.7 - 8.1.12'!C172</f>
        <v>UT</v>
      </c>
      <c r="H21" s="25" t="s">
        <v>114</v>
      </c>
      <c r="I21" s="23">
        <f t="shared" si="0"/>
        <v>0</v>
      </c>
      <c r="J21" s="17" t="s">
        <v>17</v>
      </c>
    </row>
    <row r="22" spans="2:10" ht="12" customHeight="1" x14ac:dyDescent="0.2">
      <c r="D22" s="17" t="str">
        <f>'8.1.7 - 8.1.12'!B173</f>
        <v>371</v>
      </c>
      <c r="E22" s="17" t="s">
        <v>115</v>
      </c>
      <c r="F22" s="21">
        <f>'8.1.7 - 8.1.12'!F173</f>
        <v>6233.3420833330019</v>
      </c>
      <c r="G22" s="21" t="str">
        <f>'8.1.7 - 8.1.12'!C173</f>
        <v>WA</v>
      </c>
      <c r="H22" s="25" t="s">
        <v>114</v>
      </c>
      <c r="I22" s="23">
        <f t="shared" si="0"/>
        <v>6233.3420833330019</v>
      </c>
      <c r="J22" s="17" t="s">
        <v>17</v>
      </c>
    </row>
    <row r="23" spans="2:10" ht="12" customHeight="1" x14ac:dyDescent="0.2">
      <c r="D23" s="17" t="str">
        <f>'8.1.7 - 8.1.12'!B174</f>
        <v>371</v>
      </c>
      <c r="E23" s="17" t="s">
        <v>115</v>
      </c>
      <c r="F23" s="21">
        <f>'8.1.7 - 8.1.12'!F174</f>
        <v>3677.8266666660784</v>
      </c>
      <c r="G23" s="21" t="str">
        <f>'8.1.7 - 8.1.12'!C174</f>
        <v>WY-ALL</v>
      </c>
      <c r="H23" s="25" t="s">
        <v>114</v>
      </c>
      <c r="I23" s="23">
        <f t="shared" si="0"/>
        <v>0</v>
      </c>
      <c r="J23" s="17" t="s">
        <v>19</v>
      </c>
    </row>
    <row r="24" spans="2:10" ht="12" customHeight="1" x14ac:dyDescent="0.2">
      <c r="D24" s="17" t="str">
        <f>'8.1.7 - 8.1.12'!B175</f>
        <v>371</v>
      </c>
      <c r="E24" s="17" t="s">
        <v>115</v>
      </c>
      <c r="F24" s="21">
        <f>'8.1.7 - 8.1.12'!F175</f>
        <v>-947.30874999999651</v>
      </c>
      <c r="G24" s="21" t="str">
        <f>'8.1.7 - 8.1.12'!C175</f>
        <v>WY-ALL</v>
      </c>
      <c r="H24" s="25" t="s">
        <v>114</v>
      </c>
      <c r="I24" s="23">
        <f t="shared" si="0"/>
        <v>0</v>
      </c>
      <c r="J24" s="17" t="s">
        <v>19</v>
      </c>
    </row>
    <row r="25" spans="2:10" ht="12" customHeight="1" x14ac:dyDescent="0.2">
      <c r="D25" s="17" t="str">
        <f>'8.1.7 - 8.1.12'!B176</f>
        <v>373</v>
      </c>
      <c r="E25" s="17" t="s">
        <v>115</v>
      </c>
      <c r="F25" s="21">
        <f>'8.1.7 - 8.1.12'!F176</f>
        <v>-88.067916666972451</v>
      </c>
      <c r="G25" s="21" t="str">
        <f>'8.1.7 - 8.1.12'!C176</f>
        <v>CA</v>
      </c>
      <c r="H25" s="25" t="s">
        <v>114</v>
      </c>
      <c r="I25" s="23">
        <f t="shared" si="0"/>
        <v>0</v>
      </c>
      <c r="J25" s="17" t="s">
        <v>19</v>
      </c>
    </row>
    <row r="26" spans="2:10" ht="12" customHeight="1" x14ac:dyDescent="0.2">
      <c r="D26" s="17" t="str">
        <f>'8.1.7 - 8.1.12'!B177</f>
        <v>373</v>
      </c>
      <c r="E26" s="17" t="s">
        <v>115</v>
      </c>
      <c r="F26" s="21">
        <f>'8.1.7 - 8.1.12'!F177</f>
        <v>13619.837500000023</v>
      </c>
      <c r="G26" s="21" t="str">
        <f>'8.1.7 - 8.1.12'!C177</f>
        <v>ID</v>
      </c>
      <c r="H26" s="25" t="s">
        <v>114</v>
      </c>
      <c r="I26" s="23">
        <f t="shared" si="0"/>
        <v>0</v>
      </c>
      <c r="J26" s="17" t="s">
        <v>19</v>
      </c>
    </row>
    <row r="27" spans="2:10" ht="12" customHeight="1" x14ac:dyDescent="0.2">
      <c r="D27" s="17" t="str">
        <f>'8.1.7 - 8.1.12'!B178</f>
        <v>373</v>
      </c>
      <c r="E27" s="17" t="s">
        <v>115</v>
      </c>
      <c r="F27" s="21">
        <f>'8.1.7 - 8.1.12'!F178</f>
        <v>-42167.137916699052</v>
      </c>
      <c r="G27" s="21" t="str">
        <f>'8.1.7 - 8.1.12'!C178</f>
        <v>OR</v>
      </c>
      <c r="H27" s="25" t="s">
        <v>114</v>
      </c>
      <c r="I27" s="23">
        <f t="shared" si="0"/>
        <v>0</v>
      </c>
      <c r="J27" s="17" t="s">
        <v>19</v>
      </c>
    </row>
    <row r="28" spans="2:10" ht="12" customHeight="1" x14ac:dyDescent="0.2">
      <c r="D28" s="17" t="str">
        <f>'8.1.7 - 8.1.12'!B179</f>
        <v>373</v>
      </c>
      <c r="E28" s="17" t="s">
        <v>115</v>
      </c>
      <c r="F28" s="21">
        <f>'8.1.7 - 8.1.12'!F179</f>
        <v>77267.400000002235</v>
      </c>
      <c r="G28" s="21" t="str">
        <f>'8.1.7 - 8.1.12'!C179</f>
        <v>UT</v>
      </c>
      <c r="H28" s="25" t="s">
        <v>114</v>
      </c>
      <c r="I28" s="23">
        <f t="shared" si="0"/>
        <v>0</v>
      </c>
      <c r="J28" s="17" t="s">
        <v>19</v>
      </c>
    </row>
    <row r="29" spans="2:10" ht="12" customHeight="1" x14ac:dyDescent="0.2">
      <c r="D29" s="17" t="str">
        <f>'8.1.7 - 8.1.12'!B180</f>
        <v>373</v>
      </c>
      <c r="E29" s="17" t="s">
        <v>115</v>
      </c>
      <c r="F29" s="21">
        <f>'8.1.7 - 8.1.12'!F180</f>
        <v>44228.942499999888</v>
      </c>
      <c r="G29" s="21" t="str">
        <f>'8.1.7 - 8.1.12'!C180</f>
        <v>WA</v>
      </c>
      <c r="H29" s="25" t="s">
        <v>114</v>
      </c>
      <c r="I29" s="23">
        <f t="shared" si="0"/>
        <v>44228.942499999888</v>
      </c>
      <c r="J29" s="17" t="s">
        <v>19</v>
      </c>
    </row>
    <row r="30" spans="2:10" ht="12" customHeight="1" x14ac:dyDescent="0.2">
      <c r="B30" s="26"/>
      <c r="C30" s="26"/>
      <c r="D30" s="17" t="str">
        <f>'8.1.7 - 8.1.12'!B181</f>
        <v>373</v>
      </c>
      <c r="E30" s="17" t="s">
        <v>115</v>
      </c>
      <c r="F30" s="21">
        <f>'8.1.7 - 8.1.12'!F181</f>
        <v>55964.789166660979</v>
      </c>
      <c r="G30" s="21" t="str">
        <f>'8.1.7 - 8.1.12'!C181</f>
        <v>WY-ALL</v>
      </c>
      <c r="H30" s="25" t="s">
        <v>114</v>
      </c>
      <c r="I30" s="23">
        <f t="shared" si="0"/>
        <v>0</v>
      </c>
      <c r="J30" s="17" t="s">
        <v>19</v>
      </c>
    </row>
    <row r="31" spans="2:10" ht="12" customHeight="1" x14ac:dyDescent="0.2">
      <c r="D31" s="17" t="str">
        <f>'8.1.7 - 8.1.12'!B182</f>
        <v>373</v>
      </c>
      <c r="E31" s="17" t="s">
        <v>115</v>
      </c>
      <c r="F31" s="21">
        <f>'8.1.7 - 8.1.12'!F182</f>
        <v>16656.970416670199</v>
      </c>
      <c r="G31" s="21" t="str">
        <f>'8.1.7 - 8.1.12'!C182</f>
        <v>WY-ALL</v>
      </c>
      <c r="H31" s="25" t="s">
        <v>114</v>
      </c>
      <c r="I31" s="23">
        <f t="shared" si="0"/>
        <v>0</v>
      </c>
      <c r="J31" s="17" t="s">
        <v>19</v>
      </c>
    </row>
    <row r="32" spans="2:10" ht="12" customHeight="1" x14ac:dyDescent="0.2">
      <c r="D32" s="17" t="str">
        <f>'8.1.7 - 8.1.12'!B194</f>
        <v>390</v>
      </c>
      <c r="E32" s="17" t="s">
        <v>115</v>
      </c>
      <c r="F32" s="21">
        <f>'8.1.7 - 8.1.12'!F194</f>
        <v>3860.0908333295956</v>
      </c>
      <c r="G32" s="21" t="str">
        <f>'8.1.7 - 8.1.12'!C194</f>
        <v>CA</v>
      </c>
      <c r="H32" s="25" t="s">
        <v>114</v>
      </c>
      <c r="I32" s="23">
        <f t="shared" si="0"/>
        <v>0</v>
      </c>
      <c r="J32" s="17" t="s">
        <v>19</v>
      </c>
    </row>
    <row r="33" spans="2:10" ht="12" customHeight="1" x14ac:dyDescent="0.2">
      <c r="D33" s="17" t="str">
        <f>'8.1.7 - 8.1.12'!B196</f>
        <v>390</v>
      </c>
      <c r="E33" s="17" t="s">
        <v>115</v>
      </c>
      <c r="F33" s="21">
        <f>'8.1.7 - 8.1.12'!F196</f>
        <v>278678.14916670136</v>
      </c>
      <c r="G33" s="21" t="str">
        <f>'8.1.7 - 8.1.12'!C196</f>
        <v>ID</v>
      </c>
      <c r="H33" s="25" t="s">
        <v>114</v>
      </c>
      <c r="I33" s="23">
        <f t="shared" si="0"/>
        <v>0</v>
      </c>
      <c r="J33" s="17" t="s">
        <v>19</v>
      </c>
    </row>
    <row r="34" spans="2:10" ht="12" customHeight="1" x14ac:dyDescent="0.2">
      <c r="D34" s="17" t="str">
        <f>'8.1.7 - 8.1.12'!B197</f>
        <v>390</v>
      </c>
      <c r="E34" s="17" t="s">
        <v>115</v>
      </c>
      <c r="F34" s="21">
        <f>'8.1.7 - 8.1.12'!F197</f>
        <v>473546.40208330005</v>
      </c>
      <c r="G34" s="21" t="str">
        <f>'8.1.7 - 8.1.12'!C197</f>
        <v>OR</v>
      </c>
      <c r="H34" s="25" t="s">
        <v>114</v>
      </c>
      <c r="I34" s="23">
        <f t="shared" si="0"/>
        <v>0</v>
      </c>
      <c r="J34" s="17" t="s">
        <v>19</v>
      </c>
    </row>
    <row r="35" spans="2:10" ht="12" customHeight="1" x14ac:dyDescent="0.2">
      <c r="D35" s="17" t="str">
        <f>'8.1.7 - 8.1.12'!B198</f>
        <v>390</v>
      </c>
      <c r="E35" s="17" t="s">
        <v>115</v>
      </c>
      <c r="F35" s="21">
        <f>'8.1.7 - 8.1.12'!F198</f>
        <v>244.0770833339775</v>
      </c>
      <c r="G35" s="21" t="str">
        <f>'8.1.7 - 8.1.12'!C198</f>
        <v>CAEE</v>
      </c>
      <c r="H35" s="25">
        <v>0</v>
      </c>
      <c r="I35" s="23">
        <f t="shared" si="0"/>
        <v>0</v>
      </c>
      <c r="J35" s="17" t="s">
        <v>19</v>
      </c>
    </row>
    <row r="36" spans="2:10" ht="12" customHeight="1" x14ac:dyDescent="0.2">
      <c r="D36" s="17" t="str">
        <f>'8.1.7 - 8.1.12'!B201</f>
        <v>390</v>
      </c>
      <c r="E36" s="17" t="s">
        <v>115</v>
      </c>
      <c r="F36" s="21">
        <f>'8.1.7 - 8.1.12'!F201</f>
        <v>-15371.666249999776</v>
      </c>
      <c r="G36" s="21" t="str">
        <f>'8.1.7 - 8.1.12'!C201</f>
        <v>SG</v>
      </c>
      <c r="H36" s="25">
        <v>7.9787774498314715E-2</v>
      </c>
      <c r="I36" s="23">
        <f t="shared" si="0"/>
        <v>-1226.4710404183372</v>
      </c>
      <c r="J36" s="17" t="s">
        <v>19</v>
      </c>
    </row>
    <row r="37" spans="2:10" ht="12" customHeight="1" x14ac:dyDescent="0.2">
      <c r="D37" s="17" t="str">
        <f>'8.1.7 - 8.1.12'!B202</f>
        <v>390</v>
      </c>
      <c r="E37" s="17" t="s">
        <v>115</v>
      </c>
      <c r="F37" s="21">
        <f>'8.1.7 - 8.1.12'!F202</f>
        <v>3838787.1345829964</v>
      </c>
      <c r="G37" s="21" t="str">
        <f>'8.1.7 - 8.1.12'!C202</f>
        <v>SO</v>
      </c>
      <c r="H37" s="25">
        <v>7.0845810240555085E-2</v>
      </c>
      <c r="I37" s="23">
        <f t="shared" si="0"/>
        <v>271961.98489055113</v>
      </c>
      <c r="J37" s="17" t="s">
        <v>19</v>
      </c>
    </row>
    <row r="38" spans="2:10" ht="12" customHeight="1" x14ac:dyDescent="0.2">
      <c r="D38" s="17" t="str">
        <f>'8.1.7 - 8.1.12'!B203</f>
        <v>390</v>
      </c>
      <c r="E38" s="17" t="s">
        <v>115</v>
      </c>
      <c r="F38" s="21">
        <f>'8.1.7 - 8.1.12'!F203</f>
        <v>526518.49666669965</v>
      </c>
      <c r="G38" s="21" t="str">
        <f>'8.1.7 - 8.1.12'!C203</f>
        <v>UT</v>
      </c>
      <c r="H38" s="25" t="s">
        <v>114</v>
      </c>
      <c r="I38" s="23">
        <f t="shared" si="0"/>
        <v>0</v>
      </c>
      <c r="J38" s="17" t="s">
        <v>19</v>
      </c>
    </row>
    <row r="39" spans="2:10" ht="12" customHeight="1" x14ac:dyDescent="0.2">
      <c r="B39" s="26"/>
      <c r="C39" s="26"/>
      <c r="D39" s="17" t="str">
        <f>'8.1.7 - 8.1.12'!B204</f>
        <v>390</v>
      </c>
      <c r="E39" s="17" t="s">
        <v>115</v>
      </c>
      <c r="F39" s="21">
        <f>'8.1.7 - 8.1.12'!F204</f>
        <v>97875.959583299235</v>
      </c>
      <c r="G39" s="21" t="str">
        <f>'8.1.7 - 8.1.12'!C204</f>
        <v>WA</v>
      </c>
      <c r="H39" s="25" t="s">
        <v>114</v>
      </c>
      <c r="I39" s="23">
        <f t="shared" si="0"/>
        <v>97875.959583299235</v>
      </c>
      <c r="J39" s="17" t="s">
        <v>19</v>
      </c>
    </row>
    <row r="40" spans="2:10" ht="12" customHeight="1" x14ac:dyDescent="0.2">
      <c r="B40" s="26"/>
      <c r="C40" s="26"/>
      <c r="D40" s="17" t="str">
        <f>'8.1.7 - 8.1.12'!B205</f>
        <v>390</v>
      </c>
      <c r="E40" s="17" t="s">
        <v>115</v>
      </c>
      <c r="F40" s="21">
        <f>'8.1.7 - 8.1.12'!F205</f>
        <v>156959.84125000052</v>
      </c>
      <c r="G40" s="21" t="str">
        <f>'8.1.7 - 8.1.12'!C205</f>
        <v>WY-ALL</v>
      </c>
      <c r="H40" s="25" t="s">
        <v>114</v>
      </c>
      <c r="I40" s="23">
        <f t="shared" si="0"/>
        <v>0</v>
      </c>
      <c r="J40" s="17" t="s">
        <v>19</v>
      </c>
    </row>
    <row r="41" spans="2:10" ht="12" customHeight="1" x14ac:dyDescent="0.2">
      <c r="D41" s="17" t="str">
        <f>'8.1.7 - 8.1.12'!B206</f>
        <v>390</v>
      </c>
      <c r="E41" s="17" t="s">
        <v>115</v>
      </c>
      <c r="F41" s="21">
        <f>'8.1.7 - 8.1.12'!F206</f>
        <v>14142.677916669752</v>
      </c>
      <c r="G41" s="21" t="str">
        <f>'8.1.7 - 8.1.12'!C206</f>
        <v>WY-ALL</v>
      </c>
      <c r="H41" s="25" t="s">
        <v>114</v>
      </c>
      <c r="I41" s="23">
        <f t="shared" si="0"/>
        <v>0</v>
      </c>
      <c r="J41" s="17" t="s">
        <v>19</v>
      </c>
    </row>
    <row r="42" spans="2:10" ht="12" customHeight="1" x14ac:dyDescent="0.2">
      <c r="D42" s="17" t="str">
        <f>'8.1.7 - 8.1.12'!B207</f>
        <v>391</v>
      </c>
      <c r="E42" s="17" t="s">
        <v>115</v>
      </c>
      <c r="F42" s="21">
        <f>'8.1.7 - 8.1.12'!F207</f>
        <v>5966.1824999999953</v>
      </c>
      <c r="G42" s="21" t="str">
        <f>'8.1.7 - 8.1.12'!C207</f>
        <v>CA</v>
      </c>
      <c r="H42" s="25" t="s">
        <v>114</v>
      </c>
      <c r="I42" s="23">
        <f t="shared" si="0"/>
        <v>0</v>
      </c>
      <c r="J42" s="17" t="s">
        <v>19</v>
      </c>
    </row>
    <row r="43" spans="2:10" ht="12" customHeight="1" x14ac:dyDescent="0.2">
      <c r="B43" s="26"/>
      <c r="C43" s="26"/>
      <c r="D43" s="17" t="str">
        <f>'8.1.7 - 8.1.12'!B208</f>
        <v>391</v>
      </c>
      <c r="E43" s="17" t="s">
        <v>115</v>
      </c>
      <c r="F43" s="21">
        <f>'8.1.7 - 8.1.12'!F208</f>
        <v>148678.58499999996</v>
      </c>
      <c r="G43" s="21" t="str">
        <f>'8.1.7 - 8.1.12'!C208</f>
        <v>CN</v>
      </c>
      <c r="H43" s="25">
        <v>6.742981175467383E-2</v>
      </c>
      <c r="I43" s="23">
        <f t="shared" si="0"/>
        <v>10025.36899850127</v>
      </c>
      <c r="J43" s="17" t="s">
        <v>19</v>
      </c>
    </row>
    <row r="44" spans="2:10" ht="12" customHeight="1" x14ac:dyDescent="0.2">
      <c r="B44" s="26"/>
      <c r="C44" s="26"/>
      <c r="D44" s="17" t="str">
        <f>'8.1.7 - 8.1.12'!B209</f>
        <v>391</v>
      </c>
      <c r="E44" s="17" t="s">
        <v>115</v>
      </c>
      <c r="F44" s="21">
        <f>'8.1.7 - 8.1.12'!F209</f>
        <v>43672.552916666958</v>
      </c>
      <c r="G44" s="21" t="str">
        <f>'8.1.7 - 8.1.12'!C209</f>
        <v>ID</v>
      </c>
      <c r="H44" s="25" t="s">
        <v>114</v>
      </c>
      <c r="I44" s="23">
        <f t="shared" si="0"/>
        <v>0</v>
      </c>
      <c r="J44" s="17" t="s">
        <v>19</v>
      </c>
    </row>
    <row r="45" spans="2:10" ht="12" customHeight="1" x14ac:dyDescent="0.2">
      <c r="B45" s="26"/>
      <c r="C45" s="26"/>
      <c r="D45" s="17" t="str">
        <f>'8.1.7 - 8.1.12'!B210</f>
        <v>391</v>
      </c>
      <c r="E45" s="17" t="s">
        <v>115</v>
      </c>
      <c r="F45" s="21">
        <f>'8.1.7 - 8.1.12'!F210</f>
        <v>-136696.48791667027</v>
      </c>
      <c r="G45" s="21" t="str">
        <f>'8.1.7 - 8.1.12'!C210</f>
        <v>OR</v>
      </c>
      <c r="H45" s="25" t="s">
        <v>114</v>
      </c>
      <c r="I45" s="23">
        <f t="shared" si="0"/>
        <v>0</v>
      </c>
      <c r="J45" s="17" t="s">
        <v>19</v>
      </c>
    </row>
    <row r="46" spans="2:10" ht="12" customHeight="1" x14ac:dyDescent="0.2">
      <c r="D46" s="17" t="str">
        <f>'8.1.7 - 8.1.12'!B212</f>
        <v>391</v>
      </c>
      <c r="E46" s="17" t="s">
        <v>115</v>
      </c>
      <c r="F46" s="21">
        <f>'8.1.7 - 8.1.12'!F212</f>
        <v>156826.63541667024</v>
      </c>
      <c r="G46" s="21" t="str">
        <f>'8.1.7 - 8.1.12'!C212</f>
        <v>CAGE</v>
      </c>
      <c r="H46" s="25">
        <v>0</v>
      </c>
      <c r="I46" s="23">
        <f t="shared" si="0"/>
        <v>0</v>
      </c>
      <c r="J46" s="17" t="s">
        <v>19</v>
      </c>
    </row>
    <row r="47" spans="2:10" ht="12" customHeight="1" x14ac:dyDescent="0.2">
      <c r="B47" s="26"/>
      <c r="C47" s="26"/>
      <c r="D47" s="17" t="str">
        <f>'8.1.7 - 8.1.12'!B213</f>
        <v>391</v>
      </c>
      <c r="E47" s="17" t="s">
        <v>115</v>
      </c>
      <c r="F47" s="21">
        <f>'8.1.7 - 8.1.12'!F213</f>
        <v>-422.61541666701669</v>
      </c>
      <c r="G47" s="21" t="str">
        <f>'8.1.7 - 8.1.12'!C213</f>
        <v>CAGW</v>
      </c>
      <c r="H47" s="25">
        <v>0.22162982918040364</v>
      </c>
      <c r="I47" s="23">
        <f t="shared" si="0"/>
        <v>-93.664182604916022</v>
      </c>
      <c r="J47" s="17" t="s">
        <v>19</v>
      </c>
    </row>
    <row r="48" spans="2:10" ht="12" customHeight="1" x14ac:dyDescent="0.2">
      <c r="D48" s="17" t="str">
        <f>'8.1.7 - 8.1.12'!B215</f>
        <v>391</v>
      </c>
      <c r="E48" s="17" t="s">
        <v>115</v>
      </c>
      <c r="F48" s="21">
        <f>'8.1.7 - 8.1.12'!F215</f>
        <v>8120095.822916694</v>
      </c>
      <c r="G48" s="21" t="str">
        <f>'8.1.7 - 8.1.12'!C215</f>
        <v>SO</v>
      </c>
      <c r="H48" s="25">
        <v>7.0845810240555085E-2</v>
      </c>
      <c r="I48" s="23">
        <f t="shared" si="0"/>
        <v>575274.76780548005</v>
      </c>
      <c r="J48" s="17" t="s">
        <v>19</v>
      </c>
    </row>
    <row r="49" spans="1:10" ht="12" customHeight="1" x14ac:dyDescent="0.2">
      <c r="D49" s="17" t="str">
        <f>'8.1.7 - 8.1.12'!B216</f>
        <v>391</v>
      </c>
      <c r="E49" s="17" t="s">
        <v>115</v>
      </c>
      <c r="F49" s="21">
        <f>'8.1.7 - 8.1.12'!F216</f>
        <v>27859.591666669934</v>
      </c>
      <c r="G49" s="21" t="str">
        <f>'8.1.7 - 8.1.12'!C216</f>
        <v>SG</v>
      </c>
      <c r="H49" s="25">
        <v>7.9787774498314715E-2</v>
      </c>
      <c r="I49" s="23">
        <f t="shared" si="0"/>
        <v>2222.8548175153883</v>
      </c>
      <c r="J49" s="17" t="s">
        <v>19</v>
      </c>
    </row>
    <row r="50" spans="1:10" ht="12" customHeight="1" x14ac:dyDescent="0.2">
      <c r="D50" s="17" t="str">
        <f>'8.1.7 - 8.1.12'!B217</f>
        <v>391</v>
      </c>
      <c r="E50" s="17" t="s">
        <v>115</v>
      </c>
      <c r="F50" s="21">
        <f>'8.1.7 - 8.1.12'!F217</f>
        <v>46688.200833330164</v>
      </c>
      <c r="G50" s="21" t="str">
        <f>'8.1.7 - 8.1.12'!C217</f>
        <v>UT</v>
      </c>
      <c r="H50" s="25" t="s">
        <v>114</v>
      </c>
      <c r="I50" s="23">
        <f t="shared" si="0"/>
        <v>0</v>
      </c>
      <c r="J50" s="17" t="s">
        <v>19</v>
      </c>
    </row>
    <row r="51" spans="1:10" ht="12" customHeight="1" x14ac:dyDescent="0.2">
      <c r="D51" s="17" t="str">
        <f>'8.1.7 - 8.1.12'!B218</f>
        <v>391</v>
      </c>
      <c r="E51" s="17" t="s">
        <v>115</v>
      </c>
      <c r="F51" s="21">
        <f>'8.1.7 - 8.1.12'!F218</f>
        <v>61382.158750000002</v>
      </c>
      <c r="G51" s="21" t="str">
        <f>'8.1.7 - 8.1.12'!C218</f>
        <v>WA</v>
      </c>
      <c r="H51" s="25" t="s">
        <v>114</v>
      </c>
      <c r="I51" s="23">
        <f t="shared" si="0"/>
        <v>61382.158750000002</v>
      </c>
      <c r="J51" s="17" t="s">
        <v>19</v>
      </c>
    </row>
    <row r="52" spans="1:10" ht="12" customHeight="1" x14ac:dyDescent="0.2">
      <c r="D52" s="17" t="str">
        <f>'8.1.7 - 8.1.12'!B219</f>
        <v>391</v>
      </c>
      <c r="E52" s="17" t="s">
        <v>115</v>
      </c>
      <c r="F52" s="21">
        <f>'8.1.7 - 8.1.12'!F219</f>
        <v>147010.93833332998</v>
      </c>
      <c r="G52" s="21" t="str">
        <f>'8.1.7 - 8.1.12'!C219</f>
        <v>WY-ALL</v>
      </c>
      <c r="H52" s="25" t="s">
        <v>114</v>
      </c>
      <c r="I52" s="23">
        <f t="shared" si="0"/>
        <v>0</v>
      </c>
      <c r="J52" s="17" t="s">
        <v>19</v>
      </c>
    </row>
    <row r="53" spans="1:10" ht="12" customHeight="1" x14ac:dyDescent="0.2">
      <c r="D53" s="17" t="str">
        <f>'8.1.7 - 8.1.12'!B220</f>
        <v>391</v>
      </c>
      <c r="E53" s="17" t="s">
        <v>115</v>
      </c>
      <c r="F53" s="21">
        <f>'8.1.7 - 8.1.12'!F220</f>
        <v>507.56500000000233</v>
      </c>
      <c r="G53" s="21" t="str">
        <f>'8.1.7 - 8.1.12'!C220</f>
        <v>WY-ALL</v>
      </c>
      <c r="H53" s="25" t="s">
        <v>114</v>
      </c>
      <c r="I53" s="23">
        <f t="shared" si="0"/>
        <v>0</v>
      </c>
      <c r="J53" s="17" t="s">
        <v>19</v>
      </c>
    </row>
    <row r="54" spans="1:10" ht="12" customHeight="1" x14ac:dyDescent="0.2">
      <c r="B54" s="26"/>
      <c r="C54" s="26"/>
      <c r="D54" s="17" t="str">
        <f>'8.1.7 - 8.1.12'!B221</f>
        <v>392</v>
      </c>
      <c r="E54" s="17" t="s">
        <v>115</v>
      </c>
      <c r="F54" s="21">
        <f>'8.1.7 - 8.1.12'!F221</f>
        <v>186342.20208333014</v>
      </c>
      <c r="G54" s="21" t="str">
        <f>'8.1.7 - 8.1.12'!C221</f>
        <v>CA</v>
      </c>
      <c r="H54" s="25" t="s">
        <v>114</v>
      </c>
      <c r="I54" s="23">
        <f t="shared" si="0"/>
        <v>0</v>
      </c>
      <c r="J54" s="17" t="s">
        <v>19</v>
      </c>
    </row>
    <row r="55" spans="1:10" ht="12" customHeight="1" x14ac:dyDescent="0.2">
      <c r="D55" s="17"/>
      <c r="E55" s="17"/>
      <c r="F55" s="27">
        <f>SUBTOTAL(9,F10:F54)</f>
        <v>18923058.169999275</v>
      </c>
      <c r="G55" s="21"/>
      <c r="H55" s="24"/>
      <c r="I55" s="27">
        <f>SUBTOTAL(9,I10:I54)</f>
        <v>1510707.9692056563</v>
      </c>
      <c r="J55" s="17"/>
    </row>
    <row r="56" spans="1:10" ht="12" customHeight="1" x14ac:dyDescent="0.2">
      <c r="D56" s="17"/>
      <c r="E56" s="17"/>
      <c r="F56" s="21"/>
      <c r="G56" s="21"/>
      <c r="H56" s="24"/>
      <c r="I56" s="23"/>
      <c r="J56" s="17"/>
    </row>
    <row r="57" spans="1:10" ht="12" customHeight="1" x14ac:dyDescent="0.2">
      <c r="D57" s="17"/>
      <c r="E57" s="17"/>
      <c r="F57" s="21"/>
      <c r="G57" s="21"/>
      <c r="H57" s="24"/>
      <c r="I57" s="23"/>
      <c r="J57" s="17"/>
    </row>
    <row r="58" spans="1:10" ht="12" customHeight="1" thickBot="1" x14ac:dyDescent="0.25">
      <c r="B58" s="16" t="s">
        <v>116</v>
      </c>
      <c r="D58" s="17"/>
      <c r="E58" s="17"/>
      <c r="F58" s="21"/>
      <c r="G58" s="21"/>
      <c r="H58" s="24"/>
      <c r="I58" s="23"/>
      <c r="J58" s="17"/>
    </row>
    <row r="59" spans="1:10" ht="12" customHeight="1" x14ac:dyDescent="0.2">
      <c r="A59" s="28"/>
      <c r="B59" s="34" t="str">
        <f>'8.1'!B58</f>
        <v xml:space="preserve"> This adjustment walks forward the Average-of-Monthly-Average electric plant in-service balances for the twelve-month period ended June 30, 2022 to End-of-Period levels as of June 30, 2022.
</v>
      </c>
      <c r="C59" s="34"/>
      <c r="D59" s="34"/>
      <c r="E59" s="34"/>
      <c r="F59" s="34"/>
      <c r="G59" s="34"/>
      <c r="H59" s="34"/>
      <c r="I59" s="34"/>
      <c r="J59" s="41"/>
    </row>
    <row r="60" spans="1:10" ht="12" customHeight="1" x14ac:dyDescent="0.2">
      <c r="A60" s="29"/>
      <c r="B60" s="46"/>
      <c r="C60" s="46"/>
      <c r="D60" s="46"/>
      <c r="E60" s="46"/>
      <c r="F60" s="46"/>
      <c r="G60" s="46"/>
      <c r="H60" s="46"/>
      <c r="I60" s="46"/>
      <c r="J60" s="43"/>
    </row>
    <row r="61" spans="1:10" ht="12" customHeight="1" x14ac:dyDescent="0.2">
      <c r="A61" s="29"/>
      <c r="B61" s="46"/>
      <c r="C61" s="46"/>
      <c r="D61" s="46"/>
      <c r="E61" s="46"/>
      <c r="F61" s="46"/>
      <c r="G61" s="46"/>
      <c r="H61" s="46"/>
      <c r="I61" s="46"/>
      <c r="J61" s="43"/>
    </row>
    <row r="62" spans="1:10" x14ac:dyDescent="0.2">
      <c r="A62" s="29"/>
      <c r="B62" s="46"/>
      <c r="C62" s="46"/>
      <c r="D62" s="46"/>
      <c r="E62" s="46"/>
      <c r="F62" s="46"/>
      <c r="G62" s="46"/>
      <c r="H62" s="46"/>
      <c r="I62" s="46"/>
      <c r="J62" s="43"/>
    </row>
    <row r="63" spans="1:10" x14ac:dyDescent="0.2">
      <c r="A63" s="29"/>
      <c r="B63" s="46"/>
      <c r="C63" s="46"/>
      <c r="D63" s="46"/>
      <c r="E63" s="46"/>
      <c r="F63" s="46"/>
      <c r="G63" s="46"/>
      <c r="H63" s="46"/>
      <c r="I63" s="46"/>
      <c r="J63" s="43"/>
    </row>
    <row r="64" spans="1:10" ht="13.5" thickBot="1" x14ac:dyDescent="0.25">
      <c r="A64" s="30"/>
      <c r="B64" s="44"/>
      <c r="C64" s="44"/>
      <c r="D64" s="44"/>
      <c r="E64" s="44"/>
      <c r="F64" s="44"/>
      <c r="G64" s="44"/>
      <c r="H64" s="44"/>
      <c r="I64" s="44"/>
      <c r="J64" s="45"/>
    </row>
  </sheetData>
  <mergeCells count="1">
    <mergeCell ref="B59:J64"/>
  </mergeCells>
  <conditionalFormatting sqref="B9">
    <cfRule type="cellIs" dxfId="7" priority="1" stopIfTrue="1" operator="equal">
      <formula>"Adjustment to Income/Expense/Rate Base:"</formula>
    </cfRule>
  </conditionalFormatting>
  <conditionalFormatting sqref="J2">
    <cfRule type="cellIs" dxfId="6" priority="2" stopIfTrue="1" operator="equal">
      <formula>"x.x"</formula>
    </cfRule>
  </conditionalFormatting>
  <printOptions horizontalCentered="1"/>
  <pageMargins left="0.7" right="0.7" top="0.75" bottom="0.75" header="0.3" footer="0.3"/>
  <pageSetup scale="8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63DAB-FE04-4B5D-87F2-B8AA4C1130A5}">
  <sheetPr codeName="Sheet8">
    <pageSetUpPr fitToPage="1"/>
  </sheetPr>
  <dimension ref="A2:J64"/>
  <sheetViews>
    <sheetView view="pageBreakPreview" zoomScale="85" zoomScaleNormal="100" zoomScaleSheetLayoutView="85" workbookViewId="0">
      <selection activeCell="B5" sqref="B5"/>
    </sheetView>
  </sheetViews>
  <sheetFormatPr defaultColWidth="9.140625" defaultRowHeight="12.75" x14ac:dyDescent="0.2"/>
  <cols>
    <col min="1" max="1" width="2.5703125" style="15" customWidth="1"/>
    <col min="2" max="2" width="3.5703125" style="15" customWidth="1"/>
    <col min="3" max="3" width="32.5703125" style="15" customWidth="1"/>
    <col min="4" max="4" width="9.85546875" style="15" bestFit="1" customWidth="1"/>
    <col min="5" max="5" width="5.140625" style="15" bestFit="1" customWidth="1"/>
    <col min="6" max="6" width="10.5703125" style="15" bestFit="1" customWidth="1"/>
    <col min="7" max="7" width="9.5703125" style="15" bestFit="1" customWidth="1"/>
    <col min="8" max="8" width="10.7109375" style="15" bestFit="1" customWidth="1"/>
    <col min="9" max="9" width="13.7109375" style="15" bestFit="1" customWidth="1"/>
    <col min="10" max="10" width="6.140625" style="15" bestFit="1" customWidth="1"/>
    <col min="11" max="16384" width="9.140625" style="15"/>
  </cols>
  <sheetData>
    <row r="2" spans="2:10" ht="12" customHeight="1" x14ac:dyDescent="0.2">
      <c r="B2" s="16" t="s">
        <v>0</v>
      </c>
      <c r="D2" s="17"/>
      <c r="E2" s="17"/>
      <c r="F2" s="17"/>
      <c r="G2" s="17"/>
      <c r="H2" s="17"/>
      <c r="I2" s="31" t="s">
        <v>1</v>
      </c>
      <c r="J2" s="17" t="s">
        <v>20</v>
      </c>
    </row>
    <row r="3" spans="2:10" ht="12" customHeight="1" x14ac:dyDescent="0.2">
      <c r="B3" s="16" t="s">
        <v>113</v>
      </c>
      <c r="D3" s="17"/>
      <c r="E3" s="17"/>
      <c r="F3" s="17"/>
      <c r="G3" s="17"/>
      <c r="H3" s="17"/>
      <c r="I3" s="17"/>
      <c r="J3" s="17"/>
    </row>
    <row r="4" spans="2:10" ht="12" customHeight="1" x14ac:dyDescent="0.2">
      <c r="B4" s="16" t="s">
        <v>123</v>
      </c>
      <c r="D4" s="17"/>
      <c r="E4" s="17"/>
      <c r="F4" s="17"/>
      <c r="G4" s="17"/>
      <c r="H4" s="17"/>
      <c r="I4" s="17"/>
      <c r="J4" s="17"/>
    </row>
    <row r="5" spans="2:10" ht="12" customHeight="1" x14ac:dyDescent="0.2">
      <c r="D5" s="17"/>
      <c r="E5" s="17"/>
      <c r="F5" s="17"/>
      <c r="G5" s="17"/>
      <c r="H5" s="17"/>
      <c r="I5" s="17"/>
      <c r="J5" s="17"/>
    </row>
    <row r="6" spans="2:10" ht="12" customHeight="1" x14ac:dyDescent="0.2">
      <c r="D6" s="17"/>
      <c r="E6" s="17"/>
      <c r="F6" s="17"/>
      <c r="G6" s="17"/>
      <c r="H6" s="17"/>
      <c r="I6" s="17"/>
      <c r="J6" s="17"/>
    </row>
    <row r="7" spans="2:10" ht="12" customHeight="1" x14ac:dyDescent="0.2">
      <c r="D7" s="17"/>
      <c r="E7" s="17"/>
      <c r="F7" s="17" t="s">
        <v>2</v>
      </c>
      <c r="G7" s="17"/>
      <c r="H7" s="17"/>
      <c r="I7" s="17" t="s">
        <v>3</v>
      </c>
      <c r="J7" s="17"/>
    </row>
    <row r="8" spans="2:10" ht="12" customHeight="1" x14ac:dyDescent="0.2">
      <c r="D8" s="19" t="s">
        <v>4</v>
      </c>
      <c r="E8" s="19" t="s">
        <v>5</v>
      </c>
      <c r="F8" s="19" t="s">
        <v>6</v>
      </c>
      <c r="G8" s="19" t="s">
        <v>7</v>
      </c>
      <c r="H8" s="19" t="s">
        <v>8</v>
      </c>
      <c r="I8" s="19" t="s">
        <v>9</v>
      </c>
      <c r="J8" s="19" t="s">
        <v>10</v>
      </c>
    </row>
    <row r="9" spans="2:10" ht="12" customHeight="1" x14ac:dyDescent="0.2">
      <c r="B9" s="20" t="s">
        <v>11</v>
      </c>
      <c r="D9" s="22"/>
      <c r="E9" s="17"/>
      <c r="F9" s="23"/>
      <c r="H9" s="24"/>
      <c r="I9" s="23"/>
      <c r="J9" s="17"/>
    </row>
    <row r="10" spans="2:10" ht="12" customHeight="1" x14ac:dyDescent="0.2">
      <c r="D10" s="17" t="str">
        <f>'8.1.7 - 8.1.12'!B222</f>
        <v>392</v>
      </c>
      <c r="E10" s="17" t="s">
        <v>115</v>
      </c>
      <c r="F10" s="21">
        <f>'8.1.7 - 8.1.12'!F222</f>
        <v>590675.14666667022</v>
      </c>
      <c r="G10" s="21" t="str">
        <f>'8.1.7 - 8.1.12'!C222</f>
        <v>ID</v>
      </c>
      <c r="H10" s="25" t="s">
        <v>114</v>
      </c>
      <c r="I10" s="23">
        <f t="shared" ref="I10:I54" si="0">IF(H10="Situs",IF(G10="WA",F10,0),H10*F10)</f>
        <v>0</v>
      </c>
      <c r="J10" s="17" t="s">
        <v>19</v>
      </c>
    </row>
    <row r="11" spans="2:10" ht="12" customHeight="1" x14ac:dyDescent="0.2">
      <c r="D11" s="17" t="str">
        <f>'8.1.7 - 8.1.12'!B223</f>
        <v>392</v>
      </c>
      <c r="E11" s="17" t="s">
        <v>115</v>
      </c>
      <c r="F11" s="21">
        <f>'8.1.7 - 8.1.12'!F223</f>
        <v>1773612.5462500006</v>
      </c>
      <c r="G11" s="21" t="str">
        <f>'8.1.7 - 8.1.12'!C223</f>
        <v>OR</v>
      </c>
      <c r="H11" s="25" t="s">
        <v>114</v>
      </c>
      <c r="I11" s="23">
        <f t="shared" si="0"/>
        <v>0</v>
      </c>
      <c r="J11" s="17" t="s">
        <v>19</v>
      </c>
    </row>
    <row r="12" spans="2:10" ht="12" customHeight="1" x14ac:dyDescent="0.2">
      <c r="D12" s="17" t="str">
        <f>'8.1.7 - 8.1.12'!B224</f>
        <v>392</v>
      </c>
      <c r="E12" s="17" t="s">
        <v>115</v>
      </c>
      <c r="F12" s="21">
        <f>'8.1.7 - 8.1.12'!F224</f>
        <v>-784.94500000000698</v>
      </c>
      <c r="G12" s="21" t="str">
        <f>'8.1.7 - 8.1.12'!C224</f>
        <v>CAEE</v>
      </c>
      <c r="H12" s="25">
        <v>0</v>
      </c>
      <c r="I12" s="23">
        <f t="shared" si="0"/>
        <v>0</v>
      </c>
      <c r="J12" s="17" t="s">
        <v>19</v>
      </c>
    </row>
    <row r="13" spans="2:10" ht="12" customHeight="1" x14ac:dyDescent="0.2">
      <c r="D13" s="17" t="str">
        <f>'8.1.7 - 8.1.12'!B225</f>
        <v>392</v>
      </c>
      <c r="E13" s="17" t="s">
        <v>115</v>
      </c>
      <c r="F13" s="21">
        <f>'8.1.7 - 8.1.12'!F225</f>
        <v>-92078.303333340213</v>
      </c>
      <c r="G13" s="21" t="str">
        <f>'8.1.7 - 8.1.12'!C225</f>
        <v>CAGE</v>
      </c>
      <c r="H13" s="25">
        <v>0</v>
      </c>
      <c r="I13" s="23">
        <f t="shared" si="0"/>
        <v>0</v>
      </c>
      <c r="J13" s="17" t="s">
        <v>19</v>
      </c>
    </row>
    <row r="14" spans="2:10" ht="12" customHeight="1" x14ac:dyDescent="0.2">
      <c r="D14" s="17" t="str">
        <f>'8.1.7 - 8.1.12'!B227</f>
        <v>392</v>
      </c>
      <c r="E14" s="17" t="s">
        <v>115</v>
      </c>
      <c r="F14" s="21">
        <f>'8.1.7 - 8.1.12'!F227</f>
        <v>-39416.836249999702</v>
      </c>
      <c r="G14" s="21" t="str">
        <f>'8.1.7 - 8.1.12'!C227</f>
        <v>JBG</v>
      </c>
      <c r="H14" s="25">
        <v>0.22162982918040364</v>
      </c>
      <c r="I14" s="23">
        <f t="shared" si="0"/>
        <v>-8735.9466849193759</v>
      </c>
      <c r="J14" s="17" t="s">
        <v>19</v>
      </c>
    </row>
    <row r="15" spans="2:10" ht="12" customHeight="1" x14ac:dyDescent="0.2">
      <c r="D15" s="17" t="str">
        <f>'8.1.7 - 8.1.12'!B228</f>
        <v>392</v>
      </c>
      <c r="E15" s="17" t="s">
        <v>115</v>
      </c>
      <c r="F15" s="21">
        <f>'8.1.7 - 8.1.12'!F228</f>
        <v>-581268.31499999948</v>
      </c>
      <c r="G15" s="21" t="str">
        <f>'8.1.7 - 8.1.12'!C228</f>
        <v>SO</v>
      </c>
      <c r="H15" s="25">
        <v>7.0845810240555085E-2</v>
      </c>
      <c r="I15" s="23">
        <f t="shared" si="0"/>
        <v>-41180.424743337164</v>
      </c>
      <c r="J15" s="17" t="s">
        <v>19</v>
      </c>
    </row>
    <row r="16" spans="2:10" ht="12" customHeight="1" x14ac:dyDescent="0.2">
      <c r="D16" s="17" t="str">
        <f>'8.1.7 - 8.1.12'!B229</f>
        <v>392</v>
      </c>
      <c r="E16" s="17" t="s">
        <v>115</v>
      </c>
      <c r="F16" s="21">
        <f>'8.1.7 - 8.1.12'!F229</f>
        <v>147988.85416669957</v>
      </c>
      <c r="G16" s="21" t="str">
        <f>'8.1.7 - 8.1.12'!C229</f>
        <v>SG</v>
      </c>
      <c r="H16" s="25">
        <v>7.9787774498314715E-2</v>
      </c>
      <c r="I16" s="23">
        <f t="shared" si="0"/>
        <v>11807.701324516607</v>
      </c>
      <c r="J16" s="17" t="s">
        <v>19</v>
      </c>
    </row>
    <row r="17" spans="4:10" ht="12" customHeight="1" x14ac:dyDescent="0.2">
      <c r="D17" s="17" t="str">
        <f>'8.1.7 - 8.1.12'!B230</f>
        <v>392</v>
      </c>
      <c r="E17" s="17" t="s">
        <v>115</v>
      </c>
      <c r="F17" s="21">
        <f>'8.1.7 - 8.1.12'!F230</f>
        <v>3348720.9854167029</v>
      </c>
      <c r="G17" s="21" t="str">
        <f>'8.1.7 - 8.1.12'!C230</f>
        <v>UT</v>
      </c>
      <c r="H17" s="25" t="s">
        <v>114</v>
      </c>
      <c r="I17" s="23">
        <f t="shared" si="0"/>
        <v>0</v>
      </c>
      <c r="J17" s="17" t="s">
        <v>21</v>
      </c>
    </row>
    <row r="18" spans="4:10" ht="12" customHeight="1" x14ac:dyDescent="0.2">
      <c r="D18" s="17" t="str">
        <f>'8.1.7 - 8.1.12'!B231</f>
        <v>392</v>
      </c>
      <c r="E18" s="17" t="s">
        <v>115</v>
      </c>
      <c r="F18" s="21">
        <f>'8.1.7 - 8.1.12'!F231</f>
        <v>255903.74000000022</v>
      </c>
      <c r="G18" s="21" t="str">
        <f>'8.1.7 - 8.1.12'!C231</f>
        <v>WA</v>
      </c>
      <c r="H18" s="25" t="s">
        <v>114</v>
      </c>
      <c r="I18" s="23">
        <f t="shared" si="0"/>
        <v>255903.74000000022</v>
      </c>
      <c r="J18" s="17" t="s">
        <v>21</v>
      </c>
    </row>
    <row r="19" spans="4:10" ht="12" customHeight="1" x14ac:dyDescent="0.2">
      <c r="D19" s="17" t="str">
        <f>'8.1.7 - 8.1.12'!B232</f>
        <v>392</v>
      </c>
      <c r="E19" s="17" t="s">
        <v>115</v>
      </c>
      <c r="F19" s="21">
        <f>'8.1.7 - 8.1.12'!F232</f>
        <v>489118.16999999993</v>
      </c>
      <c r="G19" s="21" t="str">
        <f>'8.1.7 - 8.1.12'!C232</f>
        <v>WY-ALL</v>
      </c>
      <c r="H19" s="25" t="s">
        <v>114</v>
      </c>
      <c r="I19" s="23">
        <f t="shared" si="0"/>
        <v>0</v>
      </c>
      <c r="J19" s="17" t="s">
        <v>21</v>
      </c>
    </row>
    <row r="20" spans="4:10" ht="12" customHeight="1" x14ac:dyDescent="0.2">
      <c r="D20" s="17" t="str">
        <f>'8.1.7 - 8.1.12'!B233</f>
        <v>392</v>
      </c>
      <c r="E20" s="17" t="s">
        <v>115</v>
      </c>
      <c r="F20" s="21">
        <f>'8.1.7 - 8.1.12'!F233</f>
        <v>345429.85416666977</v>
      </c>
      <c r="G20" s="21" t="str">
        <f>'8.1.7 - 8.1.12'!C233</f>
        <v>WY-ALL</v>
      </c>
      <c r="H20" s="25" t="s">
        <v>114</v>
      </c>
      <c r="I20" s="23">
        <f t="shared" si="0"/>
        <v>0</v>
      </c>
      <c r="J20" s="17" t="s">
        <v>21</v>
      </c>
    </row>
    <row r="21" spans="4:10" ht="12" customHeight="1" x14ac:dyDescent="0.2">
      <c r="D21" s="17" t="str">
        <f>'8.1.7 - 8.1.12'!B234</f>
        <v>393</v>
      </c>
      <c r="E21" s="17" t="s">
        <v>115</v>
      </c>
      <c r="F21" s="21">
        <f>'8.1.7 - 8.1.12'!F234</f>
        <v>-11805.684583333001</v>
      </c>
      <c r="G21" s="21" t="str">
        <f>'8.1.7 - 8.1.12'!C234</f>
        <v>CA</v>
      </c>
      <c r="H21" s="25" t="s">
        <v>114</v>
      </c>
      <c r="I21" s="23">
        <f t="shared" si="0"/>
        <v>0</v>
      </c>
      <c r="J21" s="17" t="s">
        <v>21</v>
      </c>
    </row>
    <row r="22" spans="4:10" ht="12" customHeight="1" x14ac:dyDescent="0.2">
      <c r="D22" s="17" t="str">
        <f>'8.1.7 - 8.1.12'!B236</f>
        <v>393</v>
      </c>
      <c r="E22" s="17" t="s">
        <v>115</v>
      </c>
      <c r="F22" s="21">
        <f>'8.1.7 - 8.1.12'!F236</f>
        <v>97060.164166670293</v>
      </c>
      <c r="G22" s="21" t="str">
        <f>'8.1.7 - 8.1.12'!C236</f>
        <v>OR</v>
      </c>
      <c r="H22" s="25" t="s">
        <v>114</v>
      </c>
      <c r="I22" s="23">
        <f t="shared" si="0"/>
        <v>0</v>
      </c>
      <c r="J22" s="17" t="s">
        <v>21</v>
      </c>
    </row>
    <row r="23" spans="4:10" ht="12" customHeight="1" x14ac:dyDescent="0.2">
      <c r="D23" s="17" t="str">
        <f>'8.1.7 - 8.1.12'!B237</f>
        <v>393</v>
      </c>
      <c r="E23" s="17" t="s">
        <v>115</v>
      </c>
      <c r="F23" s="21">
        <f>'8.1.7 - 8.1.12'!F237</f>
        <v>-16466.379583333008</v>
      </c>
      <c r="G23" s="21" t="str">
        <f>'8.1.7 - 8.1.12'!C237</f>
        <v>SO</v>
      </c>
      <c r="H23" s="25">
        <v>7.0845810240555085E-2</v>
      </c>
      <c r="I23" s="23">
        <f t="shared" si="0"/>
        <v>-1166.5740033097609</v>
      </c>
      <c r="J23" s="17" t="s">
        <v>21</v>
      </c>
    </row>
    <row r="24" spans="4:10" ht="12" customHeight="1" x14ac:dyDescent="0.2">
      <c r="D24" s="17" t="str">
        <f>'8.1.7 - 8.1.12'!B238</f>
        <v>393</v>
      </c>
      <c r="E24" s="17" t="s">
        <v>115</v>
      </c>
      <c r="F24" s="21">
        <f>'8.1.7 - 8.1.12'!F238</f>
        <v>21186.912500000093</v>
      </c>
      <c r="G24" s="21" t="str">
        <f>'8.1.7 - 8.1.12'!C238</f>
        <v>CAGE</v>
      </c>
      <c r="H24" s="25">
        <v>0</v>
      </c>
      <c r="I24" s="23">
        <f t="shared" si="0"/>
        <v>0</v>
      </c>
      <c r="J24" s="17" t="s">
        <v>21</v>
      </c>
    </row>
    <row r="25" spans="4:10" ht="12" customHeight="1" x14ac:dyDescent="0.2">
      <c r="D25" s="17" t="str">
        <f>'8.1.7 - 8.1.12'!B239</f>
        <v>393</v>
      </c>
      <c r="E25" s="17" t="s">
        <v>115</v>
      </c>
      <c r="F25" s="21">
        <f>'8.1.7 - 8.1.12'!F239</f>
        <v>-27078.420416666981</v>
      </c>
      <c r="G25" s="21" t="str">
        <f>'8.1.7 - 8.1.12'!C239</f>
        <v>CAGW</v>
      </c>
      <c r="H25" s="25">
        <v>0.22162982918040364</v>
      </c>
      <c r="I25" s="23">
        <f t="shared" si="0"/>
        <v>-6001.3856914210573</v>
      </c>
      <c r="J25" s="17" t="s">
        <v>21</v>
      </c>
    </row>
    <row r="26" spans="4:10" ht="12" customHeight="1" x14ac:dyDescent="0.2">
      <c r="D26" s="17" t="str">
        <f>'8.1.7 - 8.1.12'!B241</f>
        <v>393</v>
      </c>
      <c r="E26" s="17" t="s">
        <v>115</v>
      </c>
      <c r="F26" s="21">
        <f>'8.1.7 - 8.1.12'!F241</f>
        <v>292946.3658333302</v>
      </c>
      <c r="G26" s="21" t="str">
        <f>'8.1.7 - 8.1.12'!C241</f>
        <v>SG</v>
      </c>
      <c r="H26" s="25">
        <v>7.9787774498314715E-2</v>
      </c>
      <c r="I26" s="23">
        <f t="shared" si="0"/>
        <v>23373.538577210555</v>
      </c>
      <c r="J26" s="17" t="s">
        <v>21</v>
      </c>
    </row>
    <row r="27" spans="4:10" ht="12" customHeight="1" x14ac:dyDescent="0.2">
      <c r="D27" s="17" t="str">
        <f>'8.1.7 - 8.1.12'!B242</f>
        <v>393</v>
      </c>
      <c r="E27" s="17" t="s">
        <v>115</v>
      </c>
      <c r="F27" s="21">
        <f>'8.1.7 - 8.1.12'!F242</f>
        <v>239383.17249999987</v>
      </c>
      <c r="G27" s="21" t="str">
        <f>'8.1.7 - 8.1.12'!C242</f>
        <v>UT</v>
      </c>
      <c r="H27" s="25" t="s">
        <v>114</v>
      </c>
      <c r="I27" s="23">
        <f t="shared" si="0"/>
        <v>0</v>
      </c>
      <c r="J27" s="17" t="s">
        <v>21</v>
      </c>
    </row>
    <row r="28" spans="4:10" ht="12" customHeight="1" x14ac:dyDescent="0.2">
      <c r="D28" s="17" t="str">
        <f>'8.1.7 - 8.1.12'!B243</f>
        <v>393</v>
      </c>
      <c r="E28" s="17" t="s">
        <v>115</v>
      </c>
      <c r="F28" s="21">
        <f>'8.1.7 - 8.1.12'!F243</f>
        <v>7282.4591666670749</v>
      </c>
      <c r="G28" s="21" t="str">
        <f>'8.1.7 - 8.1.12'!C243</f>
        <v>WA</v>
      </c>
      <c r="H28" s="25" t="s">
        <v>114</v>
      </c>
      <c r="I28" s="23">
        <f t="shared" si="0"/>
        <v>7282.4591666670749</v>
      </c>
      <c r="J28" s="17" t="s">
        <v>21</v>
      </c>
    </row>
    <row r="29" spans="4:10" ht="12" customHeight="1" x14ac:dyDescent="0.2">
      <c r="D29" s="17" t="str">
        <f>'8.1.7 - 8.1.12'!B246</f>
        <v>394</v>
      </c>
      <c r="E29" s="17" t="s">
        <v>115</v>
      </c>
      <c r="F29" s="21">
        <f>'8.1.7 - 8.1.12'!F246</f>
        <v>136506.77749999997</v>
      </c>
      <c r="G29" s="21" t="str">
        <f>'8.1.7 - 8.1.12'!C246</f>
        <v>CA</v>
      </c>
      <c r="H29" s="25" t="s">
        <v>114</v>
      </c>
      <c r="I29" s="23">
        <f t="shared" si="0"/>
        <v>0</v>
      </c>
      <c r="J29" s="17" t="s">
        <v>21</v>
      </c>
    </row>
    <row r="30" spans="4:10" ht="12" customHeight="1" x14ac:dyDescent="0.2">
      <c r="D30" s="17" t="str">
        <f>'8.1.7 - 8.1.12'!B247</f>
        <v>394</v>
      </c>
      <c r="E30" s="17" t="s">
        <v>115</v>
      </c>
      <c r="F30" s="21">
        <f>'8.1.7 - 8.1.12'!F247</f>
        <v>-12414.463333330117</v>
      </c>
      <c r="G30" s="21" t="str">
        <f>'8.1.7 - 8.1.12'!C247</f>
        <v>ID</v>
      </c>
      <c r="H30" s="25" t="s">
        <v>114</v>
      </c>
      <c r="I30" s="23">
        <f t="shared" si="0"/>
        <v>0</v>
      </c>
      <c r="J30" s="17" t="s">
        <v>21</v>
      </c>
    </row>
    <row r="31" spans="4:10" ht="12" customHeight="1" x14ac:dyDescent="0.2">
      <c r="D31" s="17" t="str">
        <f>'8.1.7 - 8.1.12'!B248</f>
        <v>394</v>
      </c>
      <c r="E31" s="17" t="s">
        <v>115</v>
      </c>
      <c r="F31" s="21">
        <f>'8.1.7 - 8.1.12'!F248</f>
        <v>-318112.61374999955</v>
      </c>
      <c r="G31" s="21" t="str">
        <f>'8.1.7 - 8.1.12'!C248</f>
        <v>OR</v>
      </c>
      <c r="H31" s="25" t="s">
        <v>114</v>
      </c>
      <c r="I31" s="23">
        <f t="shared" si="0"/>
        <v>0</v>
      </c>
      <c r="J31" s="17" t="s">
        <v>21</v>
      </c>
    </row>
    <row r="32" spans="4:10" ht="12" customHeight="1" x14ac:dyDescent="0.2">
      <c r="D32" s="17" t="str">
        <f>'8.1.7 - 8.1.12'!B250</f>
        <v>394</v>
      </c>
      <c r="E32" s="17" t="s">
        <v>115</v>
      </c>
      <c r="F32" s="21">
        <f>'8.1.7 - 8.1.12'!F250</f>
        <v>35940.12958329916</v>
      </c>
      <c r="G32" s="21" t="str">
        <f>'8.1.7 - 8.1.12'!C250</f>
        <v>CAGE</v>
      </c>
      <c r="H32" s="25">
        <v>0</v>
      </c>
      <c r="I32" s="23">
        <f t="shared" si="0"/>
        <v>0</v>
      </c>
      <c r="J32" s="17" t="s">
        <v>21</v>
      </c>
    </row>
    <row r="33" spans="2:10" ht="12" customHeight="1" x14ac:dyDescent="0.2">
      <c r="D33" s="17" t="str">
        <f>'8.1.7 - 8.1.12'!B251</f>
        <v>394</v>
      </c>
      <c r="E33" s="17" t="s">
        <v>115</v>
      </c>
      <c r="F33" s="21">
        <f>'8.1.7 - 8.1.12'!F251</f>
        <v>13617.011249999981</v>
      </c>
      <c r="G33" s="21" t="str">
        <f>'8.1.7 - 8.1.12'!C251</f>
        <v>CAGW</v>
      </c>
      <c r="H33" s="25">
        <v>0.22162982918040364</v>
      </c>
      <c r="I33" s="23">
        <f t="shared" si="0"/>
        <v>3017.9358772851306</v>
      </c>
      <c r="J33" s="17" t="s">
        <v>21</v>
      </c>
    </row>
    <row r="34" spans="2:10" ht="12" customHeight="1" x14ac:dyDescent="0.2">
      <c r="D34" s="17" t="str">
        <f>'8.1.7 - 8.1.12'!B252</f>
        <v>394</v>
      </c>
      <c r="E34" s="17" t="s">
        <v>115</v>
      </c>
      <c r="F34" s="21">
        <f>'8.1.7 - 8.1.12'!F252</f>
        <v>-75069.56166666979</v>
      </c>
      <c r="G34" s="21" t="str">
        <f>'8.1.7 - 8.1.12'!C252</f>
        <v>JBG</v>
      </c>
      <c r="H34" s="25">
        <v>0.22162982918040364</v>
      </c>
      <c r="I34" s="23">
        <f t="shared" si="0"/>
        <v>-16637.654128831804</v>
      </c>
      <c r="J34" s="17" t="s">
        <v>21</v>
      </c>
    </row>
    <row r="35" spans="2:10" ht="12" customHeight="1" x14ac:dyDescent="0.2">
      <c r="D35" s="17" t="str">
        <f>'8.1.7 - 8.1.12'!B253</f>
        <v>394</v>
      </c>
      <c r="E35" s="17" t="s">
        <v>115</v>
      </c>
      <c r="F35" s="21">
        <f>'8.1.7 - 8.1.12'!F253</f>
        <v>-61493.627916670172</v>
      </c>
      <c r="G35" s="21" t="str">
        <f>'8.1.7 - 8.1.12'!C253</f>
        <v>SO</v>
      </c>
      <c r="H35" s="25">
        <v>7.0845810240555085E-2</v>
      </c>
      <c r="I35" s="23">
        <f t="shared" si="0"/>
        <v>-4356.5658943877161</v>
      </c>
      <c r="J35" s="17" t="s">
        <v>21</v>
      </c>
    </row>
    <row r="36" spans="2:10" ht="12" customHeight="1" x14ac:dyDescent="0.2">
      <c r="B36" s="26"/>
      <c r="C36" s="26"/>
      <c r="D36" s="17" t="str">
        <f>'8.1.7 - 8.1.12'!B254</f>
        <v>394</v>
      </c>
      <c r="E36" s="17" t="s">
        <v>115</v>
      </c>
      <c r="F36" s="21">
        <f>'8.1.7 - 8.1.12'!F254</f>
        <v>284455.73333333014</v>
      </c>
      <c r="G36" s="21" t="str">
        <f>'8.1.7 - 8.1.12'!C254</f>
        <v>SG</v>
      </c>
      <c r="H36" s="25">
        <v>7.9787774498314715E-2</v>
      </c>
      <c r="I36" s="23">
        <f t="shared" si="0"/>
        <v>22696.089905952489</v>
      </c>
      <c r="J36" s="17" t="s">
        <v>21</v>
      </c>
    </row>
    <row r="37" spans="2:10" ht="12" customHeight="1" x14ac:dyDescent="0.2">
      <c r="D37" s="17" t="str">
        <f>'8.1.7 - 8.1.12'!B255</f>
        <v>394</v>
      </c>
      <c r="E37" s="17" t="s">
        <v>115</v>
      </c>
      <c r="F37" s="21">
        <f>'8.1.7 - 8.1.12'!F255</f>
        <v>413260.59458329901</v>
      </c>
      <c r="G37" s="21" t="str">
        <f>'8.1.7 - 8.1.12'!C255</f>
        <v>UT</v>
      </c>
      <c r="H37" s="25" t="s">
        <v>114</v>
      </c>
      <c r="I37" s="23">
        <f t="shared" si="0"/>
        <v>0</v>
      </c>
      <c r="J37" s="17" t="s">
        <v>21</v>
      </c>
    </row>
    <row r="38" spans="2:10" ht="12" customHeight="1" x14ac:dyDescent="0.2">
      <c r="D38" s="17" t="str">
        <f>'8.1.7 - 8.1.12'!B256</f>
        <v>394</v>
      </c>
      <c r="E38" s="17" t="s">
        <v>115</v>
      </c>
      <c r="F38" s="21">
        <f>'8.1.7 - 8.1.12'!F256</f>
        <v>23796.584583329968</v>
      </c>
      <c r="G38" s="21" t="str">
        <f>'8.1.7 - 8.1.12'!C256</f>
        <v>WA</v>
      </c>
      <c r="H38" s="25" t="s">
        <v>114</v>
      </c>
      <c r="I38" s="23">
        <f t="shared" si="0"/>
        <v>23796.584583329968</v>
      </c>
      <c r="J38" s="17" t="s">
        <v>21</v>
      </c>
    </row>
    <row r="39" spans="2:10" ht="12" customHeight="1" x14ac:dyDescent="0.2">
      <c r="D39" s="17" t="str">
        <f>'8.1.7 - 8.1.12'!B257</f>
        <v>394</v>
      </c>
      <c r="E39" s="17" t="s">
        <v>115</v>
      </c>
      <c r="F39" s="21">
        <f>'8.1.7 - 8.1.12'!F257</f>
        <v>38880.346666669939</v>
      </c>
      <c r="G39" s="21" t="str">
        <f>'8.1.7 - 8.1.12'!C257</f>
        <v>WY-ALL</v>
      </c>
      <c r="H39" s="25" t="s">
        <v>114</v>
      </c>
      <c r="I39" s="23">
        <f t="shared" si="0"/>
        <v>0</v>
      </c>
      <c r="J39" s="17" t="s">
        <v>21</v>
      </c>
    </row>
    <row r="40" spans="2:10" ht="12" customHeight="1" x14ac:dyDescent="0.2">
      <c r="D40" s="17" t="str">
        <f>'8.1.7 - 8.1.12'!B258</f>
        <v>394</v>
      </c>
      <c r="E40" s="17" t="s">
        <v>115</v>
      </c>
      <c r="F40" s="21">
        <f>'8.1.7 - 8.1.12'!F258</f>
        <v>-25289.273749999993</v>
      </c>
      <c r="G40" s="21" t="str">
        <f>'8.1.7 - 8.1.12'!C258</f>
        <v>WY-ALL</v>
      </c>
      <c r="H40" s="25" t="s">
        <v>114</v>
      </c>
      <c r="I40" s="23">
        <f t="shared" si="0"/>
        <v>0</v>
      </c>
      <c r="J40" s="17" t="s">
        <v>21</v>
      </c>
    </row>
    <row r="41" spans="2:10" ht="12" customHeight="1" x14ac:dyDescent="0.2">
      <c r="D41" s="17" t="str">
        <f>'8.1.7 - 8.1.12'!B259</f>
        <v>395</v>
      </c>
      <c r="E41" s="17" t="s">
        <v>115</v>
      </c>
      <c r="F41" s="21">
        <f>'8.1.7 - 8.1.12'!F259</f>
        <v>-62685.192083333037</v>
      </c>
      <c r="G41" s="21" t="str">
        <f>'8.1.7 - 8.1.12'!C259</f>
        <v>CA</v>
      </c>
      <c r="H41" s="25" t="s">
        <v>114</v>
      </c>
      <c r="I41" s="23">
        <f t="shared" si="0"/>
        <v>0</v>
      </c>
      <c r="J41" s="17" t="s">
        <v>21</v>
      </c>
    </row>
    <row r="42" spans="2:10" ht="12" customHeight="1" x14ac:dyDescent="0.2">
      <c r="D42" s="17" t="str">
        <f>'8.1.7 - 8.1.12'!B260</f>
        <v>395</v>
      </c>
      <c r="E42" s="17" t="s">
        <v>115</v>
      </c>
      <c r="F42" s="21">
        <f>'8.1.7 - 8.1.12'!F260</f>
        <v>14202.701249999925</v>
      </c>
      <c r="G42" s="21" t="str">
        <f>'8.1.7 - 8.1.12'!C260</f>
        <v>ID</v>
      </c>
      <c r="H42" s="25" t="s">
        <v>114</v>
      </c>
      <c r="I42" s="23">
        <f t="shared" si="0"/>
        <v>0</v>
      </c>
      <c r="J42" s="17" t="s">
        <v>21</v>
      </c>
    </row>
    <row r="43" spans="2:10" ht="12" customHeight="1" x14ac:dyDescent="0.2">
      <c r="D43" s="17" t="str">
        <f>'8.1.7 - 8.1.12'!B261</f>
        <v>395</v>
      </c>
      <c r="E43" s="17" t="s">
        <v>115</v>
      </c>
      <c r="F43" s="21">
        <f>'8.1.7 - 8.1.12'!F261</f>
        <v>338557.56124999933</v>
      </c>
      <c r="G43" s="21" t="str">
        <f>'8.1.7 - 8.1.12'!C261</f>
        <v>OR</v>
      </c>
      <c r="H43" s="25" t="s">
        <v>114</v>
      </c>
      <c r="I43" s="23">
        <f t="shared" si="0"/>
        <v>0</v>
      </c>
      <c r="J43" s="17" t="s">
        <v>21</v>
      </c>
    </row>
    <row r="44" spans="2:10" ht="12" customHeight="1" x14ac:dyDescent="0.2">
      <c r="D44" s="17" t="str">
        <f>'8.1.7 - 8.1.12'!B262</f>
        <v>395</v>
      </c>
      <c r="E44" s="17" t="s">
        <v>115</v>
      </c>
      <c r="F44" s="21">
        <f>'8.1.7 - 8.1.12'!F262</f>
        <v>-7370.5749999999534</v>
      </c>
      <c r="G44" s="21" t="str">
        <f>'8.1.7 - 8.1.12'!C262</f>
        <v>CAEE</v>
      </c>
      <c r="H44" s="25">
        <v>0</v>
      </c>
      <c r="I44" s="23">
        <f t="shared" si="0"/>
        <v>0</v>
      </c>
      <c r="J44" s="17" t="s">
        <v>21</v>
      </c>
    </row>
    <row r="45" spans="2:10" ht="12" customHeight="1" x14ac:dyDescent="0.2">
      <c r="D45" s="17" t="str">
        <f>'8.1.7 - 8.1.12'!B263</f>
        <v>395</v>
      </c>
      <c r="E45" s="17" t="s">
        <v>115</v>
      </c>
      <c r="F45" s="21">
        <f>'8.1.7 - 8.1.12'!F263</f>
        <v>61802.400416669901</v>
      </c>
      <c r="G45" s="21" t="str">
        <f>'8.1.7 - 8.1.12'!C263</f>
        <v>CAGE</v>
      </c>
      <c r="H45" s="25">
        <v>0</v>
      </c>
      <c r="I45" s="23">
        <f t="shared" si="0"/>
        <v>0</v>
      </c>
      <c r="J45" s="17" t="s">
        <v>21</v>
      </c>
    </row>
    <row r="46" spans="2:10" ht="12" customHeight="1" x14ac:dyDescent="0.2">
      <c r="D46" s="17" t="str">
        <f>'8.1.7 - 8.1.12'!B264</f>
        <v>395</v>
      </c>
      <c r="E46" s="17" t="s">
        <v>115</v>
      </c>
      <c r="F46" s="21">
        <f>'8.1.7 - 8.1.12'!F264</f>
        <v>4916.3008333330217</v>
      </c>
      <c r="G46" s="21" t="str">
        <f>'8.1.7 - 8.1.12'!C264</f>
        <v>CAGW</v>
      </c>
      <c r="H46" s="25">
        <v>0.22162982918040364</v>
      </c>
      <c r="I46" s="23">
        <f t="shared" si="0"/>
        <v>1089.5989138910736</v>
      </c>
      <c r="J46" s="17" t="s">
        <v>21</v>
      </c>
    </row>
    <row r="47" spans="2:10" ht="12" customHeight="1" x14ac:dyDescent="0.2">
      <c r="D47" s="17" t="str">
        <f>'8.1.7 - 8.1.12'!B265</f>
        <v>395</v>
      </c>
      <c r="E47" s="17" t="s">
        <v>115</v>
      </c>
      <c r="F47" s="21">
        <f>'8.1.7 - 8.1.12'!F265</f>
        <v>27689.566249999974</v>
      </c>
      <c r="G47" s="21" t="str">
        <f>'8.1.7 - 8.1.12'!C265</f>
        <v>JBG</v>
      </c>
      <c r="H47" s="25">
        <v>0.22162982918040364</v>
      </c>
      <c r="I47" s="23">
        <f t="shared" si="0"/>
        <v>6136.8338380669638</v>
      </c>
      <c r="J47" s="17" t="s">
        <v>21</v>
      </c>
    </row>
    <row r="48" spans="2:10" ht="12" customHeight="1" x14ac:dyDescent="0.2">
      <c r="D48" s="17" t="str">
        <f>'8.1.7 - 8.1.12'!B266</f>
        <v>395</v>
      </c>
      <c r="E48" s="17" t="s">
        <v>115</v>
      </c>
      <c r="F48" s="21">
        <f>'8.1.7 - 8.1.12'!F266</f>
        <v>51307.634166670032</v>
      </c>
      <c r="G48" s="21" t="str">
        <f>'8.1.7 - 8.1.12'!C266</f>
        <v>SO</v>
      </c>
      <c r="H48" s="25">
        <v>7.0845810240555085E-2</v>
      </c>
      <c r="I48" s="23">
        <f t="shared" si="0"/>
        <v>3634.9309140637256</v>
      </c>
      <c r="J48" s="17" t="s">
        <v>21</v>
      </c>
    </row>
    <row r="49" spans="1:10" ht="12" customHeight="1" x14ac:dyDescent="0.2">
      <c r="D49" s="17" t="str">
        <f>'8.1.7 - 8.1.12'!B267</f>
        <v>395</v>
      </c>
      <c r="E49" s="17" t="s">
        <v>115</v>
      </c>
      <c r="F49" s="21">
        <f>'8.1.7 - 8.1.12'!F267</f>
        <v>33489.975833329838</v>
      </c>
      <c r="G49" s="21" t="str">
        <f>'8.1.7 - 8.1.12'!C267</f>
        <v>SG</v>
      </c>
      <c r="H49" s="25">
        <v>7.9787774498314715E-2</v>
      </c>
      <c r="I49" s="23">
        <f t="shared" si="0"/>
        <v>2672.0906397437307</v>
      </c>
      <c r="J49" s="17" t="s">
        <v>21</v>
      </c>
    </row>
    <row r="50" spans="1:10" ht="12" customHeight="1" x14ac:dyDescent="0.2">
      <c r="D50" s="17" t="str">
        <f>'8.1.7 - 8.1.12'!B268</f>
        <v>395</v>
      </c>
      <c r="E50" s="17" t="s">
        <v>115</v>
      </c>
      <c r="F50" s="21">
        <f>'8.1.7 - 8.1.12'!F268</f>
        <v>107228.44541666936</v>
      </c>
      <c r="G50" s="21" t="str">
        <f>'8.1.7 - 8.1.12'!C268</f>
        <v>UT</v>
      </c>
      <c r="H50" s="25" t="s">
        <v>114</v>
      </c>
      <c r="I50" s="23">
        <f t="shared" si="0"/>
        <v>0</v>
      </c>
      <c r="J50" s="17" t="s">
        <v>21</v>
      </c>
    </row>
    <row r="51" spans="1:10" ht="12" customHeight="1" x14ac:dyDescent="0.2">
      <c r="D51" s="17" t="str">
        <f>'8.1.7 - 8.1.12'!B269</f>
        <v>395</v>
      </c>
      <c r="E51" s="17" t="s">
        <v>115</v>
      </c>
      <c r="F51" s="21">
        <f>'8.1.7 - 8.1.12'!F269</f>
        <v>-5022.730416669976</v>
      </c>
      <c r="G51" s="21" t="str">
        <f>'8.1.7 - 8.1.12'!C269</f>
        <v>WA</v>
      </c>
      <c r="H51" s="25" t="s">
        <v>114</v>
      </c>
      <c r="I51" s="23">
        <f t="shared" si="0"/>
        <v>-5022.730416669976</v>
      </c>
      <c r="J51" s="17" t="s">
        <v>21</v>
      </c>
    </row>
    <row r="52" spans="1:10" ht="12" customHeight="1" x14ac:dyDescent="0.2">
      <c r="D52" s="17" t="str">
        <f>'8.1.7 - 8.1.12'!B270</f>
        <v>395</v>
      </c>
      <c r="E52" s="17" t="s">
        <v>115</v>
      </c>
      <c r="F52" s="21">
        <f>'8.1.7 - 8.1.12'!F270</f>
        <v>-30206.637083329726</v>
      </c>
      <c r="G52" s="21" t="str">
        <f>'8.1.7 - 8.1.12'!C270</f>
        <v>WY-ALL</v>
      </c>
      <c r="H52" s="25" t="s">
        <v>114</v>
      </c>
      <c r="I52" s="23">
        <f t="shared" si="0"/>
        <v>0</v>
      </c>
      <c r="J52" s="17" t="s">
        <v>21</v>
      </c>
    </row>
    <row r="53" spans="1:10" ht="12" customHeight="1" x14ac:dyDescent="0.2">
      <c r="D53" s="17" t="str">
        <f>'8.1.7 - 8.1.12'!B271</f>
        <v>395</v>
      </c>
      <c r="E53" s="17" t="s">
        <v>115</v>
      </c>
      <c r="F53" s="21">
        <f>'8.1.7 - 8.1.12'!F271</f>
        <v>-2027.0791666666919</v>
      </c>
      <c r="G53" s="21" t="str">
        <f>'8.1.7 - 8.1.12'!C271</f>
        <v>WY-ALL</v>
      </c>
      <c r="H53" s="25" t="s">
        <v>114</v>
      </c>
      <c r="I53" s="23">
        <f t="shared" si="0"/>
        <v>0</v>
      </c>
      <c r="J53" s="17" t="s">
        <v>21</v>
      </c>
    </row>
    <row r="54" spans="1:10" ht="12" customHeight="1" x14ac:dyDescent="0.2">
      <c r="D54" s="17" t="str">
        <f>'8.1.7 - 8.1.12'!B272</f>
        <v>396</v>
      </c>
      <c r="E54" s="17" t="s">
        <v>115</v>
      </c>
      <c r="F54" s="21">
        <f>'8.1.7 - 8.1.12'!F272</f>
        <v>49092.547499999404</v>
      </c>
      <c r="G54" s="21" t="str">
        <f>'8.1.7 - 8.1.12'!C272</f>
        <v>CA</v>
      </c>
      <c r="H54" s="25" t="s">
        <v>114</v>
      </c>
      <c r="I54" s="23">
        <f t="shared" si="0"/>
        <v>0</v>
      </c>
      <c r="J54" s="17" t="s">
        <v>21</v>
      </c>
    </row>
    <row r="55" spans="1:10" ht="12" customHeight="1" x14ac:dyDescent="0.2">
      <c r="D55" s="17"/>
      <c r="E55" s="17"/>
      <c r="F55" s="27">
        <f>SUM(F10:F54)</f>
        <v>7875462.0429166695</v>
      </c>
      <c r="G55" s="21"/>
      <c r="H55" s="24"/>
      <c r="I55" s="27">
        <f>SUBTOTAL(9,I10:I54)</f>
        <v>278310.22217785066</v>
      </c>
      <c r="J55" s="17"/>
    </row>
    <row r="56" spans="1:10" ht="12" customHeight="1" thickBot="1" x14ac:dyDescent="0.25">
      <c r="B56" s="16" t="s">
        <v>116</v>
      </c>
      <c r="D56" s="17"/>
      <c r="E56" s="17"/>
      <c r="F56" s="21"/>
      <c r="G56" s="21"/>
      <c r="H56" s="24"/>
      <c r="I56" s="23"/>
      <c r="J56" s="17"/>
    </row>
    <row r="57" spans="1:10" ht="12" customHeight="1" x14ac:dyDescent="0.2">
      <c r="A57" s="28"/>
      <c r="B57" s="34" t="str">
        <f>'8.1'!B58</f>
        <v xml:space="preserve"> This adjustment walks forward the Average-of-Monthly-Average electric plant in-service balances for the twelve-month period ended June 30, 2022 to End-of-Period levels as of June 30, 2022.
</v>
      </c>
      <c r="C57" s="34"/>
      <c r="D57" s="34"/>
      <c r="E57" s="34"/>
      <c r="F57" s="34"/>
      <c r="G57" s="34"/>
      <c r="H57" s="34"/>
      <c r="I57" s="34"/>
      <c r="J57" s="41"/>
    </row>
    <row r="58" spans="1:10" ht="12" customHeight="1" x14ac:dyDescent="0.2">
      <c r="A58" s="29"/>
      <c r="B58" s="42"/>
      <c r="C58" s="42"/>
      <c r="D58" s="42"/>
      <c r="E58" s="42"/>
      <c r="F58" s="42"/>
      <c r="G58" s="42"/>
      <c r="H58" s="42"/>
      <c r="I58" s="42"/>
      <c r="J58" s="43"/>
    </row>
    <row r="59" spans="1:10" ht="12" customHeight="1" x14ac:dyDescent="0.2">
      <c r="A59" s="29"/>
      <c r="B59" s="42"/>
      <c r="C59" s="42"/>
      <c r="D59" s="42"/>
      <c r="E59" s="42"/>
      <c r="F59" s="42"/>
      <c r="G59" s="42"/>
      <c r="H59" s="42"/>
      <c r="I59" s="42"/>
      <c r="J59" s="43"/>
    </row>
    <row r="60" spans="1:10" ht="12" customHeight="1" x14ac:dyDescent="0.2">
      <c r="A60" s="29"/>
      <c r="B60" s="42"/>
      <c r="C60" s="42"/>
      <c r="D60" s="42"/>
      <c r="E60" s="42"/>
      <c r="F60" s="42"/>
      <c r="G60" s="42"/>
      <c r="H60" s="42"/>
      <c r="I60" s="42"/>
      <c r="J60" s="43"/>
    </row>
    <row r="61" spans="1:10" ht="12" customHeight="1" x14ac:dyDescent="0.2">
      <c r="A61" s="29"/>
      <c r="B61" s="42"/>
      <c r="C61" s="42"/>
      <c r="D61" s="42"/>
      <c r="E61" s="42"/>
      <c r="F61" s="42"/>
      <c r="G61" s="42"/>
      <c r="H61" s="42"/>
      <c r="I61" s="42"/>
      <c r="J61" s="43"/>
    </row>
    <row r="62" spans="1:10" ht="12" customHeight="1" x14ac:dyDescent="0.2">
      <c r="A62" s="29"/>
      <c r="B62" s="42"/>
      <c r="C62" s="42"/>
      <c r="D62" s="42"/>
      <c r="E62" s="42"/>
      <c r="F62" s="42"/>
      <c r="G62" s="42"/>
      <c r="H62" s="42"/>
      <c r="I62" s="42"/>
      <c r="J62" s="43"/>
    </row>
    <row r="63" spans="1:10" ht="12" customHeight="1" x14ac:dyDescent="0.2">
      <c r="A63" s="29"/>
      <c r="B63" s="42"/>
      <c r="C63" s="42"/>
      <c r="D63" s="42"/>
      <c r="E63" s="42"/>
      <c r="F63" s="42"/>
      <c r="G63" s="42"/>
      <c r="H63" s="42"/>
      <c r="I63" s="42"/>
      <c r="J63" s="43"/>
    </row>
    <row r="64" spans="1:10" ht="12" customHeight="1" thickBot="1" x14ac:dyDescent="0.25">
      <c r="A64" s="30"/>
      <c r="B64" s="44"/>
      <c r="C64" s="44"/>
      <c r="D64" s="44"/>
      <c r="E64" s="44"/>
      <c r="F64" s="44"/>
      <c r="G64" s="44"/>
      <c r="H64" s="44"/>
      <c r="I64" s="44"/>
      <c r="J64" s="45"/>
    </row>
  </sheetData>
  <mergeCells count="1">
    <mergeCell ref="B57:J64"/>
  </mergeCells>
  <conditionalFormatting sqref="B9">
    <cfRule type="cellIs" dxfId="5" priority="1" stopIfTrue="1" operator="equal">
      <formula>"Adjustment to Income/Expense/Rate Base:"</formula>
    </cfRule>
  </conditionalFormatting>
  <conditionalFormatting sqref="J2">
    <cfRule type="cellIs" dxfId="4" priority="2" stopIfTrue="1" operator="equal">
      <formula>"x.x"</formula>
    </cfRule>
  </conditionalFormatting>
  <printOptions horizontalCentered="1"/>
  <pageMargins left="0.7" right="0.7" top="0.75" bottom="0.75" header="0.3" footer="0.3"/>
  <pageSetup scale="8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D13F5-0647-4A78-BE5B-F6092A151372}">
  <sheetPr codeName="Sheet9">
    <pageSetUpPr fitToPage="1"/>
  </sheetPr>
  <dimension ref="A2:J61"/>
  <sheetViews>
    <sheetView view="pageBreakPreview" zoomScale="85" zoomScaleNormal="100" zoomScaleSheetLayoutView="85" workbookViewId="0">
      <selection activeCell="B5" sqref="B5"/>
    </sheetView>
  </sheetViews>
  <sheetFormatPr defaultColWidth="9.140625" defaultRowHeight="12.75" x14ac:dyDescent="0.2"/>
  <cols>
    <col min="1" max="1" width="2.5703125" style="15" customWidth="1"/>
    <col min="2" max="2" width="4.140625" style="15" customWidth="1"/>
    <col min="3" max="3" width="32.7109375" style="15" customWidth="1"/>
    <col min="4" max="4" width="9.85546875" style="15" bestFit="1" customWidth="1"/>
    <col min="5" max="5" width="5.140625" style="15" bestFit="1" customWidth="1"/>
    <col min="6" max="6" width="11.5703125" style="15" bestFit="1" customWidth="1"/>
    <col min="7" max="7" width="9.5703125" style="15" bestFit="1" customWidth="1"/>
    <col min="8" max="8" width="10.7109375" style="15" bestFit="1" customWidth="1"/>
    <col min="9" max="9" width="13.7109375" style="15" bestFit="1" customWidth="1"/>
    <col min="10" max="10" width="6.140625" style="15" bestFit="1" customWidth="1"/>
    <col min="11" max="16384" width="9.140625" style="15"/>
  </cols>
  <sheetData>
    <row r="2" spans="2:10" ht="12" customHeight="1" x14ac:dyDescent="0.2">
      <c r="B2" s="16" t="s">
        <v>0</v>
      </c>
      <c r="D2" s="17"/>
      <c r="E2" s="17"/>
      <c r="F2" s="17"/>
      <c r="G2" s="17"/>
      <c r="H2" s="17"/>
      <c r="I2" s="31" t="s">
        <v>1</v>
      </c>
      <c r="J2" s="17" t="s">
        <v>22</v>
      </c>
    </row>
    <row r="3" spans="2:10" ht="12" customHeight="1" x14ac:dyDescent="0.2">
      <c r="B3" s="16" t="s">
        <v>113</v>
      </c>
      <c r="D3" s="17"/>
      <c r="E3" s="17"/>
      <c r="F3" s="17"/>
      <c r="G3" s="17"/>
      <c r="H3" s="17"/>
      <c r="I3" s="17"/>
      <c r="J3" s="17"/>
    </row>
    <row r="4" spans="2:10" ht="12" customHeight="1" x14ac:dyDescent="0.2">
      <c r="B4" s="16" t="s">
        <v>124</v>
      </c>
      <c r="D4" s="17"/>
      <c r="E4" s="17"/>
      <c r="F4" s="17"/>
      <c r="G4" s="17"/>
      <c r="H4" s="17"/>
      <c r="I4" s="17"/>
      <c r="J4" s="17"/>
    </row>
    <row r="5" spans="2:10" ht="12" customHeight="1" x14ac:dyDescent="0.2">
      <c r="D5" s="17"/>
      <c r="E5" s="17"/>
      <c r="F5" s="17"/>
      <c r="G5" s="17"/>
      <c r="H5" s="17"/>
      <c r="I5" s="17"/>
      <c r="J5" s="17"/>
    </row>
    <row r="6" spans="2:10" ht="12" customHeight="1" x14ac:dyDescent="0.2">
      <c r="D6" s="17"/>
      <c r="E6" s="17"/>
      <c r="F6" s="17"/>
      <c r="G6" s="17"/>
      <c r="H6" s="17"/>
      <c r="I6" s="17"/>
      <c r="J6" s="17"/>
    </row>
    <row r="7" spans="2:10" ht="12" customHeight="1" x14ac:dyDescent="0.2">
      <c r="D7" s="17"/>
      <c r="E7" s="17"/>
      <c r="F7" s="17" t="s">
        <v>2</v>
      </c>
      <c r="G7" s="17"/>
      <c r="H7" s="17"/>
      <c r="I7" s="17" t="s">
        <v>3</v>
      </c>
      <c r="J7" s="17"/>
    </row>
    <row r="8" spans="2:10" ht="12" customHeight="1" x14ac:dyDescent="0.2">
      <c r="D8" s="19" t="s">
        <v>4</v>
      </c>
      <c r="E8" s="19" t="s">
        <v>5</v>
      </c>
      <c r="F8" s="19" t="s">
        <v>6</v>
      </c>
      <c r="G8" s="19" t="s">
        <v>7</v>
      </c>
      <c r="H8" s="19" t="s">
        <v>8</v>
      </c>
      <c r="I8" s="19" t="s">
        <v>9</v>
      </c>
      <c r="J8" s="19" t="s">
        <v>10</v>
      </c>
    </row>
    <row r="9" spans="2:10" ht="12" customHeight="1" x14ac:dyDescent="0.2">
      <c r="B9" s="20"/>
      <c r="D9" s="17"/>
      <c r="E9" s="17"/>
      <c r="F9" s="17"/>
      <c r="G9" s="17"/>
      <c r="H9" s="17"/>
      <c r="I9" s="21"/>
      <c r="J9" s="17"/>
    </row>
    <row r="10" spans="2:10" ht="12" customHeight="1" x14ac:dyDescent="0.2">
      <c r="B10" s="20" t="s">
        <v>11</v>
      </c>
      <c r="D10" s="22"/>
      <c r="E10" s="17"/>
      <c r="F10" s="23"/>
      <c r="H10" s="24"/>
      <c r="I10" s="23"/>
      <c r="J10" s="17"/>
    </row>
    <row r="11" spans="2:10" ht="12" customHeight="1" x14ac:dyDescent="0.2">
      <c r="D11" s="17" t="str">
        <f>'8.1.7 - 8.1.12'!B273</f>
        <v>396</v>
      </c>
      <c r="E11" s="17" t="s">
        <v>115</v>
      </c>
      <c r="F11" s="21">
        <f>'8.1.7 - 8.1.12'!F273</f>
        <v>1137286.9387500007</v>
      </c>
      <c r="G11" s="21" t="str">
        <f>'8.1.7 - 8.1.12'!C273</f>
        <v>ID</v>
      </c>
      <c r="H11" s="25" t="s">
        <v>114</v>
      </c>
      <c r="I11" s="23">
        <f t="shared" ref="I11:I42" si="0">IF(H11="Situs",IF(G11="WA",F11,0),H11*F11)</f>
        <v>0</v>
      </c>
      <c r="J11" s="17" t="s">
        <v>21</v>
      </c>
    </row>
    <row r="12" spans="2:10" ht="12" customHeight="1" x14ac:dyDescent="0.2">
      <c r="D12" s="17" t="str">
        <f>'8.1.7 - 8.1.12'!B274</f>
        <v>396</v>
      </c>
      <c r="E12" s="17" t="s">
        <v>115</v>
      </c>
      <c r="F12" s="21">
        <f>'8.1.7 - 8.1.12'!F274</f>
        <v>3124404.9162500054</v>
      </c>
      <c r="G12" s="21" t="str">
        <f>'8.1.7 - 8.1.12'!C274</f>
        <v>OR</v>
      </c>
      <c r="H12" s="25" t="s">
        <v>114</v>
      </c>
      <c r="I12" s="23">
        <f t="shared" si="0"/>
        <v>0</v>
      </c>
      <c r="J12" s="17" t="s">
        <v>21</v>
      </c>
    </row>
    <row r="13" spans="2:10" ht="12" customHeight="1" x14ac:dyDescent="0.2">
      <c r="D13" s="17" t="str">
        <f>'8.1.7 - 8.1.12'!B276</f>
        <v>396</v>
      </c>
      <c r="E13" s="17" t="s">
        <v>115</v>
      </c>
      <c r="F13" s="21">
        <f>'8.1.7 - 8.1.12'!F276</f>
        <v>100611.23083329946</v>
      </c>
      <c r="G13" s="21" t="str">
        <f>'8.1.7 - 8.1.12'!C276</f>
        <v>CAGE</v>
      </c>
      <c r="H13" s="25">
        <v>0</v>
      </c>
      <c r="I13" s="23">
        <f t="shared" si="0"/>
        <v>0</v>
      </c>
      <c r="J13" s="17" t="s">
        <v>21</v>
      </c>
    </row>
    <row r="14" spans="2:10" ht="12" customHeight="1" x14ac:dyDescent="0.2">
      <c r="D14" s="17" t="str">
        <f>'8.1.7 - 8.1.12'!B279</f>
        <v>396</v>
      </c>
      <c r="E14" s="17" t="s">
        <v>115</v>
      </c>
      <c r="F14" s="21">
        <f>'8.1.7 - 8.1.12'!F279</f>
        <v>-1993049.6216666698</v>
      </c>
      <c r="G14" s="21" t="str">
        <f>'8.1.7 - 8.1.12'!C279</f>
        <v>SO</v>
      </c>
      <c r="H14" s="25">
        <v>7.0845810240555085E-2</v>
      </c>
      <c r="I14" s="23">
        <f t="shared" si="0"/>
        <v>-141199.215296607</v>
      </c>
      <c r="J14" s="17" t="s">
        <v>21</v>
      </c>
    </row>
    <row r="15" spans="2:10" ht="12" customHeight="1" x14ac:dyDescent="0.2">
      <c r="D15" s="17" t="str">
        <f>'8.1.7 - 8.1.12'!B280</f>
        <v>396</v>
      </c>
      <c r="E15" s="17" t="s">
        <v>115</v>
      </c>
      <c r="F15" s="21">
        <f>'8.1.7 - 8.1.12'!F280</f>
        <v>-217056.15791666973</v>
      </c>
      <c r="G15" s="21" t="str">
        <f>'8.1.7 - 8.1.12'!C280</f>
        <v>SG</v>
      </c>
      <c r="H15" s="25">
        <v>7.9787774498314715E-2</v>
      </c>
      <c r="I15" s="23">
        <f t="shared" si="0"/>
        <v>-17318.427781325834</v>
      </c>
      <c r="J15" s="17" t="s">
        <v>21</v>
      </c>
    </row>
    <row r="16" spans="2:10" ht="12" customHeight="1" x14ac:dyDescent="0.2">
      <c r="D16" s="17" t="str">
        <f>'8.1.7 - 8.1.12'!B281</f>
        <v>396</v>
      </c>
      <c r="E16" s="17" t="s">
        <v>115</v>
      </c>
      <c r="F16" s="21">
        <f>'8.1.7 - 8.1.12'!F281</f>
        <v>6818751.96875</v>
      </c>
      <c r="G16" s="21" t="str">
        <f>'8.1.7 - 8.1.12'!C281</f>
        <v>UT</v>
      </c>
      <c r="H16" s="25" t="s">
        <v>114</v>
      </c>
      <c r="I16" s="23">
        <f t="shared" si="0"/>
        <v>0</v>
      </c>
      <c r="J16" s="17" t="s">
        <v>21</v>
      </c>
    </row>
    <row r="17" spans="4:10" ht="12" customHeight="1" x14ac:dyDescent="0.2">
      <c r="D17" s="17" t="str">
        <f>'8.1.7 - 8.1.12'!B282</f>
        <v>396</v>
      </c>
      <c r="E17" s="17" t="s">
        <v>115</v>
      </c>
      <c r="F17" s="21">
        <f>'8.1.7 - 8.1.12'!F282</f>
        <v>-54836.969166669995</v>
      </c>
      <c r="G17" s="21" t="str">
        <f>'8.1.7 - 8.1.12'!C282</f>
        <v>WA</v>
      </c>
      <c r="H17" s="25" t="s">
        <v>114</v>
      </c>
      <c r="I17" s="23">
        <f t="shared" si="0"/>
        <v>-54836.969166669995</v>
      </c>
      <c r="J17" s="17" t="s">
        <v>21</v>
      </c>
    </row>
    <row r="18" spans="4:10" ht="12" customHeight="1" x14ac:dyDescent="0.2">
      <c r="D18" s="17" t="str">
        <f>'8.1.7 - 8.1.12'!B283</f>
        <v>396</v>
      </c>
      <c r="E18" s="17" t="s">
        <v>115</v>
      </c>
      <c r="F18" s="21">
        <f>'8.1.7 - 8.1.12'!F283</f>
        <v>1582243.6029166989</v>
      </c>
      <c r="G18" s="21" t="str">
        <f>'8.1.7 - 8.1.12'!C283</f>
        <v>WY-ALL</v>
      </c>
      <c r="H18" s="25" t="s">
        <v>114</v>
      </c>
      <c r="I18" s="23">
        <f t="shared" si="0"/>
        <v>0</v>
      </c>
      <c r="J18" s="17" t="s">
        <v>21</v>
      </c>
    </row>
    <row r="19" spans="4:10" ht="12" customHeight="1" x14ac:dyDescent="0.2">
      <c r="D19" s="17" t="str">
        <f>'8.1.7 - 8.1.12'!B284</f>
        <v>396</v>
      </c>
      <c r="E19" s="17" t="s">
        <v>115</v>
      </c>
      <c r="F19" s="21">
        <f>'8.1.7 - 8.1.12'!F284</f>
        <v>19506.004166670144</v>
      </c>
      <c r="G19" s="21" t="str">
        <f>'8.1.7 - 8.1.12'!C284</f>
        <v>WY-ALL</v>
      </c>
      <c r="H19" s="25" t="s">
        <v>114</v>
      </c>
      <c r="I19" s="23">
        <f t="shared" si="0"/>
        <v>0</v>
      </c>
      <c r="J19" s="17" t="s">
        <v>21</v>
      </c>
    </row>
    <row r="20" spans="4:10" ht="12" customHeight="1" x14ac:dyDescent="0.2">
      <c r="D20" s="17" t="str">
        <f>'8.1.7 - 8.1.12'!B285</f>
        <v>397</v>
      </c>
      <c r="E20" s="17" t="s">
        <v>115</v>
      </c>
      <c r="F20" s="21">
        <f>'8.1.7 - 8.1.12'!F285</f>
        <v>-210822.73166667018</v>
      </c>
      <c r="G20" s="21" t="str">
        <f>'8.1.7 - 8.1.12'!C285</f>
        <v>CA</v>
      </c>
      <c r="H20" s="25" t="s">
        <v>114</v>
      </c>
      <c r="I20" s="23">
        <f t="shared" si="0"/>
        <v>0</v>
      </c>
      <c r="J20" s="17" t="s">
        <v>21</v>
      </c>
    </row>
    <row r="21" spans="4:10" ht="12" customHeight="1" x14ac:dyDescent="0.2">
      <c r="D21" s="17" t="str">
        <f>'8.1.7 - 8.1.12'!B286</f>
        <v>397</v>
      </c>
      <c r="E21" s="17" t="s">
        <v>115</v>
      </c>
      <c r="F21" s="21">
        <f>'8.1.7 - 8.1.12'!F286</f>
        <v>-183319.21208332991</v>
      </c>
      <c r="G21" s="21" t="str">
        <f>'8.1.7 - 8.1.12'!C286</f>
        <v>CN</v>
      </c>
      <c r="H21" s="25">
        <v>6.742981175467383E-2</v>
      </c>
      <c r="I21" s="23">
        <f t="shared" si="0"/>
        <v>-12361.179961794063</v>
      </c>
      <c r="J21" s="17" t="s">
        <v>23</v>
      </c>
    </row>
    <row r="22" spans="4:10" ht="12" customHeight="1" x14ac:dyDescent="0.2">
      <c r="D22" s="17" t="str">
        <f>'8.1.7 - 8.1.12'!B287</f>
        <v>397</v>
      </c>
      <c r="E22" s="17" t="s">
        <v>115</v>
      </c>
      <c r="F22" s="21">
        <f>'8.1.7 - 8.1.12'!F287</f>
        <v>673708.89416670054</v>
      </c>
      <c r="G22" s="21" t="str">
        <f>'8.1.7 - 8.1.12'!C287</f>
        <v>ID</v>
      </c>
      <c r="H22" s="25" t="s">
        <v>114</v>
      </c>
      <c r="I22" s="23">
        <f t="shared" si="0"/>
        <v>0</v>
      </c>
      <c r="J22" s="17" t="s">
        <v>23</v>
      </c>
    </row>
    <row r="23" spans="4:10" ht="12" customHeight="1" x14ac:dyDescent="0.2">
      <c r="D23" s="17" t="str">
        <f>'8.1.7 - 8.1.12'!B288</f>
        <v>397</v>
      </c>
      <c r="E23" s="17" t="s">
        <v>115</v>
      </c>
      <c r="F23" s="21">
        <f>'8.1.7 - 8.1.12'!F288</f>
        <v>-8275989.1716666967</v>
      </c>
      <c r="G23" s="21" t="str">
        <f>'8.1.7 - 8.1.12'!C288</f>
        <v>OR</v>
      </c>
      <c r="H23" s="25" t="s">
        <v>114</v>
      </c>
      <c r="I23" s="23">
        <f t="shared" si="0"/>
        <v>0</v>
      </c>
      <c r="J23" s="17" t="s">
        <v>23</v>
      </c>
    </row>
    <row r="24" spans="4:10" ht="12" customHeight="1" x14ac:dyDescent="0.2">
      <c r="D24" s="17" t="str">
        <f>'8.1.7 - 8.1.12'!B290</f>
        <v>397</v>
      </c>
      <c r="E24" s="17" t="s">
        <v>115</v>
      </c>
      <c r="F24" s="21">
        <f>'8.1.7 - 8.1.12'!F290</f>
        <v>125754.95958329737</v>
      </c>
      <c r="G24" s="21" t="str">
        <f>'8.1.7 - 8.1.12'!C290</f>
        <v>CAGE</v>
      </c>
      <c r="H24" s="25">
        <v>0</v>
      </c>
      <c r="I24" s="23">
        <f t="shared" si="0"/>
        <v>0</v>
      </c>
      <c r="J24" s="17" t="s">
        <v>23</v>
      </c>
    </row>
    <row r="25" spans="4:10" ht="12" customHeight="1" x14ac:dyDescent="0.2">
      <c r="D25" s="17" t="str">
        <f>'8.1.7 - 8.1.12'!B291</f>
        <v>397</v>
      </c>
      <c r="E25" s="17" t="s">
        <v>115</v>
      </c>
      <c r="F25" s="21">
        <f>'8.1.7 - 8.1.12'!F291</f>
        <v>-48691.464999999851</v>
      </c>
      <c r="G25" s="21" t="str">
        <f>'8.1.7 - 8.1.12'!C291</f>
        <v>CAGW</v>
      </c>
      <c r="H25" s="25">
        <v>0.22162982918040364</v>
      </c>
      <c r="I25" s="23">
        <f t="shared" si="0"/>
        <v>-10791.48107049357</v>
      </c>
      <c r="J25" s="17" t="s">
        <v>23</v>
      </c>
    </row>
    <row r="26" spans="4:10" ht="12" customHeight="1" x14ac:dyDescent="0.2">
      <c r="D26" s="17" t="str">
        <f>'8.1.7 - 8.1.12'!B292</f>
        <v>397</v>
      </c>
      <c r="E26" s="17" t="s">
        <v>115</v>
      </c>
      <c r="F26" s="21">
        <f>'8.1.7 - 8.1.12'!F292</f>
        <v>71346.666249999776</v>
      </c>
      <c r="G26" s="21" t="str">
        <f>'8.1.7 - 8.1.12'!C292</f>
        <v>JBG</v>
      </c>
      <c r="H26" s="25">
        <v>0.22162982918040364</v>
      </c>
      <c r="I26" s="23">
        <f t="shared" si="0"/>
        <v>15812.54945357872</v>
      </c>
      <c r="J26" s="17" t="s">
        <v>23</v>
      </c>
    </row>
    <row r="27" spans="4:10" ht="12" customHeight="1" x14ac:dyDescent="0.2">
      <c r="D27" s="17" t="str">
        <f>'8.1.7 - 8.1.12'!B293</f>
        <v>397</v>
      </c>
      <c r="E27" s="17" t="s">
        <v>115</v>
      </c>
      <c r="F27" s="21">
        <f>'8.1.7 - 8.1.12'!F293</f>
        <v>5656150.6591669917</v>
      </c>
      <c r="G27" s="21" t="str">
        <f>'8.1.7 - 8.1.12'!C293</f>
        <v>SG</v>
      </c>
      <c r="H27" s="25">
        <v>7.9787774498314715E-2</v>
      </c>
      <c r="I27" s="23">
        <f t="shared" si="0"/>
        <v>451291.67332211009</v>
      </c>
      <c r="J27" s="17" t="s">
        <v>23</v>
      </c>
    </row>
    <row r="28" spans="4:10" ht="12" customHeight="1" x14ac:dyDescent="0.2">
      <c r="D28" s="17" t="str">
        <f>'8.1.7 - 8.1.12'!B294</f>
        <v>397</v>
      </c>
      <c r="E28" s="17" t="s">
        <v>115</v>
      </c>
      <c r="F28" s="21">
        <f>'8.1.7 - 8.1.12'!F294</f>
        <v>765662.68958330154</v>
      </c>
      <c r="G28" s="21" t="str">
        <f>'8.1.7 - 8.1.12'!C294</f>
        <v>SO</v>
      </c>
      <c r="H28" s="25">
        <v>7.0845810240555085E-2</v>
      </c>
      <c r="I28" s="23">
        <f t="shared" si="0"/>
        <v>54243.993614491614</v>
      </c>
      <c r="J28" s="17" t="s">
        <v>23</v>
      </c>
    </row>
    <row r="29" spans="4:10" ht="12" customHeight="1" x14ac:dyDescent="0.2">
      <c r="D29" s="17" t="str">
        <f>'8.1.7 - 8.1.12'!B295</f>
        <v>397</v>
      </c>
      <c r="E29" s="17" t="s">
        <v>115</v>
      </c>
      <c r="F29" s="21">
        <f>'8.1.7 - 8.1.12'!F295</f>
        <v>1618268.5908332989</v>
      </c>
      <c r="G29" s="21" t="str">
        <f>'8.1.7 - 8.1.12'!C295</f>
        <v>UT</v>
      </c>
      <c r="H29" s="25" t="s">
        <v>114</v>
      </c>
      <c r="I29" s="23">
        <f t="shared" si="0"/>
        <v>0</v>
      </c>
      <c r="J29" s="17" t="s">
        <v>23</v>
      </c>
    </row>
    <row r="30" spans="4:10" ht="12" customHeight="1" x14ac:dyDescent="0.2">
      <c r="D30" s="17" t="str">
        <f>'8.1.7 - 8.1.12'!B296</f>
        <v>397</v>
      </c>
      <c r="E30" s="17" t="s">
        <v>115</v>
      </c>
      <c r="F30" s="21">
        <f>'8.1.7 - 8.1.12'!F296</f>
        <v>-29253.94208329916</v>
      </c>
      <c r="G30" s="21" t="str">
        <f>'8.1.7 - 8.1.12'!C296</f>
        <v>WA</v>
      </c>
      <c r="H30" s="25" t="s">
        <v>114</v>
      </c>
      <c r="I30" s="23">
        <f t="shared" si="0"/>
        <v>-29253.94208329916</v>
      </c>
      <c r="J30" s="17" t="s">
        <v>23</v>
      </c>
    </row>
    <row r="31" spans="4:10" ht="12" customHeight="1" x14ac:dyDescent="0.2">
      <c r="D31" s="17" t="str">
        <f>'8.1.7 - 8.1.12'!B297</f>
        <v>397</v>
      </c>
      <c r="E31" s="17" t="s">
        <v>115</v>
      </c>
      <c r="F31" s="21">
        <f>'8.1.7 - 8.1.12'!F297</f>
        <v>1060372.2700000033</v>
      </c>
      <c r="G31" s="21" t="str">
        <f>'8.1.7 - 8.1.12'!C297</f>
        <v>WY-ALL</v>
      </c>
      <c r="H31" s="25" t="s">
        <v>114</v>
      </c>
      <c r="I31" s="23">
        <f t="shared" si="0"/>
        <v>0</v>
      </c>
      <c r="J31" s="17" t="s">
        <v>23</v>
      </c>
    </row>
    <row r="32" spans="4:10" ht="12" customHeight="1" x14ac:dyDescent="0.2">
      <c r="D32" s="17" t="str">
        <f>'8.1.7 - 8.1.12'!B298</f>
        <v>397</v>
      </c>
      <c r="E32" s="17" t="s">
        <v>115</v>
      </c>
      <c r="F32" s="21">
        <f>'8.1.7 - 8.1.12'!F298</f>
        <v>-751.50791666936129</v>
      </c>
      <c r="G32" s="21" t="str">
        <f>'8.1.7 - 8.1.12'!C298</f>
        <v>WY-ALL</v>
      </c>
      <c r="H32" s="25" t="s">
        <v>114</v>
      </c>
      <c r="I32" s="23">
        <f t="shared" si="0"/>
        <v>0</v>
      </c>
      <c r="J32" s="17" t="s">
        <v>23</v>
      </c>
    </row>
    <row r="33" spans="4:10" ht="12" customHeight="1" x14ac:dyDescent="0.2">
      <c r="D33" s="17" t="str">
        <f>'8.1.7 - 8.1.12'!B299</f>
        <v>398</v>
      </c>
      <c r="E33" s="17" t="s">
        <v>115</v>
      </c>
      <c r="F33" s="21">
        <f>'8.1.7 - 8.1.12'!F299</f>
        <v>3761.21875</v>
      </c>
      <c r="G33" s="21" t="str">
        <f>'8.1.7 - 8.1.12'!C299</f>
        <v>CA</v>
      </c>
      <c r="H33" s="25" t="s">
        <v>114</v>
      </c>
      <c r="I33" s="23">
        <f t="shared" si="0"/>
        <v>0</v>
      </c>
      <c r="J33" s="17" t="s">
        <v>23</v>
      </c>
    </row>
    <row r="34" spans="4:10" ht="12" customHeight="1" x14ac:dyDescent="0.2">
      <c r="D34" s="17" t="str">
        <f>'8.1.7 - 8.1.12'!B300</f>
        <v>398</v>
      </c>
      <c r="E34" s="17" t="s">
        <v>115</v>
      </c>
      <c r="F34" s="21">
        <f>'8.1.7 - 8.1.12'!F300</f>
        <v>-159.70291666660341</v>
      </c>
      <c r="G34" s="21" t="str">
        <f>'8.1.7 - 8.1.12'!C300</f>
        <v>CN</v>
      </c>
      <c r="H34" s="25">
        <v>6.742981175467383E-2</v>
      </c>
      <c r="I34" s="23">
        <f t="shared" si="0"/>
        <v>-10.76873760750143</v>
      </c>
      <c r="J34" s="17" t="s">
        <v>23</v>
      </c>
    </row>
    <row r="35" spans="4:10" ht="12" customHeight="1" x14ac:dyDescent="0.2">
      <c r="D35" s="17" t="str">
        <f>'8.1.7 - 8.1.12'!B301</f>
        <v>398</v>
      </c>
      <c r="E35" s="17" t="s">
        <v>115</v>
      </c>
      <c r="F35" s="21">
        <f>'8.1.7 - 8.1.12'!F301</f>
        <v>8606.4591666666965</v>
      </c>
      <c r="G35" s="21" t="str">
        <f>'8.1.7 - 8.1.12'!C301</f>
        <v>ID</v>
      </c>
      <c r="H35" s="25" t="s">
        <v>114</v>
      </c>
      <c r="I35" s="23">
        <f t="shared" si="0"/>
        <v>0</v>
      </c>
      <c r="J35" s="17" t="s">
        <v>23</v>
      </c>
    </row>
    <row r="36" spans="4:10" ht="12" customHeight="1" x14ac:dyDescent="0.2">
      <c r="D36" s="17" t="str">
        <f>'8.1.7 - 8.1.12'!B302</f>
        <v>398</v>
      </c>
      <c r="E36" s="17" t="s">
        <v>115</v>
      </c>
      <c r="F36" s="21">
        <f>'8.1.7 - 8.1.12'!F302</f>
        <v>94811.114583329996</v>
      </c>
      <c r="G36" s="21" t="str">
        <f>'8.1.7 - 8.1.12'!C302</f>
        <v>OR</v>
      </c>
      <c r="H36" s="25" t="s">
        <v>114</v>
      </c>
      <c r="I36" s="23">
        <f t="shared" si="0"/>
        <v>0</v>
      </c>
      <c r="J36" s="17" t="s">
        <v>23</v>
      </c>
    </row>
    <row r="37" spans="4:10" ht="12" customHeight="1" x14ac:dyDescent="0.2">
      <c r="D37" s="17" t="str">
        <f>'8.1.7 - 8.1.12'!B304</f>
        <v>398</v>
      </c>
      <c r="E37" s="17" t="s">
        <v>115</v>
      </c>
      <c r="F37" s="21">
        <f>'8.1.7 - 8.1.12'!F304</f>
        <v>4675.4391666699667</v>
      </c>
      <c r="G37" s="21" t="str">
        <f>'8.1.7 - 8.1.12'!C304</f>
        <v>CAGE</v>
      </c>
      <c r="H37" s="25">
        <v>0</v>
      </c>
      <c r="I37" s="23">
        <f t="shared" si="0"/>
        <v>0</v>
      </c>
      <c r="J37" s="17" t="s">
        <v>23</v>
      </c>
    </row>
    <row r="38" spans="4:10" ht="12" customHeight="1" x14ac:dyDescent="0.2">
      <c r="D38" s="17" t="str">
        <f>'8.1.7 - 8.1.12'!B307</f>
        <v>398</v>
      </c>
      <c r="E38" s="17" t="s">
        <v>115</v>
      </c>
      <c r="F38" s="21">
        <f>'8.1.7 - 8.1.12'!F307</f>
        <v>-147982.7799999998</v>
      </c>
      <c r="G38" s="21" t="str">
        <f>'8.1.7 - 8.1.12'!C307</f>
        <v>SO</v>
      </c>
      <c r="H38" s="25">
        <v>7.0845810240555085E-2</v>
      </c>
      <c r="I38" s="23">
        <f t="shared" si="0"/>
        <v>-10483.959950749795</v>
      </c>
      <c r="J38" s="17" t="s">
        <v>23</v>
      </c>
    </row>
    <row r="39" spans="4:10" ht="12" customHeight="1" x14ac:dyDescent="0.2">
      <c r="D39" s="17" t="str">
        <f>'8.1.7 - 8.1.12'!B308</f>
        <v>398</v>
      </c>
      <c r="E39" s="17" t="s">
        <v>115</v>
      </c>
      <c r="F39" s="21">
        <f>'8.1.7 - 8.1.12'!F308</f>
        <v>36113.839583333931</v>
      </c>
      <c r="G39" s="21" t="str">
        <f>'8.1.7 - 8.1.12'!C308</f>
        <v>SG</v>
      </c>
      <c r="H39" s="25">
        <v>7.9787774498314715E-2</v>
      </c>
      <c r="I39" s="23">
        <f t="shared" si="0"/>
        <v>2881.4428889433593</v>
      </c>
      <c r="J39" s="17" t="s">
        <v>23</v>
      </c>
    </row>
    <row r="40" spans="4:10" ht="12" customHeight="1" x14ac:dyDescent="0.2">
      <c r="D40" s="17" t="str">
        <f>'8.1.7 - 8.1.12'!B309</f>
        <v>398</v>
      </c>
      <c r="E40" s="17" t="s">
        <v>115</v>
      </c>
      <c r="F40" s="21">
        <f>'8.1.7 - 8.1.12'!F309</f>
        <v>33968.049583329819</v>
      </c>
      <c r="G40" s="21" t="str">
        <f>'8.1.7 - 8.1.12'!C309</f>
        <v>UT</v>
      </c>
      <c r="H40" s="25" t="s">
        <v>114</v>
      </c>
      <c r="I40" s="23">
        <f t="shared" si="0"/>
        <v>0</v>
      </c>
      <c r="J40" s="17" t="s">
        <v>23</v>
      </c>
    </row>
    <row r="41" spans="4:10" ht="12" customHeight="1" x14ac:dyDescent="0.2">
      <c r="D41" s="17" t="str">
        <f>'8.1.7 - 8.1.12'!B310</f>
        <v>398</v>
      </c>
      <c r="E41" s="17" t="s">
        <v>115</v>
      </c>
      <c r="F41" s="21">
        <f>'8.1.7 - 8.1.12'!F310</f>
        <v>8329.2412499999919</v>
      </c>
      <c r="G41" s="21" t="str">
        <f>'8.1.7 - 8.1.12'!C310</f>
        <v>WA</v>
      </c>
      <c r="H41" s="25" t="s">
        <v>114</v>
      </c>
      <c r="I41" s="23">
        <f t="shared" si="0"/>
        <v>8329.2412499999919</v>
      </c>
      <c r="J41" s="17" t="s">
        <v>23</v>
      </c>
    </row>
    <row r="42" spans="4:10" ht="12" customHeight="1" x14ac:dyDescent="0.2">
      <c r="D42" s="17" t="str">
        <f>'8.1.7 - 8.1.12'!B311</f>
        <v>398</v>
      </c>
      <c r="E42" s="17" t="s">
        <v>115</v>
      </c>
      <c r="F42" s="21">
        <f>'8.1.7 - 8.1.12'!F311</f>
        <v>-486.53624999997555</v>
      </c>
      <c r="G42" s="21" t="str">
        <f>'8.1.7 - 8.1.12'!C311</f>
        <v>WY-ALL</v>
      </c>
      <c r="H42" s="25" t="s">
        <v>114</v>
      </c>
      <c r="I42" s="23">
        <f t="shared" si="0"/>
        <v>0</v>
      </c>
      <c r="J42" s="17" t="s">
        <v>23</v>
      </c>
    </row>
    <row r="43" spans="4:10" ht="12" customHeight="1" x14ac:dyDescent="0.2">
      <c r="D43" s="17"/>
      <c r="E43" s="17"/>
      <c r="F43" s="27">
        <f>SUM(F11:F42)</f>
        <v>11781934.955000257</v>
      </c>
      <c r="G43" s="21"/>
      <c r="H43" s="25"/>
      <c r="I43" s="27">
        <f>SUM(I11:I42)</f>
        <v>256302.95648057686</v>
      </c>
      <c r="J43" s="17"/>
    </row>
    <row r="44" spans="4:10" ht="12" customHeight="1" x14ac:dyDescent="0.2">
      <c r="D44" s="17"/>
      <c r="E44" s="17"/>
      <c r="F44" s="21"/>
      <c r="G44" s="21"/>
      <c r="H44" s="25"/>
      <c r="I44" s="23"/>
      <c r="J44" s="17"/>
    </row>
    <row r="45" spans="4:10" ht="12" customHeight="1" x14ac:dyDescent="0.2">
      <c r="D45" s="17"/>
      <c r="E45" s="17"/>
      <c r="F45" s="21"/>
      <c r="G45" s="21"/>
      <c r="H45" s="25"/>
      <c r="I45" s="23"/>
      <c r="J45" s="17"/>
    </row>
    <row r="46" spans="4:10" ht="12" customHeight="1" x14ac:dyDescent="0.2">
      <c r="D46" s="17"/>
      <c r="E46" s="17"/>
      <c r="F46" s="21"/>
      <c r="G46" s="21"/>
      <c r="H46" s="25"/>
      <c r="I46" s="23"/>
      <c r="J46" s="17"/>
    </row>
    <row r="47" spans="4:10" ht="12" customHeight="1" x14ac:dyDescent="0.2">
      <c r="D47" s="17"/>
      <c r="E47" s="17"/>
      <c r="F47" s="21"/>
      <c r="G47" s="21"/>
      <c r="H47" s="25"/>
      <c r="I47" s="23"/>
      <c r="J47" s="17"/>
    </row>
    <row r="48" spans="4:10" ht="12" customHeight="1" x14ac:dyDescent="0.2">
      <c r="D48" s="17"/>
      <c r="E48" s="17"/>
      <c r="F48" s="21"/>
      <c r="G48" s="21"/>
      <c r="H48" s="25"/>
      <c r="I48" s="23"/>
      <c r="J48" s="17"/>
    </row>
    <row r="49" spans="1:10" ht="12" customHeight="1" x14ac:dyDescent="0.2">
      <c r="D49" s="17"/>
      <c r="E49" s="17"/>
      <c r="F49" s="21"/>
      <c r="G49" s="21"/>
      <c r="H49" s="25"/>
      <c r="I49" s="23"/>
      <c r="J49" s="17"/>
    </row>
    <row r="50" spans="1:10" ht="12" customHeight="1" x14ac:dyDescent="0.2">
      <c r="D50" s="17"/>
      <c r="E50" s="17"/>
      <c r="F50" s="21"/>
      <c r="G50" s="21"/>
      <c r="H50" s="25"/>
      <c r="I50" s="23"/>
      <c r="J50" s="17"/>
    </row>
    <row r="51" spans="1:10" ht="12" customHeight="1" x14ac:dyDescent="0.2">
      <c r="D51" s="17"/>
      <c r="E51" s="17"/>
      <c r="F51" s="21"/>
      <c r="G51" s="21"/>
      <c r="H51" s="25"/>
      <c r="I51" s="23"/>
      <c r="J51" s="17"/>
    </row>
    <row r="52" spans="1:10" ht="12" customHeight="1" x14ac:dyDescent="0.2">
      <c r="D52" s="17"/>
      <c r="E52" s="17"/>
      <c r="F52" s="21"/>
      <c r="G52" s="21"/>
      <c r="H52" s="25"/>
      <c r="I52" s="23"/>
      <c r="J52" s="17"/>
    </row>
    <row r="53" spans="1:10" ht="12" customHeight="1" thickBot="1" x14ac:dyDescent="0.25">
      <c r="B53" s="16" t="s">
        <v>116</v>
      </c>
      <c r="D53" s="17"/>
      <c r="E53" s="17"/>
      <c r="F53" s="21"/>
      <c r="G53" s="21"/>
      <c r="H53" s="24"/>
      <c r="I53" s="23"/>
      <c r="J53" s="17"/>
    </row>
    <row r="54" spans="1:10" ht="12" customHeight="1" x14ac:dyDescent="0.2">
      <c r="A54" s="28"/>
      <c r="B54" s="34" t="str">
        <f>'8.1'!B58</f>
        <v xml:space="preserve"> This adjustment walks forward the Average-of-Monthly-Average electric plant in-service balances for the twelve-month period ended June 30, 2022 to End-of-Period levels as of June 30, 2022.
</v>
      </c>
      <c r="C54" s="34"/>
      <c r="D54" s="34"/>
      <c r="E54" s="34"/>
      <c r="F54" s="34"/>
      <c r="G54" s="34"/>
      <c r="H54" s="34"/>
      <c r="I54" s="34"/>
      <c r="J54" s="41"/>
    </row>
    <row r="55" spans="1:10" ht="12" customHeight="1" x14ac:dyDescent="0.2">
      <c r="A55" s="29"/>
      <c r="B55" s="42"/>
      <c r="C55" s="42"/>
      <c r="D55" s="42"/>
      <c r="E55" s="42"/>
      <c r="F55" s="42"/>
      <c r="G55" s="42"/>
      <c r="H55" s="42"/>
      <c r="I55" s="42"/>
      <c r="J55" s="43"/>
    </row>
    <row r="56" spans="1:10" ht="12" customHeight="1" x14ac:dyDescent="0.2">
      <c r="A56" s="29"/>
      <c r="B56" s="42"/>
      <c r="C56" s="42"/>
      <c r="D56" s="42"/>
      <c r="E56" s="42"/>
      <c r="F56" s="42"/>
      <c r="G56" s="42"/>
      <c r="H56" s="42"/>
      <c r="I56" s="42"/>
      <c r="J56" s="43"/>
    </row>
    <row r="57" spans="1:10" ht="12" customHeight="1" x14ac:dyDescent="0.2">
      <c r="A57" s="29"/>
      <c r="B57" s="42"/>
      <c r="C57" s="42"/>
      <c r="D57" s="42"/>
      <c r="E57" s="42"/>
      <c r="F57" s="42"/>
      <c r="G57" s="42"/>
      <c r="H57" s="42"/>
      <c r="I57" s="42"/>
      <c r="J57" s="43"/>
    </row>
    <row r="58" spans="1:10" ht="12" customHeight="1" x14ac:dyDescent="0.2">
      <c r="A58" s="29"/>
      <c r="B58" s="42"/>
      <c r="C58" s="42"/>
      <c r="D58" s="42"/>
      <c r="E58" s="42"/>
      <c r="F58" s="42"/>
      <c r="G58" s="42"/>
      <c r="H58" s="42"/>
      <c r="I58" s="42"/>
      <c r="J58" s="43"/>
    </row>
    <row r="59" spans="1:10" ht="12" customHeight="1" x14ac:dyDescent="0.2">
      <c r="A59" s="29"/>
      <c r="B59" s="42"/>
      <c r="C59" s="42"/>
      <c r="D59" s="42"/>
      <c r="E59" s="42"/>
      <c r="F59" s="42"/>
      <c r="G59" s="42"/>
      <c r="H59" s="42"/>
      <c r="I59" s="42"/>
      <c r="J59" s="43"/>
    </row>
    <row r="60" spans="1:10" ht="12" customHeight="1" x14ac:dyDescent="0.2">
      <c r="A60" s="29"/>
      <c r="B60" s="42"/>
      <c r="C60" s="42"/>
      <c r="D60" s="42"/>
      <c r="E60" s="42"/>
      <c r="F60" s="42"/>
      <c r="G60" s="42"/>
      <c r="H60" s="42"/>
      <c r="I60" s="42"/>
      <c r="J60" s="43"/>
    </row>
    <row r="61" spans="1:10" ht="12" customHeight="1" thickBot="1" x14ac:dyDescent="0.25">
      <c r="A61" s="30"/>
      <c r="B61" s="44"/>
      <c r="C61" s="44"/>
      <c r="D61" s="44"/>
      <c r="E61" s="44"/>
      <c r="F61" s="44"/>
      <c r="G61" s="44"/>
      <c r="H61" s="44"/>
      <c r="I61" s="44"/>
      <c r="J61" s="45"/>
    </row>
  </sheetData>
  <mergeCells count="1">
    <mergeCell ref="B54:J61"/>
  </mergeCells>
  <conditionalFormatting sqref="B9:B10">
    <cfRule type="cellIs" dxfId="3" priority="1" stopIfTrue="1" operator="equal">
      <formula>"Adjustment to Income/Expense/Rate Base:"</formula>
    </cfRule>
  </conditionalFormatting>
  <conditionalFormatting sqref="J2">
    <cfRule type="cellIs" dxfId="2" priority="2" stopIfTrue="1" operator="equal">
      <formula>"x.x"</formula>
    </cfRule>
  </conditionalFormatting>
  <printOptions horizontalCentered="1"/>
  <pageMargins left="0.7" right="0.7" top="0.75" bottom="0.75" header="0.3" footer="0.3"/>
  <pageSetup scale="8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02E38-A064-4856-81D7-546E417992E4}">
  <sheetPr codeName="Sheet10">
    <pageSetUpPr fitToPage="1"/>
  </sheetPr>
  <dimension ref="A2:J61"/>
  <sheetViews>
    <sheetView tabSelected="1" view="pageBreakPreview" zoomScale="85" zoomScaleNormal="100" zoomScaleSheetLayoutView="85" workbookViewId="0">
      <selection activeCell="Q18" sqref="Q18"/>
    </sheetView>
  </sheetViews>
  <sheetFormatPr defaultColWidth="9.140625" defaultRowHeight="12.75" x14ac:dyDescent="0.2"/>
  <cols>
    <col min="1" max="1" width="2.5703125" style="15" customWidth="1"/>
    <col min="2" max="2" width="4.140625" style="15" customWidth="1"/>
    <col min="3" max="3" width="32.7109375" style="15" customWidth="1"/>
    <col min="4" max="4" width="10.42578125" style="15" customWidth="1"/>
    <col min="5" max="5" width="5.140625" style="15" bestFit="1" customWidth="1"/>
    <col min="6" max="6" width="13.42578125" style="15" bestFit="1" customWidth="1"/>
    <col min="7" max="7" width="9.5703125" style="15" bestFit="1" customWidth="1"/>
    <col min="8" max="8" width="10.7109375" style="15" bestFit="1" customWidth="1"/>
    <col min="9" max="9" width="13.7109375" style="15" bestFit="1" customWidth="1"/>
    <col min="10" max="10" width="6.140625" style="15" bestFit="1" customWidth="1"/>
    <col min="11" max="16384" width="9.140625" style="15"/>
  </cols>
  <sheetData>
    <row r="2" spans="2:10" ht="12" customHeight="1" x14ac:dyDescent="0.2">
      <c r="B2" s="16" t="s">
        <v>0</v>
      </c>
      <c r="D2" s="17"/>
      <c r="E2" s="17"/>
      <c r="F2" s="17"/>
      <c r="G2" s="17"/>
      <c r="H2" s="17"/>
      <c r="I2" s="31" t="s">
        <v>1</v>
      </c>
      <c r="J2" s="17" t="s">
        <v>24</v>
      </c>
    </row>
    <row r="3" spans="2:10" ht="12" customHeight="1" x14ac:dyDescent="0.2">
      <c r="B3" s="16" t="s">
        <v>113</v>
      </c>
      <c r="D3" s="17"/>
      <c r="E3" s="17"/>
      <c r="F3" s="17"/>
      <c r="G3" s="17"/>
      <c r="H3" s="17"/>
      <c r="I3" s="17"/>
      <c r="J3" s="17"/>
    </row>
    <row r="4" spans="2:10" ht="12" customHeight="1" x14ac:dyDescent="0.2">
      <c r="B4" s="16" t="s">
        <v>125</v>
      </c>
      <c r="D4" s="17"/>
      <c r="E4" s="17"/>
      <c r="F4" s="17"/>
      <c r="G4" s="17"/>
      <c r="H4" s="17"/>
      <c r="I4" s="17"/>
      <c r="J4" s="17"/>
    </row>
    <row r="5" spans="2:10" ht="12" customHeight="1" x14ac:dyDescent="0.2">
      <c r="D5" s="17"/>
      <c r="E5" s="17"/>
      <c r="F5" s="17"/>
      <c r="G5" s="17"/>
      <c r="H5" s="17"/>
      <c r="I5" s="17"/>
      <c r="J5" s="17"/>
    </row>
    <row r="6" spans="2:10" ht="12" customHeight="1" x14ac:dyDescent="0.2">
      <c r="D6" s="17"/>
      <c r="E6" s="17"/>
      <c r="F6" s="17"/>
      <c r="G6" s="17"/>
      <c r="H6" s="17"/>
      <c r="I6" s="17"/>
      <c r="J6" s="17"/>
    </row>
    <row r="7" spans="2:10" ht="12" customHeight="1" x14ac:dyDescent="0.2">
      <c r="D7" s="17"/>
      <c r="E7" s="17"/>
      <c r="F7" s="17" t="s">
        <v>2</v>
      </c>
      <c r="G7" s="17"/>
      <c r="H7" s="17"/>
      <c r="I7" s="17" t="s">
        <v>3</v>
      </c>
      <c r="J7" s="17"/>
    </row>
    <row r="8" spans="2:10" ht="12" customHeight="1" x14ac:dyDescent="0.2">
      <c r="D8" s="19" t="s">
        <v>4</v>
      </c>
      <c r="E8" s="19" t="s">
        <v>5</v>
      </c>
      <c r="F8" s="19" t="s">
        <v>6</v>
      </c>
      <c r="G8" s="19" t="s">
        <v>7</v>
      </c>
      <c r="H8" s="19" t="s">
        <v>8</v>
      </c>
      <c r="I8" s="19" t="s">
        <v>9</v>
      </c>
      <c r="J8" s="19" t="s">
        <v>10</v>
      </c>
    </row>
    <row r="9" spans="2:10" ht="12" customHeight="1" x14ac:dyDescent="0.2">
      <c r="B9" s="20"/>
      <c r="D9" s="17"/>
      <c r="E9" s="17"/>
      <c r="F9" s="17"/>
      <c r="G9" s="17"/>
      <c r="H9" s="17"/>
      <c r="I9" s="21"/>
      <c r="J9" s="17"/>
    </row>
    <row r="10" spans="2:10" ht="12" customHeight="1" x14ac:dyDescent="0.2">
      <c r="B10" s="20" t="s">
        <v>11</v>
      </c>
      <c r="D10" s="22"/>
      <c r="E10" s="17"/>
      <c r="F10" s="23"/>
      <c r="H10" s="24"/>
      <c r="I10" s="23"/>
      <c r="J10" s="17"/>
    </row>
    <row r="11" spans="2:10" ht="12" customHeight="1" x14ac:dyDescent="0.2">
      <c r="D11" s="17" t="str">
        <f>'8.1.7 - 8.1.12'!B314</f>
        <v>DP</v>
      </c>
      <c r="E11" s="17" t="s">
        <v>115</v>
      </c>
      <c r="F11" s="21">
        <f>'8.1.7 - 8.1.12'!F314</f>
        <v>399831.5549999997</v>
      </c>
      <c r="G11" s="21" t="str">
        <f>'8.1.7 - 8.1.12'!C314</f>
        <v>CA</v>
      </c>
      <c r="H11" s="25" t="s">
        <v>114</v>
      </c>
      <c r="I11" s="23">
        <f t="shared" ref="I11:I22" si="0">IF(H11="Situs",IF(G11="WA",F11,0),H11*F11)</f>
        <v>0</v>
      </c>
      <c r="J11" s="17" t="s">
        <v>23</v>
      </c>
    </row>
    <row r="12" spans="2:10" ht="12" customHeight="1" x14ac:dyDescent="0.2">
      <c r="D12" s="17" t="str">
        <f>'8.1.7 - 8.1.12'!B315</f>
        <v>DP</v>
      </c>
      <c r="E12" s="17" t="s">
        <v>115</v>
      </c>
      <c r="F12" s="21">
        <f>'8.1.7 - 8.1.12'!F315</f>
        <v>-1373535.5862499997</v>
      </c>
      <c r="G12" s="21" t="str">
        <f>'8.1.7 - 8.1.12'!C315</f>
        <v>ID</v>
      </c>
      <c r="H12" s="25" t="s">
        <v>114</v>
      </c>
      <c r="I12" s="23">
        <f t="shared" si="0"/>
        <v>0</v>
      </c>
      <c r="J12" s="17" t="s">
        <v>23</v>
      </c>
    </row>
    <row r="13" spans="2:10" ht="12" customHeight="1" x14ac:dyDescent="0.2">
      <c r="D13" s="17" t="str">
        <f>'8.1.7 - 8.1.12'!B316</f>
        <v>DP</v>
      </c>
      <c r="E13" s="17" t="s">
        <v>115</v>
      </c>
      <c r="F13" s="21">
        <f>'8.1.7 - 8.1.12'!F316</f>
        <v>-18164876.075000003</v>
      </c>
      <c r="G13" s="21" t="str">
        <f>'8.1.7 - 8.1.12'!C316</f>
        <v>OR</v>
      </c>
      <c r="H13" s="25" t="s">
        <v>114</v>
      </c>
      <c r="I13" s="23">
        <f t="shared" si="0"/>
        <v>0</v>
      </c>
      <c r="J13" s="17" t="s">
        <v>23</v>
      </c>
    </row>
    <row r="14" spans="2:10" ht="12" customHeight="1" x14ac:dyDescent="0.2">
      <c r="D14" s="17" t="str">
        <f>'8.1.7 - 8.1.12'!B317</f>
        <v>DP</v>
      </c>
      <c r="E14" s="17" t="s">
        <v>115</v>
      </c>
      <c r="F14" s="21">
        <f>'8.1.7 - 8.1.12'!F317</f>
        <v>-37703515.428333297</v>
      </c>
      <c r="G14" s="21" t="str">
        <f>'8.1.7 - 8.1.12'!C317</f>
        <v>UT</v>
      </c>
      <c r="H14" s="25" t="s">
        <v>114</v>
      </c>
      <c r="I14" s="23">
        <f t="shared" si="0"/>
        <v>0</v>
      </c>
      <c r="J14" s="17" t="s">
        <v>23</v>
      </c>
    </row>
    <row r="15" spans="2:10" ht="12" customHeight="1" x14ac:dyDescent="0.2">
      <c r="D15" s="17" t="str">
        <f>'8.1.7 - 8.1.12'!B318</f>
        <v>DP</v>
      </c>
      <c r="E15" s="17" t="s">
        <v>115</v>
      </c>
      <c r="F15" s="21">
        <f>'8.1.7 - 8.1.12'!F318</f>
        <v>4314348.6475000009</v>
      </c>
      <c r="G15" s="21" t="str">
        <f>'8.1.7 - 8.1.12'!C318</f>
        <v>WA</v>
      </c>
      <c r="H15" s="25" t="s">
        <v>114</v>
      </c>
      <c r="I15" s="23">
        <f t="shared" si="0"/>
        <v>4314348.6475000009</v>
      </c>
      <c r="J15" s="17" t="s">
        <v>23</v>
      </c>
    </row>
    <row r="16" spans="2:10" ht="12" customHeight="1" x14ac:dyDescent="0.2">
      <c r="D16" s="17" t="str">
        <f>'8.1.7 - 8.1.12'!B319</f>
        <v>DP</v>
      </c>
      <c r="E16" s="17" t="s">
        <v>115</v>
      </c>
      <c r="F16" s="21">
        <f>'8.1.7 - 8.1.12'!F319</f>
        <v>-8994573.2300000004</v>
      </c>
      <c r="G16" s="21" t="str">
        <f>'8.1.7 - 8.1.12'!C319</f>
        <v>WY-ALL</v>
      </c>
      <c r="H16" s="25" t="s">
        <v>114</v>
      </c>
      <c r="I16" s="23">
        <f t="shared" si="0"/>
        <v>0</v>
      </c>
      <c r="J16" s="17" t="s">
        <v>23</v>
      </c>
    </row>
    <row r="17" spans="2:10" ht="12" customHeight="1" x14ac:dyDescent="0.2">
      <c r="D17" s="17" t="str">
        <f>'8.1.7 - 8.1.12'!B320</f>
        <v>GP</v>
      </c>
      <c r="E17" s="17" t="s">
        <v>115</v>
      </c>
      <c r="F17" s="21">
        <f>'8.1.7 - 8.1.12'!F320</f>
        <v>-54666.977083303034</v>
      </c>
      <c r="G17" s="21" t="str">
        <f>'8.1.7 - 8.1.12'!C320</f>
        <v>SO</v>
      </c>
      <c r="H17" s="25">
        <v>7.0845810240555085E-2</v>
      </c>
      <c r="I17" s="23">
        <f t="shared" si="0"/>
        <v>-3872.9262848684602</v>
      </c>
      <c r="J17" s="17" t="s">
        <v>23</v>
      </c>
    </row>
    <row r="18" spans="2:10" ht="12" customHeight="1" x14ac:dyDescent="0.2">
      <c r="D18" s="17" t="str">
        <f>'8.1.7 - 8.1.12'!B321</f>
        <v>SP</v>
      </c>
      <c r="E18" s="17" t="s">
        <v>115</v>
      </c>
      <c r="F18" s="21">
        <f>'8.1.7 - 8.1.12'!F321</f>
        <v>-45798.583333298564</v>
      </c>
      <c r="G18" s="21" t="str">
        <f>'8.1.7 - 8.1.12'!C321</f>
        <v>CAGE</v>
      </c>
      <c r="H18" s="25">
        <v>0</v>
      </c>
      <c r="I18" s="23">
        <f t="shared" si="0"/>
        <v>0</v>
      </c>
      <c r="J18" s="17" t="s">
        <v>23</v>
      </c>
    </row>
    <row r="19" spans="2:10" ht="12" customHeight="1" x14ac:dyDescent="0.2">
      <c r="D19" s="17" t="str">
        <f>'8.1.7 - 8.1.12'!B322</f>
        <v>SP</v>
      </c>
      <c r="E19" s="17" t="s">
        <v>115</v>
      </c>
      <c r="F19" s="21">
        <f>'8.1.7 - 8.1.12'!F322</f>
        <v>17756216.573333398</v>
      </c>
      <c r="G19" s="21" t="str">
        <f>'8.1.7 - 8.1.12'!C322</f>
        <v>SG</v>
      </c>
      <c r="H19" s="25">
        <v>7.9787774498314715E-2</v>
      </c>
      <c r="I19" s="23">
        <f t="shared" si="0"/>
        <v>1416729.0038963635</v>
      </c>
      <c r="J19" s="17" t="s">
        <v>23</v>
      </c>
    </row>
    <row r="20" spans="2:10" ht="12" customHeight="1" x14ac:dyDescent="0.2">
      <c r="D20" s="17" t="str">
        <f>'8.1.7 - 8.1.12'!B323</f>
        <v>TP</v>
      </c>
      <c r="E20" s="17" t="s">
        <v>115</v>
      </c>
      <c r="F20" s="21">
        <f>'8.1.7 - 8.1.12'!F323</f>
        <v>32827.808749999997</v>
      </c>
      <c r="G20" s="21" t="str">
        <f>'8.1.7 - 8.1.12'!C323</f>
        <v>CAGE</v>
      </c>
      <c r="H20" s="25">
        <v>0</v>
      </c>
      <c r="I20" s="23">
        <f t="shared" si="0"/>
        <v>0</v>
      </c>
      <c r="J20" s="17" t="s">
        <v>23</v>
      </c>
    </row>
    <row r="21" spans="2:10" ht="12" customHeight="1" x14ac:dyDescent="0.2">
      <c r="D21" s="17" t="str">
        <f>'8.1.7 - 8.1.12'!B324</f>
        <v>TP</v>
      </c>
      <c r="E21" s="17" t="s">
        <v>115</v>
      </c>
      <c r="F21" s="21">
        <f>'8.1.7 - 8.1.12'!F324</f>
        <v>24070.6733333333</v>
      </c>
      <c r="G21" s="21" t="str">
        <f>'8.1.7 - 8.1.12'!C324</f>
        <v>CAGW</v>
      </c>
      <c r="H21" s="25">
        <v>0.22162982918040364</v>
      </c>
      <c r="I21" s="23">
        <f t="shared" si="0"/>
        <v>5334.779219123956</v>
      </c>
      <c r="J21" s="17" t="s">
        <v>23</v>
      </c>
    </row>
    <row r="22" spans="2:10" ht="12" customHeight="1" x14ac:dyDescent="0.2">
      <c r="D22" s="17" t="str">
        <f>'8.1.7 - 8.1.12'!B325</f>
        <v>TP</v>
      </c>
      <c r="E22" s="17" t="s">
        <v>115</v>
      </c>
      <c r="F22" s="21">
        <f>'8.1.7 - 8.1.12'!F325</f>
        <v>-364865271.25916708</v>
      </c>
      <c r="G22" s="21" t="str">
        <f>'8.1.7 - 8.1.12'!C325</f>
        <v>SG</v>
      </c>
      <c r="H22" s="25">
        <v>7.9787774498314715E-2</v>
      </c>
      <c r="I22" s="23">
        <f t="shared" si="0"/>
        <v>-29111787.985492852</v>
      </c>
      <c r="J22" s="17" t="s">
        <v>23</v>
      </c>
    </row>
    <row r="23" spans="2:10" ht="12" customHeight="1" x14ac:dyDescent="0.2">
      <c r="D23" s="17"/>
      <c r="E23" s="17"/>
      <c r="F23" s="27">
        <f>SUM(F11:F22)</f>
        <v>-408674941.88125026</v>
      </c>
      <c r="G23" s="21"/>
      <c r="H23" s="25"/>
      <c r="I23" s="27">
        <f>SUM(I11:I22)</f>
        <v>-23379248.481162231</v>
      </c>
      <c r="J23" s="17"/>
    </row>
    <row r="24" spans="2:10" ht="12" customHeight="1" x14ac:dyDescent="0.2">
      <c r="D24" s="17"/>
      <c r="E24" s="17"/>
      <c r="F24" s="21"/>
      <c r="G24" s="21"/>
      <c r="H24" s="25"/>
      <c r="I24" s="23"/>
      <c r="J24" s="17"/>
    </row>
    <row r="25" spans="2:10" ht="12" customHeight="1" x14ac:dyDescent="0.2">
      <c r="D25" s="17"/>
      <c r="E25" s="17"/>
      <c r="F25" s="21"/>
      <c r="G25" s="21"/>
      <c r="H25" s="25"/>
      <c r="I25" s="23"/>
      <c r="J25" s="17"/>
    </row>
    <row r="26" spans="2:10" ht="12" customHeight="1" x14ac:dyDescent="0.2">
      <c r="B26" s="16" t="s">
        <v>25</v>
      </c>
      <c r="D26" s="17"/>
      <c r="E26" s="17"/>
      <c r="F26" s="21"/>
      <c r="G26" s="21"/>
      <c r="H26" s="24"/>
      <c r="I26" s="23"/>
      <c r="J26" s="17"/>
    </row>
    <row r="27" spans="2:10" ht="12" customHeight="1" x14ac:dyDescent="0.2">
      <c r="D27" s="17"/>
      <c r="E27" s="17"/>
      <c r="F27" s="21">
        <f>+'8.1'!F55</f>
        <v>78554688.620836586</v>
      </c>
      <c r="G27" s="21" t="s">
        <v>26</v>
      </c>
      <c r="H27" s="24"/>
      <c r="I27" s="21">
        <f>+'8.1'!I55</f>
        <v>3102230.2130405065</v>
      </c>
      <c r="J27" s="18">
        <f>+'8.1'!J2</f>
        <v>8.1</v>
      </c>
    </row>
    <row r="28" spans="2:10" ht="12" customHeight="1" x14ac:dyDescent="0.2">
      <c r="D28" s="17"/>
      <c r="E28" s="17"/>
      <c r="F28" s="21">
        <f>+'8.1.1'!F56</f>
        <v>490929132.25083214</v>
      </c>
      <c r="G28" s="21" t="s">
        <v>26</v>
      </c>
      <c r="H28" s="24"/>
      <c r="I28" s="21">
        <f>+'8.1.1'!I56</f>
        <v>35957833.411800414</v>
      </c>
      <c r="J28" s="17" t="str">
        <f>+'8.1.1'!J2</f>
        <v>8.1.1</v>
      </c>
    </row>
    <row r="29" spans="2:10" ht="12" customHeight="1" x14ac:dyDescent="0.2">
      <c r="D29" s="17"/>
      <c r="E29" s="17"/>
      <c r="F29" s="21">
        <f>+'8.1.2'!F55</f>
        <v>219644102.67583278</v>
      </c>
      <c r="G29" s="21" t="s">
        <v>26</v>
      </c>
      <c r="H29" s="24"/>
      <c r="I29" s="21">
        <f>+'8.1.2'!I55</f>
        <v>12273975.422499985</v>
      </c>
      <c r="J29" s="17" t="str">
        <f>+'8.1.2'!J2</f>
        <v>8.1.2</v>
      </c>
    </row>
    <row r="30" spans="2:10" ht="12" customHeight="1" x14ac:dyDescent="0.2">
      <c r="D30" s="17"/>
      <c r="E30" s="17"/>
      <c r="F30" s="21">
        <f>+'8.1.3'!F55</f>
        <v>18923058.169999275</v>
      </c>
      <c r="G30" s="21" t="s">
        <v>26</v>
      </c>
      <c r="H30" s="24"/>
      <c r="I30" s="21">
        <f>+'8.1.3'!I55</f>
        <v>1510707.9692056563</v>
      </c>
      <c r="J30" s="17" t="str">
        <f>+'8.1.3'!J2</f>
        <v>8.1.3</v>
      </c>
    </row>
    <row r="31" spans="2:10" ht="12" customHeight="1" x14ac:dyDescent="0.2">
      <c r="D31" s="17"/>
      <c r="E31" s="17"/>
      <c r="F31" s="21">
        <f>+'8.1.4'!F55</f>
        <v>7875462.0429166695</v>
      </c>
      <c r="G31" s="21" t="s">
        <v>26</v>
      </c>
      <c r="H31" s="24"/>
      <c r="I31" s="21">
        <f>+'8.1.4'!I55</f>
        <v>278310.22217785066</v>
      </c>
      <c r="J31" s="17" t="str">
        <f>+'8.1.4'!J2</f>
        <v>8.1.4</v>
      </c>
    </row>
    <row r="32" spans="2:10" ht="12" customHeight="1" x14ac:dyDescent="0.2">
      <c r="D32" s="17"/>
      <c r="E32" s="17"/>
      <c r="F32" s="21">
        <f>+'8.1.5'!F43</f>
        <v>11781934.955000257</v>
      </c>
      <c r="G32" s="21" t="s">
        <v>26</v>
      </c>
      <c r="H32" s="24"/>
      <c r="I32" s="21">
        <f>+'8.1.5'!I43</f>
        <v>256302.95648057686</v>
      </c>
      <c r="J32" s="17" t="str">
        <f>+'8.1.5'!J2</f>
        <v>8.1.5</v>
      </c>
    </row>
    <row r="33" spans="4:10" ht="12" customHeight="1" x14ac:dyDescent="0.2">
      <c r="D33" s="17"/>
      <c r="E33" s="17"/>
      <c r="F33" s="21">
        <f>+F23</f>
        <v>-408674941.88125026</v>
      </c>
      <c r="G33" s="21" t="s">
        <v>26</v>
      </c>
      <c r="H33" s="24"/>
      <c r="I33" s="21">
        <f>+I23</f>
        <v>-23379248.481162231</v>
      </c>
      <c r="J33" s="17" t="str">
        <f>+J2</f>
        <v>8.1.6</v>
      </c>
    </row>
    <row r="34" spans="4:10" ht="12" customHeight="1" thickBot="1" x14ac:dyDescent="0.25">
      <c r="D34" s="31" t="s">
        <v>27</v>
      </c>
      <c r="E34" s="17"/>
      <c r="F34" s="33">
        <f>SUM(F27:F33)</f>
        <v>419033436.83416736</v>
      </c>
      <c r="G34" s="21"/>
      <c r="H34" s="24"/>
      <c r="I34" s="33">
        <f>SUM(I27:I33)</f>
        <v>30000111.714042757</v>
      </c>
      <c r="J34" s="17"/>
    </row>
    <row r="35" spans="4:10" ht="12" customHeight="1" thickTop="1" x14ac:dyDescent="0.2">
      <c r="D35" s="17"/>
      <c r="E35" s="17"/>
      <c r="F35" s="21"/>
      <c r="G35" s="21"/>
      <c r="H35" s="25"/>
      <c r="I35" s="23"/>
      <c r="J35" s="17"/>
    </row>
    <row r="36" spans="4:10" ht="12" customHeight="1" x14ac:dyDescent="0.2">
      <c r="D36" s="17"/>
      <c r="E36" s="17"/>
      <c r="F36" s="21"/>
      <c r="G36" s="21"/>
      <c r="H36" s="25"/>
      <c r="I36" s="23"/>
      <c r="J36" s="17"/>
    </row>
    <row r="37" spans="4:10" ht="12" customHeight="1" x14ac:dyDescent="0.2">
      <c r="D37" s="17"/>
      <c r="E37" s="17"/>
      <c r="F37" s="21"/>
      <c r="G37" s="21"/>
      <c r="H37" s="25"/>
      <c r="I37" s="23"/>
      <c r="J37" s="17"/>
    </row>
    <row r="38" spans="4:10" ht="12" customHeight="1" x14ac:dyDescent="0.2">
      <c r="D38" s="17"/>
      <c r="E38" s="17"/>
      <c r="F38" s="21"/>
      <c r="G38" s="21"/>
      <c r="H38" s="25"/>
      <c r="I38" s="23"/>
      <c r="J38" s="17"/>
    </row>
    <row r="39" spans="4:10" ht="12" customHeight="1" x14ac:dyDescent="0.2">
      <c r="D39" s="17"/>
      <c r="E39" s="17"/>
      <c r="F39" s="21"/>
      <c r="G39" s="21"/>
      <c r="H39" s="25"/>
      <c r="I39" s="23"/>
      <c r="J39" s="17"/>
    </row>
    <row r="40" spans="4:10" ht="12" customHeight="1" x14ac:dyDescent="0.2">
      <c r="D40" s="17"/>
      <c r="E40" s="17"/>
      <c r="F40" s="21"/>
      <c r="G40" s="21"/>
      <c r="H40" s="25"/>
      <c r="I40" s="23"/>
      <c r="J40" s="17"/>
    </row>
    <row r="41" spans="4:10" ht="12" customHeight="1" x14ac:dyDescent="0.2">
      <c r="D41" s="17"/>
      <c r="E41" s="17"/>
      <c r="F41" s="21"/>
      <c r="G41" s="21"/>
      <c r="H41" s="25"/>
      <c r="I41" s="23"/>
      <c r="J41" s="17"/>
    </row>
    <row r="42" spans="4:10" ht="12" customHeight="1" x14ac:dyDescent="0.2">
      <c r="D42" s="17"/>
      <c r="E42" s="17"/>
      <c r="F42" s="21"/>
      <c r="G42" s="21"/>
      <c r="H42" s="25"/>
      <c r="I42" s="23"/>
      <c r="J42" s="17"/>
    </row>
    <row r="43" spans="4:10" ht="12" customHeight="1" x14ac:dyDescent="0.2">
      <c r="D43" s="17"/>
      <c r="E43" s="17"/>
      <c r="F43" s="21"/>
      <c r="G43" s="21"/>
      <c r="H43" s="25"/>
      <c r="I43" s="23"/>
      <c r="J43" s="17"/>
    </row>
    <row r="44" spans="4:10" ht="12" customHeight="1" x14ac:dyDescent="0.2">
      <c r="D44" s="17"/>
      <c r="E44" s="17"/>
      <c r="F44" s="21"/>
      <c r="G44" s="21"/>
      <c r="H44" s="25"/>
      <c r="I44" s="23"/>
      <c r="J44" s="17"/>
    </row>
    <row r="45" spans="4:10" ht="12" customHeight="1" x14ac:dyDescent="0.2">
      <c r="D45" s="17"/>
      <c r="E45" s="17"/>
      <c r="F45" s="21"/>
      <c r="G45" s="21"/>
      <c r="H45" s="25"/>
      <c r="I45" s="23"/>
      <c r="J45" s="17"/>
    </row>
    <row r="46" spans="4:10" ht="12" customHeight="1" x14ac:dyDescent="0.2">
      <c r="D46" s="17"/>
      <c r="E46" s="17"/>
      <c r="F46" s="21"/>
      <c r="G46" s="21"/>
      <c r="H46" s="25"/>
      <c r="I46" s="23"/>
      <c r="J46" s="17"/>
    </row>
    <row r="47" spans="4:10" ht="12" customHeight="1" x14ac:dyDescent="0.2">
      <c r="D47" s="17"/>
      <c r="E47" s="17"/>
      <c r="F47" s="21"/>
      <c r="G47" s="21"/>
      <c r="H47" s="25"/>
      <c r="I47" s="23"/>
      <c r="J47" s="17"/>
    </row>
    <row r="48" spans="4:10" ht="12" customHeight="1" x14ac:dyDescent="0.2">
      <c r="D48" s="17"/>
      <c r="E48" s="17"/>
      <c r="F48" s="21"/>
      <c r="G48" s="21"/>
      <c r="H48" s="25"/>
      <c r="I48" s="23"/>
      <c r="J48" s="17"/>
    </row>
    <row r="49" spans="1:10" ht="12" customHeight="1" x14ac:dyDescent="0.2">
      <c r="D49" s="17"/>
      <c r="E49" s="17"/>
      <c r="F49" s="21"/>
      <c r="G49" s="21"/>
      <c r="H49" s="25"/>
      <c r="I49" s="23"/>
      <c r="J49" s="17"/>
    </row>
    <row r="50" spans="1:10" ht="12" customHeight="1" x14ac:dyDescent="0.2">
      <c r="D50" s="17"/>
      <c r="E50" s="17"/>
      <c r="F50" s="21"/>
      <c r="G50" s="21"/>
      <c r="H50" s="25"/>
      <c r="I50" s="23"/>
      <c r="J50" s="17"/>
    </row>
    <row r="51" spans="1:10" ht="12" customHeight="1" x14ac:dyDescent="0.2">
      <c r="D51" s="17"/>
      <c r="E51" s="17"/>
      <c r="F51" s="21"/>
      <c r="G51" s="21"/>
      <c r="H51" s="25"/>
      <c r="I51" s="23"/>
      <c r="J51" s="17"/>
    </row>
    <row r="52" spans="1:10" ht="12" customHeight="1" x14ac:dyDescent="0.2">
      <c r="D52" s="17"/>
      <c r="E52" s="17"/>
      <c r="F52" s="21"/>
      <c r="G52" s="21"/>
      <c r="H52" s="25"/>
      <c r="I52" s="23"/>
      <c r="J52" s="17"/>
    </row>
    <row r="53" spans="1:10" ht="12" customHeight="1" thickBot="1" x14ac:dyDescent="0.25">
      <c r="B53" s="16" t="s">
        <v>116</v>
      </c>
      <c r="D53" s="17"/>
      <c r="E53" s="17"/>
      <c r="F53" s="21"/>
      <c r="G53" s="21"/>
      <c r="H53" s="24"/>
      <c r="I53" s="23"/>
      <c r="J53" s="17"/>
    </row>
    <row r="54" spans="1:10" ht="12" customHeight="1" x14ac:dyDescent="0.2">
      <c r="A54" s="28"/>
      <c r="B54" s="34" t="str">
        <f>'8.1'!B58</f>
        <v xml:space="preserve"> This adjustment walks forward the Average-of-Monthly-Average electric plant in-service balances for the twelve-month period ended June 30, 2022 to End-of-Period levels as of June 30, 2022.
</v>
      </c>
      <c r="C54" s="34"/>
      <c r="D54" s="34"/>
      <c r="E54" s="34"/>
      <c r="F54" s="34"/>
      <c r="G54" s="34"/>
      <c r="H54" s="34"/>
      <c r="I54" s="34"/>
      <c r="J54" s="41"/>
    </row>
    <row r="55" spans="1:10" ht="12" customHeight="1" x14ac:dyDescent="0.2">
      <c r="A55" s="29"/>
      <c r="B55" s="42"/>
      <c r="C55" s="42"/>
      <c r="D55" s="42"/>
      <c r="E55" s="42"/>
      <c r="F55" s="42"/>
      <c r="G55" s="42"/>
      <c r="H55" s="42"/>
      <c r="I55" s="42"/>
      <c r="J55" s="43"/>
    </row>
    <row r="56" spans="1:10" ht="12" customHeight="1" x14ac:dyDescent="0.2">
      <c r="A56" s="29"/>
      <c r="B56" s="42"/>
      <c r="C56" s="42"/>
      <c r="D56" s="42"/>
      <c r="E56" s="42"/>
      <c r="F56" s="42"/>
      <c r="G56" s="42"/>
      <c r="H56" s="42"/>
      <c r="I56" s="42"/>
      <c r="J56" s="43"/>
    </row>
    <row r="57" spans="1:10" ht="12" customHeight="1" x14ac:dyDescent="0.2">
      <c r="A57" s="29"/>
      <c r="B57" s="42"/>
      <c r="C57" s="42"/>
      <c r="D57" s="42"/>
      <c r="E57" s="42"/>
      <c r="F57" s="42"/>
      <c r="G57" s="42"/>
      <c r="H57" s="42"/>
      <c r="I57" s="42"/>
      <c r="J57" s="43"/>
    </row>
    <row r="58" spans="1:10" ht="12" customHeight="1" x14ac:dyDescent="0.2">
      <c r="A58" s="29"/>
      <c r="B58" s="42"/>
      <c r="C58" s="42"/>
      <c r="D58" s="42"/>
      <c r="E58" s="42"/>
      <c r="F58" s="42"/>
      <c r="G58" s="42"/>
      <c r="H58" s="42"/>
      <c r="I58" s="42"/>
      <c r="J58" s="43"/>
    </row>
    <row r="59" spans="1:10" ht="12" customHeight="1" x14ac:dyDescent="0.2">
      <c r="A59" s="29"/>
      <c r="B59" s="42"/>
      <c r="C59" s="42"/>
      <c r="D59" s="42"/>
      <c r="E59" s="42"/>
      <c r="F59" s="42"/>
      <c r="G59" s="42"/>
      <c r="H59" s="42"/>
      <c r="I59" s="42"/>
      <c r="J59" s="43"/>
    </row>
    <row r="60" spans="1:10" ht="12" customHeight="1" x14ac:dyDescent="0.2">
      <c r="A60" s="29"/>
      <c r="B60" s="42"/>
      <c r="C60" s="42"/>
      <c r="D60" s="42"/>
      <c r="E60" s="42"/>
      <c r="F60" s="42"/>
      <c r="G60" s="42"/>
      <c r="H60" s="42"/>
      <c r="I60" s="42"/>
      <c r="J60" s="43"/>
    </row>
    <row r="61" spans="1:10" ht="12" customHeight="1" thickBot="1" x14ac:dyDescent="0.25">
      <c r="A61" s="30"/>
      <c r="B61" s="44"/>
      <c r="C61" s="44"/>
      <c r="D61" s="44"/>
      <c r="E61" s="44"/>
      <c r="F61" s="44"/>
      <c r="G61" s="44"/>
      <c r="H61" s="44"/>
      <c r="I61" s="44"/>
      <c r="J61" s="45"/>
    </row>
  </sheetData>
  <mergeCells count="1">
    <mergeCell ref="B54:J61"/>
  </mergeCells>
  <conditionalFormatting sqref="B9:B10">
    <cfRule type="cellIs" dxfId="1" priority="1" stopIfTrue="1" operator="equal">
      <formula>"Adjustment to Income/Expense/Rate Base:"</formula>
    </cfRule>
  </conditionalFormatting>
  <conditionalFormatting sqref="J2">
    <cfRule type="cellIs" dxfId="0" priority="2" stopIfTrue="1" operator="equal">
      <formula>"x.x"</formula>
    </cfRule>
  </conditionalFormatting>
  <printOptions horizontalCentered="1"/>
  <pageMargins left="0.7" right="0.7" top="0.75" bottom="0.75" header="0.3" footer="0.3"/>
  <pageSetup scale="8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6A70F-67DE-4ECF-B163-1BB142AF5933}">
  <sheetPr codeName="Sheet11">
    <pageSetUpPr fitToPage="1"/>
  </sheetPr>
  <dimension ref="A1:G327"/>
  <sheetViews>
    <sheetView view="pageBreakPreview" zoomScale="85" zoomScaleNormal="100" zoomScaleSheetLayoutView="85" workbookViewId="0">
      <selection activeCell="F9" sqref="F9"/>
    </sheetView>
  </sheetViews>
  <sheetFormatPr defaultColWidth="9.140625" defaultRowHeight="12.75" x14ac:dyDescent="0.2"/>
  <cols>
    <col min="1" max="1" width="13.28515625" customWidth="1"/>
    <col min="2" max="2" width="13.28515625" style="5" customWidth="1"/>
    <col min="3" max="3" width="12.85546875" customWidth="1"/>
    <col min="4" max="5" width="16.42578125" customWidth="1"/>
    <col min="6" max="6" width="16.42578125" bestFit="1" customWidth="1"/>
    <col min="7" max="7" width="11.7109375" style="1" customWidth="1"/>
  </cols>
  <sheetData>
    <row r="1" spans="1:7" x14ac:dyDescent="0.2">
      <c r="A1" s="4" t="str">
        <f>'8.1'!B2</f>
        <v>PacifiCorp</v>
      </c>
    </row>
    <row r="2" spans="1:7" x14ac:dyDescent="0.2">
      <c r="A2" s="4" t="str">
        <f>'8.1'!B3</f>
        <v>Washington 2023 General Rate Case</v>
      </c>
    </row>
    <row r="3" spans="1:7" x14ac:dyDescent="0.2">
      <c r="A3" s="4" t="s">
        <v>119</v>
      </c>
    </row>
    <row r="5" spans="1:7" x14ac:dyDescent="0.2">
      <c r="A5" s="6" t="s">
        <v>28</v>
      </c>
      <c r="B5" s="6" t="s">
        <v>29</v>
      </c>
      <c r="C5" s="6" t="s">
        <v>30</v>
      </c>
      <c r="D5" s="6" t="s">
        <v>31</v>
      </c>
      <c r="E5" s="6" t="s">
        <v>32</v>
      </c>
      <c r="F5" s="6" t="s">
        <v>33</v>
      </c>
      <c r="G5" s="7" t="s">
        <v>34</v>
      </c>
    </row>
    <row r="6" spans="1:7" x14ac:dyDescent="0.2">
      <c r="A6" t="str">
        <f t="shared" ref="A6:A69" si="0">B6&amp;C6</f>
        <v>302SG-U</v>
      </c>
      <c r="B6" s="5" t="s">
        <v>35</v>
      </c>
      <c r="C6" s="5" t="s">
        <v>36</v>
      </c>
      <c r="D6" s="8">
        <v>10497825.3825</v>
      </c>
      <c r="E6" s="8">
        <v>10499692.25</v>
      </c>
      <c r="F6" s="8">
        <f>E6+-D6</f>
        <v>1866.867499999702</v>
      </c>
      <c r="G6" s="9" t="s">
        <v>37</v>
      </c>
    </row>
    <row r="7" spans="1:7" x14ac:dyDescent="0.2">
      <c r="A7" t="str">
        <f t="shared" si="0"/>
        <v>302SG-P</v>
      </c>
      <c r="B7" s="5" t="s">
        <v>35</v>
      </c>
      <c r="C7" s="5" t="s">
        <v>38</v>
      </c>
      <c r="D7" s="8">
        <v>177566824.63999999</v>
      </c>
      <c r="E7" s="8">
        <v>177566824.63999999</v>
      </c>
      <c r="F7" s="8">
        <f t="shared" ref="F7:F80" si="1">E7+-D7</f>
        <v>0</v>
      </c>
      <c r="G7" s="10" t="s">
        <v>37</v>
      </c>
    </row>
    <row r="8" spans="1:7" x14ac:dyDescent="0.2">
      <c r="A8" t="str">
        <f t="shared" si="0"/>
        <v>302SG</v>
      </c>
      <c r="B8" s="5" t="s">
        <v>35</v>
      </c>
      <c r="C8" s="5" t="s">
        <v>39</v>
      </c>
      <c r="D8" s="8">
        <v>13159839.859999999</v>
      </c>
      <c r="E8" s="8">
        <v>13159839.859999999</v>
      </c>
      <c r="F8" s="8">
        <f t="shared" si="1"/>
        <v>0</v>
      </c>
      <c r="G8" s="10" t="s">
        <v>37</v>
      </c>
    </row>
    <row r="9" spans="1:7" x14ac:dyDescent="0.2">
      <c r="A9" t="str">
        <f t="shared" si="0"/>
        <v>302ID</v>
      </c>
      <c r="B9" s="5" t="s">
        <v>35</v>
      </c>
      <c r="C9" s="5" t="s">
        <v>118</v>
      </c>
      <c r="D9" s="8">
        <v>1000000</v>
      </c>
      <c r="E9" s="8">
        <v>1000000</v>
      </c>
      <c r="F9" s="8">
        <f t="shared" si="1"/>
        <v>0</v>
      </c>
      <c r="G9" s="10" t="s">
        <v>37</v>
      </c>
    </row>
    <row r="10" spans="1:7" x14ac:dyDescent="0.2">
      <c r="A10" t="str">
        <f t="shared" si="0"/>
        <v>302UT</v>
      </c>
      <c r="B10" s="5" t="s">
        <v>35</v>
      </c>
      <c r="C10" s="5" t="s">
        <v>40</v>
      </c>
      <c r="D10" s="8">
        <v>-32081214.850000001</v>
      </c>
      <c r="E10" s="8">
        <v>-32081214.850000001</v>
      </c>
      <c r="F10" s="8">
        <f t="shared" si="1"/>
        <v>0</v>
      </c>
      <c r="G10" s="10" t="s">
        <v>37</v>
      </c>
    </row>
    <row r="11" spans="1:7" x14ac:dyDescent="0.2">
      <c r="A11" t="str">
        <f t="shared" si="0"/>
        <v>303CAEE</v>
      </c>
      <c r="B11" s="5" t="s">
        <v>41</v>
      </c>
      <c r="C11" s="5" t="s">
        <v>42</v>
      </c>
      <c r="D11" s="8">
        <v>9105.7800000000007</v>
      </c>
      <c r="E11" s="8">
        <v>9105.7800000000007</v>
      </c>
      <c r="F11" s="8">
        <f t="shared" si="1"/>
        <v>0</v>
      </c>
      <c r="G11" s="10" t="s">
        <v>37</v>
      </c>
    </row>
    <row r="12" spans="1:7" x14ac:dyDescent="0.2">
      <c r="A12" t="str">
        <f t="shared" si="0"/>
        <v>303CAGE</v>
      </c>
      <c r="B12" s="5" t="s">
        <v>41</v>
      </c>
      <c r="C12" s="5" t="s">
        <v>43</v>
      </c>
      <c r="D12" s="8">
        <v>69224843.519166693</v>
      </c>
      <c r="E12" s="8">
        <v>69448695.25</v>
      </c>
      <c r="F12" s="8">
        <f t="shared" si="1"/>
        <v>223851.73083330691</v>
      </c>
      <c r="G12" s="10" t="s">
        <v>37</v>
      </c>
    </row>
    <row r="13" spans="1:7" x14ac:dyDescent="0.2">
      <c r="A13" t="str">
        <f t="shared" si="0"/>
        <v>303CAGW</v>
      </c>
      <c r="B13" s="5" t="s">
        <v>41</v>
      </c>
      <c r="C13" s="5" t="s">
        <v>44</v>
      </c>
      <c r="D13" s="8">
        <v>29282101.475000001</v>
      </c>
      <c r="E13" s="8">
        <v>29296315.809999999</v>
      </c>
      <c r="F13" s="8">
        <f t="shared" si="1"/>
        <v>14214.334999997169</v>
      </c>
      <c r="G13" s="10" t="s">
        <v>37</v>
      </c>
    </row>
    <row r="14" spans="1:7" x14ac:dyDescent="0.2">
      <c r="A14" t="str">
        <f t="shared" si="0"/>
        <v>303JBG</v>
      </c>
      <c r="B14" s="5" t="s">
        <v>41</v>
      </c>
      <c r="C14" s="5" t="s">
        <v>45</v>
      </c>
      <c r="D14" s="8">
        <v>2634359.23</v>
      </c>
      <c r="E14" s="8">
        <v>2634359.23</v>
      </c>
      <c r="F14" s="8">
        <f t="shared" si="1"/>
        <v>0</v>
      </c>
      <c r="G14" s="10" t="s">
        <v>37</v>
      </c>
    </row>
    <row r="15" spans="1:7" x14ac:dyDescent="0.2">
      <c r="A15" t="str">
        <f t="shared" si="0"/>
        <v>303CA</v>
      </c>
      <c r="B15" s="5" t="s">
        <v>41</v>
      </c>
      <c r="C15" s="5" t="s">
        <v>46</v>
      </c>
      <c r="D15" s="8">
        <v>481167.06</v>
      </c>
      <c r="E15" s="8">
        <v>481167.06</v>
      </c>
      <c r="F15" s="8">
        <f t="shared" si="1"/>
        <v>0</v>
      </c>
      <c r="G15" s="10" t="s">
        <v>37</v>
      </c>
    </row>
    <row r="16" spans="1:7" x14ac:dyDescent="0.2">
      <c r="A16" t="str">
        <f t="shared" si="0"/>
        <v>303CN</v>
      </c>
      <c r="B16" s="5" t="s">
        <v>41</v>
      </c>
      <c r="C16" s="5" t="s">
        <v>47</v>
      </c>
      <c r="D16" s="8">
        <v>223012158.62541699</v>
      </c>
      <c r="E16" s="8">
        <v>225843744.31999999</v>
      </c>
      <c r="F16" s="8">
        <f t="shared" si="1"/>
        <v>2831585.6945829988</v>
      </c>
      <c r="G16" s="10" t="s">
        <v>37</v>
      </c>
    </row>
    <row r="17" spans="1:7" x14ac:dyDescent="0.2">
      <c r="A17" t="str">
        <f t="shared" si="0"/>
        <v>303ID</v>
      </c>
      <c r="B17" s="5" t="s">
        <v>41</v>
      </c>
      <c r="C17" s="5" t="s">
        <v>118</v>
      </c>
      <c r="D17" s="8">
        <v>3370641.4229166699</v>
      </c>
      <c r="E17" s="8">
        <v>3369418.28</v>
      </c>
      <c r="F17" s="8">
        <f t="shared" si="1"/>
        <v>-1223.1429166700691</v>
      </c>
      <c r="G17" s="10" t="s">
        <v>37</v>
      </c>
    </row>
    <row r="18" spans="1:7" x14ac:dyDescent="0.2">
      <c r="A18" t="str">
        <f t="shared" si="0"/>
        <v>303OR</v>
      </c>
      <c r="B18" s="5" t="s">
        <v>41</v>
      </c>
      <c r="C18" s="5" t="s">
        <v>48</v>
      </c>
      <c r="D18" s="8">
        <v>4615830.8070833301</v>
      </c>
      <c r="E18" s="8">
        <v>4615415.1500000004</v>
      </c>
      <c r="F18" s="8">
        <f t="shared" si="1"/>
        <v>-415.65708332974464</v>
      </c>
      <c r="G18" s="10" t="s">
        <v>37</v>
      </c>
    </row>
    <row r="19" spans="1:7" x14ac:dyDescent="0.2">
      <c r="A19" t="str">
        <f t="shared" si="0"/>
        <v>303SG</v>
      </c>
      <c r="B19" s="5" t="s">
        <v>41</v>
      </c>
      <c r="C19" s="5" t="s">
        <v>39</v>
      </c>
      <c r="D19" s="8">
        <v>96846128.825833306</v>
      </c>
      <c r="E19" s="8">
        <v>97265862.510000005</v>
      </c>
      <c r="F19" s="8">
        <f t="shared" si="1"/>
        <v>419733.68416669965</v>
      </c>
      <c r="G19" s="10" t="s">
        <v>37</v>
      </c>
    </row>
    <row r="20" spans="1:7" x14ac:dyDescent="0.2">
      <c r="A20" t="str">
        <f t="shared" si="0"/>
        <v>303SO</v>
      </c>
      <c r="B20" s="5" t="s">
        <v>41</v>
      </c>
      <c r="C20" s="5" t="s">
        <v>49</v>
      </c>
      <c r="D20" s="8">
        <v>441349332.97666699</v>
      </c>
      <c r="E20" s="8">
        <v>451886805.00999999</v>
      </c>
      <c r="F20" s="8">
        <f t="shared" si="1"/>
        <v>10537472.033333004</v>
      </c>
      <c r="G20" s="10" t="s">
        <v>37</v>
      </c>
    </row>
    <row r="21" spans="1:7" x14ac:dyDescent="0.2">
      <c r="A21" t="str">
        <f t="shared" si="0"/>
        <v>303UT</v>
      </c>
      <c r="B21" s="5" t="s">
        <v>41</v>
      </c>
      <c r="C21" s="5" t="s">
        <v>40</v>
      </c>
      <c r="D21" s="8">
        <v>5914529.9245833298</v>
      </c>
      <c r="E21" s="8">
        <v>5913714.2000000002</v>
      </c>
      <c r="F21" s="8">
        <f t="shared" si="1"/>
        <v>-815.72458332963288</v>
      </c>
      <c r="G21" s="10" t="s">
        <v>37</v>
      </c>
    </row>
    <row r="22" spans="1:7" x14ac:dyDescent="0.2">
      <c r="A22" t="str">
        <f t="shared" si="0"/>
        <v>303WA</v>
      </c>
      <c r="B22" s="5" t="s">
        <v>41</v>
      </c>
      <c r="C22" s="5" t="s">
        <v>50</v>
      </c>
      <c r="D22" s="8">
        <v>2036986.42</v>
      </c>
      <c r="E22" s="8">
        <v>2036986.42</v>
      </c>
      <c r="F22" s="8">
        <f t="shared" si="1"/>
        <v>0</v>
      </c>
      <c r="G22" s="10" t="s">
        <v>37</v>
      </c>
    </row>
    <row r="23" spans="1:7" x14ac:dyDescent="0.2">
      <c r="A23" t="str">
        <f t="shared" si="0"/>
        <v>303WY-ALL</v>
      </c>
      <c r="B23" s="5" t="s">
        <v>41</v>
      </c>
      <c r="C23" s="5" t="s">
        <v>117</v>
      </c>
      <c r="D23" s="8">
        <v>5672373.60291667</v>
      </c>
      <c r="E23" s="8">
        <v>5750431.2999999998</v>
      </c>
      <c r="F23" s="8">
        <f t="shared" si="1"/>
        <v>78057.697083329782</v>
      </c>
      <c r="G23" s="10" t="s">
        <v>37</v>
      </c>
    </row>
    <row r="24" spans="1:7" x14ac:dyDescent="0.2">
      <c r="A24" t="str">
        <f t="shared" si="0"/>
        <v>310CAGE</v>
      </c>
      <c r="B24" s="5" t="s">
        <v>51</v>
      </c>
      <c r="C24" s="5" t="s">
        <v>43</v>
      </c>
      <c r="D24" s="8">
        <v>47422384.311250001</v>
      </c>
      <c r="E24" s="8">
        <v>47417158.829999998</v>
      </c>
      <c r="F24" s="8">
        <f t="shared" si="1"/>
        <v>-5225.4812500029802</v>
      </c>
      <c r="G24" s="10" t="s">
        <v>37</v>
      </c>
    </row>
    <row r="25" spans="1:7" x14ac:dyDescent="0.2">
      <c r="A25" t="str">
        <f t="shared" si="0"/>
        <v>310CAGW</v>
      </c>
      <c r="B25" s="5" t="s">
        <v>51</v>
      </c>
      <c r="C25" s="5" t="s">
        <v>44</v>
      </c>
      <c r="D25" s="8">
        <v>1788644.22</v>
      </c>
      <c r="E25" s="8">
        <v>1788644.22</v>
      </c>
      <c r="F25" s="8">
        <f t="shared" si="1"/>
        <v>0</v>
      </c>
      <c r="G25" s="10" t="s">
        <v>37</v>
      </c>
    </row>
    <row r="26" spans="1:7" x14ac:dyDescent="0.2">
      <c r="A26" t="str">
        <f t="shared" si="0"/>
        <v>310JBG</v>
      </c>
      <c r="B26" s="5" t="s">
        <v>51</v>
      </c>
      <c r="C26" s="5" t="s">
        <v>45</v>
      </c>
      <c r="D26" s="8">
        <v>1193760.78</v>
      </c>
      <c r="E26" s="8">
        <v>1193760.78</v>
      </c>
      <c r="F26" s="8">
        <f t="shared" si="1"/>
        <v>0</v>
      </c>
      <c r="G26" s="10" t="s">
        <v>37</v>
      </c>
    </row>
    <row r="27" spans="1:7" x14ac:dyDescent="0.2">
      <c r="A27" t="str">
        <f t="shared" si="0"/>
        <v>310SG</v>
      </c>
      <c r="B27" s="5" t="s">
        <v>51</v>
      </c>
      <c r="C27" s="5" t="s">
        <v>39</v>
      </c>
      <c r="D27" s="8">
        <v>41195595.649999999</v>
      </c>
      <c r="E27" s="8">
        <v>41195595.649999999</v>
      </c>
      <c r="F27" s="8">
        <f t="shared" si="1"/>
        <v>0</v>
      </c>
      <c r="G27" s="10" t="s">
        <v>37</v>
      </c>
    </row>
    <row r="28" spans="1:7" x14ac:dyDescent="0.2">
      <c r="A28" t="str">
        <f t="shared" si="0"/>
        <v>311CAGE</v>
      </c>
      <c r="B28" s="5" t="s">
        <v>52</v>
      </c>
      <c r="C28" s="5" t="s">
        <v>43</v>
      </c>
      <c r="D28" s="8">
        <v>772076006.48625004</v>
      </c>
      <c r="E28" s="8">
        <v>775589775.88</v>
      </c>
      <c r="F28" s="8">
        <f t="shared" si="1"/>
        <v>3513769.3937499523</v>
      </c>
      <c r="G28" s="10" t="s">
        <v>37</v>
      </c>
    </row>
    <row r="29" spans="1:7" x14ac:dyDescent="0.2">
      <c r="A29" t="str">
        <f t="shared" si="0"/>
        <v>311CAGW</v>
      </c>
      <c r="B29" s="5" t="s">
        <v>52</v>
      </c>
      <c r="C29" s="5" t="s">
        <v>44</v>
      </c>
      <c r="D29" s="8">
        <v>69220033.493750006</v>
      </c>
      <c r="E29" s="8">
        <v>69872202.680000007</v>
      </c>
      <c r="F29" s="8">
        <f t="shared" si="1"/>
        <v>652169.18625000119</v>
      </c>
      <c r="G29" s="10" t="s">
        <v>37</v>
      </c>
    </row>
    <row r="30" spans="1:7" x14ac:dyDescent="0.2">
      <c r="A30" t="str">
        <f t="shared" si="0"/>
        <v>311JBG</v>
      </c>
      <c r="B30" s="5" t="s">
        <v>52</v>
      </c>
      <c r="C30" s="5" t="s">
        <v>45</v>
      </c>
      <c r="D30" s="8">
        <v>150738155.997917</v>
      </c>
      <c r="E30" s="8">
        <v>151159500.55000001</v>
      </c>
      <c r="F30" s="8">
        <f t="shared" si="1"/>
        <v>421344.55208301544</v>
      </c>
      <c r="G30" s="10" t="s">
        <v>37</v>
      </c>
    </row>
    <row r="31" spans="1:7" x14ac:dyDescent="0.2">
      <c r="A31" t="str">
        <f t="shared" si="0"/>
        <v>311SG</v>
      </c>
      <c r="B31" s="5" t="s">
        <v>52</v>
      </c>
      <c r="C31" s="5" t="s">
        <v>39</v>
      </c>
      <c r="D31" s="8">
        <v>8466751.7033333294</v>
      </c>
      <c r="E31" s="8">
        <v>8486610.5099999998</v>
      </c>
      <c r="F31" s="8">
        <f t="shared" si="1"/>
        <v>19858.806666670367</v>
      </c>
      <c r="G31" s="10" t="s">
        <v>37</v>
      </c>
    </row>
    <row r="32" spans="1:7" x14ac:dyDescent="0.2">
      <c r="A32" t="str">
        <f t="shared" si="0"/>
        <v>312CAGE</v>
      </c>
      <c r="B32" s="5" t="s">
        <v>53</v>
      </c>
      <c r="C32" s="5" t="s">
        <v>43</v>
      </c>
      <c r="D32" s="8">
        <v>3151463044.0349998</v>
      </c>
      <c r="E32" s="8">
        <v>3184220700.1199999</v>
      </c>
      <c r="F32" s="8">
        <f t="shared" si="1"/>
        <v>32757656.085000038</v>
      </c>
      <c r="G32" s="10" t="s">
        <v>37</v>
      </c>
    </row>
    <row r="33" spans="1:7" x14ac:dyDescent="0.2">
      <c r="A33" t="str">
        <f t="shared" si="0"/>
        <v>312CAGW</v>
      </c>
      <c r="B33" s="5" t="s">
        <v>53</v>
      </c>
      <c r="C33" s="5" t="s">
        <v>44</v>
      </c>
      <c r="D33" s="8">
        <v>123130255.025833</v>
      </c>
      <c r="E33" s="8">
        <v>123458837.47</v>
      </c>
      <c r="F33" s="8">
        <f t="shared" si="1"/>
        <v>328582.44416700304</v>
      </c>
      <c r="G33" s="10" t="s">
        <v>37</v>
      </c>
    </row>
    <row r="34" spans="1:7" x14ac:dyDescent="0.2">
      <c r="A34" t="str">
        <f t="shared" si="0"/>
        <v>312JBG</v>
      </c>
      <c r="B34" s="5" t="s">
        <v>53</v>
      </c>
      <c r="C34" s="5" t="s">
        <v>45</v>
      </c>
      <c r="D34" s="8">
        <v>1016851158.72208</v>
      </c>
      <c r="E34" s="8">
        <v>1019876066.7</v>
      </c>
      <c r="F34" s="8">
        <f t="shared" si="1"/>
        <v>3024907.9779200554</v>
      </c>
      <c r="G34" s="10" t="s">
        <v>37</v>
      </c>
    </row>
    <row r="35" spans="1:7" x14ac:dyDescent="0.2">
      <c r="A35" t="str">
        <f t="shared" si="0"/>
        <v>312SG</v>
      </c>
      <c r="B35" s="5" t="s">
        <v>53</v>
      </c>
      <c r="C35" s="5" t="s">
        <v>39</v>
      </c>
      <c r="D35" s="8">
        <v>60624555.7845833</v>
      </c>
      <c r="E35" s="8">
        <v>60942357.799999997</v>
      </c>
      <c r="F35" s="8">
        <f t="shared" si="1"/>
        <v>317802.01541669667</v>
      </c>
      <c r="G35" s="10" t="s">
        <v>37</v>
      </c>
    </row>
    <row r="36" spans="1:7" x14ac:dyDescent="0.2">
      <c r="A36" t="str">
        <f t="shared" si="0"/>
        <v>314CAGE</v>
      </c>
      <c r="B36" s="5" t="s">
        <v>54</v>
      </c>
      <c r="C36" s="5" t="s">
        <v>43</v>
      </c>
      <c r="D36" s="8">
        <v>665661969.19875002</v>
      </c>
      <c r="E36" s="8">
        <v>675719993.65999997</v>
      </c>
      <c r="F36" s="8">
        <f t="shared" si="1"/>
        <v>10058024.461249948</v>
      </c>
      <c r="G36" s="10" t="s">
        <v>37</v>
      </c>
    </row>
    <row r="37" spans="1:7" x14ac:dyDescent="0.2">
      <c r="A37" t="str">
        <f t="shared" si="0"/>
        <v>314CAGW</v>
      </c>
      <c r="B37" s="5" t="s">
        <v>54</v>
      </c>
      <c r="C37" s="5" t="s">
        <v>44</v>
      </c>
      <c r="D37" s="8">
        <v>40016842.915833302</v>
      </c>
      <c r="E37" s="8">
        <v>40215894.490000002</v>
      </c>
      <c r="F37" s="8">
        <f t="shared" si="1"/>
        <v>199051.57416670024</v>
      </c>
      <c r="G37" s="10" t="s">
        <v>37</v>
      </c>
    </row>
    <row r="38" spans="1:7" x14ac:dyDescent="0.2">
      <c r="A38" t="str">
        <f t="shared" si="0"/>
        <v>314JBG</v>
      </c>
      <c r="B38" s="5" t="s">
        <v>54</v>
      </c>
      <c r="C38" s="5" t="s">
        <v>45</v>
      </c>
      <c r="D38" s="8">
        <v>207787927.16833299</v>
      </c>
      <c r="E38" s="8">
        <v>208001178.63999999</v>
      </c>
      <c r="F38" s="8">
        <f t="shared" si="1"/>
        <v>213251.47166699171</v>
      </c>
      <c r="G38" s="10" t="s">
        <v>37</v>
      </c>
    </row>
    <row r="39" spans="1:7" x14ac:dyDescent="0.2">
      <c r="A39" t="str">
        <f t="shared" si="0"/>
        <v>314SG</v>
      </c>
      <c r="B39" s="5" t="s">
        <v>54</v>
      </c>
      <c r="C39" s="5" t="s">
        <v>39</v>
      </c>
      <c r="D39" s="8">
        <v>35521054.401666701</v>
      </c>
      <c r="E39" s="8">
        <v>35757038.359999999</v>
      </c>
      <c r="F39" s="8">
        <f t="shared" si="1"/>
        <v>235983.95833329856</v>
      </c>
      <c r="G39" s="10" t="s">
        <v>37</v>
      </c>
    </row>
    <row r="40" spans="1:7" x14ac:dyDescent="0.2">
      <c r="A40" t="str">
        <f t="shared" si="0"/>
        <v>315CAGE</v>
      </c>
      <c r="B40" s="5" t="s">
        <v>55</v>
      </c>
      <c r="C40" s="5" t="s">
        <v>43</v>
      </c>
      <c r="D40" s="8">
        <v>343686121.92500001</v>
      </c>
      <c r="E40" s="8">
        <v>344525811.45999998</v>
      </c>
      <c r="F40" s="8">
        <f t="shared" si="1"/>
        <v>839689.53499996662</v>
      </c>
      <c r="G40" s="10" t="s">
        <v>37</v>
      </c>
    </row>
    <row r="41" spans="1:7" x14ac:dyDescent="0.2">
      <c r="A41" t="str">
        <f t="shared" si="0"/>
        <v>315CAGW</v>
      </c>
      <c r="B41" s="5" t="s">
        <v>55</v>
      </c>
      <c r="C41" s="5" t="s">
        <v>44</v>
      </c>
      <c r="D41" s="8">
        <v>9777413.6316666603</v>
      </c>
      <c r="E41" s="8">
        <v>9878232.1199999992</v>
      </c>
      <c r="F41" s="8">
        <f t="shared" si="1"/>
        <v>100818.48833333887</v>
      </c>
      <c r="G41" s="10" t="s">
        <v>37</v>
      </c>
    </row>
    <row r="42" spans="1:7" x14ac:dyDescent="0.2">
      <c r="A42" t="str">
        <f t="shared" si="0"/>
        <v>315JBG</v>
      </c>
      <c r="B42" s="5" t="s">
        <v>55</v>
      </c>
      <c r="C42" s="5" t="s">
        <v>45</v>
      </c>
      <c r="D42" s="8">
        <v>62247696.57</v>
      </c>
      <c r="E42" s="8">
        <v>62445517.280000001</v>
      </c>
      <c r="F42" s="8">
        <f t="shared" si="1"/>
        <v>197820.71000000089</v>
      </c>
      <c r="G42" s="10" t="s">
        <v>37</v>
      </c>
    </row>
    <row r="43" spans="1:7" x14ac:dyDescent="0.2">
      <c r="A43" t="str">
        <f t="shared" si="0"/>
        <v>315SG</v>
      </c>
      <c r="B43" s="5" t="s">
        <v>55</v>
      </c>
      <c r="C43" s="5" t="s">
        <v>39</v>
      </c>
      <c r="D43" s="8">
        <v>8555197.25</v>
      </c>
      <c r="E43" s="8">
        <v>8555197.25</v>
      </c>
      <c r="F43" s="8">
        <f t="shared" si="1"/>
        <v>0</v>
      </c>
      <c r="G43" s="10" t="s">
        <v>37</v>
      </c>
    </row>
    <row r="44" spans="1:7" x14ac:dyDescent="0.2">
      <c r="A44" t="str">
        <f t="shared" si="0"/>
        <v>316CAGE</v>
      </c>
      <c r="B44" s="5" t="s">
        <v>56</v>
      </c>
      <c r="C44" s="5" t="s">
        <v>43</v>
      </c>
      <c r="D44" s="8">
        <v>23578057.284166701</v>
      </c>
      <c r="E44" s="8">
        <v>23796930.579999998</v>
      </c>
      <c r="F44" s="8">
        <f t="shared" si="1"/>
        <v>218873.29583329707</v>
      </c>
      <c r="G44" s="10" t="s">
        <v>37</v>
      </c>
    </row>
    <row r="45" spans="1:7" x14ac:dyDescent="0.2">
      <c r="A45" t="str">
        <f t="shared" si="0"/>
        <v>316CAGW</v>
      </c>
      <c r="B45" s="5" t="s">
        <v>56</v>
      </c>
      <c r="C45" s="5" t="s">
        <v>44</v>
      </c>
      <c r="D45" s="8">
        <v>449690.745</v>
      </c>
      <c r="E45" s="8">
        <v>467366.52</v>
      </c>
      <c r="F45" s="8">
        <f t="shared" si="1"/>
        <v>17675.775000000023</v>
      </c>
      <c r="G45" s="10" t="s">
        <v>37</v>
      </c>
    </row>
    <row r="46" spans="1:7" x14ac:dyDescent="0.2">
      <c r="A46" t="str">
        <f t="shared" si="0"/>
        <v>316JBG</v>
      </c>
      <c r="B46" s="5" t="s">
        <v>56</v>
      </c>
      <c r="C46" s="5" t="s">
        <v>45</v>
      </c>
      <c r="D46" s="8">
        <v>5786942.0274999999</v>
      </c>
      <c r="E46" s="8">
        <v>6033022.1799999997</v>
      </c>
      <c r="F46" s="8">
        <f t="shared" si="1"/>
        <v>246080.15249999985</v>
      </c>
      <c r="G46" s="10" t="s">
        <v>37</v>
      </c>
    </row>
    <row r="47" spans="1:7" x14ac:dyDescent="0.2">
      <c r="A47" t="str">
        <f t="shared" si="0"/>
        <v>316SG</v>
      </c>
      <c r="B47" s="5" t="s">
        <v>56</v>
      </c>
      <c r="C47" s="5" t="s">
        <v>39</v>
      </c>
      <c r="D47" s="8">
        <v>1399586.7991666701</v>
      </c>
      <c r="E47" s="8">
        <v>1426293.03</v>
      </c>
      <c r="F47" s="8">
        <f t="shared" si="1"/>
        <v>26706.230833329959</v>
      </c>
      <c r="G47" s="10" t="s">
        <v>37</v>
      </c>
    </row>
    <row r="48" spans="1:7" x14ac:dyDescent="0.2">
      <c r="A48" t="str">
        <f t="shared" si="0"/>
        <v>330SG-P</v>
      </c>
      <c r="B48" s="5" t="s">
        <v>57</v>
      </c>
      <c r="C48" s="5" t="s">
        <v>38</v>
      </c>
      <c r="D48" s="8">
        <v>32318832.263333298</v>
      </c>
      <c r="E48" s="8">
        <v>32368297.600000001</v>
      </c>
      <c r="F48" s="8">
        <f t="shared" si="1"/>
        <v>49465.336666703224</v>
      </c>
      <c r="G48" s="10" t="s">
        <v>37</v>
      </c>
    </row>
    <row r="49" spans="1:7" x14ac:dyDescent="0.2">
      <c r="A49" t="str">
        <f t="shared" si="0"/>
        <v>330SG-U</v>
      </c>
      <c r="B49" s="5" t="s">
        <v>57</v>
      </c>
      <c r="C49" s="5" t="s">
        <v>36</v>
      </c>
      <c r="D49" s="8">
        <v>6591308.7712500002</v>
      </c>
      <c r="E49" s="8">
        <v>6601695.54</v>
      </c>
      <c r="F49" s="8">
        <f t="shared" si="1"/>
        <v>10386.768749999814</v>
      </c>
      <c r="G49" s="10" t="s">
        <v>37</v>
      </c>
    </row>
    <row r="50" spans="1:7" x14ac:dyDescent="0.2">
      <c r="A50" t="str">
        <f t="shared" si="0"/>
        <v>331SG-P</v>
      </c>
      <c r="B50" s="5" t="s">
        <v>58</v>
      </c>
      <c r="C50" s="5" t="s">
        <v>38</v>
      </c>
      <c r="D50" s="8">
        <v>271170427.125</v>
      </c>
      <c r="E50" s="8">
        <v>273914270.27999997</v>
      </c>
      <c r="F50" s="8">
        <f t="shared" si="1"/>
        <v>2743843.1549999714</v>
      </c>
      <c r="G50" s="10" t="s">
        <v>37</v>
      </c>
    </row>
    <row r="51" spans="1:7" x14ac:dyDescent="0.2">
      <c r="A51" t="str">
        <f t="shared" si="0"/>
        <v>331SG-U</v>
      </c>
      <c r="B51" s="5" t="s">
        <v>58</v>
      </c>
      <c r="C51" s="5" t="s">
        <v>36</v>
      </c>
      <c r="D51" s="8">
        <v>19764804.014166702</v>
      </c>
      <c r="E51" s="8">
        <v>20444623.41</v>
      </c>
      <c r="F51" s="8">
        <f t="shared" si="1"/>
        <v>679819.39583329856</v>
      </c>
      <c r="G51" s="10" t="s">
        <v>37</v>
      </c>
    </row>
    <row r="52" spans="1:7" x14ac:dyDescent="0.2">
      <c r="A52" t="str">
        <f t="shared" si="0"/>
        <v>332SG-P</v>
      </c>
      <c r="B52" s="5" t="s">
        <v>59</v>
      </c>
      <c r="C52" s="5" t="s">
        <v>38</v>
      </c>
      <c r="D52" s="8">
        <v>435640257.41708302</v>
      </c>
      <c r="E52" s="8">
        <v>438347961.91000003</v>
      </c>
      <c r="F52" s="8">
        <f t="shared" si="1"/>
        <v>2707704.4929170012</v>
      </c>
      <c r="G52" s="10" t="s">
        <v>37</v>
      </c>
    </row>
    <row r="53" spans="1:7" x14ac:dyDescent="0.2">
      <c r="A53" t="str">
        <f t="shared" si="0"/>
        <v>332SG-U</v>
      </c>
      <c r="B53" s="5" t="s">
        <v>59</v>
      </c>
      <c r="C53" s="5" t="s">
        <v>36</v>
      </c>
      <c r="D53" s="8">
        <v>100009571.095</v>
      </c>
      <c r="E53" s="8">
        <v>102796594.06</v>
      </c>
      <c r="F53" s="8">
        <f t="shared" si="1"/>
        <v>2787022.9650000036</v>
      </c>
      <c r="G53" s="10" t="s">
        <v>37</v>
      </c>
    </row>
    <row r="54" spans="1:7" x14ac:dyDescent="0.2">
      <c r="A54" t="str">
        <f t="shared" si="0"/>
        <v>333SG-P</v>
      </c>
      <c r="B54" s="5" t="s">
        <v>60</v>
      </c>
      <c r="C54" s="5" t="s">
        <v>38</v>
      </c>
      <c r="D54" s="8">
        <v>96412630.868333399</v>
      </c>
      <c r="E54" s="8">
        <v>97008005.25</v>
      </c>
      <c r="F54" s="8">
        <f t="shared" si="1"/>
        <v>595374.3816666007</v>
      </c>
      <c r="G54" s="10" t="s">
        <v>37</v>
      </c>
    </row>
    <row r="55" spans="1:7" x14ac:dyDescent="0.2">
      <c r="A55" t="str">
        <f t="shared" si="0"/>
        <v>333SG-U</v>
      </c>
      <c r="B55" s="5" t="s">
        <v>60</v>
      </c>
      <c r="C55" s="5" t="s">
        <v>36</v>
      </c>
      <c r="D55" s="8">
        <v>50661144.942083299</v>
      </c>
      <c r="E55" s="8">
        <v>50956299.909999996</v>
      </c>
      <c r="F55" s="8">
        <f t="shared" si="1"/>
        <v>295154.96791669726</v>
      </c>
      <c r="G55" s="10" t="s">
        <v>37</v>
      </c>
    </row>
    <row r="56" spans="1:7" x14ac:dyDescent="0.2">
      <c r="A56" t="str">
        <f t="shared" si="0"/>
        <v>334SG-P</v>
      </c>
      <c r="B56" s="5" t="s">
        <v>61</v>
      </c>
      <c r="C56" s="5" t="s">
        <v>38</v>
      </c>
      <c r="D56" s="8">
        <v>72081411.235416695</v>
      </c>
      <c r="E56" s="8">
        <v>72869934.700000003</v>
      </c>
      <c r="F56" s="8">
        <f t="shared" si="1"/>
        <v>788523.4645833075</v>
      </c>
      <c r="G56" s="10" t="s">
        <v>37</v>
      </c>
    </row>
    <row r="57" spans="1:7" x14ac:dyDescent="0.2">
      <c r="A57" t="str">
        <f t="shared" si="0"/>
        <v>334SG-U</v>
      </c>
      <c r="B57" s="5" t="s">
        <v>61</v>
      </c>
      <c r="C57" s="5" t="s">
        <v>36</v>
      </c>
      <c r="D57" s="8">
        <v>14575403.54125</v>
      </c>
      <c r="E57" s="8">
        <v>14643732.23</v>
      </c>
      <c r="F57" s="8">
        <f t="shared" si="1"/>
        <v>68328.688750000671</v>
      </c>
      <c r="G57" s="10" t="s">
        <v>37</v>
      </c>
    </row>
    <row r="58" spans="1:7" x14ac:dyDescent="0.2">
      <c r="A58" t="str">
        <f t="shared" si="0"/>
        <v>335SG-P</v>
      </c>
      <c r="B58" s="5" t="s">
        <v>62</v>
      </c>
      <c r="C58" s="5" t="s">
        <v>38</v>
      </c>
      <c r="D58" s="8">
        <v>2391253.38416667</v>
      </c>
      <c r="E58" s="8">
        <v>2389805.41</v>
      </c>
      <c r="F58" s="8">
        <f t="shared" si="1"/>
        <v>-1447.9741666698828</v>
      </c>
      <c r="G58" s="10" t="s">
        <v>37</v>
      </c>
    </row>
    <row r="59" spans="1:7" x14ac:dyDescent="0.2">
      <c r="A59" t="str">
        <f t="shared" si="0"/>
        <v>335SG-U</v>
      </c>
      <c r="B59" s="5" t="s">
        <v>62</v>
      </c>
      <c r="C59" s="5" t="s">
        <v>36</v>
      </c>
      <c r="D59" s="8">
        <v>172137.70833333299</v>
      </c>
      <c r="E59" s="8">
        <v>169105.12</v>
      </c>
      <c r="F59" s="8">
        <f t="shared" si="1"/>
        <v>-3032.5883333329984</v>
      </c>
      <c r="G59" s="10" t="s">
        <v>37</v>
      </c>
    </row>
    <row r="60" spans="1:7" x14ac:dyDescent="0.2">
      <c r="A60" t="str">
        <f t="shared" si="0"/>
        <v>336SG-P</v>
      </c>
      <c r="B60" s="5" t="s">
        <v>63</v>
      </c>
      <c r="C60" s="5" t="s">
        <v>38</v>
      </c>
      <c r="D60" s="8">
        <v>23263406.723333299</v>
      </c>
      <c r="E60" s="8">
        <v>23392455.350000001</v>
      </c>
      <c r="F60" s="8">
        <f t="shared" si="1"/>
        <v>129048.62666670233</v>
      </c>
      <c r="G60" s="10" t="s">
        <v>37</v>
      </c>
    </row>
    <row r="61" spans="1:7" x14ac:dyDescent="0.2">
      <c r="A61" t="str">
        <f t="shared" si="0"/>
        <v>336SG-U</v>
      </c>
      <c r="B61" s="5" t="s">
        <v>63</v>
      </c>
      <c r="C61" s="5" t="s">
        <v>36</v>
      </c>
      <c r="D61" s="8">
        <v>3091425.4162499998</v>
      </c>
      <c r="E61" s="8">
        <v>3138955.29</v>
      </c>
      <c r="F61" s="8">
        <f t="shared" si="1"/>
        <v>47529.873750000261</v>
      </c>
      <c r="G61" s="10" t="s">
        <v>37</v>
      </c>
    </row>
    <row r="62" spans="1:7" x14ac:dyDescent="0.2">
      <c r="A62" t="str">
        <f t="shared" si="0"/>
        <v>340OR</v>
      </c>
      <c r="B62" s="5" t="s">
        <v>64</v>
      </c>
      <c r="C62" s="5" t="s">
        <v>48</v>
      </c>
      <c r="D62" s="8">
        <v>74985.87</v>
      </c>
      <c r="E62" s="8">
        <v>74985.87</v>
      </c>
      <c r="F62" s="8">
        <f t="shared" si="1"/>
        <v>0</v>
      </c>
      <c r="G62" s="10" t="s">
        <v>37</v>
      </c>
    </row>
    <row r="63" spans="1:7" x14ac:dyDescent="0.2">
      <c r="A63" t="str">
        <f t="shared" si="0"/>
        <v>340CAGE</v>
      </c>
      <c r="B63" s="11" t="s">
        <v>64</v>
      </c>
      <c r="C63" s="11" t="s">
        <v>43</v>
      </c>
      <c r="D63" s="8">
        <v>34730178</v>
      </c>
      <c r="E63" s="8">
        <v>34730178</v>
      </c>
      <c r="F63" s="8">
        <f t="shared" si="1"/>
        <v>0</v>
      </c>
      <c r="G63" s="10" t="s">
        <v>37</v>
      </c>
    </row>
    <row r="64" spans="1:7" x14ac:dyDescent="0.2">
      <c r="A64" t="str">
        <f t="shared" si="0"/>
        <v>340CAGW</v>
      </c>
      <c r="B64" s="11" t="s">
        <v>64</v>
      </c>
      <c r="C64" s="11" t="s">
        <v>44</v>
      </c>
      <c r="D64" s="8">
        <v>4527455.54</v>
      </c>
      <c r="E64" s="8">
        <v>4527455.54</v>
      </c>
      <c r="F64" s="8">
        <f t="shared" si="1"/>
        <v>0</v>
      </c>
      <c r="G64" s="10" t="s">
        <v>37</v>
      </c>
    </row>
    <row r="65" spans="1:7" x14ac:dyDescent="0.2">
      <c r="A65" t="str">
        <f t="shared" si="0"/>
        <v>340SG</v>
      </c>
      <c r="B65" s="11" t="s">
        <v>64</v>
      </c>
      <c r="C65" s="11" t="s">
        <v>39</v>
      </c>
      <c r="D65" s="8">
        <v>11786034.595000001</v>
      </c>
      <c r="E65" s="8">
        <v>11953833.51</v>
      </c>
      <c r="F65" s="8">
        <f t="shared" si="1"/>
        <v>167798.91499999911</v>
      </c>
      <c r="G65" s="10" t="s">
        <v>37</v>
      </c>
    </row>
    <row r="66" spans="1:7" x14ac:dyDescent="0.2">
      <c r="A66" t="str">
        <f t="shared" si="0"/>
        <v>341OR</v>
      </c>
      <c r="B66" s="11" t="s">
        <v>65</v>
      </c>
      <c r="C66" s="5" t="s">
        <v>48</v>
      </c>
      <c r="D66" s="8">
        <v>3599.1550000000002</v>
      </c>
      <c r="E66" s="8">
        <v>3755.64</v>
      </c>
      <c r="F66" s="8">
        <f t="shared" si="1"/>
        <v>156.48499999999967</v>
      </c>
      <c r="G66" s="10" t="s">
        <v>66</v>
      </c>
    </row>
    <row r="67" spans="1:7" x14ac:dyDescent="0.2">
      <c r="A67" t="str">
        <f t="shared" si="0"/>
        <v>341CAGE</v>
      </c>
      <c r="B67" s="11" t="s">
        <v>65</v>
      </c>
      <c r="C67" s="5" t="s">
        <v>43</v>
      </c>
      <c r="D67" s="8">
        <v>137442038.554167</v>
      </c>
      <c r="E67" s="8">
        <v>137764935.24000001</v>
      </c>
      <c r="F67" s="8">
        <f t="shared" si="1"/>
        <v>322896.6858330071</v>
      </c>
      <c r="G67" s="10" t="s">
        <v>66</v>
      </c>
    </row>
    <row r="68" spans="1:7" x14ac:dyDescent="0.2">
      <c r="A68" t="str">
        <f t="shared" si="0"/>
        <v>341CAGW</v>
      </c>
      <c r="B68" s="11" t="s">
        <v>65</v>
      </c>
      <c r="C68" s="5" t="s">
        <v>44</v>
      </c>
      <c r="D68" s="8">
        <v>37344075.453749999</v>
      </c>
      <c r="E68" s="8">
        <v>37371596.009999998</v>
      </c>
      <c r="F68" s="8">
        <f t="shared" si="1"/>
        <v>27520.55624999851</v>
      </c>
      <c r="G68" s="10" t="s">
        <v>66</v>
      </c>
    </row>
    <row r="69" spans="1:7" x14ac:dyDescent="0.2">
      <c r="A69" t="str">
        <f t="shared" si="0"/>
        <v>341SG</v>
      </c>
      <c r="B69" s="11" t="s">
        <v>65</v>
      </c>
      <c r="C69" s="5" t="s">
        <v>39</v>
      </c>
      <c r="D69" s="8">
        <v>97525469.78125</v>
      </c>
      <c r="E69" s="8">
        <v>98189500.950000003</v>
      </c>
      <c r="F69" s="8">
        <f t="shared" si="1"/>
        <v>664031.16875000298</v>
      </c>
      <c r="G69" s="10" t="s">
        <v>66</v>
      </c>
    </row>
    <row r="70" spans="1:7" x14ac:dyDescent="0.2">
      <c r="A70" t="str">
        <f t="shared" ref="A70:A138" si="2">B70&amp;C70</f>
        <v>341UT</v>
      </c>
      <c r="B70" s="11" t="s">
        <v>65</v>
      </c>
      <c r="C70" s="5" t="s">
        <v>40</v>
      </c>
      <c r="D70" s="8">
        <v>68973.225000000006</v>
      </c>
      <c r="E70" s="8">
        <v>69481.820000000007</v>
      </c>
      <c r="F70" s="8">
        <f t="shared" si="1"/>
        <v>508.59500000000116</v>
      </c>
      <c r="G70" s="10" t="s">
        <v>66</v>
      </c>
    </row>
    <row r="71" spans="1:7" x14ac:dyDescent="0.2">
      <c r="A71" t="str">
        <f t="shared" si="2"/>
        <v>342CAGE</v>
      </c>
      <c r="B71" s="11" t="s">
        <v>67</v>
      </c>
      <c r="C71" s="5" t="s">
        <v>43</v>
      </c>
      <c r="D71" s="8">
        <v>14581691.7541667</v>
      </c>
      <c r="E71" s="8">
        <v>14595345</v>
      </c>
      <c r="F71" s="8">
        <f t="shared" si="1"/>
        <v>13653.245833300054</v>
      </c>
      <c r="G71" s="10" t="s">
        <v>66</v>
      </c>
    </row>
    <row r="72" spans="1:7" x14ac:dyDescent="0.2">
      <c r="A72" t="str">
        <f t="shared" si="2"/>
        <v>342CAGW</v>
      </c>
      <c r="B72" s="11" t="s">
        <v>67</v>
      </c>
      <c r="C72" s="5" t="s">
        <v>44</v>
      </c>
      <c r="D72" s="8">
        <v>1816983.66</v>
      </c>
      <c r="E72" s="8">
        <v>1816983.66</v>
      </c>
      <c r="F72" s="8">
        <f t="shared" si="1"/>
        <v>0</v>
      </c>
      <c r="G72" s="10" t="s">
        <v>66</v>
      </c>
    </row>
    <row r="73" spans="1:7" x14ac:dyDescent="0.2">
      <c r="A73" t="str">
        <f t="shared" si="2"/>
        <v>343CAGE</v>
      </c>
      <c r="B73" s="11" t="s">
        <v>68</v>
      </c>
      <c r="C73" s="5" t="s">
        <v>43</v>
      </c>
      <c r="D73" s="8">
        <v>802427524.853333</v>
      </c>
      <c r="E73" s="8">
        <v>806515720.45000005</v>
      </c>
      <c r="F73" s="8">
        <f t="shared" si="1"/>
        <v>4088195.5966670513</v>
      </c>
      <c r="G73" s="10" t="s">
        <v>66</v>
      </c>
    </row>
    <row r="74" spans="1:7" x14ac:dyDescent="0.2">
      <c r="A74" t="str">
        <f t="shared" si="2"/>
        <v>343CAGW</v>
      </c>
      <c r="B74" s="11" t="s">
        <v>68</v>
      </c>
      <c r="C74" s="5" t="s">
        <v>44</v>
      </c>
      <c r="D74" s="8">
        <v>332783496.58166701</v>
      </c>
      <c r="E74" s="8">
        <v>333267951.16000003</v>
      </c>
      <c r="F74" s="8">
        <f t="shared" si="1"/>
        <v>484454.57833302021</v>
      </c>
      <c r="G74" s="10" t="s">
        <v>66</v>
      </c>
    </row>
    <row r="75" spans="1:7" x14ac:dyDescent="0.2">
      <c r="A75" t="str">
        <f t="shared" si="2"/>
        <v>343SG</v>
      </c>
      <c r="B75" s="11" t="s">
        <v>68</v>
      </c>
      <c r="C75" s="5" t="s">
        <v>39</v>
      </c>
      <c r="D75" s="8">
        <v>2883890877.0895801</v>
      </c>
      <c r="E75" s="8">
        <v>2892607779.8600001</v>
      </c>
      <c r="F75" s="8">
        <f t="shared" si="1"/>
        <v>8716902.7704200745</v>
      </c>
      <c r="G75" s="10" t="s">
        <v>66</v>
      </c>
    </row>
    <row r="76" spans="1:7" x14ac:dyDescent="0.2">
      <c r="A76" t="str">
        <f t="shared" si="2"/>
        <v>344UT</v>
      </c>
      <c r="B76" s="11" t="s">
        <v>69</v>
      </c>
      <c r="C76" s="5" t="s">
        <v>40</v>
      </c>
      <c r="D76" s="8">
        <v>282780.70874999999</v>
      </c>
      <c r="E76" s="8">
        <v>284865.88</v>
      </c>
      <c r="F76" s="8">
        <f t="shared" si="1"/>
        <v>2085.171250000014</v>
      </c>
      <c r="G76" s="10" t="s">
        <v>66</v>
      </c>
    </row>
    <row r="77" spans="1:7" x14ac:dyDescent="0.2">
      <c r="A77" t="str">
        <f t="shared" si="2"/>
        <v>344CAGE</v>
      </c>
      <c r="B77" s="5" t="s">
        <v>69</v>
      </c>
      <c r="C77" s="5" t="s">
        <v>43</v>
      </c>
      <c r="D77" s="8">
        <v>310769633.43124998</v>
      </c>
      <c r="E77" s="8">
        <v>311145588.51999998</v>
      </c>
      <c r="F77" s="8">
        <f t="shared" si="1"/>
        <v>375955.08875000477</v>
      </c>
      <c r="G77" s="10" t="s">
        <v>66</v>
      </c>
    </row>
    <row r="78" spans="1:7" x14ac:dyDescent="0.2">
      <c r="A78" t="str">
        <f t="shared" si="2"/>
        <v>344CAGW</v>
      </c>
      <c r="B78" s="5" t="s">
        <v>69</v>
      </c>
      <c r="C78" s="5" t="s">
        <v>44</v>
      </c>
      <c r="D78" s="8">
        <v>114396522.77500001</v>
      </c>
      <c r="E78" s="8">
        <v>114469141.06</v>
      </c>
      <c r="F78" s="8">
        <f t="shared" si="1"/>
        <v>72618.284999996424</v>
      </c>
      <c r="G78" s="10" t="s">
        <v>66</v>
      </c>
    </row>
    <row r="79" spans="1:7" x14ac:dyDescent="0.2">
      <c r="A79" t="str">
        <f t="shared" si="2"/>
        <v>344SG</v>
      </c>
      <c r="B79" s="5" t="s">
        <v>69</v>
      </c>
      <c r="C79" s="5" t="s">
        <v>39</v>
      </c>
      <c r="D79" s="8">
        <v>116954.68</v>
      </c>
      <c r="E79" s="8">
        <v>116954.68</v>
      </c>
      <c r="F79" s="8">
        <f t="shared" si="1"/>
        <v>0</v>
      </c>
      <c r="G79" s="10" t="s">
        <v>66</v>
      </c>
    </row>
    <row r="80" spans="1:7" x14ac:dyDescent="0.2">
      <c r="A80" t="str">
        <f t="shared" si="2"/>
        <v>344SG</v>
      </c>
      <c r="B80" s="5" t="s">
        <v>69</v>
      </c>
      <c r="C80" s="5" t="s">
        <v>39</v>
      </c>
      <c r="D80" s="8">
        <v>165088467.21875</v>
      </c>
      <c r="E80" s="8">
        <v>165653720.40000001</v>
      </c>
      <c r="F80" s="8">
        <f t="shared" si="1"/>
        <v>565253.18125000596</v>
      </c>
      <c r="G80" s="10" t="s">
        <v>66</v>
      </c>
    </row>
    <row r="81" spans="1:7" x14ac:dyDescent="0.2">
      <c r="A81" t="str">
        <f t="shared" si="2"/>
        <v>345CAGE</v>
      </c>
      <c r="B81" s="11" t="s">
        <v>70</v>
      </c>
      <c r="C81" s="5" t="s">
        <v>43</v>
      </c>
      <c r="D81" s="8">
        <v>165936232.401667</v>
      </c>
      <c r="E81" s="8">
        <v>166024232.03</v>
      </c>
      <c r="F81" s="8">
        <f t="shared" ref="F81:F144" si="3">E81+-D81</f>
        <v>87999.628333002329</v>
      </c>
      <c r="G81" s="10" t="s">
        <v>66</v>
      </c>
    </row>
    <row r="82" spans="1:7" x14ac:dyDescent="0.2">
      <c r="A82" t="str">
        <f t="shared" si="2"/>
        <v>345CAGW</v>
      </c>
      <c r="B82" s="11" t="s">
        <v>70</v>
      </c>
      <c r="C82" s="5" t="s">
        <v>44</v>
      </c>
      <c r="D82" s="8">
        <v>48320935.951666698</v>
      </c>
      <c r="E82" s="8">
        <v>48345150.469999999</v>
      </c>
      <c r="F82" s="8">
        <f t="shared" si="3"/>
        <v>24214.518333300948</v>
      </c>
      <c r="G82" s="10" t="s">
        <v>66</v>
      </c>
    </row>
    <row r="83" spans="1:7" x14ac:dyDescent="0.2">
      <c r="A83" t="str">
        <f t="shared" si="2"/>
        <v>345SG</v>
      </c>
      <c r="B83" s="11" t="s">
        <v>70</v>
      </c>
      <c r="C83" s="5" t="s">
        <v>39</v>
      </c>
      <c r="D83" s="8">
        <v>240853360.58250001</v>
      </c>
      <c r="E83" s="8">
        <v>241124563.36000001</v>
      </c>
      <c r="F83" s="8">
        <f t="shared" si="3"/>
        <v>271202.77750000358</v>
      </c>
      <c r="G83" s="10" t="s">
        <v>66</v>
      </c>
    </row>
    <row r="84" spans="1:7" x14ac:dyDescent="0.2">
      <c r="A84" t="str">
        <f t="shared" si="2"/>
        <v>345OR</v>
      </c>
      <c r="B84" s="11" t="s">
        <v>70</v>
      </c>
      <c r="C84" s="5" t="s">
        <v>48</v>
      </c>
      <c r="D84" s="8">
        <v>230139.467916667</v>
      </c>
      <c r="E84" s="8">
        <v>237697.49</v>
      </c>
      <c r="F84" s="8">
        <f t="shared" si="3"/>
        <v>7558.022083332995</v>
      </c>
      <c r="G84" s="10" t="s">
        <v>66</v>
      </c>
    </row>
    <row r="85" spans="1:7" x14ac:dyDescent="0.2">
      <c r="A85" t="str">
        <f t="shared" si="2"/>
        <v>345UT</v>
      </c>
      <c r="B85" s="11" t="s">
        <v>70</v>
      </c>
      <c r="C85" s="5" t="s">
        <v>40</v>
      </c>
      <c r="D85" s="8">
        <v>79918.307499999995</v>
      </c>
      <c r="E85" s="8">
        <v>80507.61</v>
      </c>
      <c r="F85" s="8">
        <f t="shared" si="3"/>
        <v>589.30250000000524</v>
      </c>
      <c r="G85" s="10" t="s">
        <v>66</v>
      </c>
    </row>
    <row r="86" spans="1:7" x14ac:dyDescent="0.2">
      <c r="A86" t="str">
        <f t="shared" si="2"/>
        <v>346CAGE</v>
      </c>
      <c r="B86" s="11" t="s">
        <v>71</v>
      </c>
      <c r="C86" s="5" t="s">
        <v>43</v>
      </c>
      <c r="D86" s="8">
        <v>9181860.3433333393</v>
      </c>
      <c r="E86" s="8">
        <v>9245002.2899999991</v>
      </c>
      <c r="F86" s="8">
        <f t="shared" si="3"/>
        <v>63141.946666659787</v>
      </c>
      <c r="G86" s="10" t="s">
        <v>66</v>
      </c>
    </row>
    <row r="87" spans="1:7" x14ac:dyDescent="0.2">
      <c r="A87" t="str">
        <f t="shared" si="2"/>
        <v>346CAGW</v>
      </c>
      <c r="B87" s="11" t="s">
        <v>71</v>
      </c>
      <c r="C87" s="5" t="s">
        <v>44</v>
      </c>
      <c r="D87" s="8">
        <v>3481451.83</v>
      </c>
      <c r="E87" s="8">
        <v>3481451.83</v>
      </c>
      <c r="F87" s="8">
        <f t="shared" si="3"/>
        <v>0</v>
      </c>
      <c r="G87" s="10" t="s">
        <v>66</v>
      </c>
    </row>
    <row r="88" spans="1:7" x14ac:dyDescent="0.2">
      <c r="A88" t="str">
        <f t="shared" si="2"/>
        <v>346SG</v>
      </c>
      <c r="B88" s="11" t="s">
        <v>71</v>
      </c>
      <c r="C88" s="5" t="s">
        <v>39</v>
      </c>
      <c r="D88" s="8">
        <v>11756126.516249999</v>
      </c>
      <c r="E88" s="8">
        <v>11834773.9</v>
      </c>
      <c r="F88" s="8">
        <f t="shared" si="3"/>
        <v>78647.383750000969</v>
      </c>
      <c r="G88" s="10" t="s">
        <v>66</v>
      </c>
    </row>
    <row r="89" spans="1:7" x14ac:dyDescent="0.2">
      <c r="A89" t="str">
        <f t="shared" si="2"/>
        <v>350SG</v>
      </c>
      <c r="B89" s="5" t="s">
        <v>72</v>
      </c>
      <c r="C89" s="5" t="s">
        <v>39</v>
      </c>
      <c r="D89" s="8">
        <v>317236746.93624997</v>
      </c>
      <c r="E89" s="8">
        <v>337014795.91000003</v>
      </c>
      <c r="F89" s="8">
        <f t="shared" si="3"/>
        <v>19778048.973750055</v>
      </c>
      <c r="G89" s="10" t="s">
        <v>66</v>
      </c>
    </row>
    <row r="90" spans="1:7" x14ac:dyDescent="0.2">
      <c r="A90" t="str">
        <f t="shared" si="2"/>
        <v>352SG</v>
      </c>
      <c r="B90" s="5" t="s">
        <v>73</v>
      </c>
      <c r="C90" s="5" t="s">
        <v>39</v>
      </c>
      <c r="D90" s="8">
        <v>343853358.117917</v>
      </c>
      <c r="E90" s="8">
        <v>373463111.62</v>
      </c>
      <c r="F90" s="8">
        <f t="shared" si="3"/>
        <v>29609753.502083004</v>
      </c>
      <c r="G90" s="10" t="s">
        <v>66</v>
      </c>
    </row>
    <row r="91" spans="1:7" x14ac:dyDescent="0.2">
      <c r="A91" t="str">
        <f t="shared" si="2"/>
        <v>353CAGW</v>
      </c>
      <c r="B91" s="5" t="s">
        <v>74</v>
      </c>
      <c r="C91" s="5" t="s">
        <v>44</v>
      </c>
      <c r="D91" s="8">
        <v>1969943.43</v>
      </c>
      <c r="E91" s="8">
        <v>1969943.43</v>
      </c>
      <c r="F91" s="8">
        <f t="shared" si="3"/>
        <v>0</v>
      </c>
      <c r="G91" s="10" t="s">
        <v>66</v>
      </c>
    </row>
    <row r="92" spans="1:7" x14ac:dyDescent="0.2">
      <c r="A92" t="str">
        <f t="shared" si="2"/>
        <v>353SG</v>
      </c>
      <c r="B92" s="5" t="s">
        <v>74</v>
      </c>
      <c r="C92" s="5" t="s">
        <v>39</v>
      </c>
      <c r="D92" s="8">
        <v>2485222213.2279201</v>
      </c>
      <c r="E92" s="8">
        <v>2639469125.6999998</v>
      </c>
      <c r="F92" s="8">
        <f t="shared" si="3"/>
        <v>154246912.47207975</v>
      </c>
      <c r="G92" s="10" t="s">
        <v>66</v>
      </c>
    </row>
    <row r="93" spans="1:7" x14ac:dyDescent="0.2">
      <c r="A93" t="str">
        <f t="shared" si="2"/>
        <v>354SG</v>
      </c>
      <c r="B93" s="5" t="s">
        <v>75</v>
      </c>
      <c r="C93" s="5" t="s">
        <v>39</v>
      </c>
      <c r="D93" s="8">
        <v>1423145554.1400001</v>
      </c>
      <c r="E93" s="8">
        <v>1500485878.1600001</v>
      </c>
      <c r="F93" s="8">
        <f t="shared" si="3"/>
        <v>77340324.019999981</v>
      </c>
      <c r="G93" s="10" t="s">
        <v>66</v>
      </c>
    </row>
    <row r="94" spans="1:7" x14ac:dyDescent="0.2">
      <c r="A94" t="str">
        <f t="shared" si="2"/>
        <v>355SG</v>
      </c>
      <c r="B94" s="5" t="s">
        <v>76</v>
      </c>
      <c r="C94" s="5" t="s">
        <v>39</v>
      </c>
      <c r="D94" s="8">
        <v>1187970712.3462501</v>
      </c>
      <c r="E94" s="8">
        <v>1238290919.1099999</v>
      </c>
      <c r="F94" s="8">
        <f t="shared" si="3"/>
        <v>50320206.763749838</v>
      </c>
      <c r="G94" s="10" t="s">
        <v>66</v>
      </c>
    </row>
    <row r="95" spans="1:7" x14ac:dyDescent="0.2">
      <c r="A95" t="str">
        <f t="shared" si="2"/>
        <v>356SG</v>
      </c>
      <c r="B95" s="5" t="s">
        <v>77</v>
      </c>
      <c r="C95" s="5" t="s">
        <v>39</v>
      </c>
      <c r="D95" s="8">
        <v>1516382804.38625</v>
      </c>
      <c r="E95" s="8">
        <v>1620857196.3900001</v>
      </c>
      <c r="F95" s="8">
        <f t="shared" si="3"/>
        <v>104474392.00375009</v>
      </c>
      <c r="G95" s="10" t="s">
        <v>66</v>
      </c>
    </row>
    <row r="96" spans="1:7" x14ac:dyDescent="0.2">
      <c r="A96" t="str">
        <f t="shared" si="2"/>
        <v>357SG</v>
      </c>
      <c r="B96" s="5" t="s">
        <v>78</v>
      </c>
      <c r="C96" s="5" t="s">
        <v>39</v>
      </c>
      <c r="D96" s="8">
        <v>3857984.1216666698</v>
      </c>
      <c r="E96" s="8">
        <v>3858005.51</v>
      </c>
      <c r="F96" s="8">
        <f t="shared" si="3"/>
        <v>21.388333329930902</v>
      </c>
      <c r="G96" s="10" t="s">
        <v>66</v>
      </c>
    </row>
    <row r="97" spans="1:7" x14ac:dyDescent="0.2">
      <c r="A97" t="str">
        <f t="shared" si="2"/>
        <v>358SG</v>
      </c>
      <c r="B97" s="5" t="s">
        <v>79</v>
      </c>
      <c r="C97" s="5" t="s">
        <v>39</v>
      </c>
      <c r="D97" s="8">
        <v>9080617.3100000005</v>
      </c>
      <c r="E97" s="8">
        <v>9080617.3100000005</v>
      </c>
      <c r="F97" s="8">
        <f t="shared" si="3"/>
        <v>0</v>
      </c>
      <c r="G97" s="10" t="s">
        <v>66</v>
      </c>
    </row>
    <row r="98" spans="1:7" x14ac:dyDescent="0.2">
      <c r="A98" t="str">
        <f t="shared" si="2"/>
        <v>359SG</v>
      </c>
      <c r="B98" s="5" t="s">
        <v>80</v>
      </c>
      <c r="C98" s="5" t="s">
        <v>39</v>
      </c>
      <c r="D98" s="8">
        <v>12141657.68125</v>
      </c>
      <c r="E98" s="8">
        <v>12141468.32</v>
      </c>
      <c r="F98" s="8">
        <f t="shared" si="3"/>
        <v>-189.36125000007451</v>
      </c>
      <c r="G98" s="10" t="s">
        <v>66</v>
      </c>
    </row>
    <row r="99" spans="1:7" x14ac:dyDescent="0.2">
      <c r="A99" t="str">
        <f t="shared" si="2"/>
        <v>360CA</v>
      </c>
      <c r="B99" s="5" t="s">
        <v>81</v>
      </c>
      <c r="C99" s="5" t="s">
        <v>46</v>
      </c>
      <c r="D99" s="8">
        <v>1908444.42541667</v>
      </c>
      <c r="E99" s="8">
        <v>2113024.4300000002</v>
      </c>
      <c r="F99" s="8">
        <f t="shared" si="3"/>
        <v>204580.00458333013</v>
      </c>
      <c r="G99" s="10" t="s">
        <v>66</v>
      </c>
    </row>
    <row r="100" spans="1:7" x14ac:dyDescent="0.2">
      <c r="A100" t="str">
        <f t="shared" si="2"/>
        <v>360ID</v>
      </c>
      <c r="B100" s="5" t="s">
        <v>81</v>
      </c>
      <c r="C100" s="5" t="s">
        <v>118</v>
      </c>
      <c r="D100" s="8">
        <v>1951230.6575</v>
      </c>
      <c r="E100" s="8">
        <v>2259122.56</v>
      </c>
      <c r="F100" s="8">
        <f t="shared" si="3"/>
        <v>307891.90250000008</v>
      </c>
      <c r="G100" s="10" t="s">
        <v>66</v>
      </c>
    </row>
    <row r="101" spans="1:7" x14ac:dyDescent="0.2">
      <c r="A101" t="str">
        <f t="shared" si="2"/>
        <v>360OR</v>
      </c>
      <c r="B101" s="5" t="s">
        <v>81</v>
      </c>
      <c r="C101" s="5" t="s">
        <v>48</v>
      </c>
      <c r="D101" s="8">
        <v>14344419.8645833</v>
      </c>
      <c r="E101" s="8">
        <v>14601564.800000001</v>
      </c>
      <c r="F101" s="8">
        <f t="shared" si="3"/>
        <v>257144.93541670032</v>
      </c>
      <c r="G101" s="10" t="s">
        <v>66</v>
      </c>
    </row>
    <row r="102" spans="1:7" x14ac:dyDescent="0.2">
      <c r="A102" t="str">
        <f t="shared" si="2"/>
        <v>360UT</v>
      </c>
      <c r="B102" s="5" t="s">
        <v>81</v>
      </c>
      <c r="C102" s="5" t="s">
        <v>40</v>
      </c>
      <c r="D102" s="8">
        <v>37541480.232916698</v>
      </c>
      <c r="E102" s="8">
        <v>39170522.969999999</v>
      </c>
      <c r="F102" s="8">
        <f t="shared" si="3"/>
        <v>1629042.7370833009</v>
      </c>
      <c r="G102" s="10" t="s">
        <v>66</v>
      </c>
    </row>
    <row r="103" spans="1:7" x14ac:dyDescent="0.2">
      <c r="A103" t="str">
        <f t="shared" si="2"/>
        <v>360WA</v>
      </c>
      <c r="B103" s="5" t="s">
        <v>81</v>
      </c>
      <c r="C103" s="5" t="s">
        <v>50</v>
      </c>
      <c r="D103" s="8">
        <v>1881604.2849999999</v>
      </c>
      <c r="E103" s="8">
        <v>1888167.58</v>
      </c>
      <c r="F103" s="8">
        <f t="shared" si="3"/>
        <v>6563.2950000001583</v>
      </c>
      <c r="G103" s="10" t="s">
        <v>66</v>
      </c>
    </row>
    <row r="104" spans="1:7" x14ac:dyDescent="0.2">
      <c r="A104" t="str">
        <f t="shared" si="2"/>
        <v>360WY-ALL</v>
      </c>
      <c r="B104" s="5" t="s">
        <v>81</v>
      </c>
      <c r="C104" s="5" t="s">
        <v>117</v>
      </c>
      <c r="D104" s="8">
        <v>5175013.4633333301</v>
      </c>
      <c r="E104" s="8">
        <v>5659983.6399999997</v>
      </c>
      <c r="F104" s="8">
        <f t="shared" si="3"/>
        <v>484970.17666666955</v>
      </c>
      <c r="G104" s="10" t="s">
        <v>66</v>
      </c>
    </row>
    <row r="105" spans="1:7" x14ac:dyDescent="0.2">
      <c r="A105" t="str">
        <f t="shared" si="2"/>
        <v>360WY-ALL</v>
      </c>
      <c r="B105" s="5" t="s">
        <v>81</v>
      </c>
      <c r="C105" s="5" t="s">
        <v>117</v>
      </c>
      <c r="D105" s="8">
        <v>4727285.2024999997</v>
      </c>
      <c r="E105" s="8">
        <v>7638775.04</v>
      </c>
      <c r="F105" s="8">
        <f t="shared" si="3"/>
        <v>2911489.8375000004</v>
      </c>
      <c r="G105" s="10" t="s">
        <v>66</v>
      </c>
    </row>
    <row r="106" spans="1:7" x14ac:dyDescent="0.2">
      <c r="A106" s="1" t="str">
        <f t="shared" si="2"/>
        <v>361CA</v>
      </c>
      <c r="B106" s="3" t="s">
        <v>82</v>
      </c>
      <c r="C106" s="3" t="s">
        <v>46</v>
      </c>
      <c r="D106" s="8">
        <v>5258948.3104166696</v>
      </c>
      <c r="E106" s="8">
        <v>5275199.8499999996</v>
      </c>
      <c r="F106" s="8">
        <f t="shared" si="3"/>
        <v>16251.539583330043</v>
      </c>
      <c r="G106" s="10" t="s">
        <v>66</v>
      </c>
    </row>
    <row r="107" spans="1:7" x14ac:dyDescent="0.2">
      <c r="A107" t="str">
        <f t="shared" si="2"/>
        <v>361ID</v>
      </c>
      <c r="B107" s="5" t="s">
        <v>82</v>
      </c>
      <c r="C107" s="5" t="s">
        <v>118</v>
      </c>
      <c r="D107" s="8">
        <v>3829175.5929166698</v>
      </c>
      <c r="E107" s="8">
        <v>4229191.67</v>
      </c>
      <c r="F107" s="8">
        <f t="shared" si="3"/>
        <v>400016.07708333014</v>
      </c>
      <c r="G107" s="10" t="s">
        <v>66</v>
      </c>
    </row>
    <row r="108" spans="1:7" x14ac:dyDescent="0.2">
      <c r="A108" t="str">
        <f t="shared" si="2"/>
        <v>361OR</v>
      </c>
      <c r="B108" s="5" t="s">
        <v>82</v>
      </c>
      <c r="C108" s="5" t="s">
        <v>48</v>
      </c>
      <c r="D108" s="8">
        <v>33144488.139583301</v>
      </c>
      <c r="E108" s="8">
        <v>34481922.18</v>
      </c>
      <c r="F108" s="8">
        <f t="shared" si="3"/>
        <v>1337434.0404166989</v>
      </c>
      <c r="G108" s="10" t="s">
        <v>66</v>
      </c>
    </row>
    <row r="109" spans="1:7" x14ac:dyDescent="0.2">
      <c r="A109" t="str">
        <f t="shared" si="2"/>
        <v>361UT</v>
      </c>
      <c r="B109" s="5" t="s">
        <v>82</v>
      </c>
      <c r="C109" s="5" t="s">
        <v>40</v>
      </c>
      <c r="D109" s="8">
        <v>62292867.210416697</v>
      </c>
      <c r="E109" s="8">
        <v>65814927.579999998</v>
      </c>
      <c r="F109" s="8">
        <f t="shared" si="3"/>
        <v>3522060.3695833012</v>
      </c>
      <c r="G109" s="10" t="s">
        <v>66</v>
      </c>
    </row>
    <row r="110" spans="1:7" x14ac:dyDescent="0.2">
      <c r="A110" t="str">
        <f t="shared" si="2"/>
        <v>361WA</v>
      </c>
      <c r="B110" s="5" t="s">
        <v>82</v>
      </c>
      <c r="C110" s="5" t="s">
        <v>50</v>
      </c>
      <c r="D110" s="8">
        <v>8205734.96</v>
      </c>
      <c r="E110" s="8">
        <v>8431500.9900000002</v>
      </c>
      <c r="F110" s="12">
        <f t="shared" si="3"/>
        <v>225766.03000000026</v>
      </c>
      <c r="G110" s="10" t="s">
        <v>66</v>
      </c>
    </row>
    <row r="111" spans="1:7" x14ac:dyDescent="0.2">
      <c r="A111" t="str">
        <f t="shared" si="2"/>
        <v>361WY-ALL</v>
      </c>
      <c r="B111" s="5" t="s">
        <v>82</v>
      </c>
      <c r="C111" s="5" t="s">
        <v>117</v>
      </c>
      <c r="D111" s="8">
        <v>15231585.480833299</v>
      </c>
      <c r="E111" s="8">
        <v>18730593.710000001</v>
      </c>
      <c r="F111" s="8">
        <f t="shared" si="3"/>
        <v>3499008.2291667014</v>
      </c>
      <c r="G111" s="10" t="s">
        <v>66</v>
      </c>
    </row>
    <row r="112" spans="1:7" x14ac:dyDescent="0.2">
      <c r="A112" t="str">
        <f t="shared" si="2"/>
        <v>361WY-ALL</v>
      </c>
      <c r="B112" s="5" t="s">
        <v>82</v>
      </c>
      <c r="C112" s="5" t="s">
        <v>117</v>
      </c>
      <c r="D112" s="8">
        <v>4979889.6495833304</v>
      </c>
      <c r="E112" s="8">
        <v>5027273.2300000004</v>
      </c>
      <c r="F112" s="8">
        <f t="shared" si="3"/>
        <v>47383.580416670069</v>
      </c>
      <c r="G112" s="10" t="s">
        <v>66</v>
      </c>
    </row>
    <row r="113" spans="1:7" x14ac:dyDescent="0.2">
      <c r="A113" t="str">
        <f t="shared" si="2"/>
        <v>362CA</v>
      </c>
      <c r="B113" s="5" t="s">
        <v>83</v>
      </c>
      <c r="C113" s="5" t="s">
        <v>46</v>
      </c>
      <c r="D113" s="8">
        <v>30906816.151250001</v>
      </c>
      <c r="E113" s="8">
        <v>31527209.75</v>
      </c>
      <c r="F113" s="8">
        <f t="shared" si="3"/>
        <v>620393.59874999896</v>
      </c>
      <c r="G113" s="10" t="s">
        <v>66</v>
      </c>
    </row>
    <row r="114" spans="1:7" x14ac:dyDescent="0.2">
      <c r="A114" t="str">
        <f t="shared" si="2"/>
        <v>362ID</v>
      </c>
      <c r="B114" s="5" t="s">
        <v>83</v>
      </c>
      <c r="C114" s="5" t="s">
        <v>118</v>
      </c>
      <c r="D114" s="8">
        <v>41554663.450416699</v>
      </c>
      <c r="E114" s="8">
        <v>45322635.189999998</v>
      </c>
      <c r="F114" s="8">
        <f t="shared" si="3"/>
        <v>3767971.7395832986</v>
      </c>
      <c r="G114" s="10" t="s">
        <v>66</v>
      </c>
    </row>
    <row r="115" spans="1:7" x14ac:dyDescent="0.2">
      <c r="A115" t="str">
        <f t="shared" si="2"/>
        <v>362OR</v>
      </c>
      <c r="B115" s="5" t="s">
        <v>83</v>
      </c>
      <c r="C115" s="5" t="s">
        <v>48</v>
      </c>
      <c r="D115" s="8">
        <v>269788787.23250002</v>
      </c>
      <c r="E115" s="8">
        <v>289842896.63999999</v>
      </c>
      <c r="F115" s="8">
        <f t="shared" si="3"/>
        <v>20054109.407499969</v>
      </c>
      <c r="G115" s="10" t="s">
        <v>66</v>
      </c>
    </row>
    <row r="116" spans="1:7" x14ac:dyDescent="0.2">
      <c r="A116" t="str">
        <f t="shared" si="2"/>
        <v>362UT</v>
      </c>
      <c r="B116" s="5" t="s">
        <v>83</v>
      </c>
      <c r="C116" s="5" t="s">
        <v>40</v>
      </c>
      <c r="D116" s="8">
        <v>516658179.23791701</v>
      </c>
      <c r="E116" s="8">
        <v>558952503.37</v>
      </c>
      <c r="F116" s="8">
        <f t="shared" si="3"/>
        <v>42294324.132082999</v>
      </c>
      <c r="G116" s="10" t="s">
        <v>84</v>
      </c>
    </row>
    <row r="117" spans="1:7" x14ac:dyDescent="0.2">
      <c r="A117" t="str">
        <f t="shared" si="2"/>
        <v>362WA</v>
      </c>
      <c r="B117" s="5" t="s">
        <v>83</v>
      </c>
      <c r="C117" s="5" t="s">
        <v>50</v>
      </c>
      <c r="D117" s="8">
        <v>84069205.665000007</v>
      </c>
      <c r="E117" s="8">
        <v>87065254.189999998</v>
      </c>
      <c r="F117" s="8">
        <f t="shared" si="3"/>
        <v>2996048.5249999911</v>
      </c>
      <c r="G117" s="10" t="s">
        <v>84</v>
      </c>
    </row>
    <row r="118" spans="1:7" x14ac:dyDescent="0.2">
      <c r="A118" t="str">
        <f t="shared" si="2"/>
        <v>362WY-ALL</v>
      </c>
      <c r="B118" s="5" t="s">
        <v>83</v>
      </c>
      <c r="C118" s="5" t="s">
        <v>117</v>
      </c>
      <c r="D118" s="8">
        <v>129980295.368333</v>
      </c>
      <c r="E118" s="8">
        <v>141672918.93000001</v>
      </c>
      <c r="F118" s="8">
        <f t="shared" si="3"/>
        <v>11692623.56166701</v>
      </c>
      <c r="G118" s="10" t="s">
        <v>84</v>
      </c>
    </row>
    <row r="119" spans="1:7" x14ac:dyDescent="0.2">
      <c r="A119" t="str">
        <f t="shared" si="2"/>
        <v>362WY-ALL</v>
      </c>
      <c r="B119" s="5" t="s">
        <v>83</v>
      </c>
      <c r="C119" s="5" t="s">
        <v>117</v>
      </c>
      <c r="D119" s="8">
        <v>19709939.555833299</v>
      </c>
      <c r="E119" s="8">
        <v>20586813.620000001</v>
      </c>
      <c r="F119" s="8">
        <f t="shared" si="3"/>
        <v>876874.06416670233</v>
      </c>
      <c r="G119" s="10" t="s">
        <v>84</v>
      </c>
    </row>
    <row r="120" spans="1:7" x14ac:dyDescent="0.2">
      <c r="A120" t="str">
        <f t="shared" si="2"/>
        <v>364CA</v>
      </c>
      <c r="B120" s="5" t="s">
        <v>85</v>
      </c>
      <c r="C120" s="5" t="s">
        <v>46</v>
      </c>
      <c r="D120" s="8">
        <v>85983365.358333305</v>
      </c>
      <c r="E120" s="8">
        <v>91828246.530000001</v>
      </c>
      <c r="F120" s="8">
        <f t="shared" si="3"/>
        <v>5844881.1716666967</v>
      </c>
      <c r="G120" s="10" t="s">
        <v>84</v>
      </c>
    </row>
    <row r="121" spans="1:7" x14ac:dyDescent="0.2">
      <c r="A121" t="str">
        <f t="shared" si="2"/>
        <v>364ID</v>
      </c>
      <c r="B121" s="5" t="s">
        <v>85</v>
      </c>
      <c r="C121" s="5" t="s">
        <v>118</v>
      </c>
      <c r="D121" s="8">
        <v>101874008.527917</v>
      </c>
      <c r="E121" s="8">
        <v>103230195.20999999</v>
      </c>
      <c r="F121" s="8">
        <f t="shared" si="3"/>
        <v>1356186.6820829958</v>
      </c>
      <c r="G121" s="10" t="s">
        <v>84</v>
      </c>
    </row>
    <row r="122" spans="1:7" x14ac:dyDescent="0.2">
      <c r="A122" t="str">
        <f t="shared" si="2"/>
        <v>364OR</v>
      </c>
      <c r="B122" s="5" t="s">
        <v>85</v>
      </c>
      <c r="C122" s="5" t="s">
        <v>48</v>
      </c>
      <c r="D122" s="8">
        <v>469124958.43166697</v>
      </c>
      <c r="E122" s="8">
        <v>486938826.16000003</v>
      </c>
      <c r="F122" s="8">
        <f t="shared" si="3"/>
        <v>17813867.728333056</v>
      </c>
      <c r="G122" s="10" t="s">
        <v>84</v>
      </c>
    </row>
    <row r="123" spans="1:7" x14ac:dyDescent="0.2">
      <c r="A123" t="str">
        <f t="shared" si="2"/>
        <v>364UT</v>
      </c>
      <c r="B123" s="5" t="s">
        <v>85</v>
      </c>
      <c r="C123" s="5" t="s">
        <v>40</v>
      </c>
      <c r="D123" s="8">
        <v>443559224.146667</v>
      </c>
      <c r="E123" s="8">
        <v>453865645.02999997</v>
      </c>
      <c r="F123" s="8">
        <f t="shared" si="3"/>
        <v>10306420.883332968</v>
      </c>
      <c r="G123" s="10" t="s">
        <v>84</v>
      </c>
    </row>
    <row r="124" spans="1:7" x14ac:dyDescent="0.2">
      <c r="A124" t="str">
        <f t="shared" si="2"/>
        <v>364WA</v>
      </c>
      <c r="B124" s="5" t="s">
        <v>85</v>
      </c>
      <c r="C124" s="5" t="s">
        <v>50</v>
      </c>
      <c r="D124" s="8">
        <v>121009827.19750001</v>
      </c>
      <c r="E124" s="8">
        <v>122898419.92</v>
      </c>
      <c r="F124" s="8">
        <f t="shared" si="3"/>
        <v>1888592.7224999964</v>
      </c>
      <c r="G124" s="10" t="s">
        <v>84</v>
      </c>
    </row>
    <row r="125" spans="1:7" x14ac:dyDescent="0.2">
      <c r="A125" t="str">
        <f t="shared" si="2"/>
        <v>364WY-ALL</v>
      </c>
      <c r="B125" s="5" t="s">
        <v>85</v>
      </c>
      <c r="C125" s="5" t="s">
        <v>117</v>
      </c>
      <c r="D125" s="8">
        <v>151533266.538333</v>
      </c>
      <c r="E125" s="8">
        <v>154291794.74000001</v>
      </c>
      <c r="F125" s="8">
        <f t="shared" si="3"/>
        <v>2758528.2016670108</v>
      </c>
      <c r="G125" s="10" t="s">
        <v>84</v>
      </c>
    </row>
    <row r="126" spans="1:7" x14ac:dyDescent="0.2">
      <c r="A126" t="str">
        <f t="shared" si="2"/>
        <v>364WY-ALL</v>
      </c>
      <c r="B126" s="5" t="s">
        <v>85</v>
      </c>
      <c r="C126" s="5" t="s">
        <v>117</v>
      </c>
      <c r="D126" s="8">
        <v>30126998.356249999</v>
      </c>
      <c r="E126" s="8">
        <v>30518544.530000001</v>
      </c>
      <c r="F126" s="8">
        <f t="shared" si="3"/>
        <v>391546.17375000194</v>
      </c>
      <c r="G126" s="10" t="s">
        <v>84</v>
      </c>
    </row>
    <row r="127" spans="1:7" x14ac:dyDescent="0.2">
      <c r="A127" t="str">
        <f t="shared" si="2"/>
        <v>365CA</v>
      </c>
      <c r="B127" s="5" t="s">
        <v>86</v>
      </c>
      <c r="C127" s="5" t="s">
        <v>46</v>
      </c>
      <c r="D127" s="8">
        <v>41488071.215833299</v>
      </c>
      <c r="E127" s="8">
        <v>45698454.509999998</v>
      </c>
      <c r="F127" s="8">
        <f t="shared" si="3"/>
        <v>4210383.2941666991</v>
      </c>
      <c r="G127" s="10" t="s">
        <v>84</v>
      </c>
    </row>
    <row r="128" spans="1:7" x14ac:dyDescent="0.2">
      <c r="A128" t="str">
        <f t="shared" si="2"/>
        <v>365ID</v>
      </c>
      <c r="B128" s="5" t="s">
        <v>86</v>
      </c>
      <c r="C128" s="5" t="s">
        <v>118</v>
      </c>
      <c r="D128" s="8">
        <v>43633116.646666698</v>
      </c>
      <c r="E128" s="8">
        <v>44675230.399999999</v>
      </c>
      <c r="F128" s="8">
        <f t="shared" si="3"/>
        <v>1042113.7533333004</v>
      </c>
      <c r="G128" s="10" t="s">
        <v>84</v>
      </c>
    </row>
    <row r="129" spans="1:7" x14ac:dyDescent="0.2">
      <c r="A129" t="str">
        <f t="shared" si="2"/>
        <v>365OR</v>
      </c>
      <c r="B129" s="5" t="s">
        <v>86</v>
      </c>
      <c r="C129" s="5" t="s">
        <v>48</v>
      </c>
      <c r="D129" s="8">
        <v>305967837.38749999</v>
      </c>
      <c r="E129" s="8">
        <v>311692547.55000001</v>
      </c>
      <c r="F129" s="8">
        <f t="shared" si="3"/>
        <v>5724710.1625000238</v>
      </c>
      <c r="G129" s="10" t="s">
        <v>84</v>
      </c>
    </row>
    <row r="130" spans="1:7" x14ac:dyDescent="0.2">
      <c r="A130" t="str">
        <f t="shared" si="2"/>
        <v>365UT</v>
      </c>
      <c r="B130" s="5" t="s">
        <v>86</v>
      </c>
      <c r="C130" s="5" t="s">
        <v>40</v>
      </c>
      <c r="D130" s="8">
        <v>274022301.216667</v>
      </c>
      <c r="E130" s="8">
        <v>281007411.99000001</v>
      </c>
      <c r="F130" s="8">
        <f t="shared" si="3"/>
        <v>6985110.7733330131</v>
      </c>
      <c r="G130" s="10" t="s">
        <v>84</v>
      </c>
    </row>
    <row r="131" spans="1:7" x14ac:dyDescent="0.2">
      <c r="A131" t="str">
        <f t="shared" si="2"/>
        <v>365WA</v>
      </c>
      <c r="B131" s="5" t="s">
        <v>86</v>
      </c>
      <c r="C131" s="5" t="s">
        <v>50</v>
      </c>
      <c r="D131" s="8">
        <v>85858395.075416699</v>
      </c>
      <c r="E131" s="8">
        <v>88005622.709999993</v>
      </c>
      <c r="F131" s="8">
        <f t="shared" si="3"/>
        <v>2147227.6345832944</v>
      </c>
      <c r="G131" s="10" t="s">
        <v>84</v>
      </c>
    </row>
    <row r="132" spans="1:7" x14ac:dyDescent="0.2">
      <c r="A132" t="str">
        <f t="shared" si="2"/>
        <v>365WY-ALL</v>
      </c>
      <c r="B132" s="5" t="s">
        <v>86</v>
      </c>
      <c r="C132" s="5" t="s">
        <v>117</v>
      </c>
      <c r="D132" s="8">
        <v>114214582.686667</v>
      </c>
      <c r="E132" s="8">
        <v>116690100.2</v>
      </c>
      <c r="F132" s="8">
        <f t="shared" si="3"/>
        <v>2475517.5133330077</v>
      </c>
      <c r="G132" s="10" t="s">
        <v>84</v>
      </c>
    </row>
    <row r="133" spans="1:7" x14ac:dyDescent="0.2">
      <c r="A133" t="str">
        <f t="shared" si="2"/>
        <v>365WY-ALL</v>
      </c>
      <c r="B133" s="5" t="s">
        <v>86</v>
      </c>
      <c r="C133" s="5" t="s">
        <v>117</v>
      </c>
      <c r="D133" s="8">
        <v>14957641.084583299</v>
      </c>
      <c r="E133" s="8">
        <v>15177016.300000001</v>
      </c>
      <c r="F133" s="8">
        <f t="shared" si="3"/>
        <v>219375.21541670151</v>
      </c>
      <c r="G133" s="10" t="s">
        <v>84</v>
      </c>
    </row>
    <row r="134" spans="1:7" x14ac:dyDescent="0.2">
      <c r="A134" t="str">
        <f t="shared" si="2"/>
        <v>366CA</v>
      </c>
      <c r="B134" s="5" t="s">
        <v>87</v>
      </c>
      <c r="C134" s="5" t="s">
        <v>46</v>
      </c>
      <c r="D134" s="8">
        <v>19095059.938333299</v>
      </c>
      <c r="E134" s="8">
        <v>19283232.129999999</v>
      </c>
      <c r="F134" s="8">
        <f t="shared" si="3"/>
        <v>188172.19166669995</v>
      </c>
      <c r="G134" s="10" t="s">
        <v>84</v>
      </c>
    </row>
    <row r="135" spans="1:7" x14ac:dyDescent="0.2">
      <c r="A135" t="str">
        <f t="shared" si="2"/>
        <v>366ID</v>
      </c>
      <c r="B135" s="5" t="s">
        <v>87</v>
      </c>
      <c r="C135" s="5" t="s">
        <v>118</v>
      </c>
      <c r="D135" s="8">
        <v>12675690.9341667</v>
      </c>
      <c r="E135" s="8">
        <v>13109676.369999999</v>
      </c>
      <c r="F135" s="8">
        <f t="shared" si="3"/>
        <v>433985.43583329953</v>
      </c>
      <c r="G135" s="10" t="s">
        <v>84</v>
      </c>
    </row>
    <row r="136" spans="1:7" x14ac:dyDescent="0.2">
      <c r="A136" t="str">
        <f t="shared" si="2"/>
        <v>366OR</v>
      </c>
      <c r="B136" s="5" t="s">
        <v>87</v>
      </c>
      <c r="C136" s="5" t="s">
        <v>48</v>
      </c>
      <c r="D136" s="8">
        <v>110556941.755</v>
      </c>
      <c r="E136" s="8">
        <v>113765211.65000001</v>
      </c>
      <c r="F136" s="8">
        <f t="shared" si="3"/>
        <v>3208269.8950000107</v>
      </c>
      <c r="G136" s="10" t="s">
        <v>84</v>
      </c>
    </row>
    <row r="137" spans="1:7" x14ac:dyDescent="0.2">
      <c r="A137" t="str">
        <f t="shared" si="2"/>
        <v>366UT</v>
      </c>
      <c r="B137" s="5" t="s">
        <v>87</v>
      </c>
      <c r="C137" s="5" t="s">
        <v>40</v>
      </c>
      <c r="D137" s="8">
        <v>241107318.754583</v>
      </c>
      <c r="E137" s="8">
        <v>251026003.40000001</v>
      </c>
      <c r="F137" s="8">
        <f t="shared" si="3"/>
        <v>9918684.6454170048</v>
      </c>
      <c r="G137" s="10" t="s">
        <v>84</v>
      </c>
    </row>
    <row r="138" spans="1:7" x14ac:dyDescent="0.2">
      <c r="A138" t="str">
        <f t="shared" si="2"/>
        <v>366WA</v>
      </c>
      <c r="B138" s="5" t="s">
        <v>87</v>
      </c>
      <c r="C138" s="5" t="s">
        <v>50</v>
      </c>
      <c r="D138" s="8">
        <v>21636075.952083301</v>
      </c>
      <c r="E138" s="8">
        <v>22856290.010000002</v>
      </c>
      <c r="F138" s="8">
        <f t="shared" si="3"/>
        <v>1220214.0579167008</v>
      </c>
      <c r="G138" s="10" t="s">
        <v>84</v>
      </c>
    </row>
    <row r="139" spans="1:7" x14ac:dyDescent="0.2">
      <c r="A139" t="str">
        <f t="shared" ref="A139:A205" si="4">B139&amp;C139</f>
        <v>366WY-ALL</v>
      </c>
      <c r="B139" s="5" t="s">
        <v>87</v>
      </c>
      <c r="C139" s="5" t="s">
        <v>117</v>
      </c>
      <c r="D139" s="8">
        <v>28575097.862500001</v>
      </c>
      <c r="E139" s="8">
        <v>29143727.140000001</v>
      </c>
      <c r="F139" s="8">
        <f t="shared" si="3"/>
        <v>568629.27749999985</v>
      </c>
      <c r="G139" s="10" t="s">
        <v>84</v>
      </c>
    </row>
    <row r="140" spans="1:7" x14ac:dyDescent="0.2">
      <c r="A140" t="str">
        <f t="shared" si="4"/>
        <v>366WY-ALL</v>
      </c>
      <c r="B140" s="5" t="s">
        <v>87</v>
      </c>
      <c r="C140" s="5" t="s">
        <v>117</v>
      </c>
      <c r="D140" s="8">
        <v>5315195.9545833301</v>
      </c>
      <c r="E140" s="8">
        <v>5390901</v>
      </c>
      <c r="F140" s="8">
        <f t="shared" si="3"/>
        <v>75705.04541666992</v>
      </c>
      <c r="G140" s="10" t="s">
        <v>84</v>
      </c>
    </row>
    <row r="141" spans="1:7" x14ac:dyDescent="0.2">
      <c r="A141" t="str">
        <f t="shared" si="4"/>
        <v>367CA</v>
      </c>
      <c r="B141" s="5" t="s">
        <v>88</v>
      </c>
      <c r="C141" s="5" t="s">
        <v>46</v>
      </c>
      <c r="D141" s="8">
        <v>21612961.733333301</v>
      </c>
      <c r="E141" s="8">
        <v>21696280.73</v>
      </c>
      <c r="F141" s="8">
        <f t="shared" si="3"/>
        <v>83318.996666699648</v>
      </c>
      <c r="G141" s="10" t="s">
        <v>84</v>
      </c>
    </row>
    <row r="142" spans="1:7" x14ac:dyDescent="0.2">
      <c r="A142" t="str">
        <f t="shared" si="4"/>
        <v>367ID</v>
      </c>
      <c r="B142" s="5" t="s">
        <v>88</v>
      </c>
      <c r="C142" s="5" t="s">
        <v>118</v>
      </c>
      <c r="D142" s="8">
        <v>33375929.983333301</v>
      </c>
      <c r="E142" s="8">
        <v>34411733.590000004</v>
      </c>
      <c r="F142" s="8">
        <f t="shared" si="3"/>
        <v>1035803.6066667028</v>
      </c>
      <c r="G142" s="10" t="s">
        <v>84</v>
      </c>
    </row>
    <row r="143" spans="1:7" x14ac:dyDescent="0.2">
      <c r="A143" t="str">
        <f t="shared" si="4"/>
        <v>367OR</v>
      </c>
      <c r="B143" s="5" t="s">
        <v>88</v>
      </c>
      <c r="C143" s="5" t="s">
        <v>48</v>
      </c>
      <c r="D143" s="8">
        <v>215280660.61166701</v>
      </c>
      <c r="E143" s="8">
        <v>221113070.22999999</v>
      </c>
      <c r="F143" s="8">
        <f t="shared" si="3"/>
        <v>5832409.6183329821</v>
      </c>
      <c r="G143" s="10" t="s">
        <v>84</v>
      </c>
    </row>
    <row r="144" spans="1:7" x14ac:dyDescent="0.2">
      <c r="A144" t="str">
        <f t="shared" si="4"/>
        <v>367UT</v>
      </c>
      <c r="B144" s="5" t="s">
        <v>88</v>
      </c>
      <c r="C144" s="5" t="s">
        <v>40</v>
      </c>
      <c r="D144" s="8">
        <v>644650740.66708302</v>
      </c>
      <c r="E144" s="8">
        <v>664809847.50999999</v>
      </c>
      <c r="F144" s="8">
        <f t="shared" si="3"/>
        <v>20159106.842916965</v>
      </c>
      <c r="G144" s="10" t="s">
        <v>84</v>
      </c>
    </row>
    <row r="145" spans="1:7" x14ac:dyDescent="0.2">
      <c r="A145" t="str">
        <f t="shared" si="4"/>
        <v>367WA</v>
      </c>
      <c r="B145" s="5" t="s">
        <v>88</v>
      </c>
      <c r="C145" s="5" t="s">
        <v>50</v>
      </c>
      <c r="D145" s="8">
        <v>34290322.854166701</v>
      </c>
      <c r="E145" s="8">
        <v>35311171.310000002</v>
      </c>
      <c r="F145" s="8">
        <f t="shared" ref="F145:F208" si="5">E145+-D145</f>
        <v>1020848.4558333009</v>
      </c>
      <c r="G145" s="10" t="s">
        <v>84</v>
      </c>
    </row>
    <row r="146" spans="1:7" x14ac:dyDescent="0.2">
      <c r="A146" t="str">
        <f t="shared" si="4"/>
        <v>367WY-ALL</v>
      </c>
      <c r="B146" s="5" t="s">
        <v>88</v>
      </c>
      <c r="C146" s="5" t="s">
        <v>117</v>
      </c>
      <c r="D146" s="8">
        <v>50894589.150833301</v>
      </c>
      <c r="E146" s="8">
        <v>51543701</v>
      </c>
      <c r="F146" s="8">
        <f t="shared" si="5"/>
        <v>649111.84916669875</v>
      </c>
      <c r="G146" s="10" t="s">
        <v>84</v>
      </c>
    </row>
    <row r="147" spans="1:7" x14ac:dyDescent="0.2">
      <c r="A147" t="str">
        <f t="shared" si="4"/>
        <v>367WY-ALL</v>
      </c>
      <c r="B147" s="5" t="s">
        <v>88</v>
      </c>
      <c r="C147" s="5" t="s">
        <v>117</v>
      </c>
      <c r="D147" s="8">
        <v>19131403.975416701</v>
      </c>
      <c r="E147" s="8">
        <v>19239228.309999999</v>
      </c>
      <c r="F147" s="8">
        <f t="shared" si="5"/>
        <v>107824.33458329737</v>
      </c>
      <c r="G147" s="10" t="s">
        <v>84</v>
      </c>
    </row>
    <row r="148" spans="1:7" x14ac:dyDescent="0.2">
      <c r="A148" t="str">
        <f t="shared" si="4"/>
        <v>368CA</v>
      </c>
      <c r="B148" s="5" t="s">
        <v>89</v>
      </c>
      <c r="C148" s="5" t="s">
        <v>46</v>
      </c>
      <c r="D148" s="8">
        <v>58374336.242916703</v>
      </c>
      <c r="E148" s="8">
        <v>59017660.890000001</v>
      </c>
      <c r="F148" s="8">
        <f t="shared" si="5"/>
        <v>643324.64708329737</v>
      </c>
      <c r="G148" s="10" t="s">
        <v>84</v>
      </c>
    </row>
    <row r="149" spans="1:7" x14ac:dyDescent="0.2">
      <c r="A149" t="str">
        <f t="shared" si="4"/>
        <v>368ID</v>
      </c>
      <c r="B149" s="5" t="s">
        <v>89</v>
      </c>
      <c r="C149" s="5" t="s">
        <v>118</v>
      </c>
      <c r="D149" s="8">
        <v>89741991.762916699</v>
      </c>
      <c r="E149" s="8">
        <v>90929282.090000004</v>
      </c>
      <c r="F149" s="8">
        <f t="shared" si="5"/>
        <v>1187290.3270833045</v>
      </c>
      <c r="G149" s="10" t="s">
        <v>84</v>
      </c>
    </row>
    <row r="150" spans="1:7" x14ac:dyDescent="0.2">
      <c r="A150" t="str">
        <f t="shared" si="4"/>
        <v>368OR</v>
      </c>
      <c r="B150" s="5" t="s">
        <v>89</v>
      </c>
      <c r="C150" s="5" t="s">
        <v>48</v>
      </c>
      <c r="D150" s="8">
        <v>507592694.84708297</v>
      </c>
      <c r="E150" s="8">
        <v>516401079.69999999</v>
      </c>
      <c r="F150" s="8">
        <f t="shared" si="5"/>
        <v>8808384.8529170156</v>
      </c>
      <c r="G150" s="10" t="s">
        <v>84</v>
      </c>
    </row>
    <row r="151" spans="1:7" x14ac:dyDescent="0.2">
      <c r="A151" t="str">
        <f t="shared" si="4"/>
        <v>368UT</v>
      </c>
      <c r="B151" s="5" t="s">
        <v>89</v>
      </c>
      <c r="C151" s="5" t="s">
        <v>40</v>
      </c>
      <c r="D151" s="8">
        <v>619040785.13625002</v>
      </c>
      <c r="E151" s="8">
        <v>633830565.26999998</v>
      </c>
      <c r="F151" s="8">
        <f t="shared" si="5"/>
        <v>14789780.133749962</v>
      </c>
      <c r="G151" s="10" t="s">
        <v>84</v>
      </c>
    </row>
    <row r="152" spans="1:7" x14ac:dyDescent="0.2">
      <c r="A152" t="str">
        <f t="shared" si="4"/>
        <v>368WA</v>
      </c>
      <c r="B152" s="5" t="s">
        <v>89</v>
      </c>
      <c r="C152" s="5" t="s">
        <v>50</v>
      </c>
      <c r="D152" s="8">
        <v>124866844.43625</v>
      </c>
      <c r="E152" s="8">
        <v>126307997.7</v>
      </c>
      <c r="F152" s="8">
        <f t="shared" si="5"/>
        <v>1441153.2637500018</v>
      </c>
      <c r="G152" s="10" t="s">
        <v>84</v>
      </c>
    </row>
    <row r="153" spans="1:7" x14ac:dyDescent="0.2">
      <c r="A153" t="str">
        <f t="shared" si="4"/>
        <v>368WY-ALL</v>
      </c>
      <c r="B153" s="5" t="s">
        <v>89</v>
      </c>
      <c r="C153" s="5" t="s">
        <v>117</v>
      </c>
      <c r="D153" s="8">
        <v>117021716.975833</v>
      </c>
      <c r="E153" s="8">
        <v>118315718.34999999</v>
      </c>
      <c r="F153" s="8">
        <f t="shared" si="5"/>
        <v>1294001.3741669953</v>
      </c>
      <c r="G153" s="10" t="s">
        <v>84</v>
      </c>
    </row>
    <row r="154" spans="1:7" x14ac:dyDescent="0.2">
      <c r="A154" t="str">
        <f t="shared" si="4"/>
        <v>368WY-ALL</v>
      </c>
      <c r="B154" s="5" t="s">
        <v>89</v>
      </c>
      <c r="C154" s="5" t="s">
        <v>117</v>
      </c>
      <c r="D154" s="8">
        <v>16353336.1858333</v>
      </c>
      <c r="E154" s="8">
        <v>16504039.029999999</v>
      </c>
      <c r="F154" s="8">
        <f t="shared" si="5"/>
        <v>150702.8441666998</v>
      </c>
      <c r="G154" s="10" t="s">
        <v>84</v>
      </c>
    </row>
    <row r="155" spans="1:7" x14ac:dyDescent="0.2">
      <c r="A155" t="str">
        <f t="shared" si="4"/>
        <v>369CA</v>
      </c>
      <c r="B155" s="5" t="s">
        <v>90</v>
      </c>
      <c r="C155" s="5" t="s">
        <v>46</v>
      </c>
      <c r="D155" s="8">
        <v>29012919.6833333</v>
      </c>
      <c r="E155" s="8">
        <v>29391780.18</v>
      </c>
      <c r="F155" s="8">
        <f t="shared" si="5"/>
        <v>378860.49666669965</v>
      </c>
      <c r="G155" s="10" t="s">
        <v>84</v>
      </c>
    </row>
    <row r="156" spans="1:7" x14ac:dyDescent="0.2">
      <c r="A156" t="str">
        <f t="shared" si="4"/>
        <v>369ID</v>
      </c>
      <c r="B156" s="5" t="s">
        <v>90</v>
      </c>
      <c r="C156" s="5" t="s">
        <v>118</v>
      </c>
      <c r="D156" s="8">
        <v>49833805.553333297</v>
      </c>
      <c r="E156" s="8">
        <v>51462013.759999998</v>
      </c>
      <c r="F156" s="8">
        <f t="shared" si="5"/>
        <v>1628208.2066667005</v>
      </c>
      <c r="G156" s="10" t="s">
        <v>84</v>
      </c>
    </row>
    <row r="157" spans="1:7" x14ac:dyDescent="0.2">
      <c r="A157" t="str">
        <f t="shared" si="4"/>
        <v>369OR</v>
      </c>
      <c r="B157" s="5" t="s">
        <v>90</v>
      </c>
      <c r="C157" s="5" t="s">
        <v>48</v>
      </c>
      <c r="D157" s="8">
        <v>333375787.44125003</v>
      </c>
      <c r="E157" s="8">
        <v>341018476.83999997</v>
      </c>
      <c r="F157" s="8">
        <f t="shared" si="5"/>
        <v>7642689.3987499475</v>
      </c>
      <c r="G157" s="10" t="s">
        <v>84</v>
      </c>
    </row>
    <row r="158" spans="1:7" x14ac:dyDescent="0.2">
      <c r="A158" t="str">
        <f t="shared" si="4"/>
        <v>369UT</v>
      </c>
      <c r="B158" s="5" t="s">
        <v>90</v>
      </c>
      <c r="C158" s="5" t="s">
        <v>40</v>
      </c>
      <c r="D158" s="8">
        <v>393633143.990417</v>
      </c>
      <c r="E158" s="8">
        <v>407031936.32999998</v>
      </c>
      <c r="F158" s="8">
        <f t="shared" si="5"/>
        <v>13398792.33958298</v>
      </c>
      <c r="G158" s="10" t="s">
        <v>84</v>
      </c>
    </row>
    <row r="159" spans="1:7" x14ac:dyDescent="0.2">
      <c r="A159" t="str">
        <f t="shared" si="4"/>
        <v>369WA</v>
      </c>
      <c r="B159" s="5" t="s">
        <v>90</v>
      </c>
      <c r="C159" s="5" t="s">
        <v>50</v>
      </c>
      <c r="D159" s="8">
        <v>74998970.037083298</v>
      </c>
      <c r="E159" s="8">
        <v>76558860.799999997</v>
      </c>
      <c r="F159" s="8">
        <f t="shared" si="5"/>
        <v>1559890.7629166991</v>
      </c>
      <c r="G159" s="10" t="s">
        <v>84</v>
      </c>
    </row>
    <row r="160" spans="1:7" x14ac:dyDescent="0.2">
      <c r="A160" t="str">
        <f t="shared" si="4"/>
        <v>369WY-ALL</v>
      </c>
      <c r="B160" s="5" t="s">
        <v>90</v>
      </c>
      <c r="C160" s="5" t="s">
        <v>117</v>
      </c>
      <c r="D160" s="8">
        <v>58061376.9375</v>
      </c>
      <c r="E160" s="8">
        <v>59255984.520000003</v>
      </c>
      <c r="F160" s="8">
        <f t="shared" si="5"/>
        <v>1194607.5825000033</v>
      </c>
      <c r="G160" s="10" t="s">
        <v>84</v>
      </c>
    </row>
    <row r="161" spans="1:7" x14ac:dyDescent="0.2">
      <c r="A161" t="str">
        <f t="shared" si="4"/>
        <v>369WY-ALL</v>
      </c>
      <c r="B161" s="5" t="s">
        <v>90</v>
      </c>
      <c r="C161" s="5" t="s">
        <v>117</v>
      </c>
      <c r="D161" s="8">
        <v>17409880.317916699</v>
      </c>
      <c r="E161" s="8">
        <v>17748976.93</v>
      </c>
      <c r="F161" s="8">
        <f t="shared" si="5"/>
        <v>339096.61208330095</v>
      </c>
      <c r="G161" s="10" t="s">
        <v>91</v>
      </c>
    </row>
    <row r="162" spans="1:7" x14ac:dyDescent="0.2">
      <c r="A162" t="str">
        <f t="shared" si="4"/>
        <v>370CA</v>
      </c>
      <c r="B162" s="5" t="s">
        <v>92</v>
      </c>
      <c r="C162" s="5" t="s">
        <v>46</v>
      </c>
      <c r="D162" s="8">
        <v>8792586.7562499996</v>
      </c>
      <c r="E162" s="8">
        <v>8948376.75</v>
      </c>
      <c r="F162" s="8">
        <f t="shared" si="5"/>
        <v>155789.99375000037</v>
      </c>
      <c r="G162" s="10" t="s">
        <v>91</v>
      </c>
    </row>
    <row r="163" spans="1:7" x14ac:dyDescent="0.2">
      <c r="A163" t="str">
        <f t="shared" si="4"/>
        <v>370ID</v>
      </c>
      <c r="B163" s="5" t="s">
        <v>92</v>
      </c>
      <c r="C163" s="5" t="s">
        <v>118</v>
      </c>
      <c r="D163" s="8">
        <v>18541404.690000001</v>
      </c>
      <c r="E163" s="8">
        <v>15490563.380000001</v>
      </c>
      <c r="F163" s="8">
        <f t="shared" si="5"/>
        <v>-3050841.3100000005</v>
      </c>
      <c r="G163" s="10" t="s">
        <v>91</v>
      </c>
    </row>
    <row r="164" spans="1:7" x14ac:dyDescent="0.2">
      <c r="A164" t="str">
        <f t="shared" si="4"/>
        <v>370OR</v>
      </c>
      <c r="B164" s="5" t="s">
        <v>92</v>
      </c>
      <c r="C164" s="5" t="s">
        <v>48</v>
      </c>
      <c r="D164" s="8">
        <v>99424329.287083298</v>
      </c>
      <c r="E164" s="8">
        <v>100856166.70999999</v>
      </c>
      <c r="F164" s="8">
        <f t="shared" si="5"/>
        <v>1431837.4229166955</v>
      </c>
      <c r="G164" s="10" t="s">
        <v>91</v>
      </c>
    </row>
    <row r="165" spans="1:7" x14ac:dyDescent="0.2">
      <c r="A165" t="str">
        <f t="shared" si="4"/>
        <v>370UT</v>
      </c>
      <c r="B165" s="5" t="s">
        <v>92</v>
      </c>
      <c r="C165" s="5" t="s">
        <v>40</v>
      </c>
      <c r="D165" s="8">
        <v>103320903.286667</v>
      </c>
      <c r="E165" s="8">
        <v>108278106.97</v>
      </c>
      <c r="F165" s="8">
        <f t="shared" si="5"/>
        <v>4957203.6833329946</v>
      </c>
      <c r="G165" s="10" t="s">
        <v>91</v>
      </c>
    </row>
    <row r="166" spans="1:7" x14ac:dyDescent="0.2">
      <c r="A166" t="str">
        <f t="shared" si="4"/>
        <v>370WA</v>
      </c>
      <c r="B166" s="5" t="s">
        <v>92</v>
      </c>
      <c r="C166" s="5" t="s">
        <v>50</v>
      </c>
      <c r="D166" s="8">
        <v>14776142.685000001</v>
      </c>
      <c r="E166" s="8">
        <v>15218965.41</v>
      </c>
      <c r="F166" s="8">
        <f t="shared" si="5"/>
        <v>442822.72499999963</v>
      </c>
      <c r="G166" s="10" t="s">
        <v>91</v>
      </c>
    </row>
    <row r="167" spans="1:7" x14ac:dyDescent="0.2">
      <c r="A167" t="str">
        <f t="shared" si="4"/>
        <v>370WY-ALL</v>
      </c>
      <c r="B167" s="5" t="s">
        <v>92</v>
      </c>
      <c r="C167" s="5" t="s">
        <v>117</v>
      </c>
      <c r="D167" s="8">
        <v>14651113.3854167</v>
      </c>
      <c r="E167" s="8">
        <v>14884101.710000001</v>
      </c>
      <c r="F167" s="8">
        <f t="shared" si="5"/>
        <v>232988.32458330132</v>
      </c>
      <c r="G167" s="10" t="s">
        <v>91</v>
      </c>
    </row>
    <row r="168" spans="1:7" x14ac:dyDescent="0.2">
      <c r="A168" t="str">
        <f t="shared" si="4"/>
        <v>370WY-ALL</v>
      </c>
      <c r="B168" s="5" t="s">
        <v>92</v>
      </c>
      <c r="C168" s="5" t="s">
        <v>117</v>
      </c>
      <c r="D168" s="8">
        <v>2766432.4895833302</v>
      </c>
      <c r="E168" s="8">
        <v>2829548.01</v>
      </c>
      <c r="F168" s="8">
        <f t="shared" si="5"/>
        <v>63115.520416669548</v>
      </c>
      <c r="G168" s="10" t="s">
        <v>91</v>
      </c>
    </row>
    <row r="169" spans="1:7" x14ac:dyDescent="0.2">
      <c r="A169" t="str">
        <f t="shared" si="4"/>
        <v>371CA</v>
      </c>
      <c r="B169" s="5" t="s">
        <v>93</v>
      </c>
      <c r="C169" s="5" t="s">
        <v>46</v>
      </c>
      <c r="D169" s="8">
        <v>281349.28625</v>
      </c>
      <c r="E169" s="8">
        <v>282044.21999999997</v>
      </c>
      <c r="F169" s="8">
        <f t="shared" si="5"/>
        <v>694.9337499999674</v>
      </c>
      <c r="G169" s="10" t="s">
        <v>91</v>
      </c>
    </row>
    <row r="170" spans="1:7" x14ac:dyDescent="0.2">
      <c r="A170" t="str">
        <f t="shared" si="4"/>
        <v>371ID</v>
      </c>
      <c r="B170" s="5" t="s">
        <v>93</v>
      </c>
      <c r="C170" s="5" t="s">
        <v>118</v>
      </c>
      <c r="D170" s="8">
        <v>170637.18041666699</v>
      </c>
      <c r="E170" s="8">
        <v>170779.34</v>
      </c>
      <c r="F170" s="8">
        <f t="shared" si="5"/>
        <v>142.15958333300659</v>
      </c>
      <c r="G170" s="10" t="s">
        <v>91</v>
      </c>
    </row>
    <row r="171" spans="1:7" x14ac:dyDescent="0.2">
      <c r="A171" t="str">
        <f t="shared" si="4"/>
        <v>371OR</v>
      </c>
      <c r="B171" s="5" t="s">
        <v>93</v>
      </c>
      <c r="C171" s="5" t="s">
        <v>48</v>
      </c>
      <c r="D171" s="8">
        <v>2663467.02291667</v>
      </c>
      <c r="E171" s="8">
        <v>2666173.62</v>
      </c>
      <c r="F171" s="8">
        <f t="shared" si="5"/>
        <v>2706.5970833301544</v>
      </c>
      <c r="G171" s="10" t="s">
        <v>91</v>
      </c>
    </row>
    <row r="172" spans="1:7" x14ac:dyDescent="0.2">
      <c r="A172" t="str">
        <f t="shared" si="4"/>
        <v>371UT</v>
      </c>
      <c r="B172" s="5" t="s">
        <v>93</v>
      </c>
      <c r="C172" s="5" t="s">
        <v>40</v>
      </c>
      <c r="D172" s="8">
        <v>4177319.6712500001</v>
      </c>
      <c r="E172" s="8">
        <v>4167222.09</v>
      </c>
      <c r="F172" s="8">
        <f t="shared" si="5"/>
        <v>-10097.581250000279</v>
      </c>
      <c r="G172" s="10" t="s">
        <v>91</v>
      </c>
    </row>
    <row r="173" spans="1:7" x14ac:dyDescent="0.2">
      <c r="A173" t="str">
        <f t="shared" si="4"/>
        <v>371WA</v>
      </c>
      <c r="B173" s="5" t="s">
        <v>93</v>
      </c>
      <c r="C173" s="5" t="s">
        <v>50</v>
      </c>
      <c r="D173" s="8">
        <v>517598.93791666703</v>
      </c>
      <c r="E173" s="8">
        <v>523832.28</v>
      </c>
      <c r="F173" s="8">
        <f t="shared" si="5"/>
        <v>6233.3420833330019</v>
      </c>
      <c r="G173" s="10" t="s">
        <v>91</v>
      </c>
    </row>
    <row r="174" spans="1:7" x14ac:dyDescent="0.2">
      <c r="A174" t="str">
        <f t="shared" si="4"/>
        <v>371WY-ALL</v>
      </c>
      <c r="B174" s="5" t="s">
        <v>93</v>
      </c>
      <c r="C174" s="5" t="s">
        <v>117</v>
      </c>
      <c r="D174" s="8">
        <v>834300.96333333396</v>
      </c>
      <c r="E174" s="8">
        <v>837978.79</v>
      </c>
      <c r="F174" s="8">
        <f t="shared" si="5"/>
        <v>3677.8266666660784</v>
      </c>
      <c r="G174" s="10" t="s">
        <v>91</v>
      </c>
    </row>
    <row r="175" spans="1:7" x14ac:dyDescent="0.2">
      <c r="A175" t="str">
        <f t="shared" si="4"/>
        <v>371WY-ALL</v>
      </c>
      <c r="B175" s="5" t="s">
        <v>93</v>
      </c>
      <c r="C175" s="5" t="s">
        <v>117</v>
      </c>
      <c r="D175" s="8">
        <v>155938.36874999999</v>
      </c>
      <c r="E175" s="8">
        <v>154991.06</v>
      </c>
      <c r="F175" s="8">
        <f t="shared" si="5"/>
        <v>-947.30874999999651</v>
      </c>
      <c r="G175" s="10" t="s">
        <v>91</v>
      </c>
    </row>
    <row r="176" spans="1:7" x14ac:dyDescent="0.2">
      <c r="A176" t="str">
        <f t="shared" si="4"/>
        <v>373CA</v>
      </c>
      <c r="B176" s="5" t="s">
        <v>94</v>
      </c>
      <c r="C176" s="5" t="s">
        <v>46</v>
      </c>
      <c r="D176" s="8">
        <v>788380.83791666699</v>
      </c>
      <c r="E176" s="8">
        <v>788292.77</v>
      </c>
      <c r="F176" s="8">
        <f t="shared" si="5"/>
        <v>-88.067916666972451</v>
      </c>
      <c r="G176" s="10" t="s">
        <v>91</v>
      </c>
    </row>
    <row r="177" spans="1:7" x14ac:dyDescent="0.2">
      <c r="A177" t="str">
        <f t="shared" si="4"/>
        <v>373ID</v>
      </c>
      <c r="B177" s="5" t="s">
        <v>94</v>
      </c>
      <c r="C177" s="5" t="s">
        <v>118</v>
      </c>
      <c r="D177" s="8">
        <v>841883.07250000001</v>
      </c>
      <c r="E177" s="8">
        <v>855502.91</v>
      </c>
      <c r="F177" s="8">
        <f t="shared" si="5"/>
        <v>13619.837500000023</v>
      </c>
      <c r="G177" s="10" t="s">
        <v>91</v>
      </c>
    </row>
    <row r="178" spans="1:7" x14ac:dyDescent="0.2">
      <c r="A178" t="str">
        <f t="shared" si="4"/>
        <v>373OR</v>
      </c>
      <c r="B178" s="5" t="s">
        <v>94</v>
      </c>
      <c r="C178" s="5" t="s">
        <v>48</v>
      </c>
      <c r="D178" s="8">
        <v>25037720.587916698</v>
      </c>
      <c r="E178" s="8">
        <v>24995553.449999999</v>
      </c>
      <c r="F178" s="8">
        <f t="shared" si="5"/>
        <v>-42167.137916699052</v>
      </c>
      <c r="G178" s="10" t="s">
        <v>91</v>
      </c>
    </row>
    <row r="179" spans="1:7" x14ac:dyDescent="0.2">
      <c r="A179" t="str">
        <f t="shared" si="4"/>
        <v>373UT</v>
      </c>
      <c r="B179" s="5" t="s">
        <v>94</v>
      </c>
      <c r="C179" s="5" t="s">
        <v>40</v>
      </c>
      <c r="D179" s="8">
        <v>21319307.039999999</v>
      </c>
      <c r="E179" s="8">
        <v>21396574.440000001</v>
      </c>
      <c r="F179" s="8">
        <f t="shared" si="5"/>
        <v>77267.400000002235</v>
      </c>
      <c r="G179" s="10" t="s">
        <v>91</v>
      </c>
    </row>
    <row r="180" spans="1:7" x14ac:dyDescent="0.2">
      <c r="A180" t="str">
        <f t="shared" si="4"/>
        <v>373WA</v>
      </c>
      <c r="B180" s="5" t="s">
        <v>94</v>
      </c>
      <c r="C180" s="5" t="s">
        <v>50</v>
      </c>
      <c r="D180" s="8">
        <v>4000689.2475000001</v>
      </c>
      <c r="E180" s="8">
        <v>4044918.19</v>
      </c>
      <c r="F180" s="8">
        <f t="shared" si="5"/>
        <v>44228.942499999888</v>
      </c>
      <c r="G180" s="10" t="s">
        <v>91</v>
      </c>
    </row>
    <row r="181" spans="1:7" x14ac:dyDescent="0.2">
      <c r="A181" t="str">
        <f t="shared" si="4"/>
        <v>373WY-ALL</v>
      </c>
      <c r="B181" s="5" t="s">
        <v>94</v>
      </c>
      <c r="C181" s="5" t="s">
        <v>117</v>
      </c>
      <c r="D181" s="8">
        <v>8655658.0208333395</v>
      </c>
      <c r="E181" s="8">
        <v>8711622.8100000005</v>
      </c>
      <c r="F181" s="8">
        <f t="shared" si="5"/>
        <v>55964.789166660979</v>
      </c>
      <c r="G181" s="10" t="s">
        <v>91</v>
      </c>
    </row>
    <row r="182" spans="1:7" x14ac:dyDescent="0.2">
      <c r="A182" t="str">
        <f t="shared" si="4"/>
        <v>373WY-ALL</v>
      </c>
      <c r="B182" s="5" t="s">
        <v>94</v>
      </c>
      <c r="C182" s="5" t="s">
        <v>117</v>
      </c>
      <c r="D182" s="8">
        <v>2283625.8195833298</v>
      </c>
      <c r="E182" s="8">
        <v>2300282.79</v>
      </c>
      <c r="F182" s="8">
        <f t="shared" si="5"/>
        <v>16656.970416670199</v>
      </c>
      <c r="G182" s="10" t="s">
        <v>91</v>
      </c>
    </row>
    <row r="183" spans="1:7" x14ac:dyDescent="0.2">
      <c r="A183" t="str">
        <f t="shared" si="4"/>
        <v>389CA</v>
      </c>
      <c r="B183" s="5" t="s">
        <v>95</v>
      </c>
      <c r="C183" s="5" t="s">
        <v>46</v>
      </c>
      <c r="D183" s="8">
        <v>996659.07</v>
      </c>
      <c r="E183" s="8">
        <v>996659.07</v>
      </c>
      <c r="F183" s="8">
        <f t="shared" si="5"/>
        <v>0</v>
      </c>
      <c r="G183" s="10" t="s">
        <v>91</v>
      </c>
    </row>
    <row r="184" spans="1:7" x14ac:dyDescent="0.2">
      <c r="A184" t="str">
        <f t="shared" si="4"/>
        <v>389CN</v>
      </c>
      <c r="B184" s="5" t="s">
        <v>95</v>
      </c>
      <c r="C184" s="5" t="s">
        <v>47</v>
      </c>
      <c r="D184" s="8">
        <v>1128505.79</v>
      </c>
      <c r="E184" s="8">
        <v>1128505.79</v>
      </c>
      <c r="F184" s="8">
        <f t="shared" si="5"/>
        <v>0</v>
      </c>
      <c r="G184" s="10" t="s">
        <v>91</v>
      </c>
    </row>
    <row r="185" spans="1:7" x14ac:dyDescent="0.2">
      <c r="A185" t="str">
        <f t="shared" si="4"/>
        <v>389CAGE</v>
      </c>
      <c r="B185" s="5" t="s">
        <v>95</v>
      </c>
      <c r="C185" s="5" t="s">
        <v>43</v>
      </c>
      <c r="D185" s="8">
        <v>332.32</v>
      </c>
      <c r="E185" s="8">
        <v>332.32</v>
      </c>
      <c r="F185" s="8">
        <f t="shared" si="5"/>
        <v>0</v>
      </c>
      <c r="G185" s="10" t="s">
        <v>91</v>
      </c>
    </row>
    <row r="186" spans="1:7" x14ac:dyDescent="0.2">
      <c r="A186" t="str">
        <f t="shared" si="4"/>
        <v>389ID</v>
      </c>
      <c r="B186" s="5" t="s">
        <v>95</v>
      </c>
      <c r="C186" s="5" t="s">
        <v>118</v>
      </c>
      <c r="D186" s="8">
        <v>193900.58</v>
      </c>
      <c r="E186" s="8">
        <v>193900.58</v>
      </c>
      <c r="F186" s="8">
        <f t="shared" si="5"/>
        <v>0</v>
      </c>
      <c r="G186" s="10" t="s">
        <v>91</v>
      </c>
    </row>
    <row r="187" spans="1:7" x14ac:dyDescent="0.2">
      <c r="A187" t="str">
        <f t="shared" si="4"/>
        <v>389OR</v>
      </c>
      <c r="B187" s="5" t="s">
        <v>95</v>
      </c>
      <c r="C187" s="5" t="s">
        <v>48</v>
      </c>
      <c r="D187" s="8">
        <v>6116556.1500000004</v>
      </c>
      <c r="E187" s="8">
        <v>6116556.1500000004</v>
      </c>
      <c r="F187" s="8">
        <f t="shared" si="5"/>
        <v>0</v>
      </c>
      <c r="G187" s="10" t="s">
        <v>91</v>
      </c>
    </row>
    <row r="188" spans="1:7" x14ac:dyDescent="0.2">
      <c r="A188" t="str">
        <f t="shared" si="4"/>
        <v>389SG</v>
      </c>
      <c r="B188" s="5" t="s">
        <v>95</v>
      </c>
      <c r="C188" s="5" t="s">
        <v>39</v>
      </c>
      <c r="D188" s="8">
        <v>1227.55</v>
      </c>
      <c r="E188" s="8">
        <v>1227.55</v>
      </c>
      <c r="F188" s="8">
        <f t="shared" si="5"/>
        <v>0</v>
      </c>
      <c r="G188" s="10" t="s">
        <v>91</v>
      </c>
    </row>
    <row r="189" spans="1:7" x14ac:dyDescent="0.2">
      <c r="A189" t="str">
        <f t="shared" si="4"/>
        <v>389SO</v>
      </c>
      <c r="B189" s="5" t="s">
        <v>95</v>
      </c>
      <c r="C189" s="5" t="s">
        <v>49</v>
      </c>
      <c r="D189" s="8">
        <v>7611617.1799999997</v>
      </c>
      <c r="E189" s="8">
        <v>7611617.1799999997</v>
      </c>
      <c r="F189" s="8">
        <f t="shared" si="5"/>
        <v>0</v>
      </c>
      <c r="G189" s="10" t="s">
        <v>91</v>
      </c>
    </row>
    <row r="190" spans="1:7" x14ac:dyDescent="0.2">
      <c r="A190" t="str">
        <f t="shared" si="4"/>
        <v>389UT</v>
      </c>
      <c r="B190" s="5" t="s">
        <v>95</v>
      </c>
      <c r="C190" s="5" t="s">
        <v>40</v>
      </c>
      <c r="D190" s="8">
        <v>4080599.63</v>
      </c>
      <c r="E190" s="8">
        <v>4080599.63</v>
      </c>
      <c r="F190" s="8">
        <f t="shared" si="5"/>
        <v>0</v>
      </c>
      <c r="G190" s="10" t="s">
        <v>91</v>
      </c>
    </row>
    <row r="191" spans="1:7" x14ac:dyDescent="0.2">
      <c r="A191" t="str">
        <f t="shared" si="4"/>
        <v>389WA</v>
      </c>
      <c r="B191" s="5" t="s">
        <v>95</v>
      </c>
      <c r="C191" s="5" t="s">
        <v>50</v>
      </c>
      <c r="D191" s="8">
        <v>1098826.3500000001</v>
      </c>
      <c r="E191" s="8">
        <v>1098826.3500000001</v>
      </c>
      <c r="F191" s="8">
        <f t="shared" si="5"/>
        <v>0</v>
      </c>
      <c r="G191" s="10" t="s">
        <v>91</v>
      </c>
    </row>
    <row r="192" spans="1:7" x14ac:dyDescent="0.2">
      <c r="A192" t="str">
        <f t="shared" si="4"/>
        <v>389WY-ALL</v>
      </c>
      <c r="B192" s="5" t="s">
        <v>95</v>
      </c>
      <c r="C192" s="5" t="s">
        <v>117</v>
      </c>
      <c r="D192" s="8">
        <v>1915818.81</v>
      </c>
      <c r="E192" s="8">
        <v>1915818.81</v>
      </c>
      <c r="F192" s="8">
        <f t="shared" si="5"/>
        <v>0</v>
      </c>
      <c r="G192" s="10" t="s">
        <v>91</v>
      </c>
    </row>
    <row r="193" spans="1:7" x14ac:dyDescent="0.2">
      <c r="A193" t="str">
        <f t="shared" si="4"/>
        <v>389WY-ALL</v>
      </c>
      <c r="B193" s="5" t="s">
        <v>95</v>
      </c>
      <c r="C193" s="5" t="s">
        <v>117</v>
      </c>
      <c r="D193" s="8">
        <v>677197.61</v>
      </c>
      <c r="E193" s="8">
        <v>677197.61</v>
      </c>
      <c r="F193" s="8">
        <f t="shared" si="5"/>
        <v>0</v>
      </c>
      <c r="G193" s="10" t="s">
        <v>91</v>
      </c>
    </row>
    <row r="194" spans="1:7" x14ac:dyDescent="0.2">
      <c r="A194" t="str">
        <f t="shared" si="4"/>
        <v>390CA</v>
      </c>
      <c r="B194" s="5" t="s">
        <v>96</v>
      </c>
      <c r="C194" s="5" t="s">
        <v>46</v>
      </c>
      <c r="D194" s="8">
        <v>4326039.96916667</v>
      </c>
      <c r="E194" s="8">
        <v>4329900.0599999996</v>
      </c>
      <c r="F194" s="8">
        <f t="shared" si="5"/>
        <v>3860.0908333295956</v>
      </c>
      <c r="G194" s="10" t="s">
        <v>91</v>
      </c>
    </row>
    <row r="195" spans="1:7" x14ac:dyDescent="0.2">
      <c r="A195" t="str">
        <f t="shared" si="4"/>
        <v>390CN</v>
      </c>
      <c r="B195" s="5" t="s">
        <v>96</v>
      </c>
      <c r="C195" s="5" t="s">
        <v>47</v>
      </c>
      <c r="D195" s="8">
        <v>8207714.9400000004</v>
      </c>
      <c r="E195" s="8">
        <v>8207714.9400000004</v>
      </c>
      <c r="F195" s="8">
        <f t="shared" si="5"/>
        <v>0</v>
      </c>
      <c r="G195" s="10" t="s">
        <v>91</v>
      </c>
    </row>
    <row r="196" spans="1:7" x14ac:dyDescent="0.2">
      <c r="A196" t="str">
        <f t="shared" si="4"/>
        <v>390ID</v>
      </c>
      <c r="B196" s="5" t="s">
        <v>96</v>
      </c>
      <c r="C196" s="5" t="s">
        <v>118</v>
      </c>
      <c r="D196" s="8">
        <v>12232908.490833299</v>
      </c>
      <c r="E196" s="8">
        <v>12511586.640000001</v>
      </c>
      <c r="F196" s="8">
        <f t="shared" si="5"/>
        <v>278678.14916670136</v>
      </c>
      <c r="G196" s="10" t="s">
        <v>91</v>
      </c>
    </row>
    <row r="197" spans="1:7" x14ac:dyDescent="0.2">
      <c r="A197" t="str">
        <f t="shared" si="4"/>
        <v>390OR</v>
      </c>
      <c r="B197" s="5" t="s">
        <v>96</v>
      </c>
      <c r="C197" s="5" t="s">
        <v>48</v>
      </c>
      <c r="D197" s="8">
        <v>42888056.0979167</v>
      </c>
      <c r="E197" s="8">
        <v>43361602.5</v>
      </c>
      <c r="F197" s="8">
        <f t="shared" si="5"/>
        <v>473546.40208330005</v>
      </c>
      <c r="G197" s="10" t="s">
        <v>91</v>
      </c>
    </row>
    <row r="198" spans="1:7" x14ac:dyDescent="0.2">
      <c r="A198" t="str">
        <f t="shared" si="4"/>
        <v>390CAEE</v>
      </c>
      <c r="B198" s="11" t="s">
        <v>96</v>
      </c>
      <c r="C198" s="5" t="s">
        <v>42</v>
      </c>
      <c r="D198" s="8">
        <v>893648.43291666603</v>
      </c>
      <c r="E198" s="8">
        <v>893892.51</v>
      </c>
      <c r="F198" s="8">
        <f t="shared" si="5"/>
        <v>244.0770833339775</v>
      </c>
      <c r="G198" s="10" t="s">
        <v>91</v>
      </c>
    </row>
    <row r="199" spans="1:7" x14ac:dyDescent="0.2">
      <c r="A199" t="str">
        <f t="shared" si="4"/>
        <v>390CAGE</v>
      </c>
      <c r="B199" s="11" t="s">
        <v>96</v>
      </c>
      <c r="C199" s="5" t="s">
        <v>43</v>
      </c>
      <c r="D199" s="8">
        <v>497785.76</v>
      </c>
      <c r="E199" s="8">
        <v>497785.76</v>
      </c>
      <c r="F199" s="8">
        <f t="shared" si="5"/>
        <v>0</v>
      </c>
      <c r="G199" s="10" t="s">
        <v>91</v>
      </c>
    </row>
    <row r="200" spans="1:7" x14ac:dyDescent="0.2">
      <c r="A200" t="str">
        <f t="shared" si="4"/>
        <v>390CAGW</v>
      </c>
      <c r="B200" s="11" t="s">
        <v>96</v>
      </c>
      <c r="C200" s="5" t="s">
        <v>44</v>
      </c>
      <c r="D200" s="8">
        <v>10644.09</v>
      </c>
      <c r="E200" s="8">
        <v>10644.09</v>
      </c>
      <c r="F200" s="8">
        <f t="shared" si="5"/>
        <v>0</v>
      </c>
      <c r="G200" s="10" t="s">
        <v>91</v>
      </c>
    </row>
    <row r="201" spans="1:7" x14ac:dyDescent="0.2">
      <c r="A201" t="str">
        <f t="shared" si="4"/>
        <v>390SG</v>
      </c>
      <c r="B201" s="5" t="s">
        <v>96</v>
      </c>
      <c r="C201" s="5" t="s">
        <v>39</v>
      </c>
      <c r="D201" s="8">
        <v>11452008.65625</v>
      </c>
      <c r="E201" s="8">
        <v>11436636.99</v>
      </c>
      <c r="F201" s="8">
        <f t="shared" si="5"/>
        <v>-15371.666249999776</v>
      </c>
      <c r="G201" s="10" t="s">
        <v>91</v>
      </c>
    </row>
    <row r="202" spans="1:7" x14ac:dyDescent="0.2">
      <c r="A202" t="str">
        <f t="shared" si="4"/>
        <v>390SO</v>
      </c>
      <c r="B202" s="5" t="s">
        <v>96</v>
      </c>
      <c r="C202" s="5" t="s">
        <v>49</v>
      </c>
      <c r="D202" s="8">
        <v>104088842.335417</v>
      </c>
      <c r="E202" s="8">
        <v>107927629.47</v>
      </c>
      <c r="F202" s="8">
        <f t="shared" si="5"/>
        <v>3838787.1345829964</v>
      </c>
      <c r="G202" s="10" t="s">
        <v>91</v>
      </c>
    </row>
    <row r="203" spans="1:7" x14ac:dyDescent="0.2">
      <c r="A203" t="str">
        <f t="shared" si="4"/>
        <v>390UT</v>
      </c>
      <c r="B203" s="5" t="s">
        <v>96</v>
      </c>
      <c r="C203" s="5" t="s">
        <v>40</v>
      </c>
      <c r="D203" s="8">
        <v>46332598.023333304</v>
      </c>
      <c r="E203" s="8">
        <v>46859116.520000003</v>
      </c>
      <c r="F203" s="8">
        <f t="shared" si="5"/>
        <v>526518.49666669965</v>
      </c>
      <c r="G203" s="10" t="s">
        <v>91</v>
      </c>
    </row>
    <row r="204" spans="1:7" x14ac:dyDescent="0.2">
      <c r="A204" t="str">
        <f t="shared" si="4"/>
        <v>390WA</v>
      </c>
      <c r="B204" s="5" t="s">
        <v>96</v>
      </c>
      <c r="C204" s="5" t="s">
        <v>50</v>
      </c>
      <c r="D204" s="8">
        <v>14196107.0804167</v>
      </c>
      <c r="E204" s="8">
        <v>14293983.039999999</v>
      </c>
      <c r="F204" s="8">
        <f t="shared" si="5"/>
        <v>97875.959583299235</v>
      </c>
      <c r="G204" s="10" t="s">
        <v>91</v>
      </c>
    </row>
    <row r="205" spans="1:7" x14ac:dyDescent="0.2">
      <c r="A205" t="str">
        <f t="shared" si="4"/>
        <v>390WY-ALL</v>
      </c>
      <c r="B205" s="5" t="s">
        <v>96</v>
      </c>
      <c r="C205" s="5" t="s">
        <v>117</v>
      </c>
      <c r="D205" s="8">
        <v>16424055.61875</v>
      </c>
      <c r="E205" s="8">
        <v>16581015.460000001</v>
      </c>
      <c r="F205" s="8">
        <f t="shared" si="5"/>
        <v>156959.84125000052</v>
      </c>
      <c r="G205" s="10" t="s">
        <v>91</v>
      </c>
    </row>
    <row r="206" spans="1:7" x14ac:dyDescent="0.2">
      <c r="A206" t="str">
        <f t="shared" ref="A206:A287" si="6">B206&amp;C206</f>
        <v>390WY-ALL</v>
      </c>
      <c r="B206" s="5" t="s">
        <v>96</v>
      </c>
      <c r="C206" s="5" t="s">
        <v>117</v>
      </c>
      <c r="D206" s="8">
        <v>4045061.7020833301</v>
      </c>
      <c r="E206" s="8">
        <v>4059204.38</v>
      </c>
      <c r="F206" s="8">
        <f t="shared" si="5"/>
        <v>14142.677916669752</v>
      </c>
      <c r="G206" s="10" t="s">
        <v>91</v>
      </c>
    </row>
    <row r="207" spans="1:7" x14ac:dyDescent="0.2">
      <c r="A207" t="str">
        <f t="shared" si="6"/>
        <v>391CA</v>
      </c>
      <c r="B207" s="5" t="s">
        <v>97</v>
      </c>
      <c r="C207" s="5" t="s">
        <v>46</v>
      </c>
      <c r="D207" s="8">
        <v>155843.5975</v>
      </c>
      <c r="E207" s="8">
        <v>161809.78</v>
      </c>
      <c r="F207" s="8">
        <f t="shared" si="5"/>
        <v>5966.1824999999953</v>
      </c>
      <c r="G207" s="10" t="s">
        <v>91</v>
      </c>
    </row>
    <row r="208" spans="1:7" x14ac:dyDescent="0.2">
      <c r="A208" t="str">
        <f t="shared" si="6"/>
        <v>391CN</v>
      </c>
      <c r="B208" s="5" t="s">
        <v>97</v>
      </c>
      <c r="C208" s="5" t="s">
        <v>47</v>
      </c>
      <c r="D208" s="8">
        <v>3592749.4649999999</v>
      </c>
      <c r="E208" s="8">
        <v>3741428.05</v>
      </c>
      <c r="F208" s="8">
        <f t="shared" si="5"/>
        <v>148678.58499999996</v>
      </c>
      <c r="G208" s="10" t="s">
        <v>91</v>
      </c>
    </row>
    <row r="209" spans="1:7" x14ac:dyDescent="0.2">
      <c r="A209" t="str">
        <f t="shared" si="6"/>
        <v>391ID</v>
      </c>
      <c r="B209" s="5" t="s">
        <v>97</v>
      </c>
      <c r="C209" s="5" t="s">
        <v>118</v>
      </c>
      <c r="D209" s="8">
        <v>462018.10708333302</v>
      </c>
      <c r="E209" s="8">
        <v>505690.66</v>
      </c>
      <c r="F209" s="8">
        <f t="shared" ref="F209:F272" si="7">E209+-D209</f>
        <v>43672.552916666958</v>
      </c>
      <c r="G209" s="10" t="s">
        <v>91</v>
      </c>
    </row>
    <row r="210" spans="1:7" x14ac:dyDescent="0.2">
      <c r="A210" t="str">
        <f t="shared" si="6"/>
        <v>391OR</v>
      </c>
      <c r="B210" s="5" t="s">
        <v>97</v>
      </c>
      <c r="C210" s="5" t="s">
        <v>48</v>
      </c>
      <c r="D210" s="8">
        <v>2322769.8479166701</v>
      </c>
      <c r="E210" s="8">
        <v>2186073.36</v>
      </c>
      <c r="F210" s="8">
        <f t="shared" si="7"/>
        <v>-136696.48791667027</v>
      </c>
      <c r="G210" s="10" t="s">
        <v>91</v>
      </c>
    </row>
    <row r="211" spans="1:7" x14ac:dyDescent="0.2">
      <c r="A211" t="str">
        <f t="shared" si="6"/>
        <v>391CAEE</v>
      </c>
      <c r="B211" s="11" t="s">
        <v>97</v>
      </c>
      <c r="C211" s="5" t="s">
        <v>42</v>
      </c>
      <c r="D211" s="8">
        <v>31953.599999999999</v>
      </c>
      <c r="E211" s="8">
        <v>31953.599999999999</v>
      </c>
      <c r="F211" s="8">
        <f t="shared" si="7"/>
        <v>0</v>
      </c>
      <c r="G211" s="10" t="s">
        <v>91</v>
      </c>
    </row>
    <row r="212" spans="1:7" x14ac:dyDescent="0.2">
      <c r="A212" t="str">
        <f t="shared" si="6"/>
        <v>391CAGE</v>
      </c>
      <c r="B212" s="11" t="s">
        <v>97</v>
      </c>
      <c r="C212" s="5" t="s">
        <v>43</v>
      </c>
      <c r="D212" s="8">
        <v>2703569.5445833299</v>
      </c>
      <c r="E212" s="8">
        <v>2860396.18</v>
      </c>
      <c r="F212" s="8">
        <f t="shared" si="7"/>
        <v>156826.63541667024</v>
      </c>
      <c r="G212" s="10" t="s">
        <v>91</v>
      </c>
    </row>
    <row r="213" spans="1:7" x14ac:dyDescent="0.2">
      <c r="A213" t="str">
        <f t="shared" si="6"/>
        <v>391CAGW</v>
      </c>
      <c r="B213" s="11" t="s">
        <v>97</v>
      </c>
      <c r="C213" s="5" t="s">
        <v>44</v>
      </c>
      <c r="D213" s="8">
        <v>241558.95541666701</v>
      </c>
      <c r="E213" s="8">
        <v>241136.34</v>
      </c>
      <c r="F213" s="8">
        <f t="shared" si="7"/>
        <v>-422.61541666701669</v>
      </c>
      <c r="G213" s="10" t="s">
        <v>91</v>
      </c>
    </row>
    <row r="214" spans="1:7" x14ac:dyDescent="0.2">
      <c r="A214" t="str">
        <f t="shared" si="6"/>
        <v>391JBG</v>
      </c>
      <c r="B214" s="11" t="s">
        <v>97</v>
      </c>
      <c r="C214" s="5" t="s">
        <v>45</v>
      </c>
      <c r="D214" s="8">
        <v>273248.56</v>
      </c>
      <c r="E214" s="8">
        <v>273248.56</v>
      </c>
      <c r="F214" s="8">
        <f t="shared" si="7"/>
        <v>0</v>
      </c>
      <c r="G214" s="10" t="s">
        <v>91</v>
      </c>
    </row>
    <row r="215" spans="1:7" x14ac:dyDescent="0.2">
      <c r="A215" t="str">
        <f t="shared" si="6"/>
        <v>391SO</v>
      </c>
      <c r="B215" s="5" t="s">
        <v>97</v>
      </c>
      <c r="C215" s="5" t="s">
        <v>49</v>
      </c>
      <c r="D215" s="8">
        <v>65845922.477083303</v>
      </c>
      <c r="E215" s="8">
        <v>73966018.299999997</v>
      </c>
      <c r="F215" s="8">
        <f t="shared" si="7"/>
        <v>8120095.822916694</v>
      </c>
      <c r="G215" s="10" t="s">
        <v>91</v>
      </c>
    </row>
    <row r="216" spans="1:7" x14ac:dyDescent="0.2">
      <c r="A216" t="str">
        <f t="shared" si="6"/>
        <v>391SG</v>
      </c>
      <c r="B216" s="5" t="s">
        <v>97</v>
      </c>
      <c r="C216" s="5" t="s">
        <v>39</v>
      </c>
      <c r="D216" s="8">
        <v>1014823.35833333</v>
      </c>
      <c r="E216" s="8">
        <v>1042682.95</v>
      </c>
      <c r="F216" s="8">
        <f t="shared" si="7"/>
        <v>27859.591666669934</v>
      </c>
      <c r="G216" s="10" t="s">
        <v>91</v>
      </c>
    </row>
    <row r="217" spans="1:7" x14ac:dyDescent="0.2">
      <c r="A217" t="str">
        <f t="shared" si="6"/>
        <v>391UT</v>
      </c>
      <c r="B217" s="5" t="s">
        <v>97</v>
      </c>
      <c r="C217" s="5" t="s">
        <v>40</v>
      </c>
      <c r="D217" s="8">
        <v>1633432.9091666699</v>
      </c>
      <c r="E217" s="8">
        <v>1680121.11</v>
      </c>
      <c r="F217" s="8">
        <f t="shared" si="7"/>
        <v>46688.200833330164</v>
      </c>
      <c r="G217" s="10" t="s">
        <v>91</v>
      </c>
    </row>
    <row r="218" spans="1:7" x14ac:dyDescent="0.2">
      <c r="A218" t="str">
        <f t="shared" si="6"/>
        <v>391WA</v>
      </c>
      <c r="B218" s="5" t="s">
        <v>97</v>
      </c>
      <c r="C218" s="5" t="s">
        <v>50</v>
      </c>
      <c r="D218" s="8">
        <v>370827.36125000002</v>
      </c>
      <c r="E218" s="8">
        <v>432209.52</v>
      </c>
      <c r="F218" s="8">
        <f t="shared" si="7"/>
        <v>61382.158750000002</v>
      </c>
      <c r="G218" s="10" t="s">
        <v>91</v>
      </c>
    </row>
    <row r="219" spans="1:7" x14ac:dyDescent="0.2">
      <c r="A219" t="str">
        <f t="shared" si="6"/>
        <v>391WY-ALL</v>
      </c>
      <c r="B219" s="5" t="s">
        <v>97</v>
      </c>
      <c r="C219" s="5" t="s">
        <v>117</v>
      </c>
      <c r="D219" s="8">
        <v>2066665.54166667</v>
      </c>
      <c r="E219" s="8">
        <v>2213676.48</v>
      </c>
      <c r="F219" s="8">
        <f t="shared" si="7"/>
        <v>147010.93833332998</v>
      </c>
      <c r="G219" s="10" t="s">
        <v>91</v>
      </c>
    </row>
    <row r="220" spans="1:7" x14ac:dyDescent="0.2">
      <c r="A220" t="str">
        <f t="shared" si="6"/>
        <v>391WY-ALL</v>
      </c>
      <c r="B220" s="5" t="s">
        <v>97</v>
      </c>
      <c r="C220" s="5" t="s">
        <v>117</v>
      </c>
      <c r="D220" s="8">
        <v>130415.515</v>
      </c>
      <c r="E220" s="8">
        <v>130923.08</v>
      </c>
      <c r="F220" s="8">
        <f t="shared" si="7"/>
        <v>507.56500000000233</v>
      </c>
      <c r="G220" s="10" t="s">
        <v>91</v>
      </c>
    </row>
    <row r="221" spans="1:7" x14ac:dyDescent="0.2">
      <c r="A221" t="str">
        <f t="shared" si="6"/>
        <v>392CA</v>
      </c>
      <c r="B221" s="5" t="s">
        <v>98</v>
      </c>
      <c r="C221" s="5" t="s">
        <v>46</v>
      </c>
      <c r="D221" s="8">
        <v>2801706.0179166701</v>
      </c>
      <c r="E221" s="8">
        <v>2988048.22</v>
      </c>
      <c r="F221" s="8">
        <f t="shared" si="7"/>
        <v>186342.20208333014</v>
      </c>
      <c r="G221" s="10" t="s">
        <v>91</v>
      </c>
    </row>
    <row r="222" spans="1:7" x14ac:dyDescent="0.2">
      <c r="A222" t="str">
        <f t="shared" si="6"/>
        <v>392ID</v>
      </c>
      <c r="B222" s="5" t="s">
        <v>98</v>
      </c>
      <c r="C222" s="5" t="s">
        <v>118</v>
      </c>
      <c r="D222" s="8">
        <v>8981000.7033333294</v>
      </c>
      <c r="E222" s="8">
        <v>9571675.8499999996</v>
      </c>
      <c r="F222" s="8">
        <f t="shared" si="7"/>
        <v>590675.14666667022</v>
      </c>
      <c r="G222" s="10" t="s">
        <v>99</v>
      </c>
    </row>
    <row r="223" spans="1:7" x14ac:dyDescent="0.2">
      <c r="A223" t="str">
        <f t="shared" si="6"/>
        <v>392OR</v>
      </c>
      <c r="B223" s="5" t="s">
        <v>98</v>
      </c>
      <c r="C223" s="5" t="s">
        <v>48</v>
      </c>
      <c r="D223" s="8">
        <v>27376942.153749999</v>
      </c>
      <c r="E223" s="8">
        <v>29150554.699999999</v>
      </c>
      <c r="F223" s="8">
        <f t="shared" si="7"/>
        <v>1773612.5462500006</v>
      </c>
      <c r="G223" s="10" t="s">
        <v>99</v>
      </c>
    </row>
    <row r="224" spans="1:7" x14ac:dyDescent="0.2">
      <c r="A224" t="str">
        <f t="shared" si="6"/>
        <v>392CAEE</v>
      </c>
      <c r="B224" s="11" t="s">
        <v>98</v>
      </c>
      <c r="C224" s="5" t="s">
        <v>42</v>
      </c>
      <c r="D224" s="8">
        <v>328144.73499999999</v>
      </c>
      <c r="E224" s="8">
        <v>327359.78999999998</v>
      </c>
      <c r="F224" s="8">
        <f t="shared" si="7"/>
        <v>-784.94500000000698</v>
      </c>
      <c r="G224" s="10" t="s">
        <v>99</v>
      </c>
    </row>
    <row r="225" spans="1:7" x14ac:dyDescent="0.2">
      <c r="A225" t="str">
        <f t="shared" si="6"/>
        <v>392CAGE</v>
      </c>
      <c r="B225" s="11" t="s">
        <v>98</v>
      </c>
      <c r="C225" s="5" t="s">
        <v>43</v>
      </c>
      <c r="D225" s="8">
        <v>9115414.9233333394</v>
      </c>
      <c r="E225" s="8">
        <v>9023336.6199999992</v>
      </c>
      <c r="F225" s="8">
        <f t="shared" si="7"/>
        <v>-92078.303333340213</v>
      </c>
      <c r="G225" s="10" t="s">
        <v>99</v>
      </c>
    </row>
    <row r="226" spans="1:7" x14ac:dyDescent="0.2">
      <c r="A226" t="str">
        <f t="shared" si="6"/>
        <v>392CAGW</v>
      </c>
      <c r="B226" s="11" t="s">
        <v>98</v>
      </c>
      <c r="C226" s="5" t="s">
        <v>44</v>
      </c>
      <c r="D226" s="8">
        <v>213777.15</v>
      </c>
      <c r="E226" s="8">
        <v>213777.15</v>
      </c>
      <c r="F226" s="8">
        <f t="shared" si="7"/>
        <v>0</v>
      </c>
      <c r="G226" s="10" t="s">
        <v>99</v>
      </c>
    </row>
    <row r="227" spans="1:7" x14ac:dyDescent="0.2">
      <c r="A227" t="str">
        <f t="shared" si="6"/>
        <v>392JBG</v>
      </c>
      <c r="B227" s="11" t="s">
        <v>98</v>
      </c>
      <c r="C227" s="5" t="s">
        <v>45</v>
      </c>
      <c r="D227" s="8">
        <v>2873357.2062499998</v>
      </c>
      <c r="E227" s="8">
        <v>2833940.37</v>
      </c>
      <c r="F227" s="8">
        <f t="shared" si="7"/>
        <v>-39416.836249999702</v>
      </c>
      <c r="G227" s="10" t="s">
        <v>99</v>
      </c>
    </row>
    <row r="228" spans="1:7" x14ac:dyDescent="0.2">
      <c r="A228" t="str">
        <f t="shared" si="6"/>
        <v>392SO</v>
      </c>
      <c r="B228" s="5" t="s">
        <v>98</v>
      </c>
      <c r="C228" s="5" t="s">
        <v>49</v>
      </c>
      <c r="D228" s="8">
        <v>7397913.0049999999</v>
      </c>
      <c r="E228" s="8">
        <v>6816644.6900000004</v>
      </c>
      <c r="F228" s="8">
        <f t="shared" si="7"/>
        <v>-581268.31499999948</v>
      </c>
      <c r="G228" s="10" t="s">
        <v>99</v>
      </c>
    </row>
    <row r="229" spans="1:7" x14ac:dyDescent="0.2">
      <c r="A229" t="str">
        <f t="shared" si="6"/>
        <v>392SG</v>
      </c>
      <c r="B229" s="5" t="s">
        <v>98</v>
      </c>
      <c r="C229" s="5" t="s">
        <v>39</v>
      </c>
      <c r="D229" s="8">
        <v>11734002.9158333</v>
      </c>
      <c r="E229" s="8">
        <v>11881991.77</v>
      </c>
      <c r="F229" s="8">
        <f t="shared" si="7"/>
        <v>147988.85416669957</v>
      </c>
      <c r="G229" s="10" t="s">
        <v>99</v>
      </c>
    </row>
    <row r="230" spans="1:7" x14ac:dyDescent="0.2">
      <c r="A230" t="str">
        <f t="shared" si="6"/>
        <v>392UT</v>
      </c>
      <c r="B230" s="5" t="s">
        <v>98</v>
      </c>
      <c r="C230" s="5" t="s">
        <v>40</v>
      </c>
      <c r="D230" s="8">
        <v>46356306.7145833</v>
      </c>
      <c r="E230" s="8">
        <v>49705027.700000003</v>
      </c>
      <c r="F230" s="13">
        <f t="shared" si="7"/>
        <v>3348720.9854167029</v>
      </c>
      <c r="G230" s="10" t="s">
        <v>99</v>
      </c>
    </row>
    <row r="231" spans="1:7" x14ac:dyDescent="0.2">
      <c r="A231" t="str">
        <f t="shared" si="6"/>
        <v>392WA</v>
      </c>
      <c r="B231" s="5" t="s">
        <v>98</v>
      </c>
      <c r="C231" s="5" t="s">
        <v>50</v>
      </c>
      <c r="D231" s="8">
        <v>6106153.9299999997</v>
      </c>
      <c r="E231" s="8">
        <v>6362057.6699999999</v>
      </c>
      <c r="F231" s="8">
        <f t="shared" si="7"/>
        <v>255903.74000000022</v>
      </c>
      <c r="G231" s="10" t="s">
        <v>99</v>
      </c>
    </row>
    <row r="232" spans="1:7" x14ac:dyDescent="0.2">
      <c r="A232" t="str">
        <f t="shared" si="6"/>
        <v>392WY-ALL</v>
      </c>
      <c r="B232" s="5" t="s">
        <v>98</v>
      </c>
      <c r="C232" s="5" t="s">
        <v>117</v>
      </c>
      <c r="D232" s="8">
        <v>12955355.689999999</v>
      </c>
      <c r="E232" s="8">
        <v>13444473.859999999</v>
      </c>
      <c r="F232" s="8">
        <f t="shared" si="7"/>
        <v>489118.16999999993</v>
      </c>
      <c r="G232" s="10" t="s">
        <v>99</v>
      </c>
    </row>
    <row r="233" spans="1:7" x14ac:dyDescent="0.2">
      <c r="A233" t="str">
        <f t="shared" si="6"/>
        <v>392WY-ALL</v>
      </c>
      <c r="B233" s="5" t="s">
        <v>98</v>
      </c>
      <c r="C233" s="5" t="s">
        <v>117</v>
      </c>
      <c r="D233" s="8">
        <v>2632995.3158333302</v>
      </c>
      <c r="E233" s="8">
        <v>2978425.17</v>
      </c>
      <c r="F233" s="8">
        <f t="shared" si="7"/>
        <v>345429.85416666977</v>
      </c>
      <c r="G233" s="10" t="s">
        <v>99</v>
      </c>
    </row>
    <row r="234" spans="1:7" x14ac:dyDescent="0.2">
      <c r="A234" t="str">
        <f t="shared" si="6"/>
        <v>393CA</v>
      </c>
      <c r="B234" s="5" t="s">
        <v>100</v>
      </c>
      <c r="C234" s="5" t="s">
        <v>46</v>
      </c>
      <c r="D234" s="8">
        <v>167531.00458333301</v>
      </c>
      <c r="E234" s="8">
        <v>155725.32</v>
      </c>
      <c r="F234" s="8">
        <f t="shared" si="7"/>
        <v>-11805.684583333001</v>
      </c>
      <c r="G234" s="10" t="s">
        <v>99</v>
      </c>
    </row>
    <row r="235" spans="1:7" x14ac:dyDescent="0.2">
      <c r="A235" t="str">
        <f t="shared" si="6"/>
        <v>393ID</v>
      </c>
      <c r="B235" s="5" t="s">
        <v>100</v>
      </c>
      <c r="C235" s="5" t="s">
        <v>118</v>
      </c>
      <c r="D235" s="8">
        <v>598767.57999999996</v>
      </c>
      <c r="E235" s="8">
        <v>598767.57999999996</v>
      </c>
      <c r="F235" s="8">
        <f t="shared" si="7"/>
        <v>0</v>
      </c>
      <c r="G235" s="10" t="s">
        <v>99</v>
      </c>
    </row>
    <row r="236" spans="1:7" x14ac:dyDescent="0.2">
      <c r="A236" t="str">
        <f t="shared" si="6"/>
        <v>393OR</v>
      </c>
      <c r="B236" s="5" t="s">
        <v>100</v>
      </c>
      <c r="C236" s="5" t="s">
        <v>48</v>
      </c>
      <c r="D236" s="8">
        <v>2734989.5558333299</v>
      </c>
      <c r="E236" s="8">
        <v>2832049.72</v>
      </c>
      <c r="F236" s="8">
        <f t="shared" si="7"/>
        <v>97060.164166670293</v>
      </c>
      <c r="G236" s="10" t="s">
        <v>99</v>
      </c>
    </row>
    <row r="237" spans="1:7" x14ac:dyDescent="0.2">
      <c r="A237" t="str">
        <f t="shared" si="6"/>
        <v>393SO</v>
      </c>
      <c r="B237" s="5" t="s">
        <v>100</v>
      </c>
      <c r="C237" s="5" t="s">
        <v>49</v>
      </c>
      <c r="D237" s="8">
        <v>234651.839583333</v>
      </c>
      <c r="E237" s="8">
        <v>218185.46</v>
      </c>
      <c r="F237" s="8">
        <f t="shared" si="7"/>
        <v>-16466.379583333008</v>
      </c>
      <c r="G237" s="10" t="s">
        <v>99</v>
      </c>
    </row>
    <row r="238" spans="1:7" x14ac:dyDescent="0.2">
      <c r="A238" t="str">
        <f t="shared" si="6"/>
        <v>393CAGE</v>
      </c>
      <c r="B238" s="5" t="s">
        <v>100</v>
      </c>
      <c r="C238" s="5" t="s">
        <v>43</v>
      </c>
      <c r="D238" s="8">
        <v>3365265.4975000001</v>
      </c>
      <c r="E238" s="8">
        <v>3386452.41</v>
      </c>
      <c r="F238" s="8">
        <f t="shared" si="7"/>
        <v>21186.912500000093</v>
      </c>
      <c r="G238" s="10" t="s">
        <v>99</v>
      </c>
    </row>
    <row r="239" spans="1:7" x14ac:dyDescent="0.2">
      <c r="A239" t="str">
        <f t="shared" si="6"/>
        <v>393CAGW</v>
      </c>
      <c r="B239" s="5" t="s">
        <v>100</v>
      </c>
      <c r="C239" s="5" t="s">
        <v>44</v>
      </c>
      <c r="D239" s="8">
        <v>212657.02041666699</v>
      </c>
      <c r="E239" s="8">
        <v>185578.6</v>
      </c>
      <c r="F239" s="8">
        <f t="shared" si="7"/>
        <v>-27078.420416666981</v>
      </c>
      <c r="G239" s="10" t="s">
        <v>99</v>
      </c>
    </row>
    <row r="240" spans="1:7" x14ac:dyDescent="0.2">
      <c r="A240" t="str">
        <f t="shared" si="6"/>
        <v>393JBG</v>
      </c>
      <c r="B240" s="5" t="s">
        <v>100</v>
      </c>
      <c r="C240" s="5" t="s">
        <v>45</v>
      </c>
      <c r="D240" s="8">
        <v>962320.43</v>
      </c>
      <c r="E240" s="8">
        <v>962320.43</v>
      </c>
      <c r="F240" s="8">
        <f t="shared" si="7"/>
        <v>0</v>
      </c>
      <c r="G240" s="10" t="s">
        <v>99</v>
      </c>
    </row>
    <row r="241" spans="1:7" x14ac:dyDescent="0.2">
      <c r="A241" t="str">
        <f t="shared" si="6"/>
        <v>393SG</v>
      </c>
      <c r="B241" s="5" t="s">
        <v>100</v>
      </c>
      <c r="C241" s="5" t="s">
        <v>39</v>
      </c>
      <c r="D241" s="8">
        <v>1637074.5041666699</v>
      </c>
      <c r="E241" s="8">
        <v>1930020.87</v>
      </c>
      <c r="F241" s="8">
        <f t="shared" si="7"/>
        <v>292946.3658333302</v>
      </c>
      <c r="G241" s="10" t="s">
        <v>99</v>
      </c>
    </row>
    <row r="242" spans="1:7" x14ac:dyDescent="0.2">
      <c r="A242" t="str">
        <f t="shared" si="6"/>
        <v>393UT</v>
      </c>
      <c r="B242" s="5" t="s">
        <v>100</v>
      </c>
      <c r="C242" s="5" t="s">
        <v>40</v>
      </c>
      <c r="D242" s="8">
        <v>3800220.5874999999</v>
      </c>
      <c r="E242" s="8">
        <v>4039603.76</v>
      </c>
      <c r="F242" s="8">
        <f t="shared" si="7"/>
        <v>239383.17249999987</v>
      </c>
      <c r="G242" s="10" t="s">
        <v>99</v>
      </c>
    </row>
    <row r="243" spans="1:7" x14ac:dyDescent="0.2">
      <c r="A243" t="str">
        <f t="shared" si="6"/>
        <v>393WA</v>
      </c>
      <c r="B243" s="5" t="s">
        <v>100</v>
      </c>
      <c r="C243" s="5" t="s">
        <v>50</v>
      </c>
      <c r="D243" s="8">
        <v>690054.08083333296</v>
      </c>
      <c r="E243" s="8">
        <v>697336.54</v>
      </c>
      <c r="F243" s="8">
        <f t="shared" si="7"/>
        <v>7282.4591666670749</v>
      </c>
      <c r="G243" s="10" t="s">
        <v>99</v>
      </c>
    </row>
    <row r="244" spans="1:7" x14ac:dyDescent="0.2">
      <c r="A244" t="str">
        <f t="shared" si="6"/>
        <v>393WY-ALL</v>
      </c>
      <c r="B244" s="5" t="s">
        <v>100</v>
      </c>
      <c r="C244" s="5" t="s">
        <v>117</v>
      </c>
      <c r="D244" s="8">
        <v>1252455.6200000001</v>
      </c>
      <c r="E244" s="8">
        <v>1252455.6200000001</v>
      </c>
      <c r="F244" s="8">
        <f t="shared" si="7"/>
        <v>0</v>
      </c>
      <c r="G244" s="10" t="s">
        <v>99</v>
      </c>
    </row>
    <row r="245" spans="1:7" x14ac:dyDescent="0.2">
      <c r="A245" t="str">
        <f t="shared" si="6"/>
        <v>393WY-ALL</v>
      </c>
      <c r="B245" s="5" t="s">
        <v>100</v>
      </c>
      <c r="C245" s="5" t="s">
        <v>117</v>
      </c>
      <c r="D245" s="8">
        <v>1337.57</v>
      </c>
      <c r="E245" s="8">
        <v>1337.57</v>
      </c>
      <c r="F245" s="8">
        <f t="shared" si="7"/>
        <v>0</v>
      </c>
      <c r="G245" s="10" t="s">
        <v>99</v>
      </c>
    </row>
    <row r="246" spans="1:7" x14ac:dyDescent="0.2">
      <c r="A246" t="str">
        <f t="shared" si="6"/>
        <v>394CA</v>
      </c>
      <c r="B246" s="5" t="s">
        <v>101</v>
      </c>
      <c r="C246" s="5" t="s">
        <v>46</v>
      </c>
      <c r="D246" s="8">
        <v>912723.63249999995</v>
      </c>
      <c r="E246" s="8">
        <v>1049230.4099999999</v>
      </c>
      <c r="F246" s="8">
        <f t="shared" si="7"/>
        <v>136506.77749999997</v>
      </c>
      <c r="G246" s="10" t="s">
        <v>99</v>
      </c>
    </row>
    <row r="247" spans="1:7" x14ac:dyDescent="0.2">
      <c r="A247" t="str">
        <f t="shared" si="6"/>
        <v>394ID</v>
      </c>
      <c r="B247" s="5" t="s">
        <v>101</v>
      </c>
      <c r="C247" s="5" t="s">
        <v>118</v>
      </c>
      <c r="D247" s="8">
        <v>2225777.9233333301</v>
      </c>
      <c r="E247" s="8">
        <v>2213363.46</v>
      </c>
      <c r="F247" s="8">
        <f t="shared" si="7"/>
        <v>-12414.463333330117</v>
      </c>
      <c r="G247" s="10" t="s">
        <v>99</v>
      </c>
    </row>
    <row r="248" spans="1:7" x14ac:dyDescent="0.2">
      <c r="A248" t="str">
        <f t="shared" si="6"/>
        <v>394OR</v>
      </c>
      <c r="B248" s="5" t="s">
        <v>101</v>
      </c>
      <c r="C248" s="5" t="s">
        <v>48</v>
      </c>
      <c r="D248" s="8">
        <v>11054727.86375</v>
      </c>
      <c r="E248" s="8">
        <v>10736615.25</v>
      </c>
      <c r="F248" s="8">
        <f t="shared" si="7"/>
        <v>-318112.61374999955</v>
      </c>
      <c r="G248" s="10" t="s">
        <v>99</v>
      </c>
    </row>
    <row r="249" spans="1:7" x14ac:dyDescent="0.2">
      <c r="A249" t="str">
        <f t="shared" si="6"/>
        <v>394CAEE</v>
      </c>
      <c r="B249" s="11" t="s">
        <v>101</v>
      </c>
      <c r="C249" s="5" t="s">
        <v>42</v>
      </c>
      <c r="D249" s="8">
        <v>125691.07</v>
      </c>
      <c r="E249" s="8">
        <v>125691.07</v>
      </c>
      <c r="F249" s="8">
        <f t="shared" si="7"/>
        <v>0</v>
      </c>
      <c r="G249" s="10" t="s">
        <v>99</v>
      </c>
    </row>
    <row r="250" spans="1:7" x14ac:dyDescent="0.2">
      <c r="A250" t="str">
        <f t="shared" si="6"/>
        <v>394CAGE</v>
      </c>
      <c r="B250" s="11" t="s">
        <v>101</v>
      </c>
      <c r="C250" s="5" t="s">
        <v>43</v>
      </c>
      <c r="D250" s="8">
        <v>15082435.2304167</v>
      </c>
      <c r="E250" s="8">
        <v>15118375.359999999</v>
      </c>
      <c r="F250" s="8">
        <f t="shared" si="7"/>
        <v>35940.12958329916</v>
      </c>
      <c r="G250" s="10" t="s">
        <v>99</v>
      </c>
    </row>
    <row r="251" spans="1:7" x14ac:dyDescent="0.2">
      <c r="A251" t="str">
        <f t="shared" si="6"/>
        <v>394CAGW</v>
      </c>
      <c r="B251" s="11" t="s">
        <v>101</v>
      </c>
      <c r="C251" s="5" t="s">
        <v>44</v>
      </c>
      <c r="D251" s="8">
        <v>726394.68874999997</v>
      </c>
      <c r="E251" s="8">
        <v>740011.7</v>
      </c>
      <c r="F251" s="8">
        <f t="shared" si="7"/>
        <v>13617.011249999981</v>
      </c>
      <c r="G251" s="10" t="s">
        <v>99</v>
      </c>
    </row>
    <row r="252" spans="1:7" x14ac:dyDescent="0.2">
      <c r="A252" t="str">
        <f t="shared" si="6"/>
        <v>394JBG</v>
      </c>
      <c r="B252" s="11" t="s">
        <v>101</v>
      </c>
      <c r="C252" s="5" t="s">
        <v>45</v>
      </c>
      <c r="D252" s="8">
        <v>2835298.0616666698</v>
      </c>
      <c r="E252" s="8">
        <v>2760228.5</v>
      </c>
      <c r="F252" s="8">
        <f t="shared" si="7"/>
        <v>-75069.56166666979</v>
      </c>
      <c r="G252" s="10" t="s">
        <v>99</v>
      </c>
    </row>
    <row r="253" spans="1:7" x14ac:dyDescent="0.2">
      <c r="A253" t="str">
        <f t="shared" si="6"/>
        <v>394SO</v>
      </c>
      <c r="B253" s="5" t="s">
        <v>101</v>
      </c>
      <c r="C253" s="5" t="s">
        <v>49</v>
      </c>
      <c r="D253" s="8">
        <v>1895974.0479166701</v>
      </c>
      <c r="E253" s="8">
        <v>1834480.42</v>
      </c>
      <c r="F253" s="8">
        <f t="shared" si="7"/>
        <v>-61493.627916670172</v>
      </c>
      <c r="G253" s="10" t="s">
        <v>99</v>
      </c>
    </row>
    <row r="254" spans="1:7" x14ac:dyDescent="0.2">
      <c r="A254" t="str">
        <f t="shared" si="6"/>
        <v>394SG</v>
      </c>
      <c r="B254" s="5" t="s">
        <v>101</v>
      </c>
      <c r="C254" s="5" t="s">
        <v>39</v>
      </c>
      <c r="D254" s="8">
        <v>3131798.5366666699</v>
      </c>
      <c r="E254" s="8">
        <v>3416254.27</v>
      </c>
      <c r="F254" s="8">
        <f t="shared" si="7"/>
        <v>284455.73333333014</v>
      </c>
      <c r="G254" s="10" t="s">
        <v>99</v>
      </c>
    </row>
    <row r="255" spans="1:7" x14ac:dyDescent="0.2">
      <c r="A255" t="str">
        <f t="shared" si="6"/>
        <v>394UT</v>
      </c>
      <c r="B255" s="5" t="s">
        <v>101</v>
      </c>
      <c r="C255" s="5" t="s">
        <v>40</v>
      </c>
      <c r="D255" s="8">
        <v>16026869.825416701</v>
      </c>
      <c r="E255" s="8">
        <v>16440130.42</v>
      </c>
      <c r="F255" s="8">
        <f t="shared" si="7"/>
        <v>413260.59458329901</v>
      </c>
      <c r="G255" s="10" t="s">
        <v>99</v>
      </c>
    </row>
    <row r="256" spans="1:7" x14ac:dyDescent="0.2">
      <c r="A256" t="str">
        <f t="shared" si="6"/>
        <v>394WA</v>
      </c>
      <c r="B256" s="5" t="s">
        <v>101</v>
      </c>
      <c r="C256" s="5" t="s">
        <v>50</v>
      </c>
      <c r="D256" s="8">
        <v>2723739.9654166698</v>
      </c>
      <c r="E256" s="8">
        <v>2747536.55</v>
      </c>
      <c r="F256" s="8">
        <f t="shared" si="7"/>
        <v>23796.584583329968</v>
      </c>
      <c r="G256" s="10" t="s">
        <v>99</v>
      </c>
    </row>
    <row r="257" spans="1:7" x14ac:dyDescent="0.2">
      <c r="A257" t="str">
        <f t="shared" si="6"/>
        <v>394WY-ALL</v>
      </c>
      <c r="B257" s="5" t="s">
        <v>101</v>
      </c>
      <c r="C257" s="5" t="s">
        <v>117</v>
      </c>
      <c r="D257" s="8">
        <v>4118241.2733333302</v>
      </c>
      <c r="E257" s="8">
        <v>4157121.62</v>
      </c>
      <c r="F257" s="8">
        <f t="shared" si="7"/>
        <v>38880.346666669939</v>
      </c>
      <c r="G257" s="10" t="s">
        <v>99</v>
      </c>
    </row>
    <row r="258" spans="1:7" x14ac:dyDescent="0.2">
      <c r="A258" t="str">
        <f t="shared" si="6"/>
        <v>394WY-ALL</v>
      </c>
      <c r="B258" s="5" t="s">
        <v>101</v>
      </c>
      <c r="C258" s="5" t="s">
        <v>117</v>
      </c>
      <c r="D258" s="8">
        <v>358238.81374999997</v>
      </c>
      <c r="E258" s="8">
        <v>332949.53999999998</v>
      </c>
      <c r="F258" s="8">
        <f t="shared" si="7"/>
        <v>-25289.273749999993</v>
      </c>
      <c r="G258" s="10" t="s">
        <v>99</v>
      </c>
    </row>
    <row r="259" spans="1:7" x14ac:dyDescent="0.2">
      <c r="A259" t="str">
        <f t="shared" si="6"/>
        <v>395CA</v>
      </c>
      <c r="B259" s="5" t="s">
        <v>102</v>
      </c>
      <c r="C259" s="5" t="s">
        <v>46</v>
      </c>
      <c r="D259" s="8">
        <v>521362.60208333301</v>
      </c>
      <c r="E259" s="8">
        <v>458677.41</v>
      </c>
      <c r="F259" s="8">
        <f t="shared" si="7"/>
        <v>-62685.192083333037</v>
      </c>
      <c r="G259" s="10" t="s">
        <v>99</v>
      </c>
    </row>
    <row r="260" spans="1:7" x14ac:dyDescent="0.2">
      <c r="A260" t="str">
        <f t="shared" si="6"/>
        <v>395ID</v>
      </c>
      <c r="B260" s="5" t="s">
        <v>102</v>
      </c>
      <c r="C260" s="5" t="s">
        <v>118</v>
      </c>
      <c r="D260" s="8">
        <v>1348361.98875</v>
      </c>
      <c r="E260" s="8">
        <v>1362564.69</v>
      </c>
      <c r="F260" s="8">
        <f t="shared" si="7"/>
        <v>14202.701249999925</v>
      </c>
      <c r="G260" s="10" t="s">
        <v>99</v>
      </c>
    </row>
    <row r="261" spans="1:7" x14ac:dyDescent="0.2">
      <c r="A261" t="str">
        <f t="shared" si="6"/>
        <v>395OR</v>
      </c>
      <c r="B261" s="5" t="s">
        <v>102</v>
      </c>
      <c r="C261" s="5" t="s">
        <v>48</v>
      </c>
      <c r="D261" s="8">
        <v>9739254.7887500003</v>
      </c>
      <c r="E261" s="8">
        <v>10077812.35</v>
      </c>
      <c r="F261" s="8">
        <f t="shared" si="7"/>
        <v>338557.56124999933</v>
      </c>
      <c r="G261" s="10" t="s">
        <v>99</v>
      </c>
    </row>
    <row r="262" spans="1:7" x14ac:dyDescent="0.2">
      <c r="A262" t="str">
        <f t="shared" si="6"/>
        <v>395CAEE</v>
      </c>
      <c r="B262" s="11" t="s">
        <v>102</v>
      </c>
      <c r="C262" s="5" t="s">
        <v>42</v>
      </c>
      <c r="D262" s="8">
        <v>1333377.125</v>
      </c>
      <c r="E262" s="8">
        <v>1326006.55</v>
      </c>
      <c r="F262" s="8">
        <f t="shared" si="7"/>
        <v>-7370.5749999999534</v>
      </c>
      <c r="G262" s="10" t="s">
        <v>99</v>
      </c>
    </row>
    <row r="263" spans="1:7" x14ac:dyDescent="0.2">
      <c r="A263" t="str">
        <f t="shared" si="6"/>
        <v>395CAGE</v>
      </c>
      <c r="B263" s="11" t="s">
        <v>102</v>
      </c>
      <c r="C263" s="5" t="s">
        <v>43</v>
      </c>
      <c r="D263" s="8">
        <v>3517770.45958333</v>
      </c>
      <c r="E263" s="8">
        <v>3579572.86</v>
      </c>
      <c r="F263" s="8">
        <f t="shared" si="7"/>
        <v>61802.400416669901</v>
      </c>
      <c r="G263" s="10" t="s">
        <v>99</v>
      </c>
    </row>
    <row r="264" spans="1:7" x14ac:dyDescent="0.2">
      <c r="A264" t="str">
        <f t="shared" si="6"/>
        <v>395CAGW</v>
      </c>
      <c r="B264" s="11" t="s">
        <v>102</v>
      </c>
      <c r="C264" s="5" t="s">
        <v>44</v>
      </c>
      <c r="D264" s="8">
        <v>216607.48916666699</v>
      </c>
      <c r="E264" s="8">
        <v>221523.79</v>
      </c>
      <c r="F264" s="8">
        <f t="shared" si="7"/>
        <v>4916.3008333330217</v>
      </c>
      <c r="G264" s="10" t="s">
        <v>99</v>
      </c>
    </row>
    <row r="265" spans="1:7" x14ac:dyDescent="0.2">
      <c r="A265" t="str">
        <f t="shared" si="6"/>
        <v>395JBG</v>
      </c>
      <c r="B265" s="11" t="s">
        <v>102</v>
      </c>
      <c r="C265" s="5" t="s">
        <v>45</v>
      </c>
      <c r="D265" s="8">
        <v>481323.49375000002</v>
      </c>
      <c r="E265" s="8">
        <v>509013.06</v>
      </c>
      <c r="F265" s="8">
        <f t="shared" si="7"/>
        <v>27689.566249999974</v>
      </c>
      <c r="G265" s="10" t="s">
        <v>99</v>
      </c>
    </row>
    <row r="266" spans="1:7" x14ac:dyDescent="0.2">
      <c r="A266" t="str">
        <f t="shared" si="6"/>
        <v>395SO</v>
      </c>
      <c r="B266" s="5" t="s">
        <v>102</v>
      </c>
      <c r="C266" s="5" t="s">
        <v>49</v>
      </c>
      <c r="D266" s="8">
        <v>5105751.4158333298</v>
      </c>
      <c r="E266" s="8">
        <v>5157059.05</v>
      </c>
      <c r="F266" s="8">
        <f t="shared" si="7"/>
        <v>51307.634166670032</v>
      </c>
      <c r="G266" s="10" t="s">
        <v>99</v>
      </c>
    </row>
    <row r="267" spans="1:7" x14ac:dyDescent="0.2">
      <c r="A267" t="str">
        <f t="shared" si="6"/>
        <v>395SG</v>
      </c>
      <c r="B267" s="5" t="s">
        <v>102</v>
      </c>
      <c r="C267" s="5" t="s">
        <v>39</v>
      </c>
      <c r="D267" s="8">
        <v>2386879.82416667</v>
      </c>
      <c r="E267" s="8">
        <v>2420369.7999999998</v>
      </c>
      <c r="F267" s="8">
        <f t="shared" si="7"/>
        <v>33489.975833329838</v>
      </c>
      <c r="G267" s="10" t="s">
        <v>99</v>
      </c>
    </row>
    <row r="268" spans="1:7" x14ac:dyDescent="0.2">
      <c r="A268" t="str">
        <f t="shared" si="6"/>
        <v>395UT</v>
      </c>
      <c r="B268" s="5" t="s">
        <v>102</v>
      </c>
      <c r="C268" s="5" t="s">
        <v>40</v>
      </c>
      <c r="D268" s="8">
        <v>7746451.8145833304</v>
      </c>
      <c r="E268" s="8">
        <v>7853680.2599999998</v>
      </c>
      <c r="F268" s="8">
        <f t="shared" si="7"/>
        <v>107228.44541666936</v>
      </c>
      <c r="G268" s="10" t="s">
        <v>99</v>
      </c>
    </row>
    <row r="269" spans="1:7" x14ac:dyDescent="0.2">
      <c r="A269" t="str">
        <f t="shared" si="6"/>
        <v>395WA</v>
      </c>
      <c r="B269" s="5" t="s">
        <v>102</v>
      </c>
      <c r="C269" s="5" t="s">
        <v>50</v>
      </c>
      <c r="D269" s="8">
        <v>1445754.50041667</v>
      </c>
      <c r="E269" s="8">
        <v>1440731.77</v>
      </c>
      <c r="F269" s="8">
        <f t="shared" si="7"/>
        <v>-5022.730416669976</v>
      </c>
      <c r="G269" s="10" t="s">
        <v>99</v>
      </c>
    </row>
    <row r="270" spans="1:7" x14ac:dyDescent="0.2">
      <c r="A270" t="str">
        <f t="shared" si="6"/>
        <v>395WY-ALL</v>
      </c>
      <c r="B270" s="5" t="s">
        <v>102</v>
      </c>
      <c r="C270" s="5" t="s">
        <v>117</v>
      </c>
      <c r="D270" s="8">
        <v>2689031.6070833299</v>
      </c>
      <c r="E270" s="8">
        <v>2658824.9700000002</v>
      </c>
      <c r="F270" s="8">
        <f t="shared" si="7"/>
        <v>-30206.637083329726</v>
      </c>
      <c r="G270" s="10" t="s">
        <v>99</v>
      </c>
    </row>
    <row r="271" spans="1:7" x14ac:dyDescent="0.2">
      <c r="A271" t="str">
        <f t="shared" si="6"/>
        <v>395WY-ALL</v>
      </c>
      <c r="B271" s="5" t="s">
        <v>102</v>
      </c>
      <c r="C271" s="5" t="s">
        <v>117</v>
      </c>
      <c r="D271" s="8">
        <v>95908.599166666696</v>
      </c>
      <c r="E271" s="8">
        <v>93881.52</v>
      </c>
      <c r="F271" s="8">
        <f t="shared" si="7"/>
        <v>-2027.0791666666919</v>
      </c>
      <c r="G271" s="10" t="s">
        <v>99</v>
      </c>
    </row>
    <row r="272" spans="1:7" x14ac:dyDescent="0.2">
      <c r="A272" t="str">
        <f t="shared" si="6"/>
        <v>396CA</v>
      </c>
      <c r="B272" s="5" t="s">
        <v>103</v>
      </c>
      <c r="C272" s="5" t="s">
        <v>46</v>
      </c>
      <c r="D272" s="8">
        <v>6246178.0125000002</v>
      </c>
      <c r="E272" s="8">
        <v>6295270.5599999996</v>
      </c>
      <c r="F272" s="8">
        <f t="shared" si="7"/>
        <v>49092.547499999404</v>
      </c>
      <c r="G272" s="10" t="s">
        <v>99</v>
      </c>
    </row>
    <row r="273" spans="1:7" x14ac:dyDescent="0.2">
      <c r="A273" t="str">
        <f t="shared" si="6"/>
        <v>396ID</v>
      </c>
      <c r="B273" s="5" t="s">
        <v>103</v>
      </c>
      <c r="C273" s="5" t="s">
        <v>118</v>
      </c>
      <c r="D273" s="8">
        <v>14578662.61125</v>
      </c>
      <c r="E273" s="8">
        <v>15715949.550000001</v>
      </c>
      <c r="F273" s="8">
        <f t="shared" ref="F273:F325" si="8">E273+-D273</f>
        <v>1137286.9387500007</v>
      </c>
      <c r="G273" s="10" t="s">
        <v>104</v>
      </c>
    </row>
    <row r="274" spans="1:7" x14ac:dyDescent="0.2">
      <c r="A274" t="str">
        <f t="shared" si="6"/>
        <v>396OR</v>
      </c>
      <c r="B274" s="5" t="s">
        <v>103</v>
      </c>
      <c r="C274" s="5" t="s">
        <v>48</v>
      </c>
      <c r="D274" s="8">
        <v>46683310.033749998</v>
      </c>
      <c r="E274" s="8">
        <v>49807714.950000003</v>
      </c>
      <c r="F274" s="8">
        <f t="shared" si="8"/>
        <v>3124404.9162500054</v>
      </c>
      <c r="G274" s="10" t="s">
        <v>104</v>
      </c>
    </row>
    <row r="275" spans="1:7" x14ac:dyDescent="0.2">
      <c r="A275" t="str">
        <f t="shared" si="6"/>
        <v>396CAEE</v>
      </c>
      <c r="B275" s="11" t="s">
        <v>103</v>
      </c>
      <c r="C275" s="5" t="s">
        <v>42</v>
      </c>
      <c r="D275" s="8">
        <v>236685.93</v>
      </c>
      <c r="E275" s="8">
        <v>236685.93</v>
      </c>
      <c r="F275" s="8">
        <f t="shared" si="8"/>
        <v>0</v>
      </c>
      <c r="G275" s="10" t="s">
        <v>104</v>
      </c>
    </row>
    <row r="276" spans="1:7" x14ac:dyDescent="0.2">
      <c r="A276" t="str">
        <f t="shared" si="6"/>
        <v>396CAGE</v>
      </c>
      <c r="B276" s="11" t="s">
        <v>103</v>
      </c>
      <c r="C276" s="5" t="s">
        <v>43</v>
      </c>
      <c r="D276" s="8">
        <v>28626660.499166701</v>
      </c>
      <c r="E276" s="8">
        <v>28727271.73</v>
      </c>
      <c r="F276" s="8">
        <f t="shared" si="8"/>
        <v>100611.23083329946</v>
      </c>
      <c r="G276" s="10" t="s">
        <v>104</v>
      </c>
    </row>
    <row r="277" spans="1:7" x14ac:dyDescent="0.2">
      <c r="A277" t="str">
        <f t="shared" si="6"/>
        <v>396CAGW</v>
      </c>
      <c r="B277" s="11" t="s">
        <v>103</v>
      </c>
      <c r="C277" s="5" t="s">
        <v>44</v>
      </c>
      <c r="D277" s="8">
        <v>191644.38</v>
      </c>
      <c r="E277" s="8">
        <v>191644.38</v>
      </c>
      <c r="F277" s="8">
        <f t="shared" si="8"/>
        <v>0</v>
      </c>
      <c r="G277" s="10" t="s">
        <v>104</v>
      </c>
    </row>
    <row r="278" spans="1:7" x14ac:dyDescent="0.2">
      <c r="A278" t="str">
        <f t="shared" si="6"/>
        <v>396JBG</v>
      </c>
      <c r="B278" s="11" t="s">
        <v>103</v>
      </c>
      <c r="C278" s="5" t="s">
        <v>45</v>
      </c>
      <c r="D278" s="8">
        <v>10463492.560000001</v>
      </c>
      <c r="E278" s="8">
        <v>10463492.560000001</v>
      </c>
      <c r="F278" s="8">
        <f t="shared" si="8"/>
        <v>0</v>
      </c>
      <c r="G278" s="10" t="s">
        <v>104</v>
      </c>
    </row>
    <row r="279" spans="1:7" x14ac:dyDescent="0.2">
      <c r="A279" t="str">
        <f t="shared" si="6"/>
        <v>396SO</v>
      </c>
      <c r="B279" s="5" t="s">
        <v>103</v>
      </c>
      <c r="C279" s="5" t="s">
        <v>49</v>
      </c>
      <c r="D279" s="8">
        <v>6264797.9516666699</v>
      </c>
      <c r="E279" s="8">
        <v>4271748.33</v>
      </c>
      <c r="F279" s="8">
        <f t="shared" si="8"/>
        <v>-1993049.6216666698</v>
      </c>
      <c r="G279" s="10" t="s">
        <v>104</v>
      </c>
    </row>
    <row r="280" spans="1:7" x14ac:dyDescent="0.2">
      <c r="A280" t="str">
        <f t="shared" si="6"/>
        <v>396SG</v>
      </c>
      <c r="B280" s="5" t="s">
        <v>103</v>
      </c>
      <c r="C280" s="5" t="s">
        <v>39</v>
      </c>
      <c r="D280" s="8">
        <v>7143243.6379166702</v>
      </c>
      <c r="E280" s="8">
        <v>6926187.4800000004</v>
      </c>
      <c r="F280" s="8">
        <f t="shared" si="8"/>
        <v>-217056.15791666973</v>
      </c>
      <c r="G280" s="10" t="s">
        <v>104</v>
      </c>
    </row>
    <row r="281" spans="1:7" x14ac:dyDescent="0.2">
      <c r="A281" t="str">
        <f t="shared" si="6"/>
        <v>396UT</v>
      </c>
      <c r="B281" s="5" t="s">
        <v>103</v>
      </c>
      <c r="C281" s="5" t="s">
        <v>40</v>
      </c>
      <c r="D281" s="8">
        <v>58879356.141249999</v>
      </c>
      <c r="E281" s="8">
        <v>65698108.109999999</v>
      </c>
      <c r="F281" s="8">
        <f t="shared" si="8"/>
        <v>6818751.96875</v>
      </c>
      <c r="G281" s="10" t="s">
        <v>104</v>
      </c>
    </row>
    <row r="282" spans="1:7" x14ac:dyDescent="0.2">
      <c r="A282" t="str">
        <f t="shared" si="6"/>
        <v>396WA</v>
      </c>
      <c r="B282" s="5" t="s">
        <v>103</v>
      </c>
      <c r="C282" s="5" t="s">
        <v>50</v>
      </c>
      <c r="D282" s="8">
        <v>9641672.2791666705</v>
      </c>
      <c r="E282" s="8">
        <v>9586835.3100000005</v>
      </c>
      <c r="F282" s="8">
        <f t="shared" si="8"/>
        <v>-54836.969166669995</v>
      </c>
      <c r="G282" s="10" t="s">
        <v>104</v>
      </c>
    </row>
    <row r="283" spans="1:7" x14ac:dyDescent="0.2">
      <c r="A283" t="str">
        <f t="shared" si="6"/>
        <v>396WY-ALL</v>
      </c>
      <c r="B283" s="5" t="s">
        <v>103</v>
      </c>
      <c r="C283" s="5" t="s">
        <v>117</v>
      </c>
      <c r="D283" s="8">
        <v>21841173.577083301</v>
      </c>
      <c r="E283" s="8">
        <v>23423417.18</v>
      </c>
      <c r="F283" s="8">
        <f t="shared" si="8"/>
        <v>1582243.6029166989</v>
      </c>
      <c r="G283" s="10" t="s">
        <v>104</v>
      </c>
    </row>
    <row r="284" spans="1:7" x14ac:dyDescent="0.2">
      <c r="A284" t="str">
        <f t="shared" si="6"/>
        <v>396WY-ALL</v>
      </c>
      <c r="B284" s="5" t="s">
        <v>103</v>
      </c>
      <c r="C284" s="5" t="s">
        <v>117</v>
      </c>
      <c r="D284" s="8">
        <v>4600263.3258333299</v>
      </c>
      <c r="E284" s="8">
        <v>4619769.33</v>
      </c>
      <c r="F284" s="8">
        <f t="shared" si="8"/>
        <v>19506.004166670144</v>
      </c>
      <c r="G284" s="10" t="s">
        <v>104</v>
      </c>
    </row>
    <row r="285" spans="1:7" x14ac:dyDescent="0.2">
      <c r="A285" t="str">
        <f t="shared" si="6"/>
        <v>397CA</v>
      </c>
      <c r="B285" s="5" t="s">
        <v>105</v>
      </c>
      <c r="C285" s="5" t="s">
        <v>46</v>
      </c>
      <c r="D285" s="8">
        <v>6266554.9416666701</v>
      </c>
      <c r="E285" s="8">
        <v>6055732.21</v>
      </c>
      <c r="F285" s="8">
        <f t="shared" si="8"/>
        <v>-210822.73166667018</v>
      </c>
      <c r="G285" s="10" t="s">
        <v>104</v>
      </c>
    </row>
    <row r="286" spans="1:7" x14ac:dyDescent="0.2">
      <c r="A286" t="str">
        <f t="shared" si="6"/>
        <v>397CN</v>
      </c>
      <c r="B286" s="5" t="s">
        <v>105</v>
      </c>
      <c r="C286" s="5" t="s">
        <v>47</v>
      </c>
      <c r="D286" s="8">
        <v>3631875.6820833301</v>
      </c>
      <c r="E286" s="8">
        <v>3448556.47</v>
      </c>
      <c r="F286" s="8">
        <f t="shared" si="8"/>
        <v>-183319.21208332991</v>
      </c>
      <c r="G286" s="10" t="s">
        <v>104</v>
      </c>
    </row>
    <row r="287" spans="1:7" x14ac:dyDescent="0.2">
      <c r="A287" t="str">
        <f t="shared" si="6"/>
        <v>397ID</v>
      </c>
      <c r="B287" s="5" t="s">
        <v>105</v>
      </c>
      <c r="C287" s="5" t="s">
        <v>118</v>
      </c>
      <c r="D287" s="8">
        <v>13404815.9058333</v>
      </c>
      <c r="E287" s="8">
        <v>14078524.800000001</v>
      </c>
      <c r="F287" s="8">
        <f t="shared" si="8"/>
        <v>673708.89416670054</v>
      </c>
      <c r="G287" s="10" t="s">
        <v>104</v>
      </c>
    </row>
    <row r="288" spans="1:7" x14ac:dyDescent="0.2">
      <c r="A288" t="str">
        <f t="shared" ref="A288:A325" si="9">B288&amp;C288</f>
        <v>397OR</v>
      </c>
      <c r="B288" s="5" t="s">
        <v>105</v>
      </c>
      <c r="C288" s="5" t="s">
        <v>48</v>
      </c>
      <c r="D288" s="8">
        <v>69786709.861666694</v>
      </c>
      <c r="E288" s="8">
        <v>61510720.689999998</v>
      </c>
      <c r="F288" s="8">
        <f t="shared" si="8"/>
        <v>-8275989.1716666967</v>
      </c>
      <c r="G288" s="10" t="s">
        <v>104</v>
      </c>
    </row>
    <row r="289" spans="1:7" x14ac:dyDescent="0.2">
      <c r="A289" t="str">
        <f t="shared" si="9"/>
        <v>397CAEE</v>
      </c>
      <c r="B289" s="11" t="s">
        <v>105</v>
      </c>
      <c r="C289" s="5" t="s">
        <v>42</v>
      </c>
      <c r="D289" s="8">
        <v>361775.83</v>
      </c>
      <c r="E289" s="8">
        <v>361775.83</v>
      </c>
      <c r="F289" s="8">
        <f t="shared" si="8"/>
        <v>0</v>
      </c>
      <c r="G289" s="10" t="s">
        <v>104</v>
      </c>
    </row>
    <row r="290" spans="1:7" x14ac:dyDescent="0.2">
      <c r="A290" t="str">
        <f t="shared" si="9"/>
        <v>397CAGE</v>
      </c>
      <c r="B290" s="11" t="s">
        <v>105</v>
      </c>
      <c r="C290" s="5" t="s">
        <v>43</v>
      </c>
      <c r="D290" s="8">
        <v>27233850.370416701</v>
      </c>
      <c r="E290" s="8">
        <v>27359605.329999998</v>
      </c>
      <c r="F290" s="8">
        <f t="shared" si="8"/>
        <v>125754.95958329737</v>
      </c>
      <c r="G290" s="10" t="s">
        <v>104</v>
      </c>
    </row>
    <row r="291" spans="1:7" x14ac:dyDescent="0.2">
      <c r="A291" t="str">
        <f t="shared" si="9"/>
        <v>397CAGW</v>
      </c>
      <c r="B291" s="11" t="s">
        <v>105</v>
      </c>
      <c r="C291" s="5" t="s">
        <v>44</v>
      </c>
      <c r="D291" s="8">
        <v>1137680.0049999999</v>
      </c>
      <c r="E291" s="8">
        <v>1088988.54</v>
      </c>
      <c r="F291" s="8">
        <f t="shared" si="8"/>
        <v>-48691.464999999851</v>
      </c>
      <c r="G291" s="10" t="s">
        <v>104</v>
      </c>
    </row>
    <row r="292" spans="1:7" x14ac:dyDescent="0.2">
      <c r="A292" t="str">
        <f t="shared" si="9"/>
        <v>397JBG</v>
      </c>
      <c r="B292" s="11" t="s">
        <v>105</v>
      </c>
      <c r="C292" s="5" t="s">
        <v>45</v>
      </c>
      <c r="D292" s="8">
        <v>4278750.05375</v>
      </c>
      <c r="E292" s="8">
        <v>4350096.72</v>
      </c>
      <c r="F292" s="8">
        <f t="shared" si="8"/>
        <v>71346.666249999776</v>
      </c>
      <c r="G292" s="10" t="s">
        <v>104</v>
      </c>
    </row>
    <row r="293" spans="1:7" x14ac:dyDescent="0.2">
      <c r="A293" t="str">
        <f t="shared" si="9"/>
        <v>397SG</v>
      </c>
      <c r="B293" s="5" t="s">
        <v>105</v>
      </c>
      <c r="C293" s="5" t="s">
        <v>39</v>
      </c>
      <c r="D293" s="8">
        <v>151808409.510833</v>
      </c>
      <c r="E293" s="8">
        <v>157464560.16999999</v>
      </c>
      <c r="F293" s="8">
        <f t="shared" si="8"/>
        <v>5656150.6591669917</v>
      </c>
      <c r="G293" s="10" t="s">
        <v>104</v>
      </c>
    </row>
    <row r="294" spans="1:7" x14ac:dyDescent="0.2">
      <c r="A294" t="str">
        <f t="shared" si="9"/>
        <v>397SO</v>
      </c>
      <c r="B294" s="5" t="s">
        <v>105</v>
      </c>
      <c r="C294" s="5" t="s">
        <v>49</v>
      </c>
      <c r="D294" s="8">
        <v>93040701.200416699</v>
      </c>
      <c r="E294" s="8">
        <v>93806363.890000001</v>
      </c>
      <c r="F294" s="8">
        <f t="shared" si="8"/>
        <v>765662.68958330154</v>
      </c>
      <c r="G294" s="10" t="s">
        <v>104</v>
      </c>
    </row>
    <row r="295" spans="1:7" x14ac:dyDescent="0.2">
      <c r="A295" t="str">
        <f t="shared" si="9"/>
        <v>397UT</v>
      </c>
      <c r="B295" s="5" t="s">
        <v>105</v>
      </c>
      <c r="C295" s="5" t="s">
        <v>40</v>
      </c>
      <c r="D295" s="8">
        <v>61500170.519166701</v>
      </c>
      <c r="E295" s="8">
        <v>63118439.109999999</v>
      </c>
      <c r="F295" s="8">
        <f t="shared" si="8"/>
        <v>1618268.5908332989</v>
      </c>
      <c r="G295" s="10" t="s">
        <v>104</v>
      </c>
    </row>
    <row r="296" spans="1:7" x14ac:dyDescent="0.2">
      <c r="A296" t="str">
        <f t="shared" si="9"/>
        <v>397WA</v>
      </c>
      <c r="B296" s="5" t="s">
        <v>105</v>
      </c>
      <c r="C296" s="5" t="s">
        <v>50</v>
      </c>
      <c r="D296" s="8">
        <v>12683725.852083299</v>
      </c>
      <c r="E296" s="8">
        <v>12654471.91</v>
      </c>
      <c r="F296" s="8">
        <f t="shared" si="8"/>
        <v>-29253.94208329916</v>
      </c>
      <c r="G296" s="10" t="s">
        <v>104</v>
      </c>
    </row>
    <row r="297" spans="1:7" x14ac:dyDescent="0.2">
      <c r="A297" t="str">
        <f t="shared" si="9"/>
        <v>397WY-ALL</v>
      </c>
      <c r="B297" s="5" t="s">
        <v>105</v>
      </c>
      <c r="C297" s="5" t="s">
        <v>117</v>
      </c>
      <c r="D297" s="8">
        <v>25190098.239999998</v>
      </c>
      <c r="E297" s="8">
        <v>26250470.510000002</v>
      </c>
      <c r="F297" s="8">
        <f t="shared" si="8"/>
        <v>1060372.2700000033</v>
      </c>
      <c r="G297" s="10" t="s">
        <v>104</v>
      </c>
    </row>
    <row r="298" spans="1:7" x14ac:dyDescent="0.2">
      <c r="A298" t="str">
        <f t="shared" si="9"/>
        <v>397WY-ALL</v>
      </c>
      <c r="B298" s="5" t="s">
        <v>105</v>
      </c>
      <c r="C298" s="5" t="s">
        <v>117</v>
      </c>
      <c r="D298" s="8">
        <v>6002486.6179166697</v>
      </c>
      <c r="E298" s="8">
        <v>6001735.1100000003</v>
      </c>
      <c r="F298" s="8">
        <f t="shared" si="8"/>
        <v>-751.50791666936129</v>
      </c>
      <c r="G298" s="10" t="s">
        <v>104</v>
      </c>
    </row>
    <row r="299" spans="1:7" x14ac:dyDescent="0.2">
      <c r="A299" t="str">
        <f t="shared" si="9"/>
        <v>398CA</v>
      </c>
      <c r="B299" s="5" t="s">
        <v>106</v>
      </c>
      <c r="C299" s="5" t="s">
        <v>46</v>
      </c>
      <c r="D299" s="8">
        <v>52115.091249999998</v>
      </c>
      <c r="E299" s="8">
        <v>55876.31</v>
      </c>
      <c r="F299" s="8">
        <f t="shared" si="8"/>
        <v>3761.21875</v>
      </c>
      <c r="G299" s="10" t="s">
        <v>104</v>
      </c>
    </row>
    <row r="300" spans="1:7" x14ac:dyDescent="0.2">
      <c r="A300" t="str">
        <f t="shared" si="9"/>
        <v>398CN</v>
      </c>
      <c r="B300" s="5" t="s">
        <v>106</v>
      </c>
      <c r="C300" s="5" t="s">
        <v>47</v>
      </c>
      <c r="D300" s="8">
        <v>78824.062916666604</v>
      </c>
      <c r="E300" s="8">
        <v>78664.36</v>
      </c>
      <c r="F300" s="8">
        <f t="shared" si="8"/>
        <v>-159.70291666660341</v>
      </c>
      <c r="G300" s="10" t="s">
        <v>104</v>
      </c>
    </row>
    <row r="301" spans="1:7" x14ac:dyDescent="0.2">
      <c r="A301" t="str">
        <f t="shared" si="9"/>
        <v>398ID</v>
      </c>
      <c r="B301" s="5" t="s">
        <v>106</v>
      </c>
      <c r="C301" s="5" t="s">
        <v>118</v>
      </c>
      <c r="D301" s="8">
        <v>72812.940833333298</v>
      </c>
      <c r="E301" s="8">
        <v>81419.399999999994</v>
      </c>
      <c r="F301" s="8">
        <f t="shared" si="8"/>
        <v>8606.4591666666965</v>
      </c>
      <c r="G301" s="10" t="s">
        <v>104</v>
      </c>
    </row>
    <row r="302" spans="1:7" x14ac:dyDescent="0.2">
      <c r="A302" t="str">
        <f t="shared" si="9"/>
        <v>398OR</v>
      </c>
      <c r="B302" s="5" t="s">
        <v>106</v>
      </c>
      <c r="C302" s="5" t="s">
        <v>48</v>
      </c>
      <c r="D302" s="8">
        <v>1221626.0254166699</v>
      </c>
      <c r="E302" s="8">
        <v>1316437.1399999999</v>
      </c>
      <c r="F302" s="8">
        <f t="shared" si="8"/>
        <v>94811.114583329996</v>
      </c>
      <c r="G302" s="10" t="s">
        <v>104</v>
      </c>
    </row>
    <row r="303" spans="1:7" x14ac:dyDescent="0.2">
      <c r="A303" t="str">
        <f t="shared" si="9"/>
        <v>398CAEE</v>
      </c>
      <c r="B303" s="11" t="s">
        <v>106</v>
      </c>
      <c r="C303" s="5" t="s">
        <v>42</v>
      </c>
      <c r="D303" s="8">
        <v>3965.84</v>
      </c>
      <c r="E303" s="8">
        <v>3965.84</v>
      </c>
      <c r="F303" s="8">
        <f t="shared" si="8"/>
        <v>0</v>
      </c>
      <c r="G303" s="10" t="s">
        <v>104</v>
      </c>
    </row>
    <row r="304" spans="1:7" x14ac:dyDescent="0.2">
      <c r="A304" t="str">
        <f t="shared" si="9"/>
        <v>398CAGE</v>
      </c>
      <c r="B304" s="11" t="s">
        <v>106</v>
      </c>
      <c r="C304" s="5" t="s">
        <v>43</v>
      </c>
      <c r="D304" s="8">
        <v>1831678.6108333301</v>
      </c>
      <c r="E304" s="8">
        <v>1836354.05</v>
      </c>
      <c r="F304" s="8">
        <f t="shared" si="8"/>
        <v>4675.4391666699667</v>
      </c>
      <c r="G304" s="10" t="s">
        <v>104</v>
      </c>
    </row>
    <row r="305" spans="1:7" x14ac:dyDescent="0.2">
      <c r="A305" t="str">
        <f t="shared" si="9"/>
        <v>398CAGW</v>
      </c>
      <c r="B305" s="11" t="s">
        <v>106</v>
      </c>
      <c r="C305" s="5" t="s">
        <v>44</v>
      </c>
      <c r="D305" s="8">
        <v>24068.26</v>
      </c>
      <c r="E305" s="8">
        <v>24068.26</v>
      </c>
      <c r="F305" s="8">
        <f t="shared" si="8"/>
        <v>0</v>
      </c>
      <c r="G305" s="10" t="s">
        <v>104</v>
      </c>
    </row>
    <row r="306" spans="1:7" x14ac:dyDescent="0.2">
      <c r="A306" t="str">
        <f t="shared" si="9"/>
        <v>398JBG</v>
      </c>
      <c r="B306" s="11" t="s">
        <v>106</v>
      </c>
      <c r="C306" s="5" t="s">
        <v>45</v>
      </c>
      <c r="D306" s="8">
        <v>266409.71999999997</v>
      </c>
      <c r="E306" s="8">
        <v>266409.71999999997</v>
      </c>
      <c r="F306" s="8">
        <f t="shared" si="8"/>
        <v>0</v>
      </c>
      <c r="G306" s="10" t="s">
        <v>104</v>
      </c>
    </row>
    <row r="307" spans="1:7" x14ac:dyDescent="0.2">
      <c r="A307" t="str">
        <f t="shared" si="9"/>
        <v>398SO</v>
      </c>
      <c r="B307" s="5" t="s">
        <v>106</v>
      </c>
      <c r="C307" s="5" t="s">
        <v>49</v>
      </c>
      <c r="D307" s="8">
        <v>2189601.59</v>
      </c>
      <c r="E307" s="8">
        <v>2041618.81</v>
      </c>
      <c r="F307" s="8">
        <f t="shared" si="8"/>
        <v>-147982.7799999998</v>
      </c>
      <c r="G307" s="10" t="s">
        <v>104</v>
      </c>
    </row>
    <row r="308" spans="1:7" x14ac:dyDescent="0.2">
      <c r="A308" t="str">
        <f t="shared" si="9"/>
        <v>398SG</v>
      </c>
      <c r="B308" s="5" t="s">
        <v>106</v>
      </c>
      <c r="C308" s="5" t="s">
        <v>39</v>
      </c>
      <c r="D308" s="8">
        <v>762522.01041666605</v>
      </c>
      <c r="E308" s="8">
        <v>798635.85</v>
      </c>
      <c r="F308" s="8">
        <f t="shared" si="8"/>
        <v>36113.839583333931</v>
      </c>
      <c r="G308" s="10" t="s">
        <v>104</v>
      </c>
    </row>
    <row r="309" spans="1:7" x14ac:dyDescent="0.2">
      <c r="A309" t="str">
        <f t="shared" si="9"/>
        <v>398UT</v>
      </c>
      <c r="B309" s="5" t="s">
        <v>106</v>
      </c>
      <c r="C309" s="5" t="s">
        <v>40</v>
      </c>
      <c r="D309" s="8">
        <v>1384718.6004166701</v>
      </c>
      <c r="E309" s="8">
        <v>1418686.65</v>
      </c>
      <c r="F309" s="8">
        <f t="shared" si="8"/>
        <v>33968.049583329819</v>
      </c>
      <c r="G309" s="10" t="s">
        <v>104</v>
      </c>
    </row>
    <row r="310" spans="1:7" x14ac:dyDescent="0.2">
      <c r="A310" t="str">
        <f t="shared" si="9"/>
        <v>398WA</v>
      </c>
      <c r="B310" s="5" t="s">
        <v>106</v>
      </c>
      <c r="C310" s="5" t="s">
        <v>50</v>
      </c>
      <c r="D310" s="8">
        <v>180414.44875000001</v>
      </c>
      <c r="E310" s="8">
        <v>188743.69</v>
      </c>
      <c r="F310" s="8">
        <f t="shared" si="8"/>
        <v>8329.2412499999919</v>
      </c>
      <c r="G310" s="10" t="s">
        <v>104</v>
      </c>
    </row>
    <row r="311" spans="1:7" x14ac:dyDescent="0.2">
      <c r="A311" t="str">
        <f t="shared" si="9"/>
        <v>398WY-ALL</v>
      </c>
      <c r="B311" s="5" t="s">
        <v>106</v>
      </c>
      <c r="C311" s="5" t="s">
        <v>117</v>
      </c>
      <c r="D311" s="8">
        <v>236116.98624999999</v>
      </c>
      <c r="E311" s="8">
        <v>235630.45</v>
      </c>
      <c r="F311" s="8">
        <f t="shared" si="8"/>
        <v>-486.53624999997555</v>
      </c>
      <c r="G311" s="10" t="s">
        <v>104</v>
      </c>
    </row>
    <row r="312" spans="1:7" x14ac:dyDescent="0.2">
      <c r="A312" t="str">
        <f t="shared" si="9"/>
        <v>398WY-ALL</v>
      </c>
      <c r="B312" s="5" t="s">
        <v>106</v>
      </c>
      <c r="C312" s="5" t="s">
        <v>117</v>
      </c>
      <c r="D312" s="8">
        <v>17231.77</v>
      </c>
      <c r="E312" s="8">
        <v>17231.77</v>
      </c>
      <c r="F312" s="8">
        <f t="shared" si="8"/>
        <v>0</v>
      </c>
      <c r="G312" s="10" t="s">
        <v>104</v>
      </c>
    </row>
    <row r="313" spans="1:7" x14ac:dyDescent="0.2">
      <c r="A313" t="str">
        <f t="shared" si="9"/>
        <v>399CAEE</v>
      </c>
      <c r="B313" s="11" t="s">
        <v>107</v>
      </c>
      <c r="C313" s="5" t="s">
        <v>42</v>
      </c>
      <c r="D313" s="8">
        <v>1822900.72</v>
      </c>
      <c r="E313" s="8">
        <v>1822900.72</v>
      </c>
      <c r="F313" s="8">
        <f t="shared" si="8"/>
        <v>0</v>
      </c>
      <c r="G313" s="10" t="s">
        <v>104</v>
      </c>
    </row>
    <row r="314" spans="1:7" x14ac:dyDescent="0.2">
      <c r="A314" t="str">
        <f t="shared" si="9"/>
        <v>DPCA</v>
      </c>
      <c r="B314" s="5" t="s">
        <v>108</v>
      </c>
      <c r="C314" s="5" t="s">
        <v>46</v>
      </c>
      <c r="D314" s="8">
        <v>4603901.2450000001</v>
      </c>
      <c r="E314" s="8">
        <v>5003732.8</v>
      </c>
      <c r="F314" s="8">
        <f t="shared" si="8"/>
        <v>399831.5549999997</v>
      </c>
      <c r="G314" s="10" t="s">
        <v>109</v>
      </c>
    </row>
    <row r="315" spans="1:7" x14ac:dyDescent="0.2">
      <c r="A315" t="str">
        <f t="shared" si="9"/>
        <v>DPID</v>
      </c>
      <c r="B315" s="5" t="s">
        <v>108</v>
      </c>
      <c r="C315" s="5" t="s">
        <v>118</v>
      </c>
      <c r="D315" s="8">
        <v>7779103.3162500001</v>
      </c>
      <c r="E315" s="8">
        <v>6405567.7300000004</v>
      </c>
      <c r="F315" s="8">
        <f t="shared" si="8"/>
        <v>-1373535.5862499997</v>
      </c>
      <c r="G315" s="10" t="s">
        <v>109</v>
      </c>
    </row>
    <row r="316" spans="1:7" x14ac:dyDescent="0.2">
      <c r="A316" t="str">
        <f t="shared" si="9"/>
        <v>DPOR</v>
      </c>
      <c r="B316" s="5" t="s">
        <v>108</v>
      </c>
      <c r="C316" s="5" t="s">
        <v>48</v>
      </c>
      <c r="D316" s="8">
        <v>36634694.115000002</v>
      </c>
      <c r="E316" s="8">
        <v>18469818.039999999</v>
      </c>
      <c r="F316" s="8">
        <f t="shared" si="8"/>
        <v>-18164876.075000003</v>
      </c>
      <c r="G316" s="10" t="s">
        <v>109</v>
      </c>
    </row>
    <row r="317" spans="1:7" x14ac:dyDescent="0.2">
      <c r="A317" t="str">
        <f t="shared" si="9"/>
        <v>DPUT</v>
      </c>
      <c r="B317" s="5" t="s">
        <v>108</v>
      </c>
      <c r="C317" s="5" t="s">
        <v>40</v>
      </c>
      <c r="D317" s="8">
        <v>68063615.548333302</v>
      </c>
      <c r="E317" s="8">
        <v>30360100.120000001</v>
      </c>
      <c r="F317" s="8">
        <f t="shared" si="8"/>
        <v>-37703515.428333297</v>
      </c>
      <c r="G317" s="10" t="s">
        <v>109</v>
      </c>
    </row>
    <row r="318" spans="1:7" x14ac:dyDescent="0.2">
      <c r="A318" t="str">
        <f t="shared" si="9"/>
        <v>DPWA</v>
      </c>
      <c r="B318" s="5" t="s">
        <v>108</v>
      </c>
      <c r="C318" s="5" t="s">
        <v>50</v>
      </c>
      <c r="D318" s="8">
        <v>6987977.6624999996</v>
      </c>
      <c r="E318" s="8">
        <v>11302326.310000001</v>
      </c>
      <c r="F318" s="8">
        <f t="shared" si="8"/>
        <v>4314348.6475000009</v>
      </c>
      <c r="G318" s="10" t="s">
        <v>109</v>
      </c>
    </row>
    <row r="319" spans="1:7" x14ac:dyDescent="0.2">
      <c r="A319" t="str">
        <f t="shared" si="9"/>
        <v>DPWY-ALL</v>
      </c>
      <c r="B319" s="5" t="s">
        <v>108</v>
      </c>
      <c r="C319" s="5" t="s">
        <v>117</v>
      </c>
      <c r="D319" s="8">
        <v>15196230.27</v>
      </c>
      <c r="E319" s="8">
        <v>6201657.04</v>
      </c>
      <c r="F319" s="8">
        <f t="shared" si="8"/>
        <v>-8994573.2300000004</v>
      </c>
      <c r="G319" s="10" t="s">
        <v>109</v>
      </c>
    </row>
    <row r="320" spans="1:7" x14ac:dyDescent="0.2">
      <c r="A320" t="str">
        <f t="shared" si="9"/>
        <v>GPSO</v>
      </c>
      <c r="B320" s="5" t="s">
        <v>110</v>
      </c>
      <c r="C320" s="5" t="s">
        <v>49</v>
      </c>
      <c r="D320" s="8">
        <v>66694957.907083303</v>
      </c>
      <c r="E320" s="8">
        <v>66640290.93</v>
      </c>
      <c r="F320" s="8">
        <f t="shared" si="8"/>
        <v>-54666.977083303034</v>
      </c>
      <c r="G320" s="10" t="s">
        <v>109</v>
      </c>
    </row>
    <row r="321" spans="1:7" x14ac:dyDescent="0.2">
      <c r="A321" t="str">
        <f t="shared" si="9"/>
        <v>SPCAGE</v>
      </c>
      <c r="B321" s="5" t="s">
        <v>111</v>
      </c>
      <c r="C321" s="5" t="s">
        <v>43</v>
      </c>
      <c r="D321" s="8">
        <v>-25052297.416666701</v>
      </c>
      <c r="E321" s="8">
        <v>-25098096</v>
      </c>
      <c r="F321" s="8">
        <f>E321+-D321</f>
        <v>-45798.583333298564</v>
      </c>
      <c r="G321" s="10" t="s">
        <v>109</v>
      </c>
    </row>
    <row r="322" spans="1:7" x14ac:dyDescent="0.2">
      <c r="A322" t="str">
        <f>B322&amp;C322</f>
        <v>SPSG</v>
      </c>
      <c r="B322" s="5" t="s">
        <v>111</v>
      </c>
      <c r="C322" s="5" t="s">
        <v>39</v>
      </c>
      <c r="D322" s="8">
        <v>83492168.3666666</v>
      </c>
      <c r="E322" s="8">
        <v>101248384.94</v>
      </c>
      <c r="F322" s="8">
        <f>E322+-D322</f>
        <v>17756216.573333398</v>
      </c>
      <c r="G322" s="10" t="s">
        <v>109</v>
      </c>
    </row>
    <row r="323" spans="1:7" x14ac:dyDescent="0.2">
      <c r="A323" t="str">
        <f t="shared" ref="A323:A324" si="10">B323&amp;C323</f>
        <v>TPCAGE</v>
      </c>
      <c r="B323" s="5" t="s">
        <v>112</v>
      </c>
      <c r="C323" s="5" t="s">
        <v>43</v>
      </c>
      <c r="D323" s="8">
        <v>-47827.808749999997</v>
      </c>
      <c r="E323" s="8">
        <v>-15000</v>
      </c>
      <c r="F323" s="8">
        <f t="shared" ref="F323:F324" si="11">E323+-D323</f>
        <v>32827.808749999997</v>
      </c>
      <c r="G323" s="10" t="s">
        <v>109</v>
      </c>
    </row>
    <row r="324" spans="1:7" x14ac:dyDescent="0.2">
      <c r="A324" t="str">
        <f t="shared" si="10"/>
        <v>TPCAGW</v>
      </c>
      <c r="B324" s="5" t="s">
        <v>112</v>
      </c>
      <c r="C324" s="5" t="s">
        <v>44</v>
      </c>
      <c r="D324" s="8">
        <v>-24070.6733333333</v>
      </c>
      <c r="E324" s="8">
        <v>0</v>
      </c>
      <c r="F324" s="8">
        <f t="shared" si="11"/>
        <v>24070.6733333333</v>
      </c>
      <c r="G324" s="10" t="s">
        <v>109</v>
      </c>
    </row>
    <row r="325" spans="1:7" x14ac:dyDescent="0.2">
      <c r="A325" t="str">
        <f t="shared" si="9"/>
        <v>TPSG</v>
      </c>
      <c r="B325" s="5" t="s">
        <v>112</v>
      </c>
      <c r="C325" s="5" t="s">
        <v>39</v>
      </c>
      <c r="D325" s="8">
        <v>575618829.17916703</v>
      </c>
      <c r="E325" s="8">
        <v>210753557.91999999</v>
      </c>
      <c r="F325" s="8">
        <f t="shared" si="8"/>
        <v>-364865271.25916708</v>
      </c>
      <c r="G325" s="10" t="s">
        <v>109</v>
      </c>
    </row>
    <row r="326" spans="1:7" ht="13.5" thickBot="1" x14ac:dyDescent="0.25">
      <c r="D326" s="14">
        <f>SUM(D6:D325)</f>
        <v>31784200759.065865</v>
      </c>
      <c r="E326" s="14">
        <f>SUM(E6:E325)</f>
        <v>32203234195.900009</v>
      </c>
      <c r="F326" s="14">
        <f>SUM(F6:F325)</f>
        <v>419033436.83416665</v>
      </c>
      <c r="G326" s="2"/>
    </row>
    <row r="327" spans="1:7" ht="13.5" thickTop="1" x14ac:dyDescent="0.2"/>
  </sheetData>
  <printOptions horizontalCentered="1"/>
  <pageMargins left="0.7" right="0.7" top="0.75" bottom="0.75" header="0.3" footer="0.3"/>
  <pageSetup scale="91" firstPageNumber="7" fitToHeight="0" orientation="portrait" useFirstPageNumber="1" r:id="rId1"/>
  <headerFooter alignWithMargins="0">
    <oddHeader>&amp;RPAGE     8.1.&amp;P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7BBA4F2-5F1E-47BE-A84D-78E4CFB4EE65}"/>
</file>

<file path=customXml/itemProps2.xml><?xml version="1.0" encoding="utf-8"?>
<ds:datastoreItem xmlns:ds="http://schemas.openxmlformats.org/officeDocument/2006/customXml" ds:itemID="{70410DC1-EAD3-431D-AFC0-4C7454217C98}"/>
</file>

<file path=customXml/itemProps3.xml><?xml version="1.0" encoding="utf-8"?>
<ds:datastoreItem xmlns:ds="http://schemas.openxmlformats.org/officeDocument/2006/customXml" ds:itemID="{0D34B073-6820-4A94-B906-069F6FFECC40}"/>
</file>

<file path=customXml/itemProps4.xml><?xml version="1.0" encoding="utf-8"?>
<ds:datastoreItem xmlns:ds="http://schemas.openxmlformats.org/officeDocument/2006/customXml" ds:itemID="{FFF3163D-24FB-4181-8F12-AD0F98B2DB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9</vt:i4>
      </vt:variant>
    </vt:vector>
  </HeadingPairs>
  <TitlesOfParts>
    <vt:vector size="17" baseType="lpstr">
      <vt:lpstr>8.1</vt:lpstr>
      <vt:lpstr>8.1.1</vt:lpstr>
      <vt:lpstr>8.1.2</vt:lpstr>
      <vt:lpstr>8.1.3</vt:lpstr>
      <vt:lpstr>8.1.4</vt:lpstr>
      <vt:lpstr>8.1.5</vt:lpstr>
      <vt:lpstr>8.1.6</vt:lpstr>
      <vt:lpstr>8.1.7 - 8.1.12</vt:lpstr>
      <vt:lpstr>'8.1'!Print_Area</vt:lpstr>
      <vt:lpstr>'8.1.1'!Print_Area</vt:lpstr>
      <vt:lpstr>'8.1.2'!Print_Area</vt:lpstr>
      <vt:lpstr>'8.1.3'!Print_Area</vt:lpstr>
      <vt:lpstr>'8.1.4'!Print_Area</vt:lpstr>
      <vt:lpstr>'8.1.5'!Print_Area</vt:lpstr>
      <vt:lpstr>'8.1.6'!Print_Area</vt:lpstr>
      <vt:lpstr>'8.1.7 - 8.1.12'!Print_Area</vt:lpstr>
      <vt:lpstr>'8.1.7 - 8.1.12'!Print_Titles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2023-03-01T17:59:03Z</dcterms:created>
  <dcterms:modified xsi:type="dcterms:W3CDTF">2023-03-07T19:49:44Z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