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x WA Reg\___2021 WA Rate Case\Direct Testimony\Exhibits &amp; Workpaper MGW\_Non Confidential Workpapers MGW\"/>
    </mc:Choice>
  </mc:AlternateContent>
  <bookViews>
    <workbookView xWindow="0" yWindow="0" windowWidth="28800" windowHeight="12045" activeTab="1"/>
  </bookViews>
  <sheets>
    <sheet name="Figure 2 WIJAM Benefit" sheetId="1" r:id="rId1"/>
    <sheet name="Figure 3 - PTC Benefit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localSheetId="1" hidden="1">[1]Inputs!#REF!</definedName>
    <definedName name="__123Graph_A" hidden="1">[1]Inputs!#REF!</definedName>
    <definedName name="__123Graph_B" localSheetId="1" hidden="1">[1]Inputs!#REF!</definedName>
    <definedName name="__123Graph_B" hidden="1">[1]Inputs!#REF!</definedName>
    <definedName name="__123Graph_D" localSheetId="1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>255</definedName>
    <definedName name="_Order2">0</definedName>
    <definedName name="_Sort" localSheetId="1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'[1]DSM Output'!$J$21:$J$23</definedName>
    <definedName name="anscount" hidden="1">1</definedName>
    <definedName name="AvgFactors">[3]Factors!$B$3:$P$99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mon">[4]Variables!$AQ$27</definedName>
    <definedName name="ContractTypeDol" localSheetId="1">#REF!</definedName>
    <definedName name="ContractTypeDol">#REF!</definedName>
    <definedName name="ContractTypeMWh" localSheetId="1">#REF!</definedName>
    <definedName name="ContractTypeMWh">#REF!</definedName>
    <definedName name="DataCheck_Base" localSheetId="1">#REF!</definedName>
    <definedName name="DataCheck_Base">#REF!</definedName>
    <definedName name="DataCheck_Delta" localSheetId="1">#REF!</definedName>
    <definedName name="DataCheck_Delta">#REF!</definedName>
    <definedName name="DataCheck_NPC">[5]GRC2014!#REF!</definedName>
    <definedName name="Debt">[4]Variables!$AQ$25</definedName>
    <definedName name="DebtCost">[4]Variables!$AT$25</definedName>
    <definedName name="DispatchSum">"GRID Thermal Generation!R2C1:R4C2"</definedName>
    <definedName name="DUDE" hidden="1">#REF!</definedName>
    <definedName name="FactorMethod">[6]Variables!$AB$2</definedName>
    <definedName name="FactorType">[3]Variables!$AK$2:$AL$12</definedName>
    <definedName name="FranchiseTax">[6]Variables!$B$33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ross_up_factor">[7]Variables!$D$34</definedName>
    <definedName name="Hide_Rows" localSheetId="1">#REF!</definedName>
    <definedName name="Hide_Rows">#REF!</definedName>
    <definedName name="Hide_Rows_Recon" localSheetId="1">#REF!</definedName>
    <definedName name="Hide_Rows_Recon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[3]Variables!$AK$15</definedName>
    <definedName name="JurisNumber">[4]Variables!$AL$15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idC">[8]lookup!$C$90:$D$99</definedName>
    <definedName name="Months">[9]NPC!$F$3:$Q$3</definedName>
    <definedName name="NetToGross">[4]Variables!$H$2</definedName>
    <definedName name="OpRevReturn">[4]Variables!$AY$14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verall_ROR">[7]Variables!$E$11</definedName>
    <definedName name="Percent_common">[7]Variables!$C$10</definedName>
    <definedName name="Pref">[4]Variables!$AQ$26</definedName>
    <definedName name="PrefCost">[4]Variables!$AT$26</definedName>
    <definedName name="PSATable">[10]Hermiston!$A$32:$E$57</definedName>
    <definedName name="Purchases">[8]lookup!$C$20:$D$63</definedName>
    <definedName name="QFs">[8]lookup!$C$65:$D$88</definedName>
    <definedName name="RateBase">[4]Variables!$AZ$14</definedName>
    <definedName name="RateBaseType">[4]Variables!$AP$14</definedName>
    <definedName name="ResourceSupplier">[6]Variables!$B$35</definedName>
    <definedName name="Restated_Op_revenue">[7]Summary!$F$37</definedName>
    <definedName name="Restated_rate_base">[7]Summary!$F$64</definedName>
    <definedName name="Restated_ROE">[7]Summary!$F$67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OE">[4]Variables!$BA$14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[8]lookup!$C$3:$D$18</definedName>
    <definedName name="SAPBEXrevision">1</definedName>
    <definedName name="SAPBEXsysID">"BWP"</definedName>
    <definedName name="SAPBEXwbID">"45FIHJWMI3GHFVKWLVCY66MTN"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orage">[8]lookup!$C$101:$D$118</definedName>
    <definedName name="Unadj_Op_revenue">[7]Summary!$B$37</definedName>
    <definedName name="Unadj_rate_base">[7]Summary!$B$64</definedName>
    <definedName name="Unadj_ROE">[7]Summary!$B$67</definedName>
    <definedName name="UnadjBegEnd">[4]UnadjData!$A$5:$J$79</definedName>
    <definedName name="UnadjYE">[4]UnadjData!$L$5:$U$253</definedName>
    <definedName name="uncollectible_perc">[7]Variables!$D$20</definedName>
    <definedName name="UncollectibleAccounts">[6]Variables!$B$32</definedName>
    <definedName name="UtGrossReceipts">[6]Variables!$B$36</definedName>
    <definedName name="Version" localSheetId="1">#REF!</definedName>
    <definedName name="Version">#REF!</definedName>
    <definedName name="WA_rev_tax_perc">[7]Variables!$D$22</definedName>
    <definedName name="WaRevenueTax">[6]Variables!$B$34</definedName>
    <definedName name="Weighted_cost_debt">[7]Variables!$E$8</definedName>
    <definedName name="Weighted_cost_pref">[7]Variables!$E$9</definedName>
    <definedName name="wrn.Adj._.Back_Up." hidden="1">{"Page 3.4.1",#N/A,FALSE,"Totals";"Page 3.4.2",#N/A,FALSE,"Totals"}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>[7]Variables!$D$21</definedName>
    <definedName name="y" hidden="1">'[1]DSM Output'!$B$21:$B$23</definedName>
    <definedName name="YEFactors">[3]Factors!$S$3:$AG$99</definedName>
    <definedName name="z" hidden="1">'[1]DSM Output'!$G$21:$G$23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C28" i="2"/>
  <c r="C27" i="2" l="1"/>
  <c r="C29" i="2" s="1"/>
  <c r="C26" i="2"/>
  <c r="D25" i="2"/>
  <c r="C24" i="2"/>
  <c r="D12" i="2"/>
  <c r="D11" i="2"/>
  <c r="D10" i="2"/>
  <c r="D24" i="2" s="1"/>
  <c r="D26" i="2" s="1"/>
  <c r="D27" i="2" s="1"/>
  <c r="D29" i="2" s="1"/>
  <c r="D8" i="2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5" i="1"/>
  <c r="E43" i="1" l="1"/>
</calcChain>
</file>

<file path=xl/sharedStrings.xml><?xml version="1.0" encoding="utf-8"?>
<sst xmlns="http://schemas.openxmlformats.org/spreadsheetml/2006/main" count="73" uniqueCount="68">
  <si>
    <t>Estimated Washington Revenue Requirement Including Net Power Cost</t>
  </si>
  <si>
    <t>WCA</t>
  </si>
  <si>
    <t>WIJAM</t>
  </si>
  <si>
    <t>Variance</t>
  </si>
  <si>
    <t>Other Operating Revenues</t>
  </si>
  <si>
    <t>Operating Expenses:</t>
  </si>
  <si>
    <t>Generation O&amp;M</t>
  </si>
  <si>
    <t>Transmission O&amp;M</t>
  </si>
  <si>
    <t>Distribution O&amp;M</t>
  </si>
  <si>
    <t>Operations and Maintenance</t>
  </si>
  <si>
    <t>Customer Accounts/Service</t>
  </si>
  <si>
    <t>Administrative &amp; General</t>
  </si>
  <si>
    <t>Generation Depreciation</t>
  </si>
  <si>
    <t>Transmission Depreciation</t>
  </si>
  <si>
    <t>Distribution Depreciation</t>
  </si>
  <si>
    <t>Other Depreciation</t>
  </si>
  <si>
    <t>Depreciation Expense</t>
  </si>
  <si>
    <t>Amortization Expense</t>
  </si>
  <si>
    <t>Taxes Other</t>
  </si>
  <si>
    <t>Income Taxes</t>
  </si>
  <si>
    <t>Misc. Rev. and Exp.</t>
  </si>
  <si>
    <t>Total Operating Expenses</t>
  </si>
  <si>
    <t>Rate Base:</t>
  </si>
  <si>
    <t>Generation EPIS</t>
  </si>
  <si>
    <t>Transmission EPIS</t>
  </si>
  <si>
    <t>Distribution EPIS</t>
  </si>
  <si>
    <t>Other EPIS</t>
  </si>
  <si>
    <t>Electric Plant In-Service</t>
  </si>
  <si>
    <t>Generation Accum. Depr.</t>
  </si>
  <si>
    <t>Transmission Accum. Depr.</t>
  </si>
  <si>
    <t>Distribution Accum. Depr.</t>
  </si>
  <si>
    <t>Other Accum. Depr.</t>
  </si>
  <si>
    <t>Accum. Depreciation</t>
  </si>
  <si>
    <t>Accumulated Amortization</t>
  </si>
  <si>
    <t>ADIT</t>
  </si>
  <si>
    <t>Other Rate Base</t>
  </si>
  <si>
    <t>Total Rate Base</t>
  </si>
  <si>
    <t>Pre-Tax ROR</t>
  </si>
  <si>
    <t>Estimated Revenue Requirement</t>
  </si>
  <si>
    <t xml:space="preserve">Production Tax Credits </t>
  </si>
  <si>
    <t>Total Generation (MWh)</t>
  </si>
  <si>
    <t xml:space="preserve">Glenrock </t>
  </si>
  <si>
    <t>Glenrock III</t>
  </si>
  <si>
    <t>Goodnoe</t>
  </si>
  <si>
    <t>High Plains Wind</t>
  </si>
  <si>
    <t>Leaning Juniper 1</t>
  </si>
  <si>
    <t>Marengo</t>
  </si>
  <si>
    <t>Marengo II</t>
  </si>
  <si>
    <t>McFadden Ridge</t>
  </si>
  <si>
    <t>Rolling Hills</t>
  </si>
  <si>
    <t>Seven Mile</t>
  </si>
  <si>
    <t>Seven Mile II</t>
  </si>
  <si>
    <t>Dunlap I Wind</t>
  </si>
  <si>
    <t>Foote Creek I Wind</t>
  </si>
  <si>
    <t>Pryor Mountain Wind</t>
  </si>
  <si>
    <t>Cedar Springs Wind II</t>
  </si>
  <si>
    <t>Ekola Flats Wind</t>
  </si>
  <si>
    <t>TB Flats Wind</t>
  </si>
  <si>
    <t>TB Flats Wind II</t>
  </si>
  <si>
    <t>Total MWh Production</t>
  </si>
  <si>
    <t>CAGW</t>
  </si>
  <si>
    <t>Tax Credit $/MWh (2021)</t>
  </si>
  <si>
    <t>SG</t>
  </si>
  <si>
    <t>Tax Gross Up Factor</t>
  </si>
  <si>
    <t>Gross up for Taxes (1.266%)</t>
  </si>
  <si>
    <t>WA Allocation Factor</t>
  </si>
  <si>
    <t xml:space="preserve">Total PTC Benefits WA Allocated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</si>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</sst>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000%"/>
    <numFmt numFmtId="168" formatCode="_(&quot;$&quot;* #,##0.000_);_(&quot;$&quot;* \(#,##0.000\);_(&quot;$&quot;* &quot;-&quot;??_);_(@_)"/>
    <numFmt numFmtId="169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name val="Times New Roman"/>
      <family val="1"/>
    </font>
    <font>
      <sz val="9"/>
      <name val="Helv"/>
    </font>
    <font>
      <sz val="11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1" fillId="0" borderId="0"/>
  </cellStyleXfs>
  <cellXfs count="72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0" xfId="0" applyFont="1" applyFill="1" applyBorder="1"/>
    <xf numFmtId="165" fontId="4" fillId="2" borderId="0" xfId="1" applyNumberFormat="1" applyFont="1" applyFill="1" applyBorder="1"/>
    <xf numFmtId="165" fontId="4" fillId="2" borderId="5" xfId="1" applyNumberFormat="1" applyFont="1" applyFill="1" applyBorder="1"/>
    <xf numFmtId="0" fontId="5" fillId="2" borderId="4" xfId="0" applyFont="1" applyFill="1" applyBorder="1"/>
    <xf numFmtId="0" fontId="6" fillId="2" borderId="0" xfId="0" applyFont="1" applyFill="1" applyBorder="1"/>
    <xf numFmtId="0" fontId="6" fillId="2" borderId="4" xfId="0" applyFont="1" applyFill="1" applyBorder="1"/>
    <xf numFmtId="0" fontId="7" fillId="2" borderId="0" xfId="0" quotePrefix="1" applyFont="1" applyFill="1" applyBorder="1" applyAlignment="1">
      <alignment horizontal="left" indent="2"/>
    </xf>
    <xf numFmtId="165" fontId="8" fillId="2" borderId="0" xfId="1" applyNumberFormat="1" applyFont="1" applyFill="1" applyBorder="1"/>
    <xf numFmtId="165" fontId="8" fillId="2" borderId="5" xfId="1" applyNumberFormat="1" applyFont="1" applyFill="1" applyBorder="1"/>
    <xf numFmtId="0" fontId="7" fillId="2" borderId="7" xfId="0" quotePrefix="1" applyFont="1" applyFill="1" applyBorder="1" applyAlignment="1">
      <alignment horizontal="left" indent="2"/>
    </xf>
    <xf numFmtId="165" fontId="8" fillId="2" borderId="7" xfId="1" applyNumberFormat="1" applyFont="1" applyFill="1" applyBorder="1"/>
    <xf numFmtId="165" fontId="8" fillId="2" borderId="8" xfId="1" applyNumberFormat="1" applyFont="1" applyFill="1" applyBorder="1"/>
    <xf numFmtId="0" fontId="6" fillId="2" borderId="0" xfId="0" quotePrefix="1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2"/>
    </xf>
    <xf numFmtId="0" fontId="7" fillId="2" borderId="0" xfId="0" applyFont="1" applyFill="1" applyBorder="1" applyAlignment="1">
      <alignment horizontal="left" indent="2"/>
    </xf>
    <xf numFmtId="0" fontId="7" fillId="2" borderId="7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6" fillId="2" borderId="0" xfId="0" applyFont="1" applyFill="1" applyBorder="1" applyAlignment="1">
      <alignment horizontal="left" indent="2"/>
    </xf>
    <xf numFmtId="10" fontId="4" fillId="2" borderId="0" xfId="0" applyNumberFormat="1" applyFont="1" applyFill="1" applyBorder="1"/>
    <xf numFmtId="10" fontId="4" fillId="2" borderId="5" xfId="0" applyNumberFormat="1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66" fontId="3" fillId="2" borderId="0" xfId="2" applyNumberFormat="1" applyFont="1" applyFill="1" applyBorder="1"/>
    <xf numFmtId="166" fontId="3" fillId="2" borderId="5" xfId="2" applyNumberFormat="1" applyFont="1" applyFill="1" applyBorder="1"/>
    <xf numFmtId="166" fontId="3" fillId="2" borderId="10" xfId="2" applyNumberFormat="1" applyFont="1" applyFill="1" applyBorder="1"/>
    <xf numFmtId="166" fontId="3" fillId="2" borderId="11" xfId="2" applyNumberFormat="1" applyFont="1" applyFill="1" applyBorder="1"/>
    <xf numFmtId="0" fontId="9" fillId="0" borderId="0" xfId="4"/>
    <xf numFmtId="0" fontId="9" fillId="0" borderId="4" xfId="4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4" xfId="0" applyFont="1" applyBorder="1"/>
    <xf numFmtId="164" fontId="0" fillId="0" borderId="0" xfId="0" applyNumberFormat="1" applyFont="1" applyBorder="1"/>
    <xf numFmtId="0" fontId="0" fillId="0" borderId="5" xfId="0" applyFont="1" applyBorder="1"/>
    <xf numFmtId="0" fontId="0" fillId="0" borderId="0" xfId="0" applyBorder="1"/>
    <xf numFmtId="164" fontId="0" fillId="0" borderId="5" xfId="0" applyNumberFormat="1" applyFont="1" applyBorder="1"/>
    <xf numFmtId="0" fontId="12" fillId="0" borderId="4" xfId="5" applyFont="1" applyFill="1" applyBorder="1" applyAlignment="1">
      <alignment vertical="center"/>
    </xf>
    <xf numFmtId="0" fontId="0" fillId="0" borderId="6" xfId="0" applyFont="1" applyBorder="1"/>
    <xf numFmtId="164" fontId="0" fillId="0" borderId="7" xfId="0" applyNumberFormat="1" applyFont="1" applyBorder="1"/>
    <xf numFmtId="0" fontId="0" fillId="0" borderId="8" xfId="0" applyFont="1" applyBorder="1"/>
    <xf numFmtId="0" fontId="13" fillId="0" borderId="4" xfId="0" applyFont="1" applyBorder="1" applyAlignment="1">
      <alignment horizontal="right"/>
    </xf>
    <xf numFmtId="0" fontId="0" fillId="2" borderId="0" xfId="0" applyFill="1"/>
    <xf numFmtId="167" fontId="0" fillId="2" borderId="0" xfId="3" applyNumberFormat="1" applyFont="1" applyFill="1"/>
    <xf numFmtId="168" fontId="0" fillId="0" borderId="0" xfId="2" applyNumberFormat="1" applyFont="1" applyBorder="1"/>
    <xf numFmtId="168" fontId="0" fillId="0" borderId="5" xfId="2" applyNumberFormat="1" applyFont="1" applyBorder="1"/>
    <xf numFmtId="169" fontId="0" fillId="0" borderId="0" xfId="2" applyNumberFormat="1" applyFont="1" applyBorder="1"/>
    <xf numFmtId="169" fontId="0" fillId="0" borderId="5" xfId="2" applyNumberFormat="1" applyFont="1" applyBorder="1"/>
    <xf numFmtId="10" fontId="0" fillId="0" borderId="0" xfId="3" applyNumberFormat="1" applyFont="1" applyBorder="1"/>
    <xf numFmtId="10" fontId="0" fillId="0" borderId="5" xfId="3" applyNumberFormat="1" applyFont="1" applyBorder="1"/>
    <xf numFmtId="0" fontId="10" fillId="0" borderId="15" xfId="0" applyFont="1" applyBorder="1" applyAlignment="1">
      <alignment horizontal="right"/>
    </xf>
    <xf numFmtId="169" fontId="0" fillId="0" borderId="16" xfId="2" applyNumberFormat="1" applyFont="1" applyBorder="1"/>
    <xf numFmtId="169" fontId="0" fillId="0" borderId="17" xfId="2" applyNumberFormat="1" applyFont="1" applyBorder="1"/>
    <xf numFmtId="0" fontId="9" fillId="0" borderId="0" xfId="4" applyFont="1"/>
    <xf numFmtId="0" fontId="13" fillId="0" borderId="0" xfId="0" applyFont="1" applyBorder="1" applyAlignment="1">
      <alignment horizontal="right"/>
    </xf>
    <xf numFmtId="164" fontId="0" fillId="0" borderId="0" xfId="1" applyNumberFormat="1" applyFont="1"/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10" xfId="4"/>
    <cellStyle name="Normal_Actual NPC 2004 Workbook Clean up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3724\AppData\Local\Temp\Temp1_March2016%20Pro%20Forma%20NPC.zip\WAGRC%20March16_NPC%20study%202014%2004%200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WA%20GRC%20June%202012%20Base\Rebuttal\Bench%20Request%2012\2013%20WA%20GRC%20RAM%20-%20BR%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.PSB1_GROUPS.PSB.OR.PPW\REGULATN\ER\06_08%20Washington%20GRC\Models\WA%20RAM%20JUNE%202008%20GR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NPC\GRID%20Studies\WA%20UE-xxxxxx%20(GRC%202020)\Testimony%20Exhibit\WAGRC21%20testimony%20supp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\WA%20GRC%20Dec%202013%20Base\Pre-Filing%20Analysis\Capital%20Structure\WA%20JAM%20December%202013%20GRC%20-%20Capital%20Structu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\WA%20GRC%20Dec%202013%20Base\Models\Revenue%20Requirement%20Summary%20Model%20-%202014%20WA%20GR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1951\AppData\Local\Temp\Temp1_CY2013%20Normalized%20NPC.zip\WA%202013.Q4%20Normalized-%20Allocation%20Support%20(WCA%20-%20Confidential)%20_2014%2004%20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771\AppData\Local\Microsoft\Windows\INetCache\Content.Outlook\ZOJN44QB\5.1%20NPC%20-%20WA%20March%202016%20-%20Rebuttal%20-%20xORCA%20Q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  <sheetName val="WAGRC March16_NPC study 2014 04"/>
    </sheetNames>
    <sheetDataSet>
      <sheetData sheetId="0">
        <row r="1">
          <cell r="C1" t="str">
            <v>Instruction</v>
          </cell>
        </row>
      </sheetData>
      <sheetData sheetId="1">
        <row r="1">
          <cell r="A1" t="str">
            <v>PacifiCorp</v>
          </cell>
        </row>
      </sheetData>
      <sheetData sheetId="2">
        <row r="1">
          <cell r="E1" t="str">
            <v>Allocation of Mark to Market and Pipeline Reservation Fees (For use on allocation table)</v>
          </cell>
        </row>
      </sheetData>
      <sheetData sheetId="3">
        <row r="1">
          <cell r="C1" t="str">
            <v>Unit 1</v>
          </cell>
        </row>
      </sheetData>
      <sheetData sheetId="4">
        <row r="1">
          <cell r="C1">
            <v>42125</v>
          </cell>
        </row>
        <row r="32">
          <cell r="A32">
            <v>37196</v>
          </cell>
          <cell r="B32">
            <v>0.44227329059218473</v>
          </cell>
          <cell r="C32">
            <v>0.61387460599846122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</row>
        <row r="47">
          <cell r="A47">
            <v>42675</v>
          </cell>
          <cell r="B47">
            <v>0.85592373433120617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</row>
      </sheetData>
      <sheetData sheetId="5">
        <row r="4">
          <cell r="C4" t="str">
            <v>West</v>
          </cell>
        </row>
      </sheetData>
      <sheetData sheetId="6">
        <row r="1">
          <cell r="A1" t="str">
            <v>Contract</v>
          </cell>
        </row>
      </sheetData>
      <sheetData sheetId="7">
        <row r="1">
          <cell r="A1" t="str">
            <v>Contract</v>
          </cell>
        </row>
      </sheetData>
      <sheetData sheetId="8">
        <row r="1">
          <cell r="C1">
            <v>42125</v>
          </cell>
        </row>
      </sheetData>
      <sheetData sheetId="9">
        <row r="1">
          <cell r="C1">
            <v>42125</v>
          </cell>
        </row>
      </sheetData>
      <sheetData sheetId="10">
        <row r="1">
          <cell r="C1">
            <v>42125</v>
          </cell>
        </row>
      </sheetData>
      <sheetData sheetId="11">
        <row r="1">
          <cell r="A1" t="str">
            <v>Facility</v>
          </cell>
        </row>
      </sheetData>
      <sheetData sheetId="12">
        <row r="1">
          <cell r="A1" t="str">
            <v>Facility</v>
          </cell>
        </row>
      </sheetData>
      <sheetData sheetId="13">
        <row r="1">
          <cell r="A1" t="str">
            <v>Facility</v>
          </cell>
        </row>
      </sheetData>
      <sheetData sheetId="14">
        <row r="1">
          <cell r="A1" t="str">
            <v>Facility</v>
          </cell>
        </row>
      </sheetData>
      <sheetData sheetId="15">
        <row r="1">
          <cell r="A1" t="str">
            <v>Unit</v>
          </cell>
        </row>
      </sheetData>
      <sheetData sheetId="16">
        <row r="1">
          <cell r="A1" t="str">
            <v>Transmission Area</v>
          </cell>
        </row>
      </sheetData>
      <sheetData sheetId="17">
        <row r="1">
          <cell r="A1" t="str">
            <v>Transmission Area</v>
          </cell>
        </row>
      </sheetData>
      <sheetData sheetId="18">
        <row r="1">
          <cell r="A1" t="str">
            <v>Transmission Area</v>
          </cell>
        </row>
      </sheetData>
      <sheetData sheetId="19">
        <row r="1">
          <cell r="A1" t="str">
            <v>Transmission Area</v>
          </cell>
        </row>
      </sheetData>
      <sheetData sheetId="20">
        <row r="1">
          <cell r="A1" t="str">
            <v>Facility</v>
          </cell>
        </row>
      </sheetData>
      <sheetData sheetId="21">
        <row r="1">
          <cell r="C1">
            <v>42125</v>
          </cell>
        </row>
      </sheetData>
      <sheetData sheetId="22">
        <row r="1">
          <cell r="A1" t="str">
            <v>Transmission Area</v>
          </cell>
        </row>
      </sheetData>
      <sheetData sheetId="23">
        <row r="1">
          <cell r="A1" t="str">
            <v>Transmission Area</v>
          </cell>
        </row>
      </sheetData>
      <sheetData sheetId="24">
        <row r="1">
          <cell r="A1" t="str">
            <v>Transmission Area</v>
          </cell>
        </row>
      </sheetData>
      <sheetData sheetId="25">
        <row r="1">
          <cell r="A1" t="str">
            <v>Transmission Area</v>
          </cell>
        </row>
      </sheetData>
      <sheetData sheetId="26">
        <row r="1">
          <cell r="B1" t="str">
            <v>Wind Integration Costs</v>
          </cell>
        </row>
      </sheetData>
      <sheetData sheetId="27">
        <row r="4">
          <cell r="E4" t="str">
            <v>Drop Down Menu</v>
          </cell>
        </row>
      </sheetData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WASHINGTON</v>
          </cell>
        </row>
      </sheetData>
      <sheetData sheetId="11">
        <row r="11">
          <cell r="C11">
            <v>291874412.35000002</v>
          </cell>
        </row>
      </sheetData>
      <sheetData sheetId="12" refreshError="1"/>
      <sheetData sheetId="13" refreshError="1"/>
      <sheetData sheetId="14" refreshError="1"/>
      <sheetData sheetId="15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1.0000000000000002</v>
          </cell>
          <cell r="F4">
            <v>1.5971860893345066E-2</v>
          </cell>
          <cell r="G4">
            <v>0.25983024335617166</v>
          </cell>
          <cell r="H4">
            <v>8.043396137671209E-2</v>
          </cell>
          <cell r="I4">
            <v>0.15804374950417652</v>
          </cell>
          <cell r="J4">
            <v>0.12970371757471968</v>
          </cell>
          <cell r="K4">
            <v>0.42578092906348186</v>
          </cell>
          <cell r="L4">
            <v>5.6255950258692032E-2</v>
          </cell>
          <cell r="M4">
            <v>2.8340031929456826E-2</v>
          </cell>
          <cell r="N4">
            <v>3.6833055474206995E-3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1.5971860893345066E-2</v>
          </cell>
          <cell r="X4">
            <v>0.25983024335617166</v>
          </cell>
          <cell r="Y4">
            <v>8.043396137671209E-2</v>
          </cell>
          <cell r="Z4">
            <v>0.15804374950417652</v>
          </cell>
          <cell r="AA4">
            <v>0.12970371757471968</v>
          </cell>
          <cell r="AB4">
            <v>0.42578092906348186</v>
          </cell>
          <cell r="AC4">
            <v>5.6255950258692032E-2</v>
          </cell>
          <cell r="AD4">
            <v>2.8340031929456826E-2</v>
          </cell>
          <cell r="AE4">
            <v>3.6833055474206995E-3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1.5971860893345066E-2</v>
          </cell>
          <cell r="G5">
            <v>0.25983024335617166</v>
          </cell>
          <cell r="H5">
            <v>8.043396137671209E-2</v>
          </cell>
          <cell r="I5">
            <v>0.15804374950417652</v>
          </cell>
          <cell r="J5">
            <v>0.12970371757471968</v>
          </cell>
          <cell r="K5">
            <v>0.42578092906348186</v>
          </cell>
          <cell r="L5">
            <v>5.6255950258692032E-2</v>
          </cell>
          <cell r="M5">
            <v>2.8340031929456826E-2</v>
          </cell>
          <cell r="N5">
            <v>3.6833055474206995E-3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1.5971860893345066E-2</v>
          </cell>
          <cell r="X5">
            <v>0.25983024335617166</v>
          </cell>
          <cell r="Y5">
            <v>8.043396137671209E-2</v>
          </cell>
          <cell r="Z5">
            <v>0.15804374950417652</v>
          </cell>
          <cell r="AA5">
            <v>0.12970371757471968</v>
          </cell>
          <cell r="AB5">
            <v>0.42578092906348186</v>
          </cell>
          <cell r="AC5">
            <v>5.6255950258692032E-2</v>
          </cell>
          <cell r="AD5">
            <v>2.8340031929456826E-2</v>
          </cell>
          <cell r="AE5">
            <v>3.6833055474206995E-3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1.5971860893345066E-2</v>
          </cell>
          <cell r="G6">
            <v>0.25983024335617166</v>
          </cell>
          <cell r="H6">
            <v>8.043396137671209E-2</v>
          </cell>
          <cell r="I6">
            <v>0.15804374950417652</v>
          </cell>
          <cell r="J6">
            <v>0.12970371757471968</v>
          </cell>
          <cell r="K6">
            <v>0.42578092906348186</v>
          </cell>
          <cell r="L6">
            <v>5.6255950258692032E-2</v>
          </cell>
          <cell r="M6">
            <v>2.8340031929456826E-2</v>
          </cell>
          <cell r="N6">
            <v>3.6833055474206995E-3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1.5971860893345066E-2</v>
          </cell>
          <cell r="X6">
            <v>0.25983024335617166</v>
          </cell>
          <cell r="Y6">
            <v>8.043396137671209E-2</v>
          </cell>
          <cell r="Z6">
            <v>0.15804374950417652</v>
          </cell>
          <cell r="AA6">
            <v>0.12970371757471968</v>
          </cell>
          <cell r="AB6">
            <v>0.42578092906348186</v>
          </cell>
          <cell r="AC6">
            <v>5.6255950258692032E-2</v>
          </cell>
          <cell r="AD6">
            <v>2.8340031929456826E-2</v>
          </cell>
          <cell r="AE6">
            <v>3.6833055474206995E-3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3.2867983740981939E-2</v>
          </cell>
          <cell r="G7">
            <v>0.53469638078330628</v>
          </cell>
          <cell r="H7">
            <v>0.16552248685399479</v>
          </cell>
          <cell r="I7">
            <v>0.26691314862171694</v>
          </cell>
          <cell r="J7">
            <v>0.26691314862171694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3.2867983740981939E-2</v>
          </cell>
          <cell r="X7">
            <v>0.53469638078330628</v>
          </cell>
          <cell r="Y7">
            <v>0.16552248685399479</v>
          </cell>
          <cell r="Z7">
            <v>0.26691314862171694</v>
          </cell>
          <cell r="AA7">
            <v>0.26691314862171694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5.5129790252831573E-2</v>
          </cell>
          <cell r="J8">
            <v>0</v>
          </cell>
          <cell r="K8">
            <v>0.82827053164069631</v>
          </cell>
          <cell r="L8">
            <v>0.10943455342447314</v>
          </cell>
          <cell r="M8">
            <v>5.5129790252831573E-2</v>
          </cell>
          <cell r="N8">
            <v>7.1651246819991162E-3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5.5129790252831573E-2</v>
          </cell>
          <cell r="AA8">
            <v>0</v>
          </cell>
          <cell r="AB8">
            <v>0.82827053164069631</v>
          </cell>
          <cell r="AC8">
            <v>0.10943455342447314</v>
          </cell>
          <cell r="AD8">
            <v>5.5129790252831573E-2</v>
          </cell>
          <cell r="AE8">
            <v>7.1651246819991162E-3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1.6136917487827626E-2</v>
          </cell>
          <cell r="G9">
            <v>0.26540831807921861</v>
          </cell>
          <cell r="H9">
            <v>8.2009230111919268E-2</v>
          </cell>
          <cell r="I9">
            <v>0.15266147543504155</v>
          </cell>
          <cell r="J9">
            <v>0.12551037650949634</v>
          </cell>
          <cell r="K9">
            <v>0.42650717725449255</v>
          </cell>
          <cell r="L9">
            <v>5.3490878784166369E-2</v>
          </cell>
          <cell r="M9">
            <v>2.7151098925545208E-2</v>
          </cell>
          <cell r="N9">
            <v>3.7860028473339197E-3</v>
          </cell>
          <cell r="O9">
            <v>0</v>
          </cell>
          <cell r="P9">
            <v>0</v>
          </cell>
          <cell r="S9" t="str">
            <v>SC</v>
          </cell>
          <cell r="V9">
            <v>1</v>
          </cell>
          <cell r="W9">
            <v>1.6136917487827626E-2</v>
          </cell>
          <cell r="X9">
            <v>0.26540831807921861</v>
          </cell>
          <cell r="Y9">
            <v>8.2009230111919268E-2</v>
          </cell>
          <cell r="Z9">
            <v>0.15266147543504155</v>
          </cell>
          <cell r="AA9">
            <v>0.12551037650949634</v>
          </cell>
          <cell r="AB9">
            <v>0.42650717725449255</v>
          </cell>
          <cell r="AC9">
            <v>5.3490878784166369E-2</v>
          </cell>
          <cell r="AD9">
            <v>2.7151098925545208E-2</v>
          </cell>
          <cell r="AE9">
            <v>3.7860028473339197E-3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0.99999999999999978</v>
          </cell>
          <cell r="F10">
            <v>1.547669110989738E-2</v>
          </cell>
          <cell r="G10">
            <v>0.24309601918703092</v>
          </cell>
          <cell r="H10">
            <v>7.5708155171090558E-2</v>
          </cell>
          <cell r="I10">
            <v>0.17419057171158142</v>
          </cell>
          <cell r="J10">
            <v>0.14228374077038974</v>
          </cell>
          <cell r="K10">
            <v>0.42360218449044978</v>
          </cell>
          <cell r="L10">
            <v>6.4551164682269013E-2</v>
          </cell>
          <cell r="M10">
            <v>3.190683094119167E-2</v>
          </cell>
          <cell r="N10">
            <v>3.3752136476810396E-3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1.547669110989738E-2</v>
          </cell>
          <cell r="X10">
            <v>0.24309601918703092</v>
          </cell>
          <cell r="Y10">
            <v>7.5708155171090558E-2</v>
          </cell>
          <cell r="Z10">
            <v>0.17419057171158142</v>
          </cell>
          <cell r="AA10">
            <v>0.14228374077038974</v>
          </cell>
          <cell r="AB10">
            <v>0.42360218449044978</v>
          </cell>
          <cell r="AC10">
            <v>6.4551164682269013E-2</v>
          </cell>
          <cell r="AD10">
            <v>3.190683094119167E-2</v>
          </cell>
          <cell r="AE10">
            <v>3.3752136476810396E-3</v>
          </cell>
          <cell r="AF10">
            <v>0</v>
          </cell>
          <cell r="AG10">
            <v>0</v>
          </cell>
        </row>
        <row r="11">
          <cell r="B11" t="str">
            <v>CAEW</v>
          </cell>
          <cell r="E11">
            <v>1</v>
          </cell>
          <cell r="F11">
            <v>4.629846547821044E-2</v>
          </cell>
          <cell r="G11">
            <v>0.72722086215338066</v>
          </cell>
          <cell r="H11">
            <v>0.22648067236840891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 t="str">
            <v>CAEW</v>
          </cell>
          <cell r="V11">
            <v>1</v>
          </cell>
          <cell r="W11">
            <v>4.629846547821044E-2</v>
          </cell>
          <cell r="X11">
            <v>0.72722086215338066</v>
          </cell>
          <cell r="Y11">
            <v>0.22648067236840891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B12" t="str">
            <v>CAEE</v>
          </cell>
          <cell r="E12">
            <v>0.99999999999999978</v>
          </cell>
          <cell r="F12">
            <v>0</v>
          </cell>
          <cell r="G12">
            <v>0</v>
          </cell>
          <cell r="H12">
            <v>0</v>
          </cell>
          <cell r="I12">
            <v>0.26165775125878293</v>
          </cell>
          <cell r="J12">
            <v>0.21372938434527514</v>
          </cell>
          <cell r="K12">
            <v>0.63630765966829794</v>
          </cell>
          <cell r="L12">
            <v>9.6964562581861563E-2</v>
          </cell>
          <cell r="M12">
            <v>4.7928366913507818E-2</v>
          </cell>
          <cell r="N12">
            <v>5.070026491057535E-3</v>
          </cell>
          <cell r="O12">
            <v>0</v>
          </cell>
          <cell r="P12">
            <v>0</v>
          </cell>
          <cell r="S12" t="str">
            <v>CAEE</v>
          </cell>
          <cell r="V12">
            <v>0.99999999999999978</v>
          </cell>
          <cell r="W12">
            <v>0</v>
          </cell>
          <cell r="X12">
            <v>0</v>
          </cell>
          <cell r="Y12">
            <v>0</v>
          </cell>
          <cell r="Z12">
            <v>0.26165775125878293</v>
          </cell>
          <cell r="AA12">
            <v>0.21372938434527514</v>
          </cell>
          <cell r="AB12">
            <v>0.63630765966829794</v>
          </cell>
          <cell r="AC12">
            <v>9.6964562581861563E-2</v>
          </cell>
          <cell r="AD12">
            <v>4.7928366913507818E-2</v>
          </cell>
          <cell r="AE12">
            <v>5.070026491057535E-3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3.2475536175581896E-2</v>
          </cell>
          <cell r="G13">
            <v>0.51010086776234176</v>
          </cell>
          <cell r="H13">
            <v>0.15886231201403242</v>
          </cell>
          <cell r="I13">
            <v>0.298561284048044</v>
          </cell>
          <cell r="J13">
            <v>0.298561284048044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3.2475536175581896E-2</v>
          </cell>
          <cell r="X13">
            <v>0.51010086776234176</v>
          </cell>
          <cell r="Y13">
            <v>0.15886231201403242</v>
          </cell>
          <cell r="Z13">
            <v>0.298561284048044</v>
          </cell>
          <cell r="AA13">
            <v>0.298561284048044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6.095657901904173E-2</v>
          </cell>
          <cell r="J14">
            <v>0</v>
          </cell>
          <cell r="K14">
            <v>0.80927310139708941</v>
          </cell>
          <cell r="L14">
            <v>0.12332212428048009</v>
          </cell>
          <cell r="M14">
            <v>6.095657901904173E-2</v>
          </cell>
          <cell r="N14">
            <v>6.4481953033889506E-3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6.095657901904173E-2</v>
          </cell>
          <cell r="AA14">
            <v>0</v>
          </cell>
          <cell r="AB14">
            <v>0.80927310139708941</v>
          </cell>
          <cell r="AC14">
            <v>0.12332212428048009</v>
          </cell>
          <cell r="AD14">
            <v>6.095657901904173E-2</v>
          </cell>
          <cell r="AE14">
            <v>6.4481953033889506E-3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2.0503963020090929E-2</v>
          </cell>
          <cell r="G15">
            <v>0.24235682419995791</v>
          </cell>
          <cell r="H15">
            <v>6.8314519018376915E-2</v>
          </cell>
          <cell r="I15">
            <v>0.15346203882189863</v>
          </cell>
          <cell r="J15">
            <v>0.12632512310628069</v>
          </cell>
          <cell r="K15">
            <v>0.45174774362423337</v>
          </cell>
          <cell r="L15">
            <v>6.0802455980272486E-2</v>
          </cell>
          <cell r="M15">
            <v>2.7136915715617948E-2</v>
          </cell>
          <cell r="N15">
            <v>2.8124553351696743E-3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2.0503963020090929E-2</v>
          </cell>
          <cell r="X15">
            <v>0.24235682419995791</v>
          </cell>
          <cell r="Y15">
            <v>6.8314519018376915E-2</v>
          </cell>
          <cell r="Z15">
            <v>0.15346203882189863</v>
          </cell>
          <cell r="AA15">
            <v>0.12632512310628069</v>
          </cell>
          <cell r="AB15">
            <v>0.45174774362423337</v>
          </cell>
          <cell r="AC15">
            <v>6.0802455980272486E-2</v>
          </cell>
          <cell r="AD15">
            <v>2.7136915715617948E-2</v>
          </cell>
          <cell r="AE15">
            <v>2.8124553351696743E-3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2.0503963020090929E-2</v>
          </cell>
          <cell r="G16">
            <v>0.24235682419995791</v>
          </cell>
          <cell r="H16">
            <v>6.8314519018376915E-2</v>
          </cell>
          <cell r="I16">
            <v>0.15346203882189863</v>
          </cell>
          <cell r="J16">
            <v>0.12632512310628069</v>
          </cell>
          <cell r="K16">
            <v>0.45174774362423337</v>
          </cell>
          <cell r="L16">
            <v>6.0802455980272486E-2</v>
          </cell>
          <cell r="M16">
            <v>2.7136915715617948E-2</v>
          </cell>
          <cell r="N16">
            <v>2.8124553351696743E-3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2.0503963020090929E-2</v>
          </cell>
          <cell r="X16">
            <v>0.24235682419995791</v>
          </cell>
          <cell r="Y16">
            <v>6.8314519018376915E-2</v>
          </cell>
          <cell r="Z16">
            <v>0.15346203882189863</v>
          </cell>
          <cell r="AA16">
            <v>0.12632512310628069</v>
          </cell>
          <cell r="AB16">
            <v>0.45174774362423337</v>
          </cell>
          <cell r="AC16">
            <v>6.0802455980272486E-2</v>
          </cell>
          <cell r="AD16">
            <v>2.7136915715617948E-2</v>
          </cell>
          <cell r="AE16">
            <v>2.8124553351696743E-3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2.0503963020090929E-2</v>
          </cell>
          <cell r="G17">
            <v>0.24235682419995791</v>
          </cell>
          <cell r="H17">
            <v>6.8314519018376915E-2</v>
          </cell>
          <cell r="I17">
            <v>0.15346203882189863</v>
          </cell>
          <cell r="J17">
            <v>0.12632512310628069</v>
          </cell>
          <cell r="K17">
            <v>0.45174774362423337</v>
          </cell>
          <cell r="L17">
            <v>6.0802455980272486E-2</v>
          </cell>
          <cell r="M17">
            <v>2.7136915715617948E-2</v>
          </cell>
          <cell r="N17">
            <v>2.8124553351696743E-3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2.0503963020090929E-2</v>
          </cell>
          <cell r="X17">
            <v>0.24235682419995791</v>
          </cell>
          <cell r="Y17">
            <v>6.8314519018376915E-2</v>
          </cell>
          <cell r="Z17">
            <v>0.15346203882189863</v>
          </cell>
          <cell r="AA17">
            <v>0.12632512310628069</v>
          </cell>
          <cell r="AB17">
            <v>0.45174774362423337</v>
          </cell>
          <cell r="AC17">
            <v>6.0802455980272486E-2</v>
          </cell>
          <cell r="AD17">
            <v>2.7136915715617948E-2</v>
          </cell>
          <cell r="AE17">
            <v>2.8124553351696743E-3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1.0000000000000002</v>
          </cell>
          <cell r="F20">
            <v>2.0503963020090929E-2</v>
          </cell>
          <cell r="G20">
            <v>0.24235682419995794</v>
          </cell>
          <cell r="H20">
            <v>6.8314519018376943E-2</v>
          </cell>
          <cell r="I20">
            <v>0.15346203882189866</v>
          </cell>
          <cell r="J20">
            <v>0.12632512310628072</v>
          </cell>
          <cell r="K20">
            <v>0.45174774362423342</v>
          </cell>
          <cell r="L20">
            <v>6.0802455980272486E-2</v>
          </cell>
          <cell r="M20">
            <v>2.7136915715617944E-2</v>
          </cell>
          <cell r="N20">
            <v>2.8124553351696743E-3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2.0503963020090929E-2</v>
          </cell>
          <cell r="X20">
            <v>0.24235682419995794</v>
          </cell>
          <cell r="Y20">
            <v>6.8314519018376943E-2</v>
          </cell>
          <cell r="Z20">
            <v>0.15346203882189866</v>
          </cell>
          <cell r="AA20">
            <v>0.12632512310628072</v>
          </cell>
          <cell r="AB20">
            <v>0.45174774362423342</v>
          </cell>
          <cell r="AC20">
            <v>6.0802455980272486E-2</v>
          </cell>
          <cell r="AD20">
            <v>2.7136915715617944E-2</v>
          </cell>
          <cell r="AE20">
            <v>2.8124553351696743E-3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1</v>
          </cell>
          <cell r="F23">
            <v>1.8059217218806694E-2</v>
          </cell>
          <cell r="G23">
            <v>0.21988239521449657</v>
          </cell>
          <cell r="H23">
            <v>6.25935849515529E-2</v>
          </cell>
          <cell r="I23">
            <v>0.15889914038681144</v>
          </cell>
          <cell r="J23">
            <v>0.13069784426149139</v>
          </cell>
          <cell r="K23">
            <v>0.47556949914892144</v>
          </cell>
          <cell r="L23">
            <v>6.1987070778270807E-2</v>
          </cell>
          <cell r="M23">
            <v>2.8201296125320036E-2</v>
          </cell>
          <cell r="N23">
            <v>3.0090923011402556E-3</v>
          </cell>
          <cell r="O23">
            <v>0</v>
          </cell>
          <cell r="P23">
            <v>0</v>
          </cell>
          <cell r="S23" t="str">
            <v>SNP</v>
          </cell>
          <cell r="V23">
            <v>1</v>
          </cell>
          <cell r="W23">
            <v>1.8059217218806694E-2</v>
          </cell>
          <cell r="X23">
            <v>0.21988239521449657</v>
          </cell>
          <cell r="Y23">
            <v>6.25935849515529E-2</v>
          </cell>
          <cell r="Z23">
            <v>0.15889914038681144</v>
          </cell>
          <cell r="AA23">
            <v>0.13069784426149139</v>
          </cell>
          <cell r="AB23">
            <v>0.47556949914892144</v>
          </cell>
          <cell r="AC23">
            <v>6.1987070778270807E-2</v>
          </cell>
          <cell r="AD23">
            <v>2.8201296125320036E-2</v>
          </cell>
          <cell r="AE23">
            <v>3.0090923011402556E-3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SSCCT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SSECT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SSCCH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SSECH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SSGCH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SSCP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SSEP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SSGC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SSGCT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S33" t="str">
            <v>MC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3.5150574861492298E-2</v>
          </cell>
          <cell r="G34">
            <v>0.27419474957222972</v>
          </cell>
          <cell r="H34">
            <v>6.4658033670252593E-2</v>
          </cell>
          <cell r="I34">
            <v>0.10394696429920264</v>
          </cell>
          <cell r="J34">
            <v>8.6500420942178913E-2</v>
          </cell>
          <cell r="K34">
            <v>0.47547055510469649</v>
          </cell>
          <cell r="L34">
            <v>4.6579122492126208E-2</v>
          </cell>
          <cell r="M34">
            <v>1.7446543357023721E-2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3.5150574861492298E-2</v>
          </cell>
          <cell r="X34">
            <v>0.27419474957222972</v>
          </cell>
          <cell r="Y34">
            <v>6.4658033670252593E-2</v>
          </cell>
          <cell r="Z34">
            <v>0.10394696429920264</v>
          </cell>
          <cell r="AA34">
            <v>8.6500420942178913E-2</v>
          </cell>
          <cell r="AB34">
            <v>0.47547055510469649</v>
          </cell>
          <cell r="AC34">
            <v>4.6579122492126208E-2</v>
          </cell>
          <cell r="AD34">
            <v>1.7446543357023721E-2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CAGW</v>
          </cell>
          <cell r="E35">
            <v>1</v>
          </cell>
          <cell r="F35">
            <v>4.5028615242592759E-2</v>
          </cell>
          <cell r="G35">
            <v>0.72963562852868358</v>
          </cell>
          <cell r="H35">
            <v>0.2253357562287237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CAGW</v>
          </cell>
          <cell r="V35">
            <v>1</v>
          </cell>
          <cell r="W35">
            <v>4.5028615242592759E-2</v>
          </cell>
          <cell r="X35">
            <v>0.72963562852868358</v>
          </cell>
          <cell r="Y35">
            <v>0.2253357562287237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CAGE</v>
          </cell>
          <cell r="E36">
            <v>0.99999999999999978</v>
          </cell>
          <cell r="F36">
            <v>0</v>
          </cell>
          <cell r="G36">
            <v>0</v>
          </cell>
          <cell r="H36">
            <v>0</v>
          </cell>
          <cell r="I36">
            <v>0.24375415132165063</v>
          </cell>
          <cell r="J36">
            <v>0.2000495719857272</v>
          </cell>
          <cell r="K36">
            <v>0.6590578652198269</v>
          </cell>
          <cell r="L36">
            <v>9.1570741187194687E-2</v>
          </cell>
          <cell r="M36">
            <v>4.3704579335923435E-2</v>
          </cell>
          <cell r="N36">
            <v>5.6172422713277551E-3</v>
          </cell>
          <cell r="O36">
            <v>0</v>
          </cell>
          <cell r="P36">
            <v>0</v>
          </cell>
          <cell r="S36" t="str">
            <v>CAGE</v>
          </cell>
          <cell r="V36">
            <v>0.99999999999999978</v>
          </cell>
          <cell r="W36">
            <v>0</v>
          </cell>
          <cell r="X36">
            <v>0</v>
          </cell>
          <cell r="Y36">
            <v>0</v>
          </cell>
          <cell r="Z36">
            <v>0.24375415132165063</v>
          </cell>
          <cell r="AA36">
            <v>0.2000495719857272</v>
          </cell>
          <cell r="AB36">
            <v>0.6590578652198269</v>
          </cell>
          <cell r="AC36">
            <v>9.1570741187194687E-2</v>
          </cell>
          <cell r="AD36">
            <v>4.3704579335923435E-2</v>
          </cell>
          <cell r="AE36">
            <v>5.6172422713277551E-3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0.99999999999999978</v>
          </cell>
          <cell r="F38">
            <v>0</v>
          </cell>
          <cell r="G38">
            <v>0</v>
          </cell>
          <cell r="H38">
            <v>0</v>
          </cell>
          <cell r="I38">
            <v>0.26165775125878293</v>
          </cell>
          <cell r="J38">
            <v>0.21372938434527514</v>
          </cell>
          <cell r="K38">
            <v>0.63630765966829783</v>
          </cell>
          <cell r="L38">
            <v>9.6964562581861563E-2</v>
          </cell>
          <cell r="M38">
            <v>4.7928366913507811E-2</v>
          </cell>
          <cell r="N38">
            <v>5.0700264910575358E-3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0</v>
          </cell>
          <cell r="X38">
            <v>0</v>
          </cell>
          <cell r="Y38">
            <v>0</v>
          </cell>
          <cell r="Z38">
            <v>0.26165775125878293</v>
          </cell>
          <cell r="AA38">
            <v>0.21372938434527514</v>
          </cell>
          <cell r="AB38">
            <v>0.63630765966829783</v>
          </cell>
          <cell r="AC38">
            <v>9.6964562581861563E-2</v>
          </cell>
          <cell r="AD38">
            <v>4.7928366913507811E-2</v>
          </cell>
          <cell r="AE38">
            <v>5.0700264910575358E-3</v>
          </cell>
          <cell r="AF38">
            <v>0</v>
          </cell>
          <cell r="AG38">
            <v>0</v>
          </cell>
        </row>
        <row r="39">
          <cell r="B39" t="str">
            <v>JBG</v>
          </cell>
          <cell r="E39">
            <v>0.99999999999999978</v>
          </cell>
          <cell r="F39">
            <v>4.4773094699848616E-2</v>
          </cell>
          <cell r="G39">
            <v>0.72549521935103778</v>
          </cell>
          <cell r="H39">
            <v>0.22405706012801035</v>
          </cell>
          <cell r="I39">
            <v>1.3832136010909696E-3</v>
          </cell>
          <cell r="J39">
            <v>1.135206466690879E-3</v>
          </cell>
          <cell r="K39">
            <v>3.7399067795776749E-3</v>
          </cell>
          <cell r="L39">
            <v>5.1962969239842611E-4</v>
          </cell>
          <cell r="M39">
            <v>2.4800713440009062E-4</v>
          </cell>
          <cell r="N39">
            <v>3.1875748036269654E-5</v>
          </cell>
          <cell r="O39">
            <v>0</v>
          </cell>
          <cell r="P39">
            <v>0</v>
          </cell>
          <cell r="S39" t="str">
            <v>JBG</v>
          </cell>
          <cell r="V39">
            <v>0.99999999999999978</v>
          </cell>
          <cell r="W39">
            <v>4.4773094699848616E-2</v>
          </cell>
          <cell r="X39">
            <v>0.72549521935103778</v>
          </cell>
          <cell r="Y39">
            <v>0.22405706012801035</v>
          </cell>
          <cell r="Z39">
            <v>1.3832136010909696E-3</v>
          </cell>
          <cell r="AA39">
            <v>1.135206466690879E-3</v>
          </cell>
          <cell r="AB39">
            <v>3.7399067795776749E-3</v>
          </cell>
          <cell r="AC39">
            <v>5.1962969239842611E-4</v>
          </cell>
          <cell r="AD39">
            <v>2.4800713440009062E-4</v>
          </cell>
          <cell r="AE39">
            <v>3.1875748036269654E-5</v>
          </cell>
          <cell r="AF39">
            <v>0</v>
          </cell>
          <cell r="AG39">
            <v>0</v>
          </cell>
        </row>
        <row r="40">
          <cell r="B40" t="str">
            <v>JBE</v>
          </cell>
          <cell r="E40">
            <v>1</v>
          </cell>
          <cell r="F40">
            <v>4.6035739010530326E-2</v>
          </cell>
          <cell r="G40">
            <v>0.72309415587136006</v>
          </cell>
          <cell r="H40">
            <v>0.22519547929700628</v>
          </cell>
          <cell r="I40">
            <v>1.484809831584925E-3</v>
          </cell>
          <cell r="J40">
            <v>1.2128342831342184E-3</v>
          </cell>
          <cell r="K40">
            <v>3.6108078757195604E-3</v>
          </cell>
          <cell r="L40">
            <v>5.5023761055902247E-4</v>
          </cell>
          <cell r="M40">
            <v>2.7197554845070649E-4</v>
          </cell>
          <cell r="N40">
            <v>2.8770503239833052E-5</v>
          </cell>
          <cell r="O40">
            <v>0</v>
          </cell>
          <cell r="P40">
            <v>0</v>
          </cell>
          <cell r="S40" t="str">
            <v>JBE</v>
          </cell>
          <cell r="V40">
            <v>1</v>
          </cell>
          <cell r="W40">
            <v>4.6035739010530326E-2</v>
          </cell>
          <cell r="X40">
            <v>0.72309415587136006</v>
          </cell>
          <cell r="Y40">
            <v>0.22519547929700628</v>
          </cell>
          <cell r="Z40">
            <v>1.484809831584925E-3</v>
          </cell>
          <cell r="AA40">
            <v>1.2128342831342184E-3</v>
          </cell>
          <cell r="AB40">
            <v>3.6108078757195604E-3</v>
          </cell>
          <cell r="AC40">
            <v>5.5023761055902247E-4</v>
          </cell>
          <cell r="AD40">
            <v>2.7197554845070649E-4</v>
          </cell>
          <cell r="AE40">
            <v>2.8770503239833052E-5</v>
          </cell>
          <cell r="AF40">
            <v>0</v>
          </cell>
          <cell r="AG40">
            <v>0</v>
          </cell>
        </row>
        <row r="41">
          <cell r="B41" t="str">
            <v>WRG</v>
          </cell>
          <cell r="E41">
            <v>1.0000000000000002</v>
          </cell>
          <cell r="F41">
            <v>9.9200327952716945E-3</v>
          </cell>
          <cell r="G41">
            <v>0.1607424373280916</v>
          </cell>
          <cell r="H41">
            <v>4.964261236312395E-2</v>
          </cell>
          <cell r="I41">
            <v>0.19005387290831077</v>
          </cell>
          <cell r="J41">
            <v>0.15597763452802516</v>
          </cell>
          <cell r="K41">
            <v>0.51386406785920491</v>
          </cell>
          <cell r="L41">
            <v>7.139724149660101E-2</v>
          </cell>
          <cell r="M41">
            <v>3.407623838028561E-2</v>
          </cell>
          <cell r="N41">
            <v>4.3797352493963127E-3</v>
          </cell>
          <cell r="O41">
            <v>0</v>
          </cell>
          <cell r="P41">
            <v>0</v>
          </cell>
          <cell r="S41" t="str">
            <v>WRG</v>
          </cell>
          <cell r="V41">
            <v>1.0000000000000002</v>
          </cell>
          <cell r="W41">
            <v>9.9200327952716945E-3</v>
          </cell>
          <cell r="X41">
            <v>0.1607424373280916</v>
          </cell>
          <cell r="Y41">
            <v>4.964261236312395E-2</v>
          </cell>
          <cell r="Z41">
            <v>0.19005387290831077</v>
          </cell>
          <cell r="AA41">
            <v>0.15597763452802516</v>
          </cell>
          <cell r="AB41">
            <v>0.51386406785920491</v>
          </cell>
          <cell r="AC41">
            <v>7.139724149660101E-2</v>
          </cell>
          <cell r="AD41">
            <v>3.407623838028561E-2</v>
          </cell>
          <cell r="AE41">
            <v>4.3797352493963127E-3</v>
          </cell>
          <cell r="AF41">
            <v>0</v>
          </cell>
          <cell r="AG41">
            <v>0</v>
          </cell>
        </row>
        <row r="42">
          <cell r="B42" t="str">
            <v>WRE</v>
          </cell>
          <cell r="E42">
            <v>1</v>
          </cell>
          <cell r="F42">
            <v>1.0199787256174932E-2</v>
          </cell>
          <cell r="G42">
            <v>0.16021045202259487</v>
          </cell>
          <cell r="H42">
            <v>4.9894843207717414E-2</v>
          </cell>
          <cell r="I42">
            <v>0.20401321878448808</v>
          </cell>
          <cell r="J42">
            <v>0.16664371469730321</v>
          </cell>
          <cell r="K42">
            <v>0.49612584821829009</v>
          </cell>
          <cell r="L42">
            <v>7.5602776623998419E-2</v>
          </cell>
          <cell r="M42">
            <v>3.7369504087184868E-2</v>
          </cell>
          <cell r="N42">
            <v>3.9530738867364305E-3</v>
          </cell>
          <cell r="O42">
            <v>0</v>
          </cell>
          <cell r="P42">
            <v>0</v>
          </cell>
          <cell r="S42" t="str">
            <v>WRE</v>
          </cell>
          <cell r="V42">
            <v>1</v>
          </cell>
          <cell r="W42">
            <v>1.0199787256174932E-2</v>
          </cell>
          <cell r="X42">
            <v>0.16021045202259487</v>
          </cell>
          <cell r="Y42">
            <v>4.9894843207717414E-2</v>
          </cell>
          <cell r="Z42">
            <v>0.20401321878448808</v>
          </cell>
          <cell r="AA42">
            <v>0.16664371469730321</v>
          </cell>
          <cell r="AB42">
            <v>0.49612584821829009</v>
          </cell>
          <cell r="AC42">
            <v>7.5602776623998419E-2</v>
          </cell>
          <cell r="AD42">
            <v>3.7369504087184868E-2</v>
          </cell>
          <cell r="AE42">
            <v>3.9530738867364305E-3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SNPPH-P</v>
          </cell>
          <cell r="E45">
            <v>1</v>
          </cell>
          <cell r="F45">
            <v>3.4964203781818706E-2</v>
          </cell>
          <cell r="G45">
            <v>0.56655370512529513</v>
          </cell>
          <cell r="H45">
            <v>0.17497063273353414</v>
          </cell>
          <cell r="I45">
            <v>5.448184584304832E-2</v>
          </cell>
          <cell r="J45">
            <v>4.4713371578694067E-2</v>
          </cell>
          <cell r="K45">
            <v>0.14730698459848485</v>
          </cell>
          <cell r="L45">
            <v>2.0467109905796678E-2</v>
          </cell>
          <cell r="M45">
            <v>9.768474264354253E-3</v>
          </cell>
          <cell r="N45">
            <v>1.2555180120222655E-3</v>
          </cell>
          <cell r="O45">
            <v>0</v>
          </cell>
          <cell r="P45">
            <v>0</v>
          </cell>
          <cell r="S45" t="str">
            <v>SNPPH-P</v>
          </cell>
          <cell r="V45">
            <v>1</v>
          </cell>
          <cell r="W45">
            <v>3.4964203781818706E-2</v>
          </cell>
          <cell r="X45">
            <v>0.56655370512529513</v>
          </cell>
          <cell r="Y45">
            <v>0.17497063273353414</v>
          </cell>
          <cell r="Z45">
            <v>5.448184584304832E-2</v>
          </cell>
          <cell r="AA45">
            <v>4.4713371578694067E-2</v>
          </cell>
          <cell r="AB45">
            <v>0.14730698459848485</v>
          </cell>
          <cell r="AC45">
            <v>2.0467109905796678E-2</v>
          </cell>
          <cell r="AD45">
            <v>9.768474264354253E-3</v>
          </cell>
          <cell r="AE45">
            <v>1.2555180120222655E-3</v>
          </cell>
          <cell r="AF45">
            <v>0</v>
          </cell>
          <cell r="AG45">
            <v>0</v>
          </cell>
        </row>
        <row r="46">
          <cell r="B46" t="str">
            <v>SNPPH-U</v>
          </cell>
          <cell r="E46">
            <v>1</v>
          </cell>
          <cell r="F46">
            <v>3.4964203781818706E-2</v>
          </cell>
          <cell r="G46">
            <v>0.56655370512529513</v>
          </cell>
          <cell r="H46">
            <v>0.17497063273353414</v>
          </cell>
          <cell r="I46">
            <v>5.448184584304832E-2</v>
          </cell>
          <cell r="J46">
            <v>4.4713371578694067E-2</v>
          </cell>
          <cell r="K46">
            <v>0.14730698459848485</v>
          </cell>
          <cell r="L46">
            <v>2.0467109905796678E-2</v>
          </cell>
          <cell r="M46">
            <v>9.768474264354253E-3</v>
          </cell>
          <cell r="N46">
            <v>1.2555180120222655E-3</v>
          </cell>
          <cell r="O46">
            <v>0</v>
          </cell>
          <cell r="P46">
            <v>0</v>
          </cell>
          <cell r="S46" t="str">
            <v>SNPPH-U</v>
          </cell>
          <cell r="V46">
            <v>1</v>
          </cell>
          <cell r="W46">
            <v>3.4964203781818706E-2</v>
          </cell>
          <cell r="X46">
            <v>0.56655370512529513</v>
          </cell>
          <cell r="Y46">
            <v>0.17497063273353414</v>
          </cell>
          <cell r="Z46">
            <v>5.448184584304832E-2</v>
          </cell>
          <cell r="AA46">
            <v>4.4713371578694067E-2</v>
          </cell>
          <cell r="AB46">
            <v>0.14730698459848485</v>
          </cell>
          <cell r="AC46">
            <v>2.0467109905796678E-2</v>
          </cell>
          <cell r="AD46">
            <v>9.768474264354253E-3</v>
          </cell>
          <cell r="AE46">
            <v>1.2555180120222655E-3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2.4696982500486811E-2</v>
          </cell>
          <cell r="G47">
            <v>0.30325158915902506</v>
          </cell>
          <cell r="H47">
            <v>6.9301032461305659E-2</v>
          </cell>
          <cell r="I47">
            <v>7.4561226251841611E-2</v>
          </cell>
          <cell r="J47">
            <v>6.6100932527071207E-2</v>
          </cell>
          <cell r="K47">
            <v>0.48962211317866972</v>
          </cell>
          <cell r="L47">
            <v>3.8567056448671123E-2</v>
          </cell>
          <cell r="M47">
            <v>8.460293724770411E-3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2.4696982500486811E-2</v>
          </cell>
          <cell r="X47">
            <v>0.30325158915902506</v>
          </cell>
          <cell r="Y47">
            <v>6.9301032461305659E-2</v>
          </cell>
          <cell r="Z47">
            <v>7.4561226251841611E-2</v>
          </cell>
          <cell r="AA47">
            <v>6.6100932527071207E-2</v>
          </cell>
          <cell r="AB47">
            <v>0.48962211317866972</v>
          </cell>
          <cell r="AC47">
            <v>3.8567056448671123E-2</v>
          </cell>
          <cell r="AD47">
            <v>8.460293724770411E-3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5.3300860897145447E-2</v>
          </cell>
          <cell r="G48">
            <v>0.65447553239691891</v>
          </cell>
          <cell r="H48">
            <v>0.14956502038966923</v>
          </cell>
          <cell r="I48">
            <v>0.14265858631626643</v>
          </cell>
          <cell r="J48">
            <v>0.14265858631626643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5.3300860897145447E-2</v>
          </cell>
          <cell r="X48">
            <v>0.65447553239691891</v>
          </cell>
          <cell r="Y48">
            <v>0.14956502038966923</v>
          </cell>
          <cell r="Z48">
            <v>0.14265858631626643</v>
          </cell>
          <cell r="AA48">
            <v>0.14265858631626643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1.5765027830130091E-2</v>
          </cell>
          <cell r="J49">
            <v>0</v>
          </cell>
          <cell r="K49">
            <v>0.91236858809157972</v>
          </cell>
          <cell r="L49">
            <v>7.1866384078290158E-2</v>
          </cell>
          <cell r="M49">
            <v>1.5765027830130091E-2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0.99999999999999989</v>
          </cell>
          <cell r="W49">
            <v>0</v>
          </cell>
          <cell r="X49">
            <v>0</v>
          </cell>
          <cell r="Y49">
            <v>0</v>
          </cell>
          <cell r="Z49">
            <v>1.5765027830130091E-2</v>
          </cell>
          <cell r="AA49">
            <v>0</v>
          </cell>
          <cell r="AB49">
            <v>0.91236858809157972</v>
          </cell>
          <cell r="AC49">
            <v>7.1866384078290158E-2</v>
          </cell>
          <cell r="AD49">
            <v>1.5765027830130091E-2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OPRV-ID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OPRV-ID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0.99971523938754647</v>
          </cell>
          <cell r="F53">
            <v>1.3846526039961702E-2</v>
          </cell>
          <cell r="G53">
            <v>-0.10248535712620406</v>
          </cell>
          <cell r="H53">
            <v>-5.1484848516135218E-2</v>
          </cell>
          <cell r="I53">
            <v>0.30654500325451595</v>
          </cell>
          <cell r="J53">
            <v>0.23346020156432676</v>
          </cell>
          <cell r="K53">
            <v>0.73772393193859798</v>
          </cell>
          <cell r="L53">
            <v>0.14189334803438253</v>
          </cell>
          <cell r="M53">
            <v>7.3084801690189202E-2</v>
          </cell>
          <cell r="N53">
            <v>1.879568261477862E-3</v>
          </cell>
          <cell r="O53">
            <v>3.7249361445839571E-3</v>
          </cell>
          <cell r="P53">
            <v>-5.1927868643634217E-2</v>
          </cell>
          <cell r="S53" t="str">
            <v>EXCTAX</v>
          </cell>
          <cell r="V53">
            <v>0.99971523938754647</v>
          </cell>
          <cell r="W53">
            <v>1.3846526039961702E-2</v>
          </cell>
          <cell r="X53">
            <v>-0.10248535712620406</v>
          </cell>
          <cell r="Y53">
            <v>-5.1484848516135218E-2</v>
          </cell>
          <cell r="Z53">
            <v>0.30654500325451595</v>
          </cell>
          <cell r="AA53">
            <v>0.23346020156432676</v>
          </cell>
          <cell r="AB53">
            <v>0.73772393193859798</v>
          </cell>
          <cell r="AC53">
            <v>0.14189334803438253</v>
          </cell>
          <cell r="AD53">
            <v>7.3084801690189202E-2</v>
          </cell>
          <cell r="AE53">
            <v>1.879568261477862E-3</v>
          </cell>
          <cell r="AF53">
            <v>3.7249361445839571E-3</v>
          </cell>
          <cell r="AG53">
            <v>-5.1927868643634217E-2</v>
          </cell>
        </row>
        <row r="54">
          <cell r="B54" t="str">
            <v>INT</v>
          </cell>
          <cell r="E54">
            <v>1</v>
          </cell>
          <cell r="F54">
            <v>1.8059217218806694E-2</v>
          </cell>
          <cell r="G54">
            <v>0.21988239521449657</v>
          </cell>
          <cell r="H54">
            <v>6.25935849515529E-2</v>
          </cell>
          <cell r="I54">
            <v>0.15889914038681144</v>
          </cell>
          <cell r="J54">
            <v>0.13069784426149139</v>
          </cell>
          <cell r="K54">
            <v>0.47556949914892144</v>
          </cell>
          <cell r="L54">
            <v>6.1987070778270807E-2</v>
          </cell>
          <cell r="M54">
            <v>2.8201296125320036E-2</v>
          </cell>
          <cell r="N54">
            <v>3.0090923011402556E-3</v>
          </cell>
          <cell r="O54">
            <v>0</v>
          </cell>
          <cell r="P54">
            <v>0</v>
          </cell>
          <cell r="S54" t="str">
            <v>INT</v>
          </cell>
          <cell r="V54">
            <v>1</v>
          </cell>
          <cell r="W54">
            <v>1.8059217218806694E-2</v>
          </cell>
          <cell r="X54">
            <v>0.21988239521449657</v>
          </cell>
          <cell r="Y54">
            <v>6.25935849515529E-2</v>
          </cell>
          <cell r="Z54">
            <v>0.15889914038681144</v>
          </cell>
          <cell r="AA54">
            <v>0.13069784426149139</v>
          </cell>
          <cell r="AB54">
            <v>0.47556949914892144</v>
          </cell>
          <cell r="AC54">
            <v>6.1987070778270807E-2</v>
          </cell>
          <cell r="AD54">
            <v>2.8201296125320036E-2</v>
          </cell>
          <cell r="AE54">
            <v>3.0090923011402556E-3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3.5150574861492298E-2</v>
          </cell>
          <cell r="G55">
            <v>0.27419474957222972</v>
          </cell>
          <cell r="H55">
            <v>6.4658033670252593E-2</v>
          </cell>
          <cell r="I55">
            <v>0.10394696429920264</v>
          </cell>
          <cell r="J55">
            <v>8.6500420942178913E-2</v>
          </cell>
          <cell r="K55">
            <v>0.47547055510469649</v>
          </cell>
          <cell r="L55">
            <v>4.6579122492126208E-2</v>
          </cell>
          <cell r="M55">
            <v>1.7446543357023721E-2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3.5150574861492298E-2</v>
          </cell>
          <cell r="X55">
            <v>0.27419474957222972</v>
          </cell>
          <cell r="Y55">
            <v>6.4658033670252593E-2</v>
          </cell>
          <cell r="Z55">
            <v>0.10394696429920264</v>
          </cell>
          <cell r="AA55">
            <v>8.6500420942178913E-2</v>
          </cell>
          <cell r="AB55">
            <v>0.47547055510469649</v>
          </cell>
          <cell r="AC55">
            <v>4.6579122492126208E-2</v>
          </cell>
          <cell r="AD55">
            <v>1.7446543357023721E-2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DONOTUSE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DONOTUSE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3.7744383516856522E-2</v>
          </cell>
          <cell r="G58">
            <v>0.48172516709767738</v>
          </cell>
          <cell r="H58">
            <v>0.13939618781456953</v>
          </cell>
          <cell r="I58">
            <v>5.3251352344731856E-2</v>
          </cell>
          <cell r="J58">
            <v>5.3102511480433955E-2</v>
          </cell>
          <cell r="K58">
            <v>0.24269880176402786</v>
          </cell>
          <cell r="L58">
            <v>4.5184107462136969E-2</v>
          </cell>
          <cell r="M58">
            <v>1.4884086429789846E-4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3.7744383516856522E-2</v>
          </cell>
          <cell r="X58">
            <v>0.48172516709767738</v>
          </cell>
          <cell r="Y58">
            <v>0.13939618781456953</v>
          </cell>
          <cell r="Z58">
            <v>5.3251352344731856E-2</v>
          </cell>
          <cell r="AA58">
            <v>5.3102511480433955E-2</v>
          </cell>
          <cell r="AB58">
            <v>0.24269880176402786</v>
          </cell>
          <cell r="AC58">
            <v>4.5184107462136969E-2</v>
          </cell>
          <cell r="AD58">
            <v>1.4884086429789846E-4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DONOTUSE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DONOTUSE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DONOTUSE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DONOTUSE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</v>
          </cell>
          <cell r="F69">
            <v>7.9373996173350368E-3</v>
          </cell>
          <cell r="G69">
            <v>0.12861896020806227</v>
          </cell>
          <cell r="H69">
            <v>3.9722324108177096E-2</v>
          </cell>
          <cell r="I69">
            <v>0.20078851164622361</v>
          </cell>
          <cell r="J69">
            <v>0.16478756788380139</v>
          </cell>
          <cell r="K69">
            <v>0.54288405421295804</v>
          </cell>
          <cell r="L69">
            <v>7.5421527509963268E-2</v>
          </cell>
          <cell r="M69">
            <v>3.6000943762422216E-2</v>
          </cell>
          <cell r="N69">
            <v>4.6272226972808401E-3</v>
          </cell>
          <cell r="O69">
            <v>0</v>
          </cell>
          <cell r="P69">
            <v>0</v>
          </cell>
          <cell r="S69" t="str">
            <v>SNPPS</v>
          </cell>
          <cell r="V69">
            <v>1</v>
          </cell>
          <cell r="W69">
            <v>7.9373996173350368E-3</v>
          </cell>
          <cell r="X69">
            <v>0.12861896020806227</v>
          </cell>
          <cell r="Y69">
            <v>3.9722324108177096E-2</v>
          </cell>
          <cell r="Z69">
            <v>0.20078851164622361</v>
          </cell>
          <cell r="AA69">
            <v>0.16478756788380139</v>
          </cell>
          <cell r="AB69">
            <v>0.54288405421295804</v>
          </cell>
          <cell r="AC69">
            <v>7.5421527509963268E-2</v>
          </cell>
          <cell r="AD69">
            <v>3.6000943762422216E-2</v>
          </cell>
          <cell r="AE69">
            <v>4.6272226972808401E-3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9.9199667009810186E-3</v>
          </cell>
          <cell r="G70">
            <v>0.16074234887535871</v>
          </cell>
          <cell r="H70">
            <v>4.9642766910147504E-2</v>
          </cell>
          <cell r="I70">
            <v>0.19005494989809538</v>
          </cell>
          <cell r="J70">
            <v>0.15597851540837657</v>
          </cell>
          <cell r="K70">
            <v>0.51386550872186332</v>
          </cell>
          <cell r="L70">
            <v>7.1394659302275634E-2</v>
          </cell>
          <cell r="M70">
            <v>3.407643448971881E-2</v>
          </cell>
          <cell r="N70">
            <v>4.3797995912786885E-3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9.9199667009810186E-3</v>
          </cell>
          <cell r="X70">
            <v>0.16074234887535871</v>
          </cell>
          <cell r="Y70">
            <v>4.9642766910147504E-2</v>
          </cell>
          <cell r="Z70">
            <v>0.19005494989809538</v>
          </cell>
          <cell r="AA70">
            <v>0.15597851540837657</v>
          </cell>
          <cell r="AB70">
            <v>0.51386550872186332</v>
          </cell>
          <cell r="AC70">
            <v>7.1394659302275634E-2</v>
          </cell>
          <cell r="AD70">
            <v>3.407643448971881E-2</v>
          </cell>
          <cell r="AE70">
            <v>4.3797995912786885E-3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1.2736682208086984E-2</v>
          </cell>
          <cell r="G71">
            <v>0.20638441319605505</v>
          </cell>
          <cell r="H71">
            <v>6.3738649228143263E-2</v>
          </cell>
          <cell r="I71">
            <v>0.17480755032783074</v>
          </cell>
          <cell r="J71">
            <v>0.14346493924195713</v>
          </cell>
          <cell r="K71">
            <v>0.4726391145092711</v>
          </cell>
          <cell r="L71">
            <v>6.5665142235109608E-2</v>
          </cell>
          <cell r="M71">
            <v>3.1342611085873613E-2</v>
          </cell>
          <cell r="N71">
            <v>4.0284482955034893E-3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1.0000000000000002</v>
          </cell>
          <cell r="W71">
            <v>1.2736682208086984E-2</v>
          </cell>
          <cell r="X71">
            <v>0.20638441319605505</v>
          </cell>
          <cell r="Y71">
            <v>6.3738649228143263E-2</v>
          </cell>
          <cell r="Z71">
            <v>0.17480755032783074</v>
          </cell>
          <cell r="AA71">
            <v>0.14346493924195713</v>
          </cell>
          <cell r="AB71">
            <v>0.4726391145092711</v>
          </cell>
          <cell r="AC71">
            <v>6.5665142235109608E-2</v>
          </cell>
          <cell r="AD71">
            <v>3.1342611085873613E-2</v>
          </cell>
          <cell r="AE71">
            <v>4.0284482955034893E-3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3.4964203781818706E-2</v>
          </cell>
          <cell r="G72">
            <v>0.56655370512529513</v>
          </cell>
          <cell r="H72">
            <v>0.17497063273353414</v>
          </cell>
          <cell r="I72">
            <v>5.448184584304832E-2</v>
          </cell>
          <cell r="J72">
            <v>4.4713371578694067E-2</v>
          </cell>
          <cell r="K72">
            <v>0.14730698459848485</v>
          </cell>
          <cell r="L72">
            <v>2.0467109905796678E-2</v>
          </cell>
          <cell r="M72">
            <v>9.768474264354253E-3</v>
          </cell>
          <cell r="N72">
            <v>1.2555180120222655E-3</v>
          </cell>
          <cell r="O72">
            <v>0</v>
          </cell>
          <cell r="P72">
            <v>0</v>
          </cell>
          <cell r="S72" t="str">
            <v>SNPPH</v>
          </cell>
          <cell r="V72">
            <v>1</v>
          </cell>
          <cell r="W72">
            <v>3.4964203781818706E-2</v>
          </cell>
          <cell r="X72">
            <v>0.56655370512529513</v>
          </cell>
          <cell r="Y72">
            <v>0.17497063273353414</v>
          </cell>
          <cell r="Z72">
            <v>5.448184584304832E-2</v>
          </cell>
          <cell r="AA72">
            <v>4.4713371578694067E-2</v>
          </cell>
          <cell r="AB72">
            <v>0.14730698459848485</v>
          </cell>
          <cell r="AC72">
            <v>2.0467109905796678E-2</v>
          </cell>
          <cell r="AD72">
            <v>9.768474264354253E-3</v>
          </cell>
          <cell r="AE72">
            <v>1.2555180120222655E-3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4.5028615242592759E-2</v>
          </cell>
          <cell r="G73">
            <v>0.72963562852868347</v>
          </cell>
          <cell r="H73">
            <v>0.2253357562287237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0.99999999999999989</v>
          </cell>
          <cell r="W73">
            <v>4.5028615242592759E-2</v>
          </cell>
          <cell r="X73">
            <v>0.72963562852868347</v>
          </cell>
          <cell r="Y73">
            <v>0.2253357562287237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0.99999999999999989</v>
          </cell>
          <cell r="F74">
            <v>1.5833253065264574E-2</v>
          </cell>
          <cell r="G74">
            <v>0.25655920131861398</v>
          </cell>
          <cell r="H74">
            <v>7.9234016843067231E-2</v>
          </cell>
          <cell r="I74">
            <v>0.15804373951801598</v>
          </cell>
          <cell r="J74">
            <v>0.12970684714081882</v>
          </cell>
          <cell r="K74">
            <v>0.42731567410280402</v>
          </cell>
          <cell r="L74">
            <v>5.9372043942519458E-2</v>
          </cell>
          <cell r="M74">
            <v>2.8336892377197179E-2</v>
          </cell>
          <cell r="N74">
            <v>3.6420712097147024E-3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1.5833253065264574E-2</v>
          </cell>
          <cell r="X74">
            <v>0.25655920131861398</v>
          </cell>
          <cell r="Y74">
            <v>7.9234016843067231E-2</v>
          </cell>
          <cell r="Z74">
            <v>0.15804373951801598</v>
          </cell>
          <cell r="AA74">
            <v>0.12970684714081882</v>
          </cell>
          <cell r="AB74">
            <v>0.42731567410280402</v>
          </cell>
          <cell r="AC74">
            <v>5.9372043942519458E-2</v>
          </cell>
          <cell r="AD74">
            <v>2.8336892377197179E-2</v>
          </cell>
          <cell r="AE74">
            <v>3.6420712097147024E-3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2.1597647377854776E-2</v>
          </cell>
          <cell r="G75">
            <v>0.27423062221394168</v>
          </cell>
          <cell r="H75">
            <v>7.1103817332375072E-2</v>
          </cell>
          <cell r="I75">
            <v>0.14750457758683949</v>
          </cell>
          <cell r="J75">
            <v>0.12102007331226118</v>
          </cell>
          <cell r="K75">
            <v>0.41696397660201678</v>
          </cell>
          <cell r="L75">
            <v>6.7007825651579769E-2</v>
          </cell>
          <cell r="M75">
            <v>2.6484504274578297E-2</v>
          </cell>
          <cell r="N75">
            <v>1.5915332353926364E-3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2.1597647377854776E-2</v>
          </cell>
          <cell r="X75">
            <v>0.27423062221394168</v>
          </cell>
          <cell r="Y75">
            <v>7.1103817332375072E-2</v>
          </cell>
          <cell r="Z75">
            <v>0.14750457758683949</v>
          </cell>
          <cell r="AA75">
            <v>0.12102007331226118</v>
          </cell>
          <cell r="AB75">
            <v>0.41696397660201678</v>
          </cell>
          <cell r="AC75">
            <v>6.7007825651579769E-2</v>
          </cell>
          <cell r="AD75">
            <v>2.6484504274578297E-2</v>
          </cell>
          <cell r="AE75">
            <v>1.5915332353926364E-3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3.056114627818016E-2</v>
          </cell>
          <cell r="G76">
            <v>0.4612181831240697</v>
          </cell>
          <cell r="H76">
            <v>0.13962451107013918</v>
          </cell>
          <cell r="I76">
            <v>8.3339204728383826E-2</v>
          </cell>
          <cell r="J76">
            <v>6.9295509825587298E-2</v>
          </cell>
          <cell r="K76">
            <v>0.25029426506190749</v>
          </cell>
          <cell r="L76">
            <v>3.3405931873721643E-2</v>
          </cell>
          <cell r="M76">
            <v>1.4043694902796522E-2</v>
          </cell>
          <cell r="N76">
            <v>1.5567578635980067E-3</v>
          </cell>
          <cell r="O76">
            <v>0</v>
          </cell>
          <cell r="P76">
            <v>0</v>
          </cell>
          <cell r="S76" t="str">
            <v>SNPI</v>
          </cell>
          <cell r="V76">
            <v>1</v>
          </cell>
          <cell r="W76">
            <v>3.056114627818016E-2</v>
          </cell>
          <cell r="X76">
            <v>0.4612181831240697</v>
          </cell>
          <cell r="Y76">
            <v>0.13962451107013918</v>
          </cell>
          <cell r="Z76">
            <v>8.3339204728383826E-2</v>
          </cell>
          <cell r="AA76">
            <v>6.9295509825587298E-2</v>
          </cell>
          <cell r="AB76">
            <v>0.25029426506190749</v>
          </cell>
          <cell r="AC76">
            <v>3.3405931873721643E-2</v>
          </cell>
          <cell r="AD76">
            <v>1.4043694902796522E-2</v>
          </cell>
          <cell r="AE76">
            <v>1.5567578635980067E-3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4.5221515211709244E-2</v>
          </cell>
          <cell r="G77">
            <v>0.72926880703575925</v>
          </cell>
          <cell r="H77">
            <v>0.22550967775253145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4.5221515211709244E-2</v>
          </cell>
          <cell r="X77">
            <v>0.72926880703575925</v>
          </cell>
          <cell r="Y77">
            <v>0.22550967775253145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4.525558524477475E-2</v>
          </cell>
          <cell r="G78">
            <v>0.72920401894662534</v>
          </cell>
          <cell r="H78">
            <v>0.22554039580859994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4.525558524477475E-2</v>
          </cell>
          <cell r="X78">
            <v>0.72920401894662534</v>
          </cell>
          <cell r="Y78">
            <v>0.22554039580859994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</v>
          </cell>
          <cell r="F79">
            <v>1.42883031324222E-2</v>
          </cell>
          <cell r="G79">
            <v>-7.1635106421002376E-2</v>
          </cell>
          <cell r="H79">
            <v>0</v>
          </cell>
          <cell r="I79">
            <v>0.28257783028540873</v>
          </cell>
          <cell r="J79">
            <v>0.21554568287147294</v>
          </cell>
          <cell r="K79">
            <v>0.6859554254859489</v>
          </cell>
          <cell r="L79">
            <v>0.13058860152349416</v>
          </cell>
          <cell r="M79">
            <v>6.7032147413935803E-2</v>
          </cell>
          <cell r="N79">
            <v>1.8242325199589278E-3</v>
          </cell>
          <cell r="O79">
            <v>3.3691841935722068E-3</v>
          </cell>
          <cell r="P79">
            <v>-4.6968470719802667E-2</v>
          </cell>
          <cell r="S79" t="str">
            <v>IBT</v>
          </cell>
          <cell r="V79">
            <v>1</v>
          </cell>
          <cell r="W79">
            <v>1.42883031324222E-2</v>
          </cell>
          <cell r="X79">
            <v>-7.1635106421002376E-2</v>
          </cell>
          <cell r="Y79">
            <v>0</v>
          </cell>
          <cell r="Z79">
            <v>0.28257783028540873</v>
          </cell>
          <cell r="AA79">
            <v>0.21554568287147294</v>
          </cell>
          <cell r="AB79">
            <v>0.6859554254859489</v>
          </cell>
          <cell r="AC79">
            <v>0.13058860152349416</v>
          </cell>
          <cell r="AD79">
            <v>6.7032147413935803E-2</v>
          </cell>
          <cell r="AE79">
            <v>1.8242325199589278E-3</v>
          </cell>
          <cell r="AF79">
            <v>3.3691841935722068E-3</v>
          </cell>
          <cell r="AG79">
            <v>-4.6968470719802667E-2</v>
          </cell>
        </row>
        <row r="80">
          <cell r="B80" t="str">
            <v>DITEXP</v>
          </cell>
          <cell r="E80">
            <v>1</v>
          </cell>
          <cell r="F80">
            <v>1.9141955588282758E-2</v>
          </cell>
          <cell r="G80">
            <v>0.27398036455512026</v>
          </cell>
          <cell r="H80">
            <v>3.2100059840287035E-2</v>
          </cell>
          <cell r="I80">
            <v>0.14768838059234202</v>
          </cell>
          <cell r="J80">
            <v>0.12117948257707835</v>
          </cell>
          <cell r="K80">
            <v>0.41769949533400635</v>
          </cell>
          <cell r="L80">
            <v>4.9355006141802826E-2</v>
          </cell>
          <cell r="M80">
            <v>2.6508898015263672E-2</v>
          </cell>
          <cell r="N80">
            <v>3.2247311804357438E-3</v>
          </cell>
          <cell r="O80">
            <v>0</v>
          </cell>
          <cell r="P80">
            <v>5.6810006767722993E-2</v>
          </cell>
          <cell r="S80" t="str">
            <v>DITEXP</v>
          </cell>
          <cell r="V80">
            <v>1</v>
          </cell>
          <cell r="W80">
            <v>1.9141955588282758E-2</v>
          </cell>
          <cell r="X80">
            <v>0.27398036455512026</v>
          </cell>
          <cell r="Y80">
            <v>3.2100059840287035E-2</v>
          </cell>
          <cell r="Z80">
            <v>0.14768838059234202</v>
          </cell>
          <cell r="AA80">
            <v>0.12117948257707835</v>
          </cell>
          <cell r="AB80">
            <v>0.41769949533400635</v>
          </cell>
          <cell r="AC80">
            <v>4.9355006141802826E-2</v>
          </cell>
          <cell r="AD80">
            <v>2.6508898015263672E-2</v>
          </cell>
          <cell r="AE80">
            <v>3.2247311804357438E-3</v>
          </cell>
          <cell r="AF80">
            <v>0</v>
          </cell>
          <cell r="AG80">
            <v>5.6810006767722993E-2</v>
          </cell>
        </row>
        <row r="81">
          <cell r="B81" t="str">
            <v>DITBAL</v>
          </cell>
          <cell r="E81">
            <v>1</v>
          </cell>
          <cell r="F81">
            <v>2.243815344552089E-2</v>
          </cell>
          <cell r="G81">
            <v>0.27374701471248875</v>
          </cell>
          <cell r="H81">
            <v>6.1772153853148895E-2</v>
          </cell>
          <cell r="I81">
            <v>0.13902314746100766</v>
          </cell>
          <cell r="J81">
            <v>0.11470774511023356</v>
          </cell>
          <cell r="K81">
            <v>0.42962370046737147</v>
          </cell>
          <cell r="L81">
            <v>5.625034631534763E-2</v>
          </cell>
          <cell r="M81">
            <v>2.4315402350774094E-2</v>
          </cell>
          <cell r="N81">
            <v>2.8039263704470892E-3</v>
          </cell>
          <cell r="O81">
            <v>0</v>
          </cell>
          <cell r="P81">
            <v>1.4341557374667644E-2</v>
          </cell>
          <cell r="S81" t="str">
            <v>DITBAL</v>
          </cell>
          <cell r="V81">
            <v>1</v>
          </cell>
          <cell r="W81">
            <v>2.243815344552089E-2</v>
          </cell>
          <cell r="X81">
            <v>0.27374701471248875</v>
          </cell>
          <cell r="Y81">
            <v>6.1772153853148895E-2</v>
          </cell>
          <cell r="Z81">
            <v>0.13902314746100766</v>
          </cell>
          <cell r="AA81">
            <v>0.11470774511023356</v>
          </cell>
          <cell r="AB81">
            <v>0.42962370046737147</v>
          </cell>
          <cell r="AC81">
            <v>5.625034631534763E-2</v>
          </cell>
          <cell r="AD81">
            <v>2.4315402350774094E-2</v>
          </cell>
          <cell r="AE81">
            <v>2.8039263704470892E-3</v>
          </cell>
          <cell r="AF81">
            <v>0</v>
          </cell>
          <cell r="AG81">
            <v>1.4341557374667644E-2</v>
          </cell>
        </row>
        <row r="82">
          <cell r="B82" t="str">
            <v>TAXDEPR</v>
          </cell>
          <cell r="E82">
            <v>0.99999999999999989</v>
          </cell>
          <cell r="F82">
            <v>2.1199855855487736E-2</v>
          </cell>
          <cell r="G82">
            <v>0.26393302294368043</v>
          </cell>
          <cell r="H82">
            <v>5.7974386662337701E-2</v>
          </cell>
          <cell r="I82">
            <v>0.14526245563018816</v>
          </cell>
          <cell r="J82">
            <v>0.11788684008708308</v>
          </cell>
          <cell r="K82">
            <v>0.43020961913586675</v>
          </cell>
          <cell r="L82">
            <v>5.4265405993633907E-2</v>
          </cell>
          <cell r="M82">
            <v>2.737561554310507E-2</v>
          </cell>
          <cell r="N82">
            <v>2.7763249369358329E-3</v>
          </cell>
          <cell r="O82">
            <v>0</v>
          </cell>
          <cell r="P82">
            <v>2.4378928841869488E-2</v>
          </cell>
          <cell r="S82" t="str">
            <v>TAXDEPR</v>
          </cell>
          <cell r="V82">
            <v>0.99999999999999989</v>
          </cell>
          <cell r="W82">
            <v>2.1199855855487736E-2</v>
          </cell>
          <cell r="X82">
            <v>0.26393302294368043</v>
          </cell>
          <cell r="Y82">
            <v>5.7974386662337701E-2</v>
          </cell>
          <cell r="Z82">
            <v>0.14526245563018816</v>
          </cell>
          <cell r="AA82">
            <v>0.11788684008708308</v>
          </cell>
          <cell r="AB82">
            <v>0.43020961913586675</v>
          </cell>
          <cell r="AC82">
            <v>5.4265405993633907E-2</v>
          </cell>
          <cell r="AD82">
            <v>2.737561554310507E-2</v>
          </cell>
          <cell r="AE82">
            <v>2.7763249369358329E-3</v>
          </cell>
          <cell r="AF82">
            <v>0</v>
          </cell>
          <cell r="AG82">
            <v>2.4378928841869488E-2</v>
          </cell>
        </row>
        <row r="83">
          <cell r="B83" t="str">
            <v>DONOTUSE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 t="str">
            <v>DONOTUSE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DONOTUSE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 t="str">
            <v>DONOTUSE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DONOTUSE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DONOTUSE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0.99999999999999989</v>
          </cell>
          <cell r="F86">
            <v>2.2052219282879666E-2</v>
          </cell>
          <cell r="G86">
            <v>0.25337929098376433</v>
          </cell>
          <cell r="H86">
            <v>7.3318927883468707E-2</v>
          </cell>
          <cell r="I86">
            <v>0.15311238844712116</v>
          </cell>
          <cell r="J86">
            <v>0.1262080332926481</v>
          </cell>
          <cell r="K86">
            <v>0.43646064177282679</v>
          </cell>
          <cell r="L86">
            <v>5.8989689619345739E-2</v>
          </cell>
          <cell r="M86">
            <v>2.6904355154473061E-2</v>
          </cell>
          <cell r="N86">
            <v>2.6868420105935747E-3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0.99999999999999989</v>
          </cell>
          <cell r="W86">
            <v>2.2052219282879666E-2</v>
          </cell>
          <cell r="X86">
            <v>0.25337929098376433</v>
          </cell>
          <cell r="Y86">
            <v>7.3318927883468707E-2</v>
          </cell>
          <cell r="Z86">
            <v>0.15311238844712116</v>
          </cell>
          <cell r="AA86">
            <v>0.1262080332926481</v>
          </cell>
          <cell r="AB86">
            <v>0.43646064177282679</v>
          </cell>
          <cell r="AC86">
            <v>5.8989689619345739E-2</v>
          </cell>
          <cell r="AD86">
            <v>2.6904355154473061E-2</v>
          </cell>
          <cell r="AE86">
            <v>2.6868420105935747E-3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1.0000000000000002</v>
          </cell>
          <cell r="F87">
            <v>2.5288012411878547E-2</v>
          </cell>
          <cell r="G87">
            <v>0.33406126705994788</v>
          </cell>
          <cell r="H87">
            <v>9.9358110922980955E-2</v>
          </cell>
          <cell r="I87">
            <v>0.12749917566279054</v>
          </cell>
          <cell r="J87">
            <v>0.10760835799814239</v>
          </cell>
          <cell r="K87">
            <v>0.35558833915627991</v>
          </cell>
          <cell r="L87">
            <v>4.532704168258285E-2</v>
          </cell>
          <cell r="M87">
            <v>1.9890817664648151E-2</v>
          </cell>
          <cell r="N87">
            <v>2.2014859891924467E-3</v>
          </cell>
          <cell r="O87">
            <v>1.0676567114347082E-2</v>
          </cell>
          <cell r="P87">
            <v>0</v>
          </cell>
          <cell r="S87" t="str">
            <v>SCHMAEXP</v>
          </cell>
          <cell r="V87">
            <v>1.0000000000000002</v>
          </cell>
          <cell r="W87">
            <v>2.5288012411878547E-2</v>
          </cell>
          <cell r="X87">
            <v>0.33406126705994788</v>
          </cell>
          <cell r="Y87">
            <v>9.9358110922980955E-2</v>
          </cell>
          <cell r="Z87">
            <v>0.12749917566279054</v>
          </cell>
          <cell r="AA87">
            <v>0.10760835799814239</v>
          </cell>
          <cell r="AB87">
            <v>0.35558833915627991</v>
          </cell>
          <cell r="AC87">
            <v>4.532704168258285E-2</v>
          </cell>
          <cell r="AD87">
            <v>1.9890817664648151E-2</v>
          </cell>
          <cell r="AE87">
            <v>2.2014859891924467E-3</v>
          </cell>
          <cell r="AF87">
            <v>1.0676567114347082E-2</v>
          </cell>
          <cell r="AG87">
            <v>0</v>
          </cell>
        </row>
        <row r="88">
          <cell r="B88" t="str">
            <v>SGCT</v>
          </cell>
          <cell r="E88">
            <v>1.0000000000000002</v>
          </cell>
          <cell r="F88">
            <v>1.6030907624327944E-2</v>
          </cell>
          <cell r="G88">
            <v>0.26079081561403927</v>
          </cell>
          <cell r="H88">
            <v>8.0731319493653669E-2</v>
          </cell>
          <cell r="I88">
            <v>0.15862802498859341</v>
          </cell>
          <cell r="J88">
            <v>0.13018322215907935</v>
          </cell>
          <cell r="K88">
            <v>0.42735500813566601</v>
          </cell>
          <cell r="L88">
            <v>5.6463924143719743E-2</v>
          </cell>
          <cell r="M88">
            <v>2.8444802829514067E-2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1.0000000000000002</v>
          </cell>
          <cell r="W88">
            <v>1.6030907624327944E-2</v>
          </cell>
          <cell r="X88">
            <v>0.26079081561403927</v>
          </cell>
          <cell r="Y88">
            <v>8.0731319493653669E-2</v>
          </cell>
          <cell r="Z88">
            <v>0.15862802498859341</v>
          </cell>
          <cell r="AA88">
            <v>0.13018322215907935</v>
          </cell>
          <cell r="AB88">
            <v>0.42735500813566601</v>
          </cell>
          <cell r="AC88">
            <v>5.6463924143719743E-2</v>
          </cell>
          <cell r="AD88">
            <v>2.8444802829514067E-2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H2">
            <v>0.61922900000000003</v>
          </cell>
        </row>
        <row r="14">
          <cell r="AP14">
            <v>1</v>
          </cell>
          <cell r="AY14">
            <v>25465376.277413309</v>
          </cell>
          <cell r="AZ14">
            <v>618101548.76720929</v>
          </cell>
          <cell r="BA14">
            <v>2.2313354634285645E-2</v>
          </cell>
        </row>
        <row r="15">
          <cell r="AL15">
            <v>3</v>
          </cell>
        </row>
        <row r="25">
          <cell r="AQ25">
            <v>0.495</v>
          </cell>
          <cell r="AT25">
            <v>6.021E-2</v>
          </cell>
        </row>
        <row r="26">
          <cell r="AQ26">
            <v>4.0000000000000001E-3</v>
          </cell>
          <cell r="AT26">
            <v>5.4100000000000002E-2</v>
          </cell>
        </row>
        <row r="27">
          <cell r="AQ27">
            <v>0.501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C5" t="str">
            <v>CALIFORNIA</v>
          </cell>
          <cell r="D5" t="str">
            <v>OREGON</v>
          </cell>
          <cell r="E5" t="str">
            <v>WASHINGTON</v>
          </cell>
          <cell r="F5" t="str">
            <v>WY-ALL</v>
          </cell>
          <cell r="G5" t="str">
            <v>WY-PPL</v>
          </cell>
          <cell r="H5" t="str">
            <v>UTAH</v>
          </cell>
          <cell r="I5" t="str">
            <v>IDAHO</v>
          </cell>
          <cell r="J5" t="str">
            <v>WY-UPL</v>
          </cell>
          <cell r="N5" t="str">
            <v>CALIFORNIA</v>
          </cell>
          <cell r="O5" t="str">
            <v>OREGON</v>
          </cell>
          <cell r="P5" t="str">
            <v>WASHINGTON</v>
          </cell>
          <cell r="Q5" t="str">
            <v>WY-ALL</v>
          </cell>
          <cell r="R5" t="str">
            <v>WY-PPL</v>
          </cell>
          <cell r="S5" t="str">
            <v>UTAH</v>
          </cell>
          <cell r="T5" t="str">
            <v>IDAHO</v>
          </cell>
          <cell r="U5" t="str">
            <v>WY-UPL</v>
          </cell>
        </row>
        <row r="6">
          <cell r="A6">
            <v>1</v>
          </cell>
          <cell r="B6" t="str">
            <v xml:space="preserve">   Operating Revenues:</v>
          </cell>
          <cell r="L6">
            <v>1</v>
          </cell>
          <cell r="M6" t="str">
            <v xml:space="preserve">   Operating Revenues:</v>
          </cell>
        </row>
        <row r="7">
          <cell r="A7">
            <v>2</v>
          </cell>
          <cell r="B7" t="str">
            <v>General Business Revenues</v>
          </cell>
          <cell r="C7">
            <v>83183125.009999812</v>
          </cell>
          <cell r="D7">
            <v>993373656.84000003</v>
          </cell>
          <cell r="E7">
            <v>246437321.489999</v>
          </cell>
          <cell r="F7">
            <v>445083073.21999991</v>
          </cell>
          <cell r="G7">
            <v>385095501.87999988</v>
          </cell>
          <cell r="H7">
            <v>1412248642.5399981</v>
          </cell>
          <cell r="I7">
            <v>193553940.7899999</v>
          </cell>
          <cell r="J7">
            <v>59987571.340000004</v>
          </cell>
          <cell r="L7">
            <v>2</v>
          </cell>
          <cell r="M7" t="str">
            <v>General Business Revenues</v>
          </cell>
          <cell r="N7">
            <v>83183125.009999812</v>
          </cell>
          <cell r="O7">
            <v>993373656.84000003</v>
          </cell>
          <cell r="P7">
            <v>246437321.489999</v>
          </cell>
          <cell r="Q7">
            <v>445083073.21999991</v>
          </cell>
          <cell r="R7">
            <v>385095501.87999988</v>
          </cell>
          <cell r="S7">
            <v>1412248642.5399981</v>
          </cell>
          <cell r="T7">
            <v>193553940.7899999</v>
          </cell>
          <cell r="U7">
            <v>59987571.340000004</v>
          </cell>
        </row>
        <row r="8">
          <cell r="A8">
            <v>3</v>
          </cell>
          <cell r="B8" t="str">
            <v>Interdepartmental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3</v>
          </cell>
          <cell r="M8" t="str">
            <v>Interdepartmental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4</v>
          </cell>
          <cell r="B9" t="str">
            <v>Special Sales</v>
          </cell>
          <cell r="C9">
            <v>39310397.865007512</v>
          </cell>
          <cell r="D9">
            <v>618124242.45340872</v>
          </cell>
          <cell r="E9">
            <v>178104375.22158393</v>
          </cell>
          <cell r="F9">
            <v>33164.879999999997</v>
          </cell>
          <cell r="G9">
            <v>33164.879999999997</v>
          </cell>
          <cell r="H9">
            <v>0</v>
          </cell>
          <cell r="I9">
            <v>0</v>
          </cell>
          <cell r="J9">
            <v>0</v>
          </cell>
          <cell r="L9">
            <v>4</v>
          </cell>
          <cell r="M9" t="str">
            <v>Special Sales</v>
          </cell>
          <cell r="N9">
            <v>39310397.865007512</v>
          </cell>
          <cell r="O9">
            <v>618124242.45340872</v>
          </cell>
          <cell r="P9">
            <v>178104375.22158393</v>
          </cell>
          <cell r="Q9">
            <v>33164.879999999997</v>
          </cell>
          <cell r="R9">
            <v>33164.879999999997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5</v>
          </cell>
          <cell r="B10" t="str">
            <v>Other Operating Revenues</v>
          </cell>
          <cell r="C10">
            <v>3129374.6757320785</v>
          </cell>
          <cell r="D10">
            <v>44787304.309563234</v>
          </cell>
          <cell r="E10">
            <v>12074828.215974312</v>
          </cell>
          <cell r="F10">
            <v>17958596.636441998</v>
          </cell>
          <cell r="G10">
            <v>15442525.091809735</v>
          </cell>
          <cell r="H10">
            <v>57704226.787249103</v>
          </cell>
          <cell r="I10">
            <v>7527471.6761645917</v>
          </cell>
          <cell r="J10">
            <v>2516071.5446322616</v>
          </cell>
          <cell r="L10">
            <v>5</v>
          </cell>
          <cell r="M10" t="str">
            <v>Other Operating Revenues</v>
          </cell>
          <cell r="N10">
            <v>3129374.675892855</v>
          </cell>
          <cell r="O10">
            <v>44787304.307373337</v>
          </cell>
          <cell r="P10">
            <v>12074828.215200946</v>
          </cell>
          <cell r="Q10">
            <v>17958596.636718635</v>
          </cell>
          <cell r="R10">
            <v>15442525.092052221</v>
          </cell>
          <cell r="S10">
            <v>57704226.789684422</v>
          </cell>
          <cell r="T10">
            <v>7527471.6762563065</v>
          </cell>
          <cell r="U10">
            <v>2516071.5446664141</v>
          </cell>
        </row>
        <row r="11">
          <cell r="A11">
            <v>6</v>
          </cell>
          <cell r="B11" t="str">
            <v xml:space="preserve">   Total Operating Revenues</v>
          </cell>
          <cell r="C11">
            <v>125622897.55073941</v>
          </cell>
          <cell r="D11">
            <v>1656285203.602972</v>
          </cell>
          <cell r="E11">
            <v>436616524.92755723</v>
          </cell>
          <cell r="F11">
            <v>463074834.73644191</v>
          </cell>
          <cell r="G11">
            <v>400571191.85180962</v>
          </cell>
          <cell r="H11">
            <v>1469952869.3272471</v>
          </cell>
          <cell r="I11">
            <v>201081412.4661645</v>
          </cell>
          <cell r="J11">
            <v>62503642.884632267</v>
          </cell>
          <cell r="L11">
            <v>6</v>
          </cell>
          <cell r="M11" t="str">
            <v xml:space="preserve">   Total Operating Revenues</v>
          </cell>
          <cell r="N11">
            <v>125622897.55090019</v>
          </cell>
          <cell r="O11">
            <v>1656285203.6007822</v>
          </cell>
          <cell r="P11">
            <v>436616524.92678386</v>
          </cell>
          <cell r="Q11">
            <v>463074834.73671854</v>
          </cell>
          <cell r="R11">
            <v>400571191.85205209</v>
          </cell>
          <cell r="S11">
            <v>1469952869.3296826</v>
          </cell>
          <cell r="T11">
            <v>201081412.4662562</v>
          </cell>
          <cell r="U11">
            <v>62503642.884666421</v>
          </cell>
        </row>
        <row r="12">
          <cell r="A12">
            <v>7</v>
          </cell>
          <cell r="L12">
            <v>7</v>
          </cell>
        </row>
        <row r="13">
          <cell r="A13">
            <v>8</v>
          </cell>
          <cell r="B13" t="str">
            <v xml:space="preserve">   Operating Expenses:</v>
          </cell>
          <cell r="L13">
            <v>8</v>
          </cell>
          <cell r="M13" t="str">
            <v xml:space="preserve">   Operating Expenses:</v>
          </cell>
        </row>
        <row r="14">
          <cell r="A14">
            <v>9</v>
          </cell>
          <cell r="B14" t="str">
            <v>Steam Production</v>
          </cell>
          <cell r="C14">
            <v>9814202.4565289859</v>
          </cell>
          <cell r="D14">
            <v>149773307.47830266</v>
          </cell>
          <cell r="E14">
            <v>43298300.177284896</v>
          </cell>
          <cell r="F14">
            <v>47420059.191665381</v>
          </cell>
          <cell r="G14">
            <v>41134357.139952593</v>
          </cell>
          <cell r="H14">
            <v>138686736.549292</v>
          </cell>
          <cell r="I14">
            <v>19517757.106272735</v>
          </cell>
          <cell r="J14">
            <v>6285702.0517127905</v>
          </cell>
          <cell r="L14">
            <v>9</v>
          </cell>
          <cell r="M14" t="str">
            <v>Steam Production</v>
          </cell>
          <cell r="N14">
            <v>9814202.4565289859</v>
          </cell>
          <cell r="O14">
            <v>149773307.47830266</v>
          </cell>
          <cell r="P14">
            <v>43298300.177284896</v>
          </cell>
          <cell r="Q14">
            <v>47420059.191665381</v>
          </cell>
          <cell r="R14">
            <v>41134357.139952593</v>
          </cell>
          <cell r="S14">
            <v>138686736.549292</v>
          </cell>
          <cell r="T14">
            <v>19517757.106272735</v>
          </cell>
          <cell r="U14">
            <v>6285702.0517127905</v>
          </cell>
        </row>
        <row r="15">
          <cell r="A15">
            <v>10</v>
          </cell>
          <cell r="B15" t="str">
            <v>Nuclear Production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10</v>
          </cell>
          <cell r="M15" t="str">
            <v>Nuclear Production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11</v>
          </cell>
          <cell r="B16" t="str">
            <v>Hydro Production</v>
          </cell>
          <cell r="C16">
            <v>1022916.5897913858</v>
          </cell>
          <cell r="D16">
            <v>16059473.154595006</v>
          </cell>
          <cell r="E16">
            <v>4634547.8556136005</v>
          </cell>
          <cell r="F16">
            <v>2903149.8887448744</v>
          </cell>
          <cell r="G16">
            <v>2518335.4565604585</v>
          </cell>
          <cell r="H16">
            <v>8491039.9904328883</v>
          </cell>
          <cell r="I16">
            <v>1194932.3641294558</v>
          </cell>
          <cell r="J16">
            <v>384814.43218441569</v>
          </cell>
          <cell r="L16">
            <v>11</v>
          </cell>
          <cell r="M16" t="str">
            <v>Hydro Production</v>
          </cell>
          <cell r="N16">
            <v>1022916.5897913858</v>
          </cell>
          <cell r="O16">
            <v>16059473.154595006</v>
          </cell>
          <cell r="P16">
            <v>4634547.8556136005</v>
          </cell>
          <cell r="Q16">
            <v>2903149.8887448744</v>
          </cell>
          <cell r="R16">
            <v>2518335.4565604585</v>
          </cell>
          <cell r="S16">
            <v>8491039.9904328883</v>
          </cell>
          <cell r="T16">
            <v>1194932.3641294558</v>
          </cell>
          <cell r="U16">
            <v>384814.43218441569</v>
          </cell>
        </row>
        <row r="17">
          <cell r="A17">
            <v>12</v>
          </cell>
          <cell r="B17" t="str">
            <v>Other Power Supply</v>
          </cell>
          <cell r="C17">
            <v>55649044.286849491</v>
          </cell>
          <cell r="D17">
            <v>870656633.86181653</v>
          </cell>
          <cell r="E17">
            <v>253545147.16122916</v>
          </cell>
          <cell r="F17">
            <v>16047970.678930271</v>
          </cell>
          <cell r="G17">
            <v>13910330.552413058</v>
          </cell>
          <cell r="H17">
            <v>46730338.07257387</v>
          </cell>
          <cell r="I17">
            <v>6608344.8451751405</v>
          </cell>
          <cell r="J17">
            <v>2137640.1265172148</v>
          </cell>
          <cell r="L17">
            <v>12</v>
          </cell>
          <cell r="M17" t="str">
            <v>Other Power Supply</v>
          </cell>
          <cell r="N17">
            <v>55649044.286849491</v>
          </cell>
          <cell r="O17">
            <v>870656633.86181653</v>
          </cell>
          <cell r="P17">
            <v>253545147.16122916</v>
          </cell>
          <cell r="Q17">
            <v>16047970.678930271</v>
          </cell>
          <cell r="R17">
            <v>13910330.552413058</v>
          </cell>
          <cell r="S17">
            <v>46730338.07257387</v>
          </cell>
          <cell r="T17">
            <v>6608344.8451751405</v>
          </cell>
          <cell r="U17">
            <v>2137640.1265172148</v>
          </cell>
        </row>
        <row r="18">
          <cell r="A18">
            <v>13</v>
          </cell>
          <cell r="B18" t="str">
            <v>Transmission</v>
          </cell>
          <cell r="C18">
            <v>4593284.6759204203</v>
          </cell>
          <cell r="D18">
            <v>71981028.977797985</v>
          </cell>
          <cell r="E18">
            <v>20810063.863494288</v>
          </cell>
          <cell r="F18">
            <v>7164632.7587076072</v>
          </cell>
          <cell r="G18">
            <v>6209504.4067674922</v>
          </cell>
          <cell r="H18">
            <v>20847506.622740816</v>
          </cell>
          <cell r="I18">
            <v>2967693.4218012225</v>
          </cell>
          <cell r="J18">
            <v>955128.35194011475</v>
          </cell>
          <cell r="L18">
            <v>13</v>
          </cell>
          <cell r="M18" t="str">
            <v>Transmission</v>
          </cell>
          <cell r="N18">
            <v>4593284.6759204203</v>
          </cell>
          <cell r="O18">
            <v>71981028.977797985</v>
          </cell>
          <cell r="P18">
            <v>20810063.863494288</v>
          </cell>
          <cell r="Q18">
            <v>7164632.7587076072</v>
          </cell>
          <cell r="R18">
            <v>6209504.4067674922</v>
          </cell>
          <cell r="S18">
            <v>20847506.622740816</v>
          </cell>
          <cell r="T18">
            <v>2967693.4218012225</v>
          </cell>
          <cell r="U18">
            <v>955128.35194011475</v>
          </cell>
        </row>
        <row r="19">
          <cell r="A19">
            <v>14</v>
          </cell>
          <cell r="B19" t="str">
            <v>Distribution</v>
          </cell>
          <cell r="C19">
            <v>12075114.033972474</v>
          </cell>
          <cell r="D19">
            <v>71061447.641564712</v>
          </cell>
          <cell r="E19">
            <v>13877910.489037171</v>
          </cell>
          <cell r="F19">
            <v>19746061.040123675</v>
          </cell>
          <cell r="G19">
            <v>17144372.990740594</v>
          </cell>
          <cell r="H19">
            <v>91606105.768322304</v>
          </cell>
          <cell r="I19">
            <v>10353531.906979438</v>
          </cell>
          <cell r="J19">
            <v>2601688.049383081</v>
          </cell>
          <cell r="L19">
            <v>14</v>
          </cell>
          <cell r="M19" t="str">
            <v>Distribution</v>
          </cell>
          <cell r="N19">
            <v>12075114.033972474</v>
          </cell>
          <cell r="O19">
            <v>71061447.641564712</v>
          </cell>
          <cell r="P19">
            <v>13877910.489037171</v>
          </cell>
          <cell r="Q19">
            <v>19746061.040123675</v>
          </cell>
          <cell r="R19">
            <v>17144372.990740594</v>
          </cell>
          <cell r="S19">
            <v>91606105.768322304</v>
          </cell>
          <cell r="T19">
            <v>10353531.906979438</v>
          </cell>
          <cell r="U19">
            <v>2601688.049383081</v>
          </cell>
        </row>
        <row r="20">
          <cell r="A20">
            <v>15</v>
          </cell>
          <cell r="B20" t="str">
            <v>Customer Accounting</v>
          </cell>
          <cell r="C20">
            <v>2332027.9998118654</v>
          </cell>
          <cell r="D20">
            <v>32515929.91458204</v>
          </cell>
          <cell r="E20">
            <v>7667033.219568898</v>
          </cell>
          <cell r="F20">
            <v>7622445.2691864362</v>
          </cell>
          <cell r="G20">
            <v>6809721.5917297499</v>
          </cell>
          <cell r="H20">
            <v>38772856.521554686</v>
          </cell>
          <cell r="I20">
            <v>4294075.7952959491</v>
          </cell>
          <cell r="J20">
            <v>812723.67745668651</v>
          </cell>
          <cell r="L20">
            <v>15</v>
          </cell>
          <cell r="M20" t="str">
            <v>Customer Accounting</v>
          </cell>
          <cell r="N20">
            <v>2332027.9998118654</v>
          </cell>
          <cell r="O20">
            <v>32515929.91458204</v>
          </cell>
          <cell r="P20">
            <v>7667033.219568898</v>
          </cell>
          <cell r="Q20">
            <v>7622445.2691864362</v>
          </cell>
          <cell r="R20">
            <v>6809721.5917297499</v>
          </cell>
          <cell r="S20">
            <v>38772856.521554686</v>
          </cell>
          <cell r="T20">
            <v>4294075.7952959491</v>
          </cell>
          <cell r="U20">
            <v>812723.67745668651</v>
          </cell>
        </row>
        <row r="21">
          <cell r="A21">
            <v>16</v>
          </cell>
          <cell r="B21" t="str">
            <v>Customer Service &amp; Info</v>
          </cell>
          <cell r="C21">
            <v>444397.9727179184</v>
          </cell>
          <cell r="D21">
            <v>3815172.1110386685</v>
          </cell>
          <cell r="E21">
            <v>2721935.7823128244</v>
          </cell>
          <cell r="F21">
            <v>1367447.8864710606</v>
          </cell>
          <cell r="G21">
            <v>1298493.6568853322</v>
          </cell>
          <cell r="H21">
            <v>21895096.676711783</v>
          </cell>
          <cell r="I21">
            <v>2970759.4407476452</v>
          </cell>
          <cell r="J21">
            <v>68954.229585728492</v>
          </cell>
          <cell r="L21">
            <v>16</v>
          </cell>
          <cell r="M21" t="str">
            <v>Customer Service &amp; Info</v>
          </cell>
          <cell r="N21">
            <v>444397.9727179184</v>
          </cell>
          <cell r="O21">
            <v>3815172.1110386685</v>
          </cell>
          <cell r="P21">
            <v>2721935.7823128244</v>
          </cell>
          <cell r="Q21">
            <v>1367447.8864710606</v>
          </cell>
          <cell r="R21">
            <v>1298493.6568853322</v>
          </cell>
          <cell r="S21">
            <v>21895096.676711783</v>
          </cell>
          <cell r="T21">
            <v>2970759.4407476452</v>
          </cell>
          <cell r="U21">
            <v>68954.229585728492</v>
          </cell>
        </row>
        <row r="22">
          <cell r="A22">
            <v>17</v>
          </cell>
          <cell r="B22" t="str">
            <v>Sales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17</v>
          </cell>
          <cell r="M22" t="str">
            <v>Sales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18</v>
          </cell>
          <cell r="B23" t="str">
            <v>Administrative &amp; General</v>
          </cell>
          <cell r="C23">
            <v>3543244.511689743</v>
          </cell>
          <cell r="D23">
            <v>50836586.189107366</v>
          </cell>
          <cell r="E23">
            <v>11946954.066133363</v>
          </cell>
          <cell r="F23">
            <v>23097341.402147297</v>
          </cell>
          <cell r="G23">
            <v>20185964.23675796</v>
          </cell>
          <cell r="H23">
            <v>72011676.830063581</v>
          </cell>
          <cell r="I23">
            <v>9680711.3956312388</v>
          </cell>
          <cell r="J23">
            <v>2911377.1653893376</v>
          </cell>
          <cell r="L23">
            <v>18</v>
          </cell>
          <cell r="M23" t="str">
            <v>Administrative &amp; General</v>
          </cell>
          <cell r="N23">
            <v>3543244.5273854798</v>
          </cell>
          <cell r="O23">
            <v>50836585.975319989</v>
          </cell>
          <cell r="P23">
            <v>11946953.990633933</v>
          </cell>
          <cell r="Q23">
            <v>23097341.429153875</v>
          </cell>
          <cell r="R23">
            <v>20185964.260430437</v>
          </cell>
          <cell r="S23">
            <v>72011677.067809641</v>
          </cell>
          <cell r="T23">
            <v>9680711.4045848921</v>
          </cell>
          <cell r="U23">
            <v>2911377.1687234375</v>
          </cell>
        </row>
        <row r="24">
          <cell r="A24">
            <v>19</v>
          </cell>
          <cell r="B24" t="str">
            <v xml:space="preserve">   Total O&amp;M Expenses</v>
          </cell>
          <cell r="C24">
            <v>89474232.527282283</v>
          </cell>
          <cell r="D24">
            <v>1266699579.328805</v>
          </cell>
          <cell r="E24">
            <v>358501892.61467421</v>
          </cell>
          <cell r="F24">
            <v>125369108.1159766</v>
          </cell>
          <cell r="G24">
            <v>109211080.03180723</v>
          </cell>
          <cell r="H24">
            <v>439041357.03169197</v>
          </cell>
          <cell r="I24">
            <v>57587806.276032828</v>
          </cell>
          <cell r="J24">
            <v>16158028.084169369</v>
          </cell>
          <cell r="L24">
            <v>19</v>
          </cell>
          <cell r="M24" t="str">
            <v xml:space="preserve">   Total O&amp;M Expenses</v>
          </cell>
          <cell r="N24">
            <v>89474232.542978019</v>
          </cell>
          <cell r="O24">
            <v>1266699579.1150177</v>
          </cell>
          <cell r="P24">
            <v>358501892.53917474</v>
          </cell>
          <cell r="Q24">
            <v>125369108.14298317</v>
          </cell>
          <cell r="R24">
            <v>109211080.05547971</v>
          </cell>
          <cell r="S24">
            <v>439041357.26943803</v>
          </cell>
          <cell r="T24">
            <v>57587806.284986481</v>
          </cell>
          <cell r="U24">
            <v>16158028.087503469</v>
          </cell>
        </row>
        <row r="25">
          <cell r="A25">
            <v>20</v>
          </cell>
          <cell r="B25" t="str">
            <v>Depreciation</v>
          </cell>
          <cell r="C25">
            <v>11176666.61273925</v>
          </cell>
          <cell r="D25">
            <v>114931886.32403468</v>
          </cell>
          <cell r="E25">
            <v>31323517.206304189</v>
          </cell>
          <cell r="F25">
            <v>56012641.384772636</v>
          </cell>
          <cell r="G25">
            <v>48086727.18837323</v>
          </cell>
          <cell r="H25">
            <v>173950226.46281102</v>
          </cell>
          <cell r="I25">
            <v>23878070.231717888</v>
          </cell>
          <cell r="J25">
            <v>7925914.1963994084</v>
          </cell>
          <cell r="L25">
            <v>20</v>
          </cell>
          <cell r="M25" t="str">
            <v>Depreciation</v>
          </cell>
          <cell r="N25">
            <v>11176666.614527365</v>
          </cell>
          <cell r="O25">
            <v>114931886.29967923</v>
          </cell>
          <cell r="P25">
            <v>31323517.197703015</v>
          </cell>
          <cell r="Q25">
            <v>56012641.387849331</v>
          </cell>
          <cell r="R25">
            <v>48086727.191070087</v>
          </cell>
          <cell r="S25">
            <v>173950226.48989594</v>
          </cell>
          <cell r="T25">
            <v>23878070.232737921</v>
          </cell>
          <cell r="U25">
            <v>7925914.1967792409</v>
          </cell>
        </row>
        <row r="26">
          <cell r="A26">
            <v>21</v>
          </cell>
          <cell r="B26" t="str">
            <v xml:space="preserve">Amortization </v>
          </cell>
          <cell r="C26">
            <v>1199131.3829695871</v>
          </cell>
          <cell r="D26">
            <v>16060581.810398454</v>
          </cell>
          <cell r="E26">
            <v>3948170.7348690755</v>
          </cell>
          <cell r="F26">
            <v>6996362.1315277601</v>
          </cell>
          <cell r="G26">
            <v>6088254.5999687873</v>
          </cell>
          <cell r="H26">
            <v>21726141.791198239</v>
          </cell>
          <cell r="I26">
            <v>2905599.2145175068</v>
          </cell>
          <cell r="J26">
            <v>908107.53155897243</v>
          </cell>
          <cell r="L26">
            <v>21</v>
          </cell>
          <cell r="M26" t="str">
            <v xml:space="preserve">Amortization </v>
          </cell>
          <cell r="N26">
            <v>1199131.3858157741</v>
          </cell>
          <cell r="O26">
            <v>16060581.771631308</v>
          </cell>
          <cell r="P26">
            <v>3948170.7211783836</v>
          </cell>
          <cell r="Q26">
            <v>6996362.1364249969</v>
          </cell>
          <cell r="R26">
            <v>6088254.6042614356</v>
          </cell>
          <cell r="S26">
            <v>21726141.834309928</v>
          </cell>
          <cell r="T26">
            <v>2905599.2161411177</v>
          </cell>
          <cell r="U26">
            <v>908107.53216356155</v>
          </cell>
        </row>
        <row r="27">
          <cell r="A27">
            <v>22</v>
          </cell>
          <cell r="B27" t="str">
            <v>Taxes Other Than Income</v>
          </cell>
          <cell r="C27">
            <v>2744174.601187129</v>
          </cell>
          <cell r="D27">
            <v>41511915.862366401</v>
          </cell>
          <cell r="E27">
            <v>14275507.24940067</v>
          </cell>
          <cell r="F27">
            <v>11290505.298101205</v>
          </cell>
          <cell r="G27">
            <v>9888624.2848295234</v>
          </cell>
          <cell r="H27">
            <v>31915058.929111194</v>
          </cell>
          <cell r="I27">
            <v>4332830.2073689345</v>
          </cell>
          <cell r="J27">
            <v>1401881.0132716829</v>
          </cell>
          <cell r="L27">
            <v>22</v>
          </cell>
          <cell r="M27" t="str">
            <v>Taxes Other Than Income</v>
          </cell>
          <cell r="N27">
            <v>2744174.2459703428</v>
          </cell>
          <cell r="O27">
            <v>41511920.700678051</v>
          </cell>
          <cell r="P27">
            <v>14275508.958059788</v>
          </cell>
          <cell r="Q27">
            <v>11290504.686904153</v>
          </cell>
          <cell r="R27">
            <v>9888623.7490878738</v>
          </cell>
          <cell r="S27">
            <v>31915053.54858068</v>
          </cell>
          <cell r="T27">
            <v>4332830.0047350619</v>
          </cell>
          <cell r="U27">
            <v>1401880.9378162795</v>
          </cell>
        </row>
        <row r="28">
          <cell r="A28">
            <v>23</v>
          </cell>
          <cell r="B28" t="str">
            <v>Income Taxes - Federal</v>
          </cell>
          <cell r="C28">
            <v>1987639.8302503028</v>
          </cell>
          <cell r="D28">
            <v>4591935.55015855</v>
          </cell>
          <cell r="E28">
            <v>-10899821.455124436</v>
          </cell>
          <cell r="F28">
            <v>54239428.797799461</v>
          </cell>
          <cell r="G28">
            <v>45381142.976545826</v>
          </cell>
          <cell r="H28">
            <v>182394451.11082336</v>
          </cell>
          <cell r="I28">
            <v>26158785.102395564</v>
          </cell>
          <cell r="J28">
            <v>8858285.821253635</v>
          </cell>
          <cell r="L28">
            <v>23</v>
          </cell>
          <cell r="M28" t="str">
            <v>Income Taxes - Federal</v>
          </cell>
          <cell r="N28">
            <v>1987639.4722036484</v>
          </cell>
          <cell r="O28">
            <v>4591940.427015122</v>
          </cell>
          <cell r="P28">
            <v>-10899819.650943227</v>
          </cell>
          <cell r="Q28">
            <v>54239428.181733243</v>
          </cell>
          <cell r="R28">
            <v>45381142.436536133</v>
          </cell>
          <cell r="S28">
            <v>182394445.68742815</v>
          </cell>
          <cell r="T28">
            <v>26158784.898147378</v>
          </cell>
          <cell r="U28">
            <v>8858285.7451971099</v>
          </cell>
        </row>
        <row r="29">
          <cell r="A29">
            <v>24</v>
          </cell>
          <cell r="B29" t="str">
            <v>Income Taxes - State</v>
          </cell>
          <cell r="C29">
            <v>270087.24160714663</v>
          </cell>
          <cell r="D29">
            <v>623967.77701115864</v>
          </cell>
          <cell r="E29">
            <v>0</v>
          </cell>
          <cell r="F29">
            <v>7370237.5487716496</v>
          </cell>
          <cell r="G29">
            <v>6166543.6267552022</v>
          </cell>
          <cell r="H29">
            <v>24784376.64371429</v>
          </cell>
          <cell r="I29">
            <v>3554544.4423954948</v>
          </cell>
          <cell r="J29">
            <v>1203693.9220164469</v>
          </cell>
          <cell r="L29">
            <v>24</v>
          </cell>
          <cell r="M29" t="str">
            <v>Income Taxes - State</v>
          </cell>
          <cell r="N29">
            <v>270087.19295455288</v>
          </cell>
          <cell r="O29">
            <v>623968.4396949705</v>
          </cell>
          <cell r="P29">
            <v>0</v>
          </cell>
          <cell r="Q29">
            <v>7370237.4650584832</v>
          </cell>
          <cell r="R29">
            <v>6166543.5533768544</v>
          </cell>
          <cell r="S29">
            <v>24784375.906764958</v>
          </cell>
          <cell r="T29">
            <v>3554544.4146415587</v>
          </cell>
          <cell r="U29">
            <v>1203693.9116816283</v>
          </cell>
        </row>
        <row r="30">
          <cell r="A30">
            <v>25</v>
          </cell>
          <cell r="B30" t="str">
            <v>Income Taxes - Def Net</v>
          </cell>
          <cell r="C30">
            <v>4812346.2730059596</v>
          </cell>
          <cell r="D30">
            <v>57345591.631099194</v>
          </cell>
          <cell r="E30">
            <v>14681371.069543174</v>
          </cell>
          <cell r="F30">
            <v>34532959.646298386</v>
          </cell>
          <cell r="G30">
            <v>32069282.664572112</v>
          </cell>
          <cell r="H30">
            <v>59863822.9939439</v>
          </cell>
          <cell r="I30">
            <v>9453143.5240170863</v>
          </cell>
          <cell r="J30">
            <v>2463676.9817262772</v>
          </cell>
          <cell r="L30">
            <v>25</v>
          </cell>
          <cell r="M30" t="str">
            <v>Income Taxes - Def Net</v>
          </cell>
          <cell r="N30">
            <v>4812347.0805898057</v>
          </cell>
          <cell r="O30">
            <v>57345580.631218269</v>
          </cell>
          <cell r="P30">
            <v>14681371.397010637</v>
          </cell>
          <cell r="Q30">
            <v>34532961.035852268</v>
          </cell>
          <cell r="R30">
            <v>32069283.882578455</v>
          </cell>
          <cell r="S30">
            <v>59863835.226557069</v>
          </cell>
          <cell r="T30">
            <v>9453143.9847043306</v>
          </cell>
          <cell r="U30">
            <v>2463677.1532738139</v>
          </cell>
        </row>
        <row r="31">
          <cell r="A31">
            <v>26</v>
          </cell>
          <cell r="B31" t="str">
            <v>Investment Tax Credit Adj.</v>
          </cell>
          <cell r="C31">
            <v>0</v>
          </cell>
          <cell r="D31">
            <v>0</v>
          </cell>
          <cell r="E31">
            <v>0</v>
          </cell>
          <cell r="F31">
            <v>-897401.65566157573</v>
          </cell>
          <cell r="G31">
            <v>-778450.4744278494</v>
          </cell>
          <cell r="H31">
            <v>-2624691.6754950746</v>
          </cell>
          <cell r="I31">
            <v>-369369.24480911979</v>
          </cell>
          <cell r="J31">
            <v>-118951.18123372628</v>
          </cell>
          <cell r="L31">
            <v>26</v>
          </cell>
          <cell r="M31" t="str">
            <v>Investment Tax Credit Adj.</v>
          </cell>
          <cell r="N31">
            <v>0</v>
          </cell>
          <cell r="O31">
            <v>0</v>
          </cell>
          <cell r="P31">
            <v>0</v>
          </cell>
          <cell r="Q31">
            <v>-897401.65566157573</v>
          </cell>
          <cell r="R31">
            <v>-778450.4744278494</v>
          </cell>
          <cell r="S31">
            <v>-2624691.6754950746</v>
          </cell>
          <cell r="T31">
            <v>-369369.24480911979</v>
          </cell>
          <cell r="U31">
            <v>-118951.18123372628</v>
          </cell>
        </row>
        <row r="32">
          <cell r="A32">
            <v>27</v>
          </cell>
          <cell r="B32" t="str">
            <v>Misc Revenue &amp; Expense</v>
          </cell>
          <cell r="C32">
            <v>-104153.41588502293</v>
          </cell>
          <cell r="D32">
            <v>-1775820.0821072604</v>
          </cell>
          <cell r="E32">
            <v>-679488.76952298172</v>
          </cell>
          <cell r="F32">
            <v>-1080451.0177393486</v>
          </cell>
          <cell r="G32">
            <v>-928837.70212050446</v>
          </cell>
          <cell r="H32">
            <v>-2662999.4965363201</v>
          </cell>
          <cell r="I32">
            <v>-417891.18353987287</v>
          </cell>
          <cell r="J32">
            <v>-151613.31561884424</v>
          </cell>
          <cell r="L32">
            <v>27</v>
          </cell>
          <cell r="M32" t="str">
            <v>Misc Revenue &amp; Expense</v>
          </cell>
          <cell r="N32">
            <v>-104153.41565857115</v>
          </cell>
          <cell r="O32">
            <v>-1775820.0851916987</v>
          </cell>
          <cell r="P32">
            <v>-679488.77061225707</v>
          </cell>
          <cell r="Q32">
            <v>-1080451.0173497088</v>
          </cell>
          <cell r="R32">
            <v>-928837.70177896752</v>
          </cell>
          <cell r="S32">
            <v>-2662999.4931062153</v>
          </cell>
          <cell r="T32">
            <v>-417891.18341069319</v>
          </cell>
          <cell r="U32">
            <v>-151613.31557074119</v>
          </cell>
        </row>
        <row r="33">
          <cell r="A33">
            <v>28</v>
          </cell>
          <cell r="B33" t="str">
            <v xml:space="preserve">   Total Operating Expenses:</v>
          </cell>
          <cell r="C33">
            <v>111560125.05315664</v>
          </cell>
          <cell r="D33">
            <v>1499989638.201766</v>
          </cell>
          <cell r="E33">
            <v>411151148.65014392</v>
          </cell>
          <cell r="F33">
            <v>293833390.24984682</v>
          </cell>
          <cell r="G33">
            <v>255184367.19630358</v>
          </cell>
          <cell r="H33">
            <v>928387743.79126275</v>
          </cell>
          <cell r="I33">
            <v>127083518.57009631</v>
          </cell>
          <cell r="J33">
            <v>38649023.053543225</v>
          </cell>
          <cell r="L33">
            <v>28</v>
          </cell>
          <cell r="M33" t="str">
            <v xml:space="preserve">   Total Operating Expenses:</v>
          </cell>
          <cell r="N33">
            <v>111560125.11938091</v>
          </cell>
          <cell r="O33">
            <v>1499989637.2997427</v>
          </cell>
          <cell r="P33">
            <v>411151152.3915711</v>
          </cell>
          <cell r="Q33">
            <v>293833390.36379433</v>
          </cell>
          <cell r="R33">
            <v>255184367.29618371</v>
          </cell>
          <cell r="S33">
            <v>928387744.79437339</v>
          </cell>
          <cell r="T33">
            <v>127083518.60787404</v>
          </cell>
          <cell r="U33">
            <v>38649023.067610636</v>
          </cell>
        </row>
        <row r="34">
          <cell r="A34">
            <v>29</v>
          </cell>
          <cell r="L34">
            <v>29</v>
          </cell>
        </row>
        <row r="35">
          <cell r="A35">
            <v>30</v>
          </cell>
          <cell r="B35" t="str">
            <v xml:space="preserve">   Operating Rev For Return:</v>
          </cell>
          <cell r="C35">
            <v>14062772.497582763</v>
          </cell>
          <cell r="D35">
            <v>156295565.40120602</v>
          </cell>
          <cell r="E35">
            <v>25465376.277413309</v>
          </cell>
          <cell r="F35">
            <v>169241444.48659509</v>
          </cell>
          <cell r="G35">
            <v>145386824.65550604</v>
          </cell>
          <cell r="H35">
            <v>541565125.5359844</v>
          </cell>
          <cell r="I35">
            <v>73997893.896068186</v>
          </cell>
          <cell r="J35">
            <v>23854619.831089042</v>
          </cell>
          <cell r="L35">
            <v>30</v>
          </cell>
          <cell r="M35" t="str">
            <v xml:space="preserve">   Operating Rev For Return:</v>
          </cell>
          <cell r="N35">
            <v>14062772.431519285</v>
          </cell>
          <cell r="O35">
            <v>156295566.30103946</v>
          </cell>
          <cell r="P35">
            <v>25465372.535212755</v>
          </cell>
          <cell r="Q35">
            <v>169241444.37292418</v>
          </cell>
          <cell r="R35">
            <v>145386824.55586839</v>
          </cell>
          <cell r="S35">
            <v>541565124.5353092</v>
          </cell>
          <cell r="T35">
            <v>73997893.858382165</v>
          </cell>
          <cell r="U35">
            <v>23854619.817055784</v>
          </cell>
        </row>
        <row r="36">
          <cell r="A36">
            <v>31</v>
          </cell>
          <cell r="L36">
            <v>31</v>
          </cell>
        </row>
        <row r="37">
          <cell r="A37">
            <v>32</v>
          </cell>
          <cell r="B37" t="str">
            <v xml:space="preserve">   Rate Base:</v>
          </cell>
          <cell r="L37">
            <v>32</v>
          </cell>
          <cell r="M37" t="str">
            <v xml:space="preserve">   Rate Base:</v>
          </cell>
        </row>
        <row r="38">
          <cell r="A38">
            <v>33</v>
          </cell>
          <cell r="B38" t="str">
            <v>Electric Plant In Service</v>
          </cell>
          <cell r="C38">
            <v>381219212.2022748</v>
          </cell>
          <cell r="D38">
            <v>4360392345.1151505</v>
          </cell>
          <cell r="E38">
            <v>1165713304.3043392</v>
          </cell>
          <cell r="F38">
            <v>2232737348.3255143</v>
          </cell>
          <cell r="G38">
            <v>1918622533.3399415</v>
          </cell>
          <cell r="H38">
            <v>7157003220.9037676</v>
          </cell>
          <cell r="I38">
            <v>972387478.50520468</v>
          </cell>
          <cell r="J38">
            <v>314114814.98557293</v>
          </cell>
          <cell r="L38">
            <v>33</v>
          </cell>
          <cell r="M38" t="str">
            <v>Electric Plant In Service</v>
          </cell>
          <cell r="N38">
            <v>381219212.26865935</v>
          </cell>
          <cell r="O38">
            <v>4360392344.2109432</v>
          </cell>
          <cell r="P38">
            <v>1165713303.9850171</v>
          </cell>
          <cell r="Q38">
            <v>2232737348.4397378</v>
          </cell>
          <cell r="R38">
            <v>1918622533.4400635</v>
          </cell>
          <cell r="S38">
            <v>7157003221.9093065</v>
          </cell>
          <cell r="T38">
            <v>972387478.54307377</v>
          </cell>
          <cell r="U38">
            <v>314114814.99967444</v>
          </cell>
        </row>
        <row r="39">
          <cell r="A39">
            <v>34</v>
          </cell>
          <cell r="B39" t="str">
            <v>Plant Held for Future Use</v>
          </cell>
          <cell r="C39">
            <v>22671.644040263593</v>
          </cell>
          <cell r="D39">
            <v>635788.19251786673</v>
          </cell>
          <cell r="E39">
            <v>102718.85344186971</v>
          </cell>
          <cell r="F39">
            <v>1800017.7868809509</v>
          </cell>
          <cell r="G39">
            <v>1559138.9835814147</v>
          </cell>
          <cell r="H39">
            <v>6619846.9768716563</v>
          </cell>
          <cell r="I39">
            <v>736503.56102110702</v>
          </cell>
          <cell r="J39">
            <v>240878.80329953617</v>
          </cell>
          <cell r="L39">
            <v>34</v>
          </cell>
          <cell r="M39" t="str">
            <v>Plant Held for Future Use</v>
          </cell>
          <cell r="N39">
            <v>22671.644040263593</v>
          </cell>
          <cell r="O39">
            <v>635788.19251786673</v>
          </cell>
          <cell r="P39">
            <v>102718.85344186971</v>
          </cell>
          <cell r="Q39">
            <v>1800017.7868809509</v>
          </cell>
          <cell r="R39">
            <v>1559138.9835814147</v>
          </cell>
          <cell r="S39">
            <v>6619846.9768716563</v>
          </cell>
          <cell r="T39">
            <v>736503.56102110702</v>
          </cell>
          <cell r="U39">
            <v>240878.80329953617</v>
          </cell>
        </row>
        <row r="40">
          <cell r="A40">
            <v>35</v>
          </cell>
          <cell r="B40" t="str">
            <v>Misc Deferred Debits</v>
          </cell>
          <cell r="C40">
            <v>4800133.9472253881</v>
          </cell>
          <cell r="D40">
            <v>32488648.903170817</v>
          </cell>
          <cell r="E40">
            <v>8368048.5908725131</v>
          </cell>
          <cell r="F40">
            <v>10234366.313895602</v>
          </cell>
          <cell r="G40">
            <v>8851815.9544209987</v>
          </cell>
          <cell r="H40">
            <v>32763207.944892142</v>
          </cell>
          <cell r="I40">
            <v>3977597.3927184255</v>
          </cell>
          <cell r="J40">
            <v>1382550.3594746024</v>
          </cell>
          <cell r="L40">
            <v>35</v>
          </cell>
          <cell r="M40" t="str">
            <v>Misc Deferred Debits</v>
          </cell>
          <cell r="N40">
            <v>4800133.947975711</v>
          </cell>
          <cell r="O40">
            <v>32488648.892950866</v>
          </cell>
          <cell r="P40">
            <v>8368048.5872633168</v>
          </cell>
          <cell r="Q40">
            <v>10234366.315186631</v>
          </cell>
          <cell r="R40">
            <v>8851815.955552645</v>
          </cell>
          <cell r="S40">
            <v>32763207.956257425</v>
          </cell>
          <cell r="T40">
            <v>3977597.3931464492</v>
          </cell>
          <cell r="U40">
            <v>1382550.3596339866</v>
          </cell>
        </row>
        <row r="41">
          <cell r="A41">
            <v>36</v>
          </cell>
          <cell r="B41" t="str">
            <v>Elec Plant Acq Adj</v>
          </cell>
          <cell r="C41">
            <v>0</v>
          </cell>
          <cell r="D41">
            <v>0</v>
          </cell>
          <cell r="E41">
            <v>0</v>
          </cell>
          <cell r="F41">
            <v>16540197.978727881</v>
          </cell>
          <cell r="G41">
            <v>14347783.829504002</v>
          </cell>
          <cell r="H41">
            <v>48376242.312371247</v>
          </cell>
          <cell r="I41">
            <v>6807921.9576345561</v>
          </cell>
          <cell r="J41">
            <v>2192414.149223878</v>
          </cell>
          <cell r="L41">
            <v>36</v>
          </cell>
          <cell r="M41" t="str">
            <v>Elec Plant Acq Adj</v>
          </cell>
          <cell r="N41">
            <v>0</v>
          </cell>
          <cell r="O41">
            <v>0</v>
          </cell>
          <cell r="P41">
            <v>0</v>
          </cell>
          <cell r="Q41">
            <v>16540197.978727881</v>
          </cell>
          <cell r="R41">
            <v>14347783.829504002</v>
          </cell>
          <cell r="S41">
            <v>48376242.312371247</v>
          </cell>
          <cell r="T41">
            <v>6807921.9576345561</v>
          </cell>
          <cell r="U41">
            <v>2192414.149223878</v>
          </cell>
        </row>
        <row r="42">
          <cell r="A42">
            <v>37</v>
          </cell>
          <cell r="B42" t="str">
            <v>Nuclear Fuel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37</v>
          </cell>
          <cell r="M42" t="str">
            <v>Nuclear Fuel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>
            <v>38</v>
          </cell>
          <cell r="B43" t="str">
            <v>Prepayments</v>
          </cell>
          <cell r="C43">
            <v>805045.38622974581</v>
          </cell>
          <cell r="D43">
            <v>11254085.47298635</v>
          </cell>
          <cell r="E43">
            <v>2587030.9013679707</v>
          </cell>
          <cell r="F43">
            <v>4861623.1323852269</v>
          </cell>
          <cell r="G43">
            <v>4192265.0818970851</v>
          </cell>
          <cell r="H43">
            <v>17196758.442474011</v>
          </cell>
          <cell r="I43">
            <v>2217417.0248360462</v>
          </cell>
          <cell r="J43">
            <v>669358.05048814206</v>
          </cell>
          <cell r="L43">
            <v>38</v>
          </cell>
          <cell r="M43" t="str">
            <v>Prepayments</v>
          </cell>
          <cell r="N43">
            <v>805045.37281655683</v>
          </cell>
          <cell r="O43">
            <v>11254085.655683765</v>
          </cell>
          <cell r="P43">
            <v>2587030.9658879163</v>
          </cell>
          <cell r="Q43">
            <v>4861623.1093060775</v>
          </cell>
          <cell r="R43">
            <v>4192265.0616671746</v>
          </cell>
          <cell r="S43">
            <v>17196758.239302102</v>
          </cell>
          <cell r="T43">
            <v>2217417.017184475</v>
          </cell>
          <cell r="U43">
            <v>669358.04763890291</v>
          </cell>
        </row>
        <row r="44">
          <cell r="A44">
            <v>39</v>
          </cell>
          <cell r="B44" t="str">
            <v>Fuel Stock</v>
          </cell>
          <cell r="C44">
            <v>575838.12682024785</v>
          </cell>
          <cell r="D44">
            <v>8700195.8507311381</v>
          </cell>
          <cell r="E44">
            <v>2516743.8687479584</v>
          </cell>
          <cell r="F44">
            <v>17243905.931475069</v>
          </cell>
          <cell r="G44">
            <v>14795101.254695127</v>
          </cell>
          <cell r="H44">
            <v>43610400.749598995</v>
          </cell>
          <cell r="I44">
            <v>6784852.8414635612</v>
          </cell>
          <cell r="J44">
            <v>2448804.6767799417</v>
          </cell>
          <cell r="L44">
            <v>39</v>
          </cell>
          <cell r="M44" t="str">
            <v>Fuel Stock</v>
          </cell>
          <cell r="N44">
            <v>575838.12682024785</v>
          </cell>
          <cell r="O44">
            <v>8700195.8507311381</v>
          </cell>
          <cell r="P44">
            <v>2516743.8687479584</v>
          </cell>
          <cell r="Q44">
            <v>17243905.931475069</v>
          </cell>
          <cell r="R44">
            <v>14795101.254695127</v>
          </cell>
          <cell r="S44">
            <v>43610400.749598995</v>
          </cell>
          <cell r="T44">
            <v>6784852.8414635612</v>
          </cell>
          <cell r="U44">
            <v>2448804.6767799417</v>
          </cell>
        </row>
        <row r="45">
          <cell r="A45">
            <v>40</v>
          </cell>
          <cell r="B45" t="str">
            <v>Material &amp; Supplies</v>
          </cell>
          <cell r="C45">
            <v>1422984.2406823987</v>
          </cell>
          <cell r="D45">
            <v>31349694.812603019</v>
          </cell>
          <cell r="E45">
            <v>6381359.7166541256</v>
          </cell>
          <cell r="F45">
            <v>23837683.258490477</v>
          </cell>
          <cell r="G45">
            <v>20704701.182149883</v>
          </cell>
          <cell r="H45">
            <v>76108721.919313893</v>
          </cell>
          <cell r="I45">
            <v>11054792.260024125</v>
          </cell>
          <cell r="J45">
            <v>3132982.0763405925</v>
          </cell>
          <cell r="L45">
            <v>40</v>
          </cell>
          <cell r="M45" t="str">
            <v>Material &amp; Supplies</v>
          </cell>
          <cell r="N45">
            <v>1422984.2406841528</v>
          </cell>
          <cell r="O45">
            <v>31349694.812579129</v>
          </cell>
          <cell r="P45">
            <v>6381359.7166456878</v>
          </cell>
          <cell r="Q45">
            <v>23837683.258493494</v>
          </cell>
          <cell r="R45">
            <v>20704701.182152528</v>
          </cell>
          <cell r="S45">
            <v>76108721.919340476</v>
          </cell>
          <cell r="T45">
            <v>11054792.260025123</v>
          </cell>
          <cell r="U45">
            <v>3132982.076340965</v>
          </cell>
        </row>
        <row r="46">
          <cell r="A46">
            <v>41</v>
          </cell>
          <cell r="B46" t="str">
            <v>Working Capital</v>
          </cell>
          <cell r="C46">
            <v>4294579.2374047153</v>
          </cell>
          <cell r="D46">
            <v>47874674.220685929</v>
          </cell>
          <cell r="E46">
            <v>12445163.90265738</v>
          </cell>
          <cell r="F46">
            <v>18919612.31177371</v>
          </cell>
          <cell r="G46">
            <v>16441830.604929775</v>
          </cell>
          <cell r="H46">
            <v>66633439.256949611</v>
          </cell>
          <cell r="I46">
            <v>8662200.2236287463</v>
          </cell>
          <cell r="J46">
            <v>2477781.7068439336</v>
          </cell>
          <cell r="L46">
            <v>41</v>
          </cell>
          <cell r="M46" t="str">
            <v>Working Capital</v>
          </cell>
          <cell r="N46">
            <v>4294579.1596392496</v>
          </cell>
          <cell r="O46">
            <v>47874675.27990827</v>
          </cell>
          <cell r="P46">
            <v>12445164.2767238</v>
          </cell>
          <cell r="Q46">
            <v>18919612.177968025</v>
          </cell>
          <cell r="R46">
            <v>16441830.487643089</v>
          </cell>
          <cell r="S46">
            <v>66633438.079022579</v>
          </cell>
          <cell r="T46">
            <v>8662200.1792673357</v>
          </cell>
          <cell r="U46">
            <v>2477781.6903249379</v>
          </cell>
        </row>
        <row r="47">
          <cell r="A47">
            <v>42</v>
          </cell>
          <cell r="B47" t="str">
            <v>Weatherization</v>
          </cell>
          <cell r="C47">
            <v>408768.05909039249</v>
          </cell>
          <cell r="D47">
            <v>-659.5662392542107</v>
          </cell>
          <cell r="E47">
            <v>2100038.729370412</v>
          </cell>
          <cell r="F47">
            <v>416267.61062684224</v>
          </cell>
          <cell r="G47">
            <v>396339.43058786425</v>
          </cell>
          <cell r="H47">
            <v>6556322.3983415449</v>
          </cell>
          <cell r="I47">
            <v>5594051.5457947832</v>
          </cell>
          <cell r="J47">
            <v>19928.180038978011</v>
          </cell>
          <cell r="L47">
            <v>42</v>
          </cell>
          <cell r="M47" t="str">
            <v>Weatherization</v>
          </cell>
          <cell r="N47">
            <v>408768.05909013504</v>
          </cell>
          <cell r="O47">
            <v>-659.56623574720356</v>
          </cell>
          <cell r="P47">
            <v>2100038.7293716506</v>
          </cell>
          <cell r="Q47">
            <v>416267.61062639923</v>
          </cell>
          <cell r="R47">
            <v>396339.43058747589</v>
          </cell>
          <cell r="S47">
            <v>6556322.3983376445</v>
          </cell>
          <cell r="T47">
            <v>5594051.545794636</v>
          </cell>
          <cell r="U47">
            <v>19928.180038923318</v>
          </cell>
        </row>
        <row r="48">
          <cell r="A48">
            <v>43</v>
          </cell>
          <cell r="B48" t="str">
            <v xml:space="preserve">Misc Rate Base </v>
          </cell>
          <cell r="C48">
            <v>294257.54585847346</v>
          </cell>
          <cell r="D48">
            <v>4380157.0086926091</v>
          </cell>
          <cell r="E48">
            <v>474771.24544890749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43</v>
          </cell>
          <cell r="M48" t="str">
            <v xml:space="preserve">Misc Rate Base </v>
          </cell>
          <cell r="N48">
            <v>294257.54585847346</v>
          </cell>
          <cell r="O48">
            <v>4380157.0086926091</v>
          </cell>
          <cell r="P48">
            <v>474771.24544890749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44</v>
          </cell>
          <cell r="B49" t="str">
            <v xml:space="preserve">   Total Electric Plant:</v>
          </cell>
          <cell r="C49">
            <v>393843490.3896265</v>
          </cell>
          <cell r="D49">
            <v>4497074930.0102987</v>
          </cell>
          <cell r="E49">
            <v>1200689180.1129</v>
          </cell>
          <cell r="F49">
            <v>2326591022.6497698</v>
          </cell>
          <cell r="G49">
            <v>1999911509.6617074</v>
          </cell>
          <cell r="H49">
            <v>7454868160.9045801</v>
          </cell>
          <cell r="I49">
            <v>1018222815.312326</v>
          </cell>
          <cell r="J49">
            <v>326679512.9880625</v>
          </cell>
          <cell r="L49">
            <v>44</v>
          </cell>
          <cell r="M49" t="str">
            <v xml:space="preserve">   Total Electric Plant:</v>
          </cell>
          <cell r="N49">
            <v>393843490.36558419</v>
          </cell>
          <cell r="O49">
            <v>4497074930.3377714</v>
          </cell>
          <cell r="P49">
            <v>1200689180.2285483</v>
          </cell>
          <cell r="Q49">
            <v>2326591022.6084023</v>
          </cell>
          <cell r="R49">
            <v>1999911509.6254468</v>
          </cell>
          <cell r="S49">
            <v>7454868160.5404081</v>
          </cell>
          <cell r="T49">
            <v>1018222815.2986109</v>
          </cell>
          <cell r="U49">
            <v>326679512.98295552</v>
          </cell>
        </row>
        <row r="50">
          <cell r="A50">
            <v>45</v>
          </cell>
          <cell r="L50">
            <v>45</v>
          </cell>
        </row>
        <row r="51">
          <cell r="A51">
            <v>46</v>
          </cell>
          <cell r="B51" t="str">
            <v>Rate Base Deductions:</v>
          </cell>
          <cell r="L51">
            <v>46</v>
          </cell>
          <cell r="M51" t="str">
            <v>Rate Base Deductions:</v>
          </cell>
        </row>
        <row r="52">
          <cell r="A52">
            <v>47</v>
          </cell>
          <cell r="B52" t="str">
            <v>Accum Prov For Deprec</v>
          </cell>
          <cell r="C52">
            <v>-152826693.40285283</v>
          </cell>
          <cell r="D52">
            <v>-1691337276.8600812</v>
          </cell>
          <cell r="E52">
            <v>-455513070.3357898</v>
          </cell>
          <cell r="F52">
            <v>-879920227.28449357</v>
          </cell>
          <cell r="G52">
            <v>-756325611.01210451</v>
          </cell>
          <cell r="H52">
            <v>-2623054396.3166552</v>
          </cell>
          <cell r="I52">
            <v>-387558957.21141553</v>
          </cell>
          <cell r="J52">
            <v>-123594616.2723891</v>
          </cell>
          <cell r="L52">
            <v>47</v>
          </cell>
          <cell r="M52" t="str">
            <v>Accum Prov For Deprec</v>
          </cell>
          <cell r="N52">
            <v>-152826693.41288137</v>
          </cell>
          <cell r="O52">
            <v>-1691337276.7234855</v>
          </cell>
          <cell r="P52">
            <v>-455513070.28755075</v>
          </cell>
          <cell r="Q52">
            <v>-879920227.30174887</v>
          </cell>
          <cell r="R52">
            <v>-756325611.02722955</v>
          </cell>
          <cell r="S52">
            <v>-2623054396.4685593</v>
          </cell>
          <cell r="T52">
            <v>-387558957.21713632</v>
          </cell>
          <cell r="U52">
            <v>-123594616.27451937</v>
          </cell>
        </row>
        <row r="53">
          <cell r="A53">
            <v>48</v>
          </cell>
          <cell r="B53" t="str">
            <v>Accum Prov For Amort</v>
          </cell>
          <cell r="C53">
            <v>-10324749.558781337</v>
          </cell>
          <cell r="D53">
            <v>-126907044.23160407</v>
          </cell>
          <cell r="E53">
            <v>-32275734.382752582</v>
          </cell>
          <cell r="F53">
            <v>-51854664.250169158</v>
          </cell>
          <cell r="G53">
            <v>-45592413.291019194</v>
          </cell>
          <cell r="H53">
            <v>-161924813.91704053</v>
          </cell>
          <cell r="I53">
            <v>-21041538.180191319</v>
          </cell>
          <cell r="J53">
            <v>-6262250.9591499623</v>
          </cell>
          <cell r="L53">
            <v>48</v>
          </cell>
          <cell r="M53" t="str">
            <v>Accum Prov For Amort</v>
          </cell>
          <cell r="N53">
            <v>-10324749.58527774</v>
          </cell>
          <cell r="O53">
            <v>-126907043.87070373</v>
          </cell>
          <cell r="P53">
            <v>-32275734.255299926</v>
          </cell>
          <cell r="Q53">
            <v>-51854664.295759693</v>
          </cell>
          <cell r="R53">
            <v>-45592413.330981344</v>
          </cell>
          <cell r="S53">
            <v>-161924814.3183862</v>
          </cell>
          <cell r="T53">
            <v>-21041538.195306227</v>
          </cell>
          <cell r="U53">
            <v>-6262250.9647783469</v>
          </cell>
        </row>
        <row r="54">
          <cell r="A54">
            <v>49</v>
          </cell>
          <cell r="B54" t="str">
            <v>Accum Def Income Tax</v>
          </cell>
          <cell r="C54">
            <v>-34476087.710398182</v>
          </cell>
          <cell r="D54">
            <v>-371666371.24572831</v>
          </cell>
          <cell r="E54">
            <v>-88855751.974293724</v>
          </cell>
          <cell r="F54">
            <v>-155919475.5337016</v>
          </cell>
          <cell r="G54">
            <v>-130232952.77661256</v>
          </cell>
          <cell r="H54">
            <v>-565555973.71251786</v>
          </cell>
          <cell r="I54">
            <v>-80027600.830526143</v>
          </cell>
          <cell r="J54">
            <v>-25686522.757089026</v>
          </cell>
          <cell r="L54">
            <v>49</v>
          </cell>
          <cell r="M54" t="str">
            <v>Accum Def Income Tax</v>
          </cell>
          <cell r="N54">
            <v>-34476087.604964301</v>
          </cell>
          <cell r="O54">
            <v>-371666372.68181461</v>
          </cell>
          <cell r="P54">
            <v>-88855752.481450364</v>
          </cell>
          <cell r="Q54">
            <v>-155919475.35228878</v>
          </cell>
          <cell r="R54">
            <v>-130232952.61759609</v>
          </cell>
          <cell r="S54">
            <v>-565555972.11549258</v>
          </cell>
          <cell r="T54">
            <v>-80027600.770381257</v>
          </cell>
          <cell r="U54">
            <v>-25686522.734692682</v>
          </cell>
        </row>
        <row r="55">
          <cell r="A55">
            <v>50</v>
          </cell>
          <cell r="B55" t="str">
            <v>Unamortized ITC</v>
          </cell>
          <cell r="C55">
            <v>-485987.87262933265</v>
          </cell>
          <cell r="D55">
            <v>-7045038.4936113218</v>
          </cell>
          <cell r="E55">
            <v>-1439630.7646533309</v>
          </cell>
          <cell r="F55">
            <v>-1400533.0246153311</v>
          </cell>
          <cell r="G55">
            <v>-1349474.934647331</v>
          </cell>
          <cell r="H55">
            <v>-177010.35437666654</v>
          </cell>
          <cell r="I55">
            <v>-52729.176629999958</v>
          </cell>
          <cell r="J55">
            <v>-51058.089967999957</v>
          </cell>
          <cell r="L55">
            <v>50</v>
          </cell>
          <cell r="M55" t="str">
            <v>Unamortized ITC</v>
          </cell>
          <cell r="N55">
            <v>-485987.87262933265</v>
          </cell>
          <cell r="O55">
            <v>-7045038.4936113218</v>
          </cell>
          <cell r="P55">
            <v>-1439630.7646533309</v>
          </cell>
          <cell r="Q55">
            <v>-1400533.0246153311</v>
          </cell>
          <cell r="R55">
            <v>-1349474.934647331</v>
          </cell>
          <cell r="S55">
            <v>-177010.35437666654</v>
          </cell>
          <cell r="T55">
            <v>-52729.176629999958</v>
          </cell>
          <cell r="U55">
            <v>-51058.089967999957</v>
          </cell>
        </row>
        <row r="56">
          <cell r="A56">
            <v>51</v>
          </cell>
          <cell r="B56" t="str">
            <v>Customer Adv For Const</v>
          </cell>
          <cell r="C56">
            <v>72279.237831746432</v>
          </cell>
          <cell r="D56">
            <v>-77901.235620867694</v>
          </cell>
          <cell r="E56">
            <v>206261.66434642594</v>
          </cell>
          <cell r="F56">
            <v>-4383409.1810825616</v>
          </cell>
          <cell r="G56">
            <v>-3334655.9585801507</v>
          </cell>
          <cell r="H56">
            <v>-12435484.812841244</v>
          </cell>
          <cell r="I56">
            <v>-242622.92722368348</v>
          </cell>
          <cell r="J56">
            <v>-1048753.2225024106</v>
          </cell>
          <cell r="L56">
            <v>51</v>
          </cell>
          <cell r="M56" t="str">
            <v>Customer Adv For Const</v>
          </cell>
          <cell r="N56">
            <v>72279.237831746432</v>
          </cell>
          <cell r="O56">
            <v>-77901.235620867694</v>
          </cell>
          <cell r="P56">
            <v>206261.66434642594</v>
          </cell>
          <cell r="Q56">
            <v>-4383409.1810825616</v>
          </cell>
          <cell r="R56">
            <v>-3334655.9585801507</v>
          </cell>
          <cell r="S56">
            <v>-12435484.812841244</v>
          </cell>
          <cell r="T56">
            <v>-242622.92722368348</v>
          </cell>
          <cell r="U56">
            <v>-1048753.2225024106</v>
          </cell>
        </row>
        <row r="57">
          <cell r="A57">
            <v>52</v>
          </cell>
          <cell r="B57" t="str">
            <v>Customer Service Deposits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52</v>
          </cell>
          <cell r="M57" t="str">
            <v>Customer Service Deposits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53</v>
          </cell>
          <cell r="B58" t="str">
            <v>Misc Rate Base Deductions</v>
          </cell>
          <cell r="C58">
            <v>-1430169.9373617629</v>
          </cell>
          <cell r="D58">
            <v>-17743277.177475363</v>
          </cell>
          <cell r="E58">
            <v>-4709705.5525476784</v>
          </cell>
          <cell r="F58">
            <v>-8538060.2133495994</v>
          </cell>
          <cell r="G58">
            <v>-7377891.3918645233</v>
          </cell>
          <cell r="H58">
            <v>-25857754.228133671</v>
          </cell>
          <cell r="I58">
            <v>-3707991.0236406168</v>
          </cell>
          <cell r="J58">
            <v>-1160168.8214850761</v>
          </cell>
          <cell r="L58">
            <v>53</v>
          </cell>
          <cell r="M58" t="str">
            <v>Misc Rate Base Deductions</v>
          </cell>
          <cell r="N58">
            <v>-1430169.9403596641</v>
          </cell>
          <cell r="O58">
            <v>-17743277.136641763</v>
          </cell>
          <cell r="P58">
            <v>-4709705.5381272128</v>
          </cell>
          <cell r="Q58">
            <v>-8538060.2185078822</v>
          </cell>
          <cell r="R58">
            <v>-7377891.3963859901</v>
          </cell>
          <cell r="S58">
            <v>-25857754.273543406</v>
          </cell>
          <cell r="T58">
            <v>-3707991.0253507737</v>
          </cell>
          <cell r="U58">
            <v>-1160168.8221218926</v>
          </cell>
        </row>
        <row r="59">
          <cell r="A59">
            <v>54</v>
          </cell>
          <cell r="L59">
            <v>54</v>
          </cell>
        </row>
        <row r="60">
          <cell r="A60">
            <v>55</v>
          </cell>
          <cell r="B60" t="str">
            <v xml:space="preserve">     Total Rate Base Deductions</v>
          </cell>
          <cell r="C60">
            <v>-199471409.24419174</v>
          </cell>
          <cell r="D60">
            <v>-2214776909.2441216</v>
          </cell>
          <cell r="E60">
            <v>-582587631.34569073</v>
          </cell>
          <cell r="F60">
            <v>-1102016369.4874117</v>
          </cell>
          <cell r="G60">
            <v>-944212999.36482823</v>
          </cell>
          <cell r="H60">
            <v>-3389005433.3415651</v>
          </cell>
          <cell r="I60">
            <v>-492631439.34962738</v>
          </cell>
          <cell r="J60">
            <v>-157803370.12258357</v>
          </cell>
          <cell r="L60">
            <v>55</v>
          </cell>
          <cell r="M60" t="str">
            <v xml:space="preserve">     Total Rate Base Deductions</v>
          </cell>
          <cell r="N60">
            <v>-199471409.17828068</v>
          </cell>
          <cell r="O60">
            <v>-2214776910.1418781</v>
          </cell>
          <cell r="P60">
            <v>-582587631.6627351</v>
          </cell>
          <cell r="Q60">
            <v>-1102016369.3740032</v>
          </cell>
          <cell r="R60">
            <v>-944212999.26542044</v>
          </cell>
          <cell r="S60">
            <v>-3389005432.3431997</v>
          </cell>
          <cell r="T60">
            <v>-492631439.31202829</v>
          </cell>
          <cell r="U60">
            <v>-157803370.10858271</v>
          </cell>
        </row>
        <row r="61">
          <cell r="A61">
            <v>56</v>
          </cell>
          <cell r="L61">
            <v>56</v>
          </cell>
        </row>
        <row r="62">
          <cell r="A62">
            <v>57</v>
          </cell>
          <cell r="B62" t="str">
            <v xml:space="preserve">   Total Rate Base:</v>
          </cell>
          <cell r="C62">
            <v>194372081.14543477</v>
          </cell>
          <cell r="D62">
            <v>2282298020.7661772</v>
          </cell>
          <cell r="E62">
            <v>618101548.76720929</v>
          </cell>
          <cell r="F62">
            <v>1224574653.162358</v>
          </cell>
          <cell r="G62">
            <v>1055698510.2968792</v>
          </cell>
          <cell r="H62">
            <v>4065862727.563015</v>
          </cell>
          <cell r="I62">
            <v>525591375.96269858</v>
          </cell>
          <cell r="J62">
            <v>168876142.86547893</v>
          </cell>
          <cell r="L62">
            <v>57</v>
          </cell>
          <cell r="M62" t="str">
            <v xml:space="preserve">   Total Rate Base:</v>
          </cell>
          <cell r="N62">
            <v>194372081.18730351</v>
          </cell>
          <cell r="O62">
            <v>2282298020.1958933</v>
          </cell>
          <cell r="P62">
            <v>618101548.56581318</v>
          </cell>
          <cell r="Q62">
            <v>1224574653.2343991</v>
          </cell>
          <cell r="R62">
            <v>1055698510.3600264</v>
          </cell>
          <cell r="S62">
            <v>4065862728.1972084</v>
          </cell>
          <cell r="T62">
            <v>525591375.98658264</v>
          </cell>
          <cell r="U62">
            <v>168876142.87437281</v>
          </cell>
        </row>
        <row r="63">
          <cell r="A63">
            <v>58</v>
          </cell>
          <cell r="L63">
            <v>58</v>
          </cell>
        </row>
        <row r="64">
          <cell r="A64">
            <v>59</v>
          </cell>
          <cell r="B64" t="str">
            <v>Return on Rate Base</v>
          </cell>
          <cell r="L64">
            <v>59</v>
          </cell>
          <cell r="M64" t="str">
            <v>Return on Rate Base</v>
          </cell>
        </row>
        <row r="65">
          <cell r="A65">
            <v>60</v>
          </cell>
          <cell r="B65" t="str">
            <v>Return on Equity</v>
          </cell>
          <cell r="L65">
            <v>60</v>
          </cell>
          <cell r="M65" t="str">
            <v>Return on Equity</v>
          </cell>
        </row>
        <row r="66">
          <cell r="A66">
            <v>61</v>
          </cell>
          <cell r="L66">
            <v>61</v>
          </cell>
        </row>
        <row r="67">
          <cell r="A67">
            <v>62</v>
          </cell>
          <cell r="B67" t="str">
            <v>TAX CALCULATION:</v>
          </cell>
          <cell r="L67">
            <v>62</v>
          </cell>
          <cell r="M67" t="str">
            <v>TAX CALCULATION:</v>
          </cell>
        </row>
        <row r="68">
          <cell r="A68">
            <v>63</v>
          </cell>
          <cell r="B68" t="str">
            <v>Operating Revenue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63</v>
          </cell>
          <cell r="M68" t="str">
            <v>Operating Revenue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64</v>
          </cell>
          <cell r="B69" t="str">
            <v>Other Deductions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64</v>
          </cell>
          <cell r="M69" t="str">
            <v>Other Deductions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65</v>
          </cell>
          <cell r="B70" t="str">
            <v>Interest (AFUDC)</v>
          </cell>
          <cell r="C70">
            <v>-1010225.8338528962</v>
          </cell>
          <cell r="D70">
            <v>-11776814.227473551</v>
          </cell>
          <cell r="E70">
            <v>-3140568.8482446959</v>
          </cell>
          <cell r="F70">
            <v>0</v>
          </cell>
          <cell r="G70">
            <v>-5173271.3538428014</v>
          </cell>
          <cell r="H70">
            <v>-20253940.402032237</v>
          </cell>
          <cell r="I70">
            <v>-2611812.7273674929</v>
          </cell>
          <cell r="J70">
            <v>-853597.66627608298</v>
          </cell>
          <cell r="L70">
            <v>65</v>
          </cell>
          <cell r="M70" t="str">
            <v>Interest (AFUDC)</v>
          </cell>
          <cell r="N70">
            <v>-1010225.6662520111</v>
          </cell>
          <cell r="O70">
            <v>-11776816.51031982</v>
          </cell>
          <cell r="P70">
            <v>-3140569.6544362712</v>
          </cell>
          <cell r="Q70">
            <v>0</v>
          </cell>
          <cell r="R70">
            <v>-5173271.1010654038</v>
          </cell>
          <cell r="S70">
            <v>-20253937.863352448</v>
          </cell>
          <cell r="T70">
            <v>-2611812.631759353</v>
          </cell>
          <cell r="U70">
            <v>-853597.63067418325</v>
          </cell>
        </row>
        <row r="71">
          <cell r="A71">
            <v>66</v>
          </cell>
          <cell r="B71" t="str">
            <v>Interest</v>
          </cell>
          <cell r="C71">
            <v>6643947.660578521</v>
          </cell>
          <cell r="D71">
            <v>77452520.727245912</v>
          </cell>
          <cell r="E71">
            <v>20654564.903177373</v>
          </cell>
          <cell r="F71">
            <v>39636882.155463427</v>
          </cell>
          <cell r="G71">
            <v>34023030.254348725</v>
          </cell>
          <cell r="H71">
            <v>133203997.99949452</v>
          </cell>
          <cell r="I71">
            <v>17177096.920676526</v>
          </cell>
          <cell r="J71">
            <v>5613851.9011147013</v>
          </cell>
          <cell r="L71">
            <v>66</v>
          </cell>
          <cell r="M71" t="str">
            <v>Interest</v>
          </cell>
          <cell r="N71">
            <v>6643946.5583185395</v>
          </cell>
          <cell r="O71">
            <v>77452535.74083063</v>
          </cell>
          <cell r="P71">
            <v>20654570.205253847</v>
          </cell>
          <cell r="Q71">
            <v>39636880.258880608</v>
          </cell>
          <cell r="R71">
            <v>34023028.59190876</v>
          </cell>
          <cell r="S71">
            <v>133203981.30337067</v>
          </cell>
          <cell r="T71">
            <v>17177096.291890908</v>
          </cell>
          <cell r="U71">
            <v>5613851.6669718483</v>
          </cell>
        </row>
        <row r="72">
          <cell r="A72">
            <v>67</v>
          </cell>
          <cell r="B72" t="str">
            <v>Schedule "M" Additions</v>
          </cell>
          <cell r="C72">
            <v>22947151.732648492</v>
          </cell>
          <cell r="D72">
            <v>246882958.28201783</v>
          </cell>
          <cell r="E72">
            <v>64341037.979238182</v>
          </cell>
          <cell r="F72">
            <v>105406342.36138505</v>
          </cell>
          <cell r="G72">
            <v>89953732.030348033</v>
          </cell>
          <cell r="H72">
            <v>340376814.80604202</v>
          </cell>
          <cell r="I72">
            <v>44987118.898922272</v>
          </cell>
          <cell r="J72">
            <v>15452610.331037022</v>
          </cell>
          <cell r="L72">
            <v>67</v>
          </cell>
          <cell r="M72" t="str">
            <v>Schedule "M" Additions</v>
          </cell>
          <cell r="N72">
            <v>22947148.722242586</v>
          </cell>
          <cell r="O72">
            <v>246882999.28594142</v>
          </cell>
          <cell r="P72">
            <v>64341052.459853157</v>
          </cell>
          <cell r="Q72">
            <v>105406337.18158698</v>
          </cell>
          <cell r="R72">
            <v>89953727.490022525</v>
          </cell>
          <cell r="S72">
            <v>340376769.20689952</v>
          </cell>
          <cell r="T72">
            <v>44987117.181632355</v>
          </cell>
          <cell r="U72">
            <v>15452609.691564448</v>
          </cell>
        </row>
        <row r="73">
          <cell r="A73">
            <v>68</v>
          </cell>
          <cell r="B73" t="str">
            <v>Schedule "M" Deductions</v>
          </cell>
          <cell r="C73">
            <v>32497217.563189611</v>
          </cell>
          <cell r="D73">
            <v>386320528.50711328</v>
          </cell>
          <cell r="E73">
            <v>107216314.83077878</v>
          </cell>
          <cell r="F73">
            <v>173942963.93593055</v>
          </cell>
          <cell r="G73">
            <v>153502364.44762158</v>
          </cell>
          <cell r="H73">
            <v>487498462.00005543</v>
          </cell>
          <cell r="I73">
            <v>64922901.976440474</v>
          </cell>
          <cell r="J73">
            <v>20440599.488308955</v>
          </cell>
          <cell r="L73">
            <v>68</v>
          </cell>
          <cell r="M73" t="str">
            <v>Schedule "M" Deductions</v>
          </cell>
          <cell r="N73">
            <v>32497216.89390694</v>
          </cell>
          <cell r="O73">
            <v>386320537.62323135</v>
          </cell>
          <cell r="P73">
            <v>107216318.05015349</v>
          </cell>
          <cell r="Q73">
            <v>173942962.78434196</v>
          </cell>
          <cell r="R73">
            <v>153502363.4382025</v>
          </cell>
          <cell r="S73">
            <v>487498451.86231428</v>
          </cell>
          <cell r="T73">
            <v>64922901.594647318</v>
          </cell>
          <cell r="U73">
            <v>20440599.34613945</v>
          </cell>
        </row>
        <row r="74">
          <cell r="A74">
            <v>69</v>
          </cell>
          <cell r="B74" t="str">
            <v>Income Before Tax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69</v>
          </cell>
          <cell r="M74" t="str">
            <v>Income Before Tax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70</v>
          </cell>
          <cell r="L75">
            <v>70</v>
          </cell>
        </row>
        <row r="76">
          <cell r="A76">
            <v>71</v>
          </cell>
          <cell r="B76" t="str">
            <v>State Income Taxes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71</v>
          </cell>
          <cell r="M76" t="str">
            <v>State Income Taxes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72</v>
          </cell>
          <cell r="B77" t="str">
            <v>Taxable Income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72</v>
          </cell>
          <cell r="M77" t="str">
            <v>Taxable Income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73</v>
          </cell>
          <cell r="L78">
            <v>73</v>
          </cell>
        </row>
        <row r="79">
          <cell r="A79">
            <v>74</v>
          </cell>
          <cell r="B79" t="str">
            <v>Federal Income Taxes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74</v>
          </cell>
          <cell r="M79" t="str">
            <v>Federal Income Taxes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2">
          <cell r="U82" t="str">
            <v/>
          </cell>
        </row>
        <row r="83">
          <cell r="M83" t="str">
            <v>Unadjusted Results Input</v>
          </cell>
        </row>
        <row r="84">
          <cell r="M84" t="str">
            <v>Modified Accord</v>
          </cell>
        </row>
        <row r="85">
          <cell r="M85" t="str">
            <v>Year End Balance</v>
          </cell>
        </row>
        <row r="87">
          <cell r="N87" t="str">
            <v>CALIFORNIA</v>
          </cell>
          <cell r="O87" t="str">
            <v>OREGON</v>
          </cell>
          <cell r="P87" t="str">
            <v>WASHINGTON</v>
          </cell>
          <cell r="Q87" t="str">
            <v>WY-ALL</v>
          </cell>
          <cell r="R87" t="str">
            <v>WY-PPL</v>
          </cell>
          <cell r="S87" t="str">
            <v>UTAH</v>
          </cell>
          <cell r="T87" t="str">
            <v>IDAHO</v>
          </cell>
          <cell r="U87" t="str">
            <v>WY-UPL</v>
          </cell>
        </row>
        <row r="88">
          <cell r="L88">
            <v>1</v>
          </cell>
          <cell r="M88" t="str">
            <v xml:space="preserve">   Operating Revenues:</v>
          </cell>
        </row>
        <row r="89">
          <cell r="L89">
            <v>2</v>
          </cell>
          <cell r="M89" t="str">
            <v>General Business Revenues</v>
          </cell>
          <cell r="N89">
            <v>83183125.009999812</v>
          </cell>
          <cell r="O89">
            <v>993373656.84000003</v>
          </cell>
          <cell r="P89">
            <v>246437321.489999</v>
          </cell>
          <cell r="Q89">
            <v>445083073.21999991</v>
          </cell>
          <cell r="R89">
            <v>385095501.87999988</v>
          </cell>
          <cell r="S89">
            <v>1412248642.5399981</v>
          </cell>
          <cell r="T89">
            <v>193553940.7899999</v>
          </cell>
          <cell r="U89">
            <v>59987571.340000004</v>
          </cell>
        </row>
        <row r="90">
          <cell r="L90">
            <v>3</v>
          </cell>
          <cell r="M90" t="str">
            <v>Interdepartmental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L91">
            <v>4</v>
          </cell>
          <cell r="M91" t="str">
            <v>Special Sales</v>
          </cell>
          <cell r="N91">
            <v>10384933.169734715</v>
          </cell>
          <cell r="O91">
            <v>160233763.70778292</v>
          </cell>
          <cell r="P91">
            <v>44979709.331817433</v>
          </cell>
          <cell r="Q91">
            <v>84083829.765487134</v>
          </cell>
          <cell r="R91">
            <v>72264806.969171271</v>
          </cell>
          <cell r="S91">
            <v>240454977.79424739</v>
          </cell>
          <cell r="T91">
            <v>35013573.905771606</v>
          </cell>
          <cell r="U91">
            <v>11819022.796315864</v>
          </cell>
        </row>
        <row r="92">
          <cell r="L92">
            <v>5</v>
          </cell>
          <cell r="M92" t="str">
            <v>Other Operating Revenues</v>
          </cell>
          <cell r="N92">
            <v>2988016.6140542636</v>
          </cell>
          <cell r="O92">
            <v>41993157.580928877</v>
          </cell>
          <cell r="P92">
            <v>11074711.922040647</v>
          </cell>
          <cell r="Q92">
            <v>18978369.46775452</v>
          </cell>
          <cell r="R92">
            <v>16215863.242192483</v>
          </cell>
          <cell r="S92">
            <v>59874169.878358766</v>
          </cell>
          <cell r="T92">
            <v>8015862.2018711399</v>
          </cell>
          <cell r="U92">
            <v>2762506.2255620379</v>
          </cell>
        </row>
        <row r="93">
          <cell r="L93">
            <v>6</v>
          </cell>
          <cell r="M93" t="str">
            <v xml:space="preserve">   Total Operating Revenues</v>
          </cell>
          <cell r="N93">
            <v>96556074.793788791</v>
          </cell>
          <cell r="O93">
            <v>1195600578.1287117</v>
          </cell>
          <cell r="P93">
            <v>302491742.74385709</v>
          </cell>
          <cell r="Q93">
            <v>548145272.45324159</v>
          </cell>
          <cell r="R93">
            <v>473576172.09136367</v>
          </cell>
          <cell r="S93">
            <v>1712577790.2126043</v>
          </cell>
          <cell r="T93">
            <v>236583376.89764264</v>
          </cell>
          <cell r="U93">
            <v>74569100.361877903</v>
          </cell>
        </row>
        <row r="94">
          <cell r="L94">
            <v>7</v>
          </cell>
        </row>
        <row r="95">
          <cell r="L95">
            <v>8</v>
          </cell>
          <cell r="M95" t="str">
            <v xml:space="preserve">   Operating Expenses:</v>
          </cell>
        </row>
        <row r="96">
          <cell r="L96">
            <v>9</v>
          </cell>
          <cell r="M96" t="str">
            <v>Steam Production</v>
          </cell>
          <cell r="N96">
            <v>6769208.6266581584</v>
          </cell>
          <cell r="O96">
            <v>103346376.49525154</v>
          </cell>
          <cell r="P96">
            <v>29509827.428791579</v>
          </cell>
          <cell r="Q96">
            <v>60415790.341877945</v>
          </cell>
          <cell r="R96">
            <v>50041652.183942169</v>
          </cell>
          <cell r="S96">
            <v>195323102.07861701</v>
          </cell>
          <cell r="T96">
            <v>29674995.171134055</v>
          </cell>
          <cell r="U96">
            <v>10374138.157935776</v>
          </cell>
        </row>
        <row r="97">
          <cell r="L97">
            <v>10</v>
          </cell>
          <cell r="M97" t="str">
            <v>Nuclear Production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L98">
            <v>11</v>
          </cell>
          <cell r="M98" t="str">
            <v>Hydro Production</v>
          </cell>
          <cell r="N98">
            <v>957213.09645254002</v>
          </cell>
          <cell r="O98">
            <v>14680487.2614381</v>
          </cell>
          <cell r="P98">
            <v>4145926.2321034302</v>
          </cell>
          <cell r="Q98">
            <v>6979619.6575433761</v>
          </cell>
          <cell r="R98">
            <v>6657825.5878938362</v>
          </cell>
          <cell r="S98">
            <v>6546817.5504340352</v>
          </cell>
          <cell r="T98">
            <v>953307.27711476351</v>
          </cell>
          <cell r="U98">
            <v>321794.06964954012</v>
          </cell>
        </row>
        <row r="99">
          <cell r="L99">
            <v>12</v>
          </cell>
          <cell r="M99" t="str">
            <v>Other Power Supply</v>
          </cell>
          <cell r="N99">
            <v>18520947.396995224</v>
          </cell>
          <cell r="O99">
            <v>283340264.53644967</v>
          </cell>
          <cell r="P99">
            <v>82500074.171580359</v>
          </cell>
          <cell r="Q99">
            <v>154760051.65963107</v>
          </cell>
          <cell r="R99">
            <v>132943382.97072144</v>
          </cell>
          <cell r="S99">
            <v>429453621.72400331</v>
          </cell>
          <cell r="T99">
            <v>63630028.128937498</v>
          </cell>
          <cell r="U99">
            <v>21816668.688909635</v>
          </cell>
        </row>
        <row r="100">
          <cell r="L100">
            <v>13</v>
          </cell>
          <cell r="M100" t="str">
            <v>Transmission</v>
          </cell>
          <cell r="N100">
            <v>2695433.4824386421</v>
          </cell>
          <cell r="O100">
            <v>41070510.658809491</v>
          </cell>
          <cell r="P100">
            <v>11783338.635968046</v>
          </cell>
          <cell r="Q100">
            <v>23804917.540318865</v>
          </cell>
          <cell r="R100">
            <v>20435155.230287153</v>
          </cell>
          <cell r="S100">
            <v>62662621.776134141</v>
          </cell>
          <cell r="T100">
            <v>9586487.8786566649</v>
          </cell>
          <cell r="U100">
            <v>3369762.3100317121</v>
          </cell>
        </row>
        <row r="101">
          <cell r="L101">
            <v>14</v>
          </cell>
          <cell r="M101" t="str">
            <v>Distribution</v>
          </cell>
          <cell r="N101">
            <v>12127013.504121542</v>
          </cell>
          <cell r="O101">
            <v>71285822.738781095</v>
          </cell>
          <cell r="P101">
            <v>13923214.831215207</v>
          </cell>
          <cell r="Q101">
            <v>19696997.249053542</v>
          </cell>
          <cell r="R101">
            <v>17104073.881848413</v>
          </cell>
          <cell r="S101">
            <v>91375883.949406728</v>
          </cell>
          <cell r="T101">
            <v>10311238.607421678</v>
          </cell>
          <cell r="U101">
            <v>2592923.3672051281</v>
          </cell>
        </row>
        <row r="102">
          <cell r="L102">
            <v>15</v>
          </cell>
          <cell r="M102" t="str">
            <v>Customer Accounting</v>
          </cell>
          <cell r="N102">
            <v>2332027.9998118654</v>
          </cell>
          <cell r="O102">
            <v>32515929.91458204</v>
          </cell>
          <cell r="P102">
            <v>7667033.219568898</v>
          </cell>
          <cell r="Q102">
            <v>7622445.2691864362</v>
          </cell>
          <cell r="R102">
            <v>6809721.5917297499</v>
          </cell>
          <cell r="S102">
            <v>38772856.521554686</v>
          </cell>
          <cell r="T102">
            <v>4294075.7952959491</v>
          </cell>
          <cell r="U102">
            <v>812723.67745668651</v>
          </cell>
        </row>
        <row r="103">
          <cell r="L103">
            <v>16</v>
          </cell>
          <cell r="M103" t="str">
            <v>Customer Service &amp; Info</v>
          </cell>
          <cell r="N103">
            <v>444397.9727179184</v>
          </cell>
          <cell r="O103">
            <v>3815172.1110386685</v>
          </cell>
          <cell r="P103">
            <v>2721935.7823128244</v>
          </cell>
          <cell r="Q103">
            <v>1367447.8864710606</v>
          </cell>
          <cell r="R103">
            <v>1298493.6568853322</v>
          </cell>
          <cell r="S103">
            <v>21895096.676711783</v>
          </cell>
          <cell r="T103">
            <v>2970759.4407476452</v>
          </cell>
          <cell r="U103">
            <v>68954.229585728492</v>
          </cell>
        </row>
        <row r="104">
          <cell r="L104">
            <v>17</v>
          </cell>
          <cell r="M104" t="str">
            <v>Sales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L105">
            <v>18</v>
          </cell>
          <cell r="M105" t="str">
            <v>Administrative &amp; General</v>
          </cell>
          <cell r="N105">
            <v>3907427.4504125775</v>
          </cell>
          <cell r="O105">
            <v>55224368.88251505</v>
          </cell>
          <cell r="P105">
            <v>13025241.22933929</v>
          </cell>
          <cell r="Q105">
            <v>22393603.242087126</v>
          </cell>
          <cell r="R105">
            <v>19573749.626280259</v>
          </cell>
          <cell r="S105">
            <v>67172404.30241783</v>
          </cell>
          <cell r="T105">
            <v>9140112.939492682</v>
          </cell>
          <cell r="U105">
            <v>2819853.6158068674</v>
          </cell>
        </row>
        <row r="106">
          <cell r="L106">
            <v>19</v>
          </cell>
        </row>
        <row r="107">
          <cell r="L107">
            <v>20</v>
          </cell>
          <cell r="M107" t="str">
            <v xml:space="preserve">   Total O&amp;M Expenses</v>
          </cell>
          <cell r="N107">
            <v>47753669.529608466</v>
          </cell>
          <cell r="O107">
            <v>605278932.59886575</v>
          </cell>
          <cell r="P107">
            <v>165276591.53087965</v>
          </cell>
          <cell r="Q107">
            <v>297040872.84616941</v>
          </cell>
          <cell r="R107">
            <v>254864054.72958836</v>
          </cell>
          <cell r="S107">
            <v>913202404.57927954</v>
          </cell>
          <cell r="T107">
            <v>130561005.23880096</v>
          </cell>
          <cell r="U107">
            <v>42176818.116581075</v>
          </cell>
        </row>
        <row r="108">
          <cell r="L108">
            <v>21</v>
          </cell>
        </row>
        <row r="109">
          <cell r="L109">
            <v>22</v>
          </cell>
          <cell r="M109" t="str">
            <v>Depreciation</v>
          </cell>
          <cell r="N109">
            <v>11895413.385738336</v>
          </cell>
          <cell r="O109">
            <v>124425072.02720067</v>
          </cell>
          <cell r="P109">
            <v>33608398.56604559</v>
          </cell>
          <cell r="Q109">
            <v>54759552.228134394</v>
          </cell>
          <cell r="R109">
            <v>46932326.716299281</v>
          </cell>
          <cell r="S109">
            <v>163027672.58508852</v>
          </cell>
          <cell r="T109">
            <v>22841944.968738243</v>
          </cell>
          <cell r="U109">
            <v>7827225.511835115</v>
          </cell>
        </row>
        <row r="110">
          <cell r="L110">
            <v>23</v>
          </cell>
          <cell r="M110" t="str">
            <v xml:space="preserve">Amortization </v>
          </cell>
          <cell r="N110">
            <v>1235439.7528678398</v>
          </cell>
          <cell r="O110">
            <v>16302526.010884471</v>
          </cell>
          <cell r="P110">
            <v>3939101.6924889921</v>
          </cell>
          <cell r="Q110">
            <v>7310685.9466454675</v>
          </cell>
          <cell r="R110">
            <v>6381477.7397001265</v>
          </cell>
          <cell r="S110">
            <v>21097088.194500536</v>
          </cell>
          <cell r="T110">
            <v>2870617.944708759</v>
          </cell>
          <cell r="U110">
            <v>929208.20694534073</v>
          </cell>
        </row>
        <row r="111">
          <cell r="L111">
            <v>24</v>
          </cell>
          <cell r="M111" t="str">
            <v>Taxes Other Than Income</v>
          </cell>
          <cell r="N111">
            <v>2925301.6600781446</v>
          </cell>
          <cell r="O111">
            <v>43720385.044919506</v>
          </cell>
          <cell r="P111">
            <v>14824567.525832109</v>
          </cell>
          <cell r="Q111">
            <v>10914958.967417149</v>
          </cell>
          <cell r="R111">
            <v>9562714.0876962561</v>
          </cell>
          <cell r="S111">
            <v>29505497.366039582</v>
          </cell>
          <cell r="T111">
            <v>4059537.4674049593</v>
          </cell>
          <cell r="U111">
            <v>1352244.8797208923</v>
          </cell>
        </row>
        <row r="112">
          <cell r="L112">
            <v>25</v>
          </cell>
          <cell r="M112" t="str">
            <v>Income Taxes - Federal</v>
          </cell>
          <cell r="N112">
            <v>9250276.8362342324</v>
          </cell>
          <cell r="O112">
            <v>101292935.68248914</v>
          </cell>
          <cell r="P112">
            <v>1802568.1543045172</v>
          </cell>
          <cell r="Q112">
            <v>67838295.135842294</v>
          </cell>
          <cell r="R112">
            <v>48553565.400620922</v>
          </cell>
          <cell r="S112">
            <v>161701770.85074285</v>
          </cell>
          <cell r="T112">
            <v>190060398.8763189</v>
          </cell>
          <cell r="U112">
            <v>19284729.735221371</v>
          </cell>
        </row>
        <row r="113">
          <cell r="L113">
            <v>26</v>
          </cell>
          <cell r="M113" t="str">
            <v>Income Taxes - State</v>
          </cell>
          <cell r="N113">
            <v>1436742.5174018354</v>
          </cell>
          <cell r="O113">
            <v>15730625.419231487</v>
          </cell>
          <cell r="P113">
            <v>283476.16809933656</v>
          </cell>
          <cell r="Q113">
            <v>10535204.029209018</v>
          </cell>
          <cell r="R113">
            <v>7540667.1337487474</v>
          </cell>
          <cell r="S113">
            <v>25088566.368405588</v>
          </cell>
          <cell r="T113">
            <v>29518254.295964748</v>
          </cell>
          <cell r="U113">
            <v>2994536.8954602703</v>
          </cell>
        </row>
        <row r="114">
          <cell r="L114">
            <v>27</v>
          </cell>
          <cell r="M114" t="str">
            <v>Income Taxes - Def Net</v>
          </cell>
          <cell r="N114">
            <v>-876161.23317237303</v>
          </cell>
          <cell r="O114">
            <v>91399905.291789487</v>
          </cell>
          <cell r="P114">
            <v>30534835.31192496</v>
          </cell>
          <cell r="Q114">
            <v>56494676.43094606</v>
          </cell>
          <cell r="R114">
            <v>63646289.405324183</v>
          </cell>
          <cell r="S114">
            <v>82210275.789523512</v>
          </cell>
          <cell r="T114">
            <v>8151764.4144744426</v>
          </cell>
          <cell r="U114">
            <v>-7151612.9743781239</v>
          </cell>
        </row>
        <row r="115">
          <cell r="L115">
            <v>28</v>
          </cell>
          <cell r="M115" t="str">
            <v>Investment Tax Credit Adj.</v>
          </cell>
          <cell r="N115">
            <v>0</v>
          </cell>
          <cell r="O115">
            <v>0</v>
          </cell>
          <cell r="P115">
            <v>0</v>
          </cell>
          <cell r="Q115">
            <v>-159091.2202468568</v>
          </cell>
          <cell r="R115">
            <v>0</v>
          </cell>
          <cell r="S115">
            <v>-3236669.942259694</v>
          </cell>
          <cell r="T115">
            <v>-471303.95582357759</v>
          </cell>
          <cell r="U115">
            <v>-159091.2202468568</v>
          </cell>
        </row>
        <row r="116">
          <cell r="L116">
            <v>29</v>
          </cell>
          <cell r="M116" t="str">
            <v>Misc Revenue &amp; Expense</v>
          </cell>
          <cell r="N116">
            <v>-98125.795669174113</v>
          </cell>
          <cell r="O116">
            <v>-1697705.3571810017</v>
          </cell>
          <cell r="P116">
            <v>-656372.57084070041</v>
          </cell>
          <cell r="Q116">
            <v>-1096784.6938362089</v>
          </cell>
          <cell r="R116">
            <v>-940939.08277364704</v>
          </cell>
          <cell r="S116">
            <v>-2737017.7019309746</v>
          </cell>
          <cell r="T116">
            <v>-433069.28734627937</v>
          </cell>
          <cell r="U116">
            <v>-155845.61106256192</v>
          </cell>
        </row>
        <row r="117">
          <cell r="L117">
            <v>30</v>
          </cell>
        </row>
        <row r="118">
          <cell r="L118">
            <v>31</v>
          </cell>
          <cell r="M118" t="str">
            <v xml:space="preserve">   Total Operating Expenses:</v>
          </cell>
          <cell r="N118">
            <v>73522556.653087303</v>
          </cell>
          <cell r="O118">
            <v>996452676.71819973</v>
          </cell>
          <cell r="P118">
            <v>249613166.37873447</v>
          </cell>
          <cell r="Q118">
            <v>503638369.67028081</v>
          </cell>
          <cell r="R118">
            <v>436540156.13020426</v>
          </cell>
          <cell r="S118">
            <v>1389859588.0893893</v>
          </cell>
          <cell r="T118">
            <v>387159149.96324104</v>
          </cell>
          <cell r="U118">
            <v>67098213.540076531</v>
          </cell>
        </row>
        <row r="119">
          <cell r="L119">
            <v>32</v>
          </cell>
        </row>
        <row r="120">
          <cell r="L120">
            <v>33</v>
          </cell>
          <cell r="M120" t="str">
            <v xml:space="preserve">   Operating Rev For Return:</v>
          </cell>
          <cell r="N120">
            <v>23033518.140701488</v>
          </cell>
          <cell r="O120">
            <v>199147901.41051197</v>
          </cell>
          <cell r="P120">
            <v>52878576.365122616</v>
          </cell>
          <cell r="Q120">
            <v>44506902.78296078</v>
          </cell>
          <cell r="R120">
            <v>37036015.961159408</v>
          </cell>
          <cell r="S120">
            <v>322718202.12321496</v>
          </cell>
          <cell r="T120">
            <v>-150575773.0655984</v>
          </cell>
          <cell r="U120">
            <v>7470886.8218013719</v>
          </cell>
        </row>
        <row r="121">
          <cell r="L121">
            <v>34</v>
          </cell>
        </row>
        <row r="122">
          <cell r="L122">
            <v>35</v>
          </cell>
        </row>
        <row r="123">
          <cell r="L123">
            <v>36</v>
          </cell>
          <cell r="M123" t="str">
            <v xml:space="preserve">   Rate Base:</v>
          </cell>
        </row>
        <row r="124">
          <cell r="L124">
            <v>37</v>
          </cell>
          <cell r="M124" t="str">
            <v>Electric Plant In Service</v>
          </cell>
          <cell r="N124">
            <v>401581255.98865986</v>
          </cell>
          <cell r="O124">
            <v>4618302168.3146343</v>
          </cell>
          <cell r="P124">
            <v>1225289687.2345366</v>
          </cell>
          <cell r="Q124">
            <v>2053842622.5817668</v>
          </cell>
          <cell r="R124">
            <v>1764192748.9209111</v>
          </cell>
          <cell r="S124">
            <v>6317648384.7700195</v>
          </cell>
          <cell r="T124">
            <v>870323354.12187529</v>
          </cell>
          <cell r="U124">
            <v>289649873.66085577</v>
          </cell>
        </row>
        <row r="125">
          <cell r="L125">
            <v>38</v>
          </cell>
          <cell r="M125" t="str">
            <v>Plant Held for Future Use</v>
          </cell>
          <cell r="N125">
            <v>20547.331798199626</v>
          </cell>
          <cell r="O125">
            <v>302901.68470859702</v>
          </cell>
          <cell r="P125">
            <v>87266.504170015818</v>
          </cell>
          <cell r="Q125">
            <v>176255.70974186464</v>
          </cell>
          <cell r="R125">
            <v>150575.5969006079</v>
          </cell>
          <cell r="S125">
            <v>3195400.8132239608</v>
          </cell>
          <cell r="T125">
            <v>71368.919350704382</v>
          </cell>
          <cell r="U125">
            <v>25680.112841256763</v>
          </cell>
        </row>
        <row r="126">
          <cell r="L126">
            <v>39</v>
          </cell>
          <cell r="M126" t="str">
            <v>Misc Deferred Debits</v>
          </cell>
          <cell r="N126">
            <v>3615729.5778764524</v>
          </cell>
          <cell r="O126">
            <v>33760284.935231231</v>
          </cell>
          <cell r="P126">
            <v>7951987.0589400027</v>
          </cell>
          <cell r="Q126">
            <v>10265127.583698526</v>
          </cell>
          <cell r="R126">
            <v>8820100.9964857176</v>
          </cell>
          <cell r="S126">
            <v>34093966.075673029</v>
          </cell>
          <cell r="T126">
            <v>3960294.3864742434</v>
          </cell>
          <cell r="U126">
            <v>1445026.587212808</v>
          </cell>
        </row>
        <row r="127">
          <cell r="L127">
            <v>40</v>
          </cell>
          <cell r="M127" t="str">
            <v>Elec Plant Acq Adj</v>
          </cell>
          <cell r="N127">
            <v>1343492.4739906483</v>
          </cell>
          <cell r="O127">
            <v>20604737.04690434</v>
          </cell>
          <cell r="P127">
            <v>5818997.5786938407</v>
          </cell>
          <cell r="Q127">
            <v>10873583.282813422</v>
          </cell>
          <cell r="R127">
            <v>9344563.5079870913</v>
          </cell>
          <cell r="S127">
            <v>31107513.906939492</v>
          </cell>
          <cell r="T127">
            <v>4529684.7135243677</v>
          </cell>
          <cell r="U127">
            <v>1529019.7748263313</v>
          </cell>
        </row>
        <row r="128">
          <cell r="L128">
            <v>41</v>
          </cell>
          <cell r="M128" t="str">
            <v>Nuclear Fuel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L129">
            <v>42</v>
          </cell>
          <cell r="M129" t="str">
            <v>Prepayments</v>
          </cell>
          <cell r="N129">
            <v>844035.96648442757</v>
          </cell>
          <cell r="O129">
            <v>11683491.676999206</v>
          </cell>
          <cell r="P129">
            <v>2605582.9621024551</v>
          </cell>
          <cell r="Q129">
            <v>4361031.1832581842</v>
          </cell>
          <cell r="R129">
            <v>3746410.483978942</v>
          </cell>
          <cell r="S129">
            <v>17016377.536400147</v>
          </cell>
          <cell r="T129">
            <v>2025251.8817885662</v>
          </cell>
          <cell r="U129">
            <v>614620.69927924196</v>
          </cell>
        </row>
        <row r="130">
          <cell r="L130">
            <v>43</v>
          </cell>
          <cell r="M130" t="str">
            <v>Fuel Stock</v>
          </cell>
          <cell r="N130">
            <v>1398781.3471350542</v>
          </cell>
          <cell r="O130">
            <v>21242559.346699387</v>
          </cell>
          <cell r="P130">
            <v>6143563.5914632399</v>
          </cell>
          <cell r="Q130">
            <v>12877726.265436551</v>
          </cell>
          <cell r="R130">
            <v>11049386.888123896</v>
          </cell>
          <cell r="S130">
            <v>32584851.766852781</v>
          </cell>
          <cell r="T130">
            <v>5106270.3588159988</v>
          </cell>
          <cell r="U130">
            <v>1828339.3773126549</v>
          </cell>
        </row>
        <row r="131">
          <cell r="L131">
            <v>44</v>
          </cell>
          <cell r="M131" t="str">
            <v>Material &amp; Supplies</v>
          </cell>
          <cell r="N131">
            <v>2223061.9970098077</v>
          </cell>
          <cell r="O131">
            <v>42517829.683028325</v>
          </cell>
          <cell r="P131">
            <v>9623301.8700704481</v>
          </cell>
          <cell r="Q131">
            <v>18886695.958392911</v>
          </cell>
          <cell r="R131">
            <v>16441916.949006658</v>
          </cell>
          <cell r="S131">
            <v>62359173.279504694</v>
          </cell>
          <cell r="T131">
            <v>9082246.8670831565</v>
          </cell>
          <cell r="U131">
            <v>2444779.0093862512</v>
          </cell>
        </row>
        <row r="132">
          <cell r="L132">
            <v>45</v>
          </cell>
          <cell r="M132" t="str">
            <v>Working Capital</v>
          </cell>
          <cell r="N132">
            <v>1550522.6262029598</v>
          </cell>
          <cell r="O132">
            <v>19340085.577705681</v>
          </cell>
          <cell r="P132">
            <v>5253078.4654786699</v>
          </cell>
          <cell r="Q132">
            <v>6713081.5870866543</v>
          </cell>
          <cell r="R132">
            <v>5686246.6276979689</v>
          </cell>
          <cell r="S132">
            <v>30889979.417202611</v>
          </cell>
          <cell r="T132">
            <v>6082727.3801285494</v>
          </cell>
          <cell r="U132">
            <v>1026834.9593886852</v>
          </cell>
        </row>
        <row r="133">
          <cell r="L133">
            <v>46</v>
          </cell>
          <cell r="M133" t="str">
            <v>Weatherization</v>
          </cell>
          <cell r="N133">
            <v>425688.76669051923</v>
          </cell>
          <cell r="O133">
            <v>-732.55173672793501</v>
          </cell>
          <cell r="P133">
            <v>2114671.1003364646</v>
          </cell>
          <cell r="Q133">
            <v>435655.61537236022</v>
          </cell>
          <cell r="R133">
            <v>410255.28008704475</v>
          </cell>
          <cell r="S133">
            <v>6947294.7866472173</v>
          </cell>
          <cell r="T133">
            <v>6130536.5279048262</v>
          </cell>
          <cell r="U133">
            <v>25400.335285315479</v>
          </cell>
        </row>
        <row r="134">
          <cell r="L134">
            <v>47</v>
          </cell>
          <cell r="M134" t="str">
            <v xml:space="preserve">Misc Rate Base </v>
          </cell>
          <cell r="N134">
            <v>212302.64218375471</v>
          </cell>
          <cell r="O134">
            <v>3009326.2867616592</v>
          </cell>
          <cell r="P134">
            <v>-67330.842732923338</v>
          </cell>
          <cell r="Q134">
            <v>1554251.5626466076</v>
          </cell>
          <cell r="R134">
            <v>1496734.359663211</v>
          </cell>
          <cell r="S134">
            <v>1100028.7336455691</v>
          </cell>
          <cell r="T134">
            <v>165676.64708917835</v>
          </cell>
          <cell r="U134">
            <v>57517.202983396557</v>
          </cell>
        </row>
        <row r="135">
          <cell r="L135">
            <v>48</v>
          </cell>
        </row>
        <row r="136">
          <cell r="L136">
            <v>49</v>
          </cell>
          <cell r="M136" t="str">
            <v xml:space="preserve">   Total Electric Plant:</v>
          </cell>
          <cell r="N136">
            <v>413215418.71803164</v>
          </cell>
          <cell r="O136">
            <v>4770762652.0009356</v>
          </cell>
          <cell r="P136">
            <v>1264820805.5230589</v>
          </cell>
          <cell r="Q136">
            <v>2119986031.330214</v>
          </cell>
          <cell r="R136">
            <v>1821338939.6108422</v>
          </cell>
          <cell r="S136">
            <v>6536942971.0861082</v>
          </cell>
          <cell r="T136">
            <v>907477411.80403495</v>
          </cell>
          <cell r="U136">
            <v>298647091.71937168</v>
          </cell>
        </row>
        <row r="137">
          <cell r="L137">
            <v>50</v>
          </cell>
        </row>
        <row r="138">
          <cell r="L138">
            <v>51</v>
          </cell>
          <cell r="M138" t="str">
            <v>Rate Base Deductions:</v>
          </cell>
        </row>
        <row r="139">
          <cell r="L139">
            <v>52</v>
          </cell>
          <cell r="M139" t="str">
            <v>Accum Prov For Deprec</v>
          </cell>
          <cell r="N139">
            <v>-163845852.30708534</v>
          </cell>
          <cell r="O139">
            <v>-1858345450.4365263</v>
          </cell>
          <cell r="P139">
            <v>-497932984.59576213</v>
          </cell>
          <cell r="Q139">
            <v>-831137174.43873882</v>
          </cell>
          <cell r="R139">
            <v>-715313016.19122219</v>
          </cell>
          <cell r="S139">
            <v>-2356074390.2279129</v>
          </cell>
          <cell r="T139">
            <v>-354610961.17235363</v>
          </cell>
          <cell r="U139">
            <v>-115824158.24751669</v>
          </cell>
        </row>
        <row r="140">
          <cell r="L140">
            <v>53</v>
          </cell>
          <cell r="M140" t="str">
            <v>Accum Prov For Amort</v>
          </cell>
          <cell r="N140">
            <v>-9978667.089073075</v>
          </cell>
          <cell r="O140">
            <v>-120232308.51489189</v>
          </cell>
          <cell r="P140">
            <v>-30115997.053364202</v>
          </cell>
          <cell r="Q140">
            <v>-51704685.604418293</v>
          </cell>
          <cell r="R140">
            <v>-45412100.966754362</v>
          </cell>
          <cell r="S140">
            <v>-155704319.32401595</v>
          </cell>
          <cell r="T140">
            <v>-20544322.449913599</v>
          </cell>
          <cell r="U140">
            <v>-6292584.6376639334</v>
          </cell>
        </row>
        <row r="141">
          <cell r="L141">
            <v>54</v>
          </cell>
          <cell r="M141" t="str">
            <v>Accum Def Income Tax</v>
          </cell>
          <cell r="N141">
            <v>-32035615.186389167</v>
          </cell>
          <cell r="O141">
            <v>-352637184.03380418</v>
          </cell>
          <cell r="P141">
            <v>-81420857.407931209</v>
          </cell>
          <cell r="Q141">
            <v>-149792001.52761921</v>
          </cell>
          <cell r="R141">
            <v>-126361660.2964336</v>
          </cell>
          <cell r="S141">
            <v>-526633061.12041563</v>
          </cell>
          <cell r="T141">
            <v>-74804411.222944036</v>
          </cell>
          <cell r="U141">
            <v>-23430341.231185619</v>
          </cell>
        </row>
        <row r="142">
          <cell r="L142">
            <v>55</v>
          </cell>
          <cell r="M142" t="str">
            <v>Unamortized ITC</v>
          </cell>
          <cell r="N142">
            <v>-511968.497714</v>
          </cell>
          <cell r="O142">
            <v>-7435151.3652519993</v>
          </cell>
          <cell r="P142">
            <v>-1518612.2619079999</v>
          </cell>
          <cell r="Q142">
            <v>-1473498.4486219999</v>
          </cell>
          <cell r="R142">
            <v>-1420990.3057579999</v>
          </cell>
          <cell r="S142">
            <v>-182037.45933000001</v>
          </cell>
          <cell r="T142">
            <v>-54226.68849</v>
          </cell>
          <cell r="U142">
            <v>-52508.142864000001</v>
          </cell>
        </row>
        <row r="143">
          <cell r="L143">
            <v>56</v>
          </cell>
          <cell r="M143" t="str">
            <v>Customer Adv For Const</v>
          </cell>
          <cell r="N143">
            <v>-43289.234162741814</v>
          </cell>
          <cell r="O143">
            <v>-952907.69054787629</v>
          </cell>
          <cell r="P143">
            <v>-180641.76176943476</v>
          </cell>
          <cell r="Q143">
            <v>-2251330.0111730294</v>
          </cell>
          <cell r="R143">
            <v>-1571838.2282699586</v>
          </cell>
          <cell r="S143">
            <v>-8961854.477613965</v>
          </cell>
          <cell r="T143">
            <v>-152535.11640252912</v>
          </cell>
          <cell r="U143">
            <v>-679491.78290307068</v>
          </cell>
        </row>
        <row r="144">
          <cell r="L144">
            <v>57</v>
          </cell>
          <cell r="M144" t="str">
            <v>Customer Service Deposits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L145">
            <v>58</v>
          </cell>
          <cell r="M145" t="str">
            <v>Misc Rate Base Deductions</v>
          </cell>
          <cell r="N145">
            <v>-1449850.9307884783</v>
          </cell>
          <cell r="O145">
            <v>-18964525.992807724</v>
          </cell>
          <cell r="P145">
            <v>-5134994.8289773138</v>
          </cell>
          <cell r="Q145">
            <v>-8886366.0883483402</v>
          </cell>
          <cell r="R145">
            <v>-7763410.8232013173</v>
          </cell>
          <cell r="S145">
            <v>-23796258.37694316</v>
          </cell>
          <cell r="T145">
            <v>-3538138.540483742</v>
          </cell>
          <cell r="U145">
            <v>-1122955.2651470238</v>
          </cell>
        </row>
        <row r="146">
          <cell r="L146">
            <v>59</v>
          </cell>
        </row>
        <row r="147">
          <cell r="L147">
            <v>60</v>
          </cell>
          <cell r="M147" t="str">
            <v xml:space="preserve">     Total Rate Base Deductions</v>
          </cell>
          <cell r="N147">
            <v>-207865243.24521282</v>
          </cell>
          <cell r="O147">
            <v>-2358567528.0338302</v>
          </cell>
          <cell r="P147">
            <v>-616304087.90971243</v>
          </cell>
          <cell r="Q147">
            <v>-1045245056.1189196</v>
          </cell>
          <cell r="R147">
            <v>-897843016.81163931</v>
          </cell>
          <cell r="S147">
            <v>-3071351920.9862318</v>
          </cell>
          <cell r="T147">
            <v>-453704595.19058746</v>
          </cell>
          <cell r="U147">
            <v>-147402039.30728033</v>
          </cell>
        </row>
        <row r="148">
          <cell r="L148">
            <v>61</v>
          </cell>
        </row>
        <row r="149">
          <cell r="L149">
            <v>62</v>
          </cell>
          <cell r="M149" t="str">
            <v xml:space="preserve">   Total Rate Base:</v>
          </cell>
          <cell r="N149">
            <v>205350175.47281882</v>
          </cell>
          <cell r="O149">
            <v>2412195123.9671054</v>
          </cell>
          <cell r="P149">
            <v>648516717.61334646</v>
          </cell>
          <cell r="Q149">
            <v>1074740975.2112942</v>
          </cell>
          <cell r="R149">
            <v>923495922.79920292</v>
          </cell>
          <cell r="S149">
            <v>3465591050.0998764</v>
          </cell>
          <cell r="T149">
            <v>453772816.61344749</v>
          </cell>
          <cell r="U149">
            <v>151245052.41209134</v>
          </cell>
        </row>
        <row r="150">
          <cell r="L150">
            <v>63</v>
          </cell>
        </row>
        <row r="151">
          <cell r="L151">
            <v>64</v>
          </cell>
        </row>
        <row r="152">
          <cell r="L152">
            <v>65</v>
          </cell>
        </row>
        <row r="153">
          <cell r="L153">
            <v>66</v>
          </cell>
        </row>
        <row r="154">
          <cell r="L154">
            <v>67</v>
          </cell>
          <cell r="M154" t="str">
            <v>TAX CALCULATION:</v>
          </cell>
        </row>
        <row r="155">
          <cell r="L155">
            <v>68</v>
          </cell>
          <cell r="M155" t="str">
            <v>Operating Revenue</v>
          </cell>
        </row>
        <row r="156">
          <cell r="L156">
            <v>69</v>
          </cell>
          <cell r="M156" t="str">
            <v>Other Deductions</v>
          </cell>
        </row>
        <row r="157">
          <cell r="L157">
            <v>70</v>
          </cell>
          <cell r="M157" t="str">
            <v>Interest (AFUDC)</v>
          </cell>
        </row>
        <row r="158">
          <cell r="L158">
            <v>71</v>
          </cell>
          <cell r="M158" t="str">
            <v>Interest</v>
          </cell>
          <cell r="N158">
            <v>6345234.8412789628</v>
          </cell>
          <cell r="O158">
            <v>74231724.709248871</v>
          </cell>
          <cell r="P158">
            <v>19658722.305478308</v>
          </cell>
          <cell r="Q158">
            <v>32957704.835922886</v>
          </cell>
          <cell r="R158">
            <v>28425709.959654726</v>
          </cell>
          <cell r="S158">
            <v>102953856.27889845</v>
          </cell>
          <cell r="T158">
            <v>13394957.451136254</v>
          </cell>
          <cell r="U158">
            <v>4531994.8762681605</v>
          </cell>
        </row>
        <row r="159">
          <cell r="L159">
            <v>72</v>
          </cell>
          <cell r="M159" t="str">
            <v>Schedule "M" Addition</v>
          </cell>
          <cell r="N159">
            <v>5419450.9833342414</v>
          </cell>
          <cell r="O159">
            <v>59741766.390885524</v>
          </cell>
          <cell r="P159">
            <v>13862570.399922663</v>
          </cell>
          <cell r="Q159">
            <v>88663844.648804635</v>
          </cell>
          <cell r="R159">
            <v>44989788.735160053</v>
          </cell>
          <cell r="S159">
            <v>138083220.4580397</v>
          </cell>
          <cell r="T159">
            <v>519406528.07502437</v>
          </cell>
          <cell r="U159">
            <v>43674055.913644575</v>
          </cell>
        </row>
        <row r="160">
          <cell r="L160">
            <v>73</v>
          </cell>
          <cell r="M160" t="str">
            <v>Schedule "M" Deduction</v>
          </cell>
          <cell r="N160">
            <v>4232271.0233328938</v>
          </cell>
          <cell r="O160">
            <v>89908994.165886521</v>
          </cell>
          <cell r="P160">
            <v>74308170.292738914</v>
          </cell>
          <cell r="Q160">
            <v>31880328.953448478</v>
          </cell>
          <cell r="R160">
            <v>28018520.957520735</v>
          </cell>
          <cell r="S160">
            <v>139633864.72855154</v>
          </cell>
          <cell r="T160">
            <v>13839148.487362694</v>
          </cell>
          <cell r="U160">
            <v>3861807.9959277445</v>
          </cell>
        </row>
        <row r="161">
          <cell r="L161">
            <v>74</v>
          </cell>
          <cell r="M161" t="str">
            <v>Income Before Tax</v>
          </cell>
        </row>
        <row r="162">
          <cell r="L162">
            <v>75</v>
          </cell>
        </row>
        <row r="163">
          <cell r="L163">
            <v>76</v>
          </cell>
          <cell r="M163" t="str">
            <v>State Income Taxes</v>
          </cell>
        </row>
        <row r="164">
          <cell r="L164">
            <v>77</v>
          </cell>
          <cell r="M164" t="str">
            <v>Taxable Income</v>
          </cell>
        </row>
        <row r="165">
          <cell r="L165">
            <v>78</v>
          </cell>
        </row>
        <row r="166">
          <cell r="L166">
            <v>79</v>
          </cell>
          <cell r="M166" t="str">
            <v>Federal Income Taxes</v>
          </cell>
        </row>
        <row r="168">
          <cell r="M168" t="str">
            <v>Cash Working Capital</v>
          </cell>
          <cell r="N168">
            <v>780397.5760495764</v>
          </cell>
          <cell r="O168">
            <v>10709159.374646192</v>
          </cell>
          <cell r="P168">
            <v>2999273.534884125</v>
          </cell>
          <cell r="Q168">
            <v>3102352.584305211</v>
          </cell>
          <cell r="R168">
            <v>2573889.8839197443</v>
          </cell>
          <cell r="S168">
            <v>19190256.983265389</v>
          </cell>
          <cell r="T168">
            <v>4579354.8226917861</v>
          </cell>
          <cell r="U168">
            <v>528462.70038546692</v>
          </cell>
        </row>
        <row r="170">
          <cell r="M170" t="str">
            <v>Unadjusted Results Input</v>
          </cell>
        </row>
        <row r="171">
          <cell r="M171" t="str">
            <v>West Control Area Method</v>
          </cell>
        </row>
        <row r="172">
          <cell r="M172" t="str">
            <v>Year End Balance</v>
          </cell>
        </row>
        <row r="174">
          <cell r="N174" t="str">
            <v>CALIFORNIA</v>
          </cell>
          <cell r="O174" t="str">
            <v>OREGON</v>
          </cell>
          <cell r="P174" t="str">
            <v>WASHINGTON</v>
          </cell>
          <cell r="Q174" t="str">
            <v>WY-ALL</v>
          </cell>
          <cell r="R174" t="str">
            <v>WY-PPL</v>
          </cell>
          <cell r="S174" t="str">
            <v>UTAH</v>
          </cell>
          <cell r="T174" t="str">
            <v>IDAHO</v>
          </cell>
          <cell r="U174" t="str">
            <v>WY-UPL</v>
          </cell>
        </row>
        <row r="175">
          <cell r="L175">
            <v>1</v>
          </cell>
          <cell r="M175" t="str">
            <v xml:space="preserve">   Operating Revenues:</v>
          </cell>
        </row>
        <row r="176">
          <cell r="L176">
            <v>2</v>
          </cell>
          <cell r="M176" t="str">
            <v>General Business Revenues</v>
          </cell>
          <cell r="N176">
            <v>83183125.009999812</v>
          </cell>
          <cell r="O176">
            <v>993373656.84000003</v>
          </cell>
          <cell r="P176">
            <v>246437321.489999</v>
          </cell>
          <cell r="Q176">
            <v>445083073.21999991</v>
          </cell>
          <cell r="R176">
            <v>385095501.87999988</v>
          </cell>
          <cell r="S176">
            <v>1412248642.5399981</v>
          </cell>
          <cell r="T176">
            <v>193553940.7899999</v>
          </cell>
          <cell r="U176">
            <v>59987571.340000004</v>
          </cell>
        </row>
        <row r="177">
          <cell r="L177">
            <v>3</v>
          </cell>
          <cell r="M177" t="str">
            <v>Interdepartmental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L178">
            <v>4</v>
          </cell>
          <cell r="M178" t="str">
            <v>Special Sales</v>
          </cell>
          <cell r="N178">
            <v>39310397.865007512</v>
          </cell>
          <cell r="O178">
            <v>618124242.45340872</v>
          </cell>
          <cell r="P178">
            <v>178104375.22158393</v>
          </cell>
          <cell r="Q178">
            <v>33164.879999999997</v>
          </cell>
          <cell r="R178">
            <v>33164.879999999997</v>
          </cell>
          <cell r="S178">
            <v>0</v>
          </cell>
          <cell r="T178">
            <v>0</v>
          </cell>
          <cell r="U178">
            <v>0</v>
          </cell>
        </row>
        <row r="179">
          <cell r="L179">
            <v>5</v>
          </cell>
          <cell r="M179" t="str">
            <v>Other Operating Revenues</v>
          </cell>
          <cell r="N179">
            <v>3129374.675892855</v>
          </cell>
          <cell r="O179">
            <v>44787304.307373337</v>
          </cell>
          <cell r="P179">
            <v>12074828.215200946</v>
          </cell>
          <cell r="Q179">
            <v>17958596.636718635</v>
          </cell>
          <cell r="R179">
            <v>15442525.092052221</v>
          </cell>
          <cell r="S179">
            <v>57704226.789684422</v>
          </cell>
          <cell r="T179">
            <v>7527471.6762563065</v>
          </cell>
          <cell r="U179">
            <v>2516071.5446664141</v>
          </cell>
        </row>
        <row r="180">
          <cell r="L180">
            <v>6</v>
          </cell>
          <cell r="M180" t="str">
            <v xml:space="preserve">   Total Operating Revenues</v>
          </cell>
          <cell r="N180">
            <v>125622897.55090019</v>
          </cell>
          <cell r="O180">
            <v>1656285203.6007822</v>
          </cell>
          <cell r="P180">
            <v>436616524.92678386</v>
          </cell>
          <cell r="Q180">
            <v>463074834.73671854</v>
          </cell>
          <cell r="R180">
            <v>400571191.85205209</v>
          </cell>
          <cell r="S180">
            <v>1469952869.3296826</v>
          </cell>
          <cell r="T180">
            <v>201081412.4662562</v>
          </cell>
          <cell r="U180">
            <v>62503642.884666421</v>
          </cell>
        </row>
        <row r="181">
          <cell r="L181">
            <v>7</v>
          </cell>
        </row>
        <row r="182">
          <cell r="L182">
            <v>8</v>
          </cell>
          <cell r="M182" t="str">
            <v xml:space="preserve">   Operating Expenses:</v>
          </cell>
        </row>
        <row r="183">
          <cell r="L183">
            <v>9</v>
          </cell>
          <cell r="M183" t="str">
            <v>Steam Production</v>
          </cell>
          <cell r="N183">
            <v>9814202.4565289859</v>
          </cell>
          <cell r="O183">
            <v>149773307.47830266</v>
          </cell>
          <cell r="P183">
            <v>43298300.177284896</v>
          </cell>
          <cell r="Q183">
            <v>47420059.191665381</v>
          </cell>
          <cell r="R183">
            <v>41134357.139952593</v>
          </cell>
          <cell r="S183">
            <v>138686736.549292</v>
          </cell>
          <cell r="T183">
            <v>19517757.106272735</v>
          </cell>
          <cell r="U183">
            <v>6285702.0517127905</v>
          </cell>
        </row>
        <row r="184">
          <cell r="L184">
            <v>10</v>
          </cell>
          <cell r="M184" t="str">
            <v>Nuclear Production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L185">
            <v>11</v>
          </cell>
          <cell r="M185" t="str">
            <v>Hydro Production</v>
          </cell>
          <cell r="N185">
            <v>1022916.5897913858</v>
          </cell>
          <cell r="O185">
            <v>16059473.154595006</v>
          </cell>
          <cell r="P185">
            <v>4634547.8556136005</v>
          </cell>
          <cell r="Q185">
            <v>2903149.8887448744</v>
          </cell>
          <cell r="R185">
            <v>2518335.4565604585</v>
          </cell>
          <cell r="S185">
            <v>8491039.9904328883</v>
          </cell>
          <cell r="T185">
            <v>1194932.3641294558</v>
          </cell>
          <cell r="U185">
            <v>384814.43218441569</v>
          </cell>
        </row>
        <row r="186">
          <cell r="L186">
            <v>12</v>
          </cell>
          <cell r="M186" t="str">
            <v>Other Power Supply</v>
          </cell>
          <cell r="N186">
            <v>55649044.286849491</v>
          </cell>
          <cell r="O186">
            <v>870656633.86181653</v>
          </cell>
          <cell r="P186">
            <v>253545147.16122916</v>
          </cell>
          <cell r="Q186">
            <v>16047970.678930271</v>
          </cell>
          <cell r="R186">
            <v>13910330.552413058</v>
          </cell>
          <cell r="S186">
            <v>46730338.07257387</v>
          </cell>
          <cell r="T186">
            <v>6608344.8451751405</v>
          </cell>
          <cell r="U186">
            <v>2137640.1265172148</v>
          </cell>
        </row>
        <row r="187">
          <cell r="L187">
            <v>13</v>
          </cell>
          <cell r="M187" t="str">
            <v>Transmission</v>
          </cell>
          <cell r="N187">
            <v>4593284.6759204203</v>
          </cell>
          <cell r="O187">
            <v>71981028.977797985</v>
          </cell>
          <cell r="P187">
            <v>20810063.863494288</v>
          </cell>
          <cell r="Q187">
            <v>7164632.7587076072</v>
          </cell>
          <cell r="R187">
            <v>6209504.4067674922</v>
          </cell>
          <cell r="S187">
            <v>20847506.622740816</v>
          </cell>
          <cell r="T187">
            <v>2967693.4218012225</v>
          </cell>
          <cell r="U187">
            <v>955128.35194011475</v>
          </cell>
        </row>
        <row r="188">
          <cell r="L188">
            <v>14</v>
          </cell>
          <cell r="M188" t="str">
            <v>Distribution</v>
          </cell>
          <cell r="N188">
            <v>12075114.033972474</v>
          </cell>
          <cell r="O188">
            <v>71061447.641564712</v>
          </cell>
          <cell r="P188">
            <v>13877910.489037171</v>
          </cell>
          <cell r="Q188">
            <v>19746061.040123675</v>
          </cell>
          <cell r="R188">
            <v>17144372.990740594</v>
          </cell>
          <cell r="S188">
            <v>91606105.768322304</v>
          </cell>
          <cell r="T188">
            <v>10353531.906979438</v>
          </cell>
          <cell r="U188">
            <v>2601688.049383081</v>
          </cell>
        </row>
        <row r="189">
          <cell r="L189">
            <v>15</v>
          </cell>
          <cell r="M189" t="str">
            <v>Customer Accounting</v>
          </cell>
          <cell r="N189">
            <v>2332027.9998118654</v>
          </cell>
          <cell r="O189">
            <v>32515929.91458204</v>
          </cell>
          <cell r="P189">
            <v>7667033.219568898</v>
          </cell>
          <cell r="Q189">
            <v>7622445.2691864362</v>
          </cell>
          <cell r="R189">
            <v>6809721.5917297499</v>
          </cell>
          <cell r="S189">
            <v>38772856.521554686</v>
          </cell>
          <cell r="T189">
            <v>4294075.7952959491</v>
          </cell>
          <cell r="U189">
            <v>812723.67745668651</v>
          </cell>
        </row>
        <row r="190">
          <cell r="L190">
            <v>16</v>
          </cell>
          <cell r="M190" t="str">
            <v>Customer Service &amp; Info</v>
          </cell>
          <cell r="N190">
            <v>444397.9727179184</v>
          </cell>
          <cell r="O190">
            <v>3815172.1110386685</v>
          </cell>
          <cell r="P190">
            <v>2721935.7823128244</v>
          </cell>
          <cell r="Q190">
            <v>1367447.8864710606</v>
          </cell>
          <cell r="R190">
            <v>1298493.6568853322</v>
          </cell>
          <cell r="S190">
            <v>21895096.676711783</v>
          </cell>
          <cell r="T190">
            <v>2970759.4407476452</v>
          </cell>
          <cell r="U190">
            <v>68954.229585728492</v>
          </cell>
        </row>
        <row r="191">
          <cell r="L191">
            <v>17</v>
          </cell>
          <cell r="M191" t="str">
            <v>Sales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L192">
            <v>18</v>
          </cell>
          <cell r="M192" t="str">
            <v>Administrative &amp; General</v>
          </cell>
          <cell r="N192">
            <v>3543244.5273854798</v>
          </cell>
          <cell r="O192">
            <v>50836585.975319989</v>
          </cell>
          <cell r="P192">
            <v>11946953.990633933</v>
          </cell>
          <cell r="Q192">
            <v>23097341.429153875</v>
          </cell>
          <cell r="R192">
            <v>20185964.260430437</v>
          </cell>
          <cell r="S192">
            <v>72011677.067809641</v>
          </cell>
          <cell r="T192">
            <v>9680711.4045848921</v>
          </cell>
          <cell r="U192">
            <v>2911377.1687234375</v>
          </cell>
        </row>
        <row r="193">
          <cell r="L193">
            <v>19</v>
          </cell>
        </row>
        <row r="194">
          <cell r="L194">
            <v>20</v>
          </cell>
          <cell r="M194" t="str">
            <v xml:space="preserve">   Total O&amp;M Expenses</v>
          </cell>
          <cell r="N194">
            <v>89474232.542978019</v>
          </cell>
          <cell r="O194">
            <v>1266699579.1150177</v>
          </cell>
          <cell r="P194">
            <v>358501892.53917474</v>
          </cell>
          <cell r="Q194">
            <v>125369108.14298317</v>
          </cell>
          <cell r="R194">
            <v>109211080.05547971</v>
          </cell>
          <cell r="S194">
            <v>439041357.26943803</v>
          </cell>
          <cell r="T194">
            <v>57587806.284986481</v>
          </cell>
          <cell r="U194">
            <v>16158028.087503469</v>
          </cell>
        </row>
        <row r="195">
          <cell r="L195">
            <v>21</v>
          </cell>
        </row>
        <row r="196">
          <cell r="L196">
            <v>22</v>
          </cell>
          <cell r="M196" t="str">
            <v>Depreciation</v>
          </cell>
          <cell r="N196">
            <v>11176666.614527365</v>
          </cell>
          <cell r="O196">
            <v>114931886.29967923</v>
          </cell>
          <cell r="P196">
            <v>31323517.197703015</v>
          </cell>
          <cell r="Q196">
            <v>56012641.387849331</v>
          </cell>
          <cell r="R196">
            <v>48086727.191070087</v>
          </cell>
          <cell r="S196">
            <v>173950226.48989594</v>
          </cell>
          <cell r="T196">
            <v>23878070.232737921</v>
          </cell>
          <cell r="U196">
            <v>7925914.1967792409</v>
          </cell>
        </row>
        <row r="197">
          <cell r="L197">
            <v>23</v>
          </cell>
          <cell r="M197" t="str">
            <v xml:space="preserve">Amortization </v>
          </cell>
          <cell r="N197">
            <v>1199131.3858157741</v>
          </cell>
          <cell r="O197">
            <v>16060581.771631308</v>
          </cell>
          <cell r="P197">
            <v>3948170.7211783836</v>
          </cell>
          <cell r="Q197">
            <v>6996362.1364249969</v>
          </cell>
          <cell r="R197">
            <v>6088254.6042614356</v>
          </cell>
          <cell r="S197">
            <v>21726141.834309928</v>
          </cell>
          <cell r="T197">
            <v>2905599.2161411177</v>
          </cell>
          <cell r="U197">
            <v>908107.53216356155</v>
          </cell>
        </row>
        <row r="198">
          <cell r="L198">
            <v>24</v>
          </cell>
          <cell r="M198" t="str">
            <v>Taxes Other Than Income</v>
          </cell>
          <cell r="N198">
            <v>2744174.2459703428</v>
          </cell>
          <cell r="O198">
            <v>41511920.700678051</v>
          </cell>
          <cell r="P198">
            <v>14275508.958059788</v>
          </cell>
          <cell r="Q198">
            <v>11290504.686904153</v>
          </cell>
          <cell r="R198">
            <v>9888623.7490878738</v>
          </cell>
          <cell r="S198">
            <v>31915053.54858068</v>
          </cell>
          <cell r="T198">
            <v>4332830.0047350619</v>
          </cell>
          <cell r="U198">
            <v>1401880.9378162795</v>
          </cell>
        </row>
        <row r="199">
          <cell r="L199">
            <v>25</v>
          </cell>
          <cell r="M199" t="str">
            <v>Income Taxes - Federal</v>
          </cell>
          <cell r="N199">
            <v>1987639.4722036484</v>
          </cell>
          <cell r="O199">
            <v>4591940.427015122</v>
          </cell>
          <cell r="P199">
            <v>-10899819.650943227</v>
          </cell>
          <cell r="Q199">
            <v>54239428.181733243</v>
          </cell>
          <cell r="R199">
            <v>45381142.436536133</v>
          </cell>
          <cell r="S199">
            <v>182394445.68742815</v>
          </cell>
          <cell r="T199">
            <v>26158784.898147378</v>
          </cell>
          <cell r="U199">
            <v>8858285.7451971099</v>
          </cell>
        </row>
        <row r="200">
          <cell r="L200">
            <v>26</v>
          </cell>
          <cell r="M200" t="str">
            <v>Income Taxes - State</v>
          </cell>
          <cell r="N200">
            <v>270087.19295455288</v>
          </cell>
          <cell r="O200">
            <v>623968.4396949705</v>
          </cell>
          <cell r="P200">
            <v>0</v>
          </cell>
          <cell r="Q200">
            <v>7370237.4650584832</v>
          </cell>
          <cell r="R200">
            <v>6166543.5533768544</v>
          </cell>
          <cell r="S200">
            <v>24784375.906764958</v>
          </cell>
          <cell r="T200">
            <v>3554544.4146415587</v>
          </cell>
          <cell r="U200">
            <v>1203693.9116816283</v>
          </cell>
        </row>
        <row r="201">
          <cell r="L201">
            <v>27</v>
          </cell>
          <cell r="M201" t="str">
            <v>Income Taxes - Def Net</v>
          </cell>
          <cell r="N201">
            <v>4812347.0805898057</v>
          </cell>
          <cell r="O201">
            <v>57345580.631218269</v>
          </cell>
          <cell r="P201">
            <v>14681371.397010637</v>
          </cell>
          <cell r="Q201">
            <v>34532961.035852268</v>
          </cell>
          <cell r="R201">
            <v>32069283.882578455</v>
          </cell>
          <cell r="S201">
            <v>59863835.226557069</v>
          </cell>
          <cell r="T201">
            <v>9453143.9847043306</v>
          </cell>
          <cell r="U201">
            <v>2463677.1532738139</v>
          </cell>
        </row>
        <row r="202">
          <cell r="L202">
            <v>28</v>
          </cell>
          <cell r="M202" t="str">
            <v>Investment Tax Credit Adj.</v>
          </cell>
          <cell r="N202">
            <v>0</v>
          </cell>
          <cell r="O202">
            <v>0</v>
          </cell>
          <cell r="P202">
            <v>0</v>
          </cell>
          <cell r="Q202">
            <v>-897401.65566157573</v>
          </cell>
          <cell r="R202">
            <v>-778450.4744278494</v>
          </cell>
          <cell r="S202">
            <v>-2624691.6754950746</v>
          </cell>
          <cell r="T202">
            <v>-369369.24480911979</v>
          </cell>
          <cell r="U202">
            <v>-118951.18123372628</v>
          </cell>
        </row>
        <row r="203">
          <cell r="L203">
            <v>29</v>
          </cell>
          <cell r="M203" t="str">
            <v>Misc Revenue &amp; Expense</v>
          </cell>
          <cell r="N203">
            <v>-104153.41565857115</v>
          </cell>
          <cell r="O203">
            <v>-1775820.0851916987</v>
          </cell>
          <cell r="P203">
            <v>-679488.77061225707</v>
          </cell>
          <cell r="Q203">
            <v>-1080451.0173497088</v>
          </cell>
          <cell r="R203">
            <v>-928837.70177896752</v>
          </cell>
          <cell r="S203">
            <v>-2662999.4931062153</v>
          </cell>
          <cell r="T203">
            <v>-417891.18341069319</v>
          </cell>
          <cell r="U203">
            <v>-151613.31557074119</v>
          </cell>
        </row>
        <row r="204">
          <cell r="L204">
            <v>30</v>
          </cell>
        </row>
        <row r="205">
          <cell r="L205">
            <v>31</v>
          </cell>
          <cell r="M205" t="str">
            <v xml:space="preserve">   Total Operating Expenses:</v>
          </cell>
          <cell r="N205">
            <v>111560125.11938091</v>
          </cell>
          <cell r="O205">
            <v>1499989637.2997427</v>
          </cell>
          <cell r="P205">
            <v>411151152.3915711</v>
          </cell>
          <cell r="Q205">
            <v>293833390.36379433</v>
          </cell>
          <cell r="R205">
            <v>255184367.29618371</v>
          </cell>
          <cell r="S205">
            <v>928387744.79437339</v>
          </cell>
          <cell r="T205">
            <v>127083518.60787404</v>
          </cell>
          <cell r="U205">
            <v>38649023.067610636</v>
          </cell>
        </row>
        <row r="206">
          <cell r="L206">
            <v>32</v>
          </cell>
        </row>
        <row r="207">
          <cell r="L207">
            <v>33</v>
          </cell>
          <cell r="M207" t="str">
            <v xml:space="preserve">   Operating Rev For Return:</v>
          </cell>
          <cell r="N207">
            <v>14062772.431519285</v>
          </cell>
          <cell r="O207">
            <v>156295566.30103946</v>
          </cell>
          <cell r="P207">
            <v>25465372.535212755</v>
          </cell>
          <cell r="Q207">
            <v>169241444.37292418</v>
          </cell>
          <cell r="R207">
            <v>145386824.55586839</v>
          </cell>
          <cell r="S207">
            <v>541565124.5353092</v>
          </cell>
          <cell r="T207">
            <v>73997893.858382165</v>
          </cell>
          <cell r="U207">
            <v>23854619.817055784</v>
          </cell>
        </row>
        <row r="208">
          <cell r="L208">
            <v>34</v>
          </cell>
        </row>
        <row r="209">
          <cell r="L209">
            <v>35</v>
          </cell>
        </row>
        <row r="210">
          <cell r="L210">
            <v>36</v>
          </cell>
          <cell r="M210" t="str">
            <v xml:space="preserve">   Rate Base:</v>
          </cell>
        </row>
        <row r="211">
          <cell r="L211">
            <v>37</v>
          </cell>
          <cell r="M211" t="str">
            <v>Electric Plant In Service</v>
          </cell>
          <cell r="N211">
            <v>381219212.26865935</v>
          </cell>
          <cell r="O211">
            <v>4360392344.2109432</v>
          </cell>
          <cell r="P211">
            <v>1165713303.9850171</v>
          </cell>
          <cell r="Q211">
            <v>2232737348.4397378</v>
          </cell>
          <cell r="R211">
            <v>1918622533.4400635</v>
          </cell>
          <cell r="S211">
            <v>7157003221.9093065</v>
          </cell>
          <cell r="T211">
            <v>972387478.54307377</v>
          </cell>
          <cell r="U211">
            <v>314114814.99967444</v>
          </cell>
        </row>
        <row r="212">
          <cell r="L212">
            <v>38</v>
          </cell>
          <cell r="M212" t="str">
            <v>Plant Held for Future Use</v>
          </cell>
          <cell r="N212">
            <v>22671.644040263593</v>
          </cell>
          <cell r="O212">
            <v>635788.19251786673</v>
          </cell>
          <cell r="P212">
            <v>102718.85344186971</v>
          </cell>
          <cell r="Q212">
            <v>1800017.7868809509</v>
          </cell>
          <cell r="R212">
            <v>1559138.9835814147</v>
          </cell>
          <cell r="S212">
            <v>6619846.9768716563</v>
          </cell>
          <cell r="T212">
            <v>736503.56102110702</v>
          </cell>
          <cell r="U212">
            <v>240878.80329953617</v>
          </cell>
        </row>
        <row r="213">
          <cell r="L213">
            <v>39</v>
          </cell>
          <cell r="M213" t="str">
            <v>Misc Deferred Debits</v>
          </cell>
          <cell r="N213">
            <v>4800133.947975711</v>
          </cell>
          <cell r="O213">
            <v>32488648.892950866</v>
          </cell>
          <cell r="P213">
            <v>8368048.5872633168</v>
          </cell>
          <cell r="Q213">
            <v>10234366.315186631</v>
          </cell>
          <cell r="R213">
            <v>8851815.955552645</v>
          </cell>
          <cell r="S213">
            <v>32763207.956257425</v>
          </cell>
          <cell r="T213">
            <v>3977597.3931464492</v>
          </cell>
          <cell r="U213">
            <v>1382550.3596339866</v>
          </cell>
        </row>
        <row r="214">
          <cell r="L214">
            <v>40</v>
          </cell>
          <cell r="M214" t="str">
            <v>Elec Plant Acq Adj</v>
          </cell>
          <cell r="N214">
            <v>0</v>
          </cell>
          <cell r="O214">
            <v>0</v>
          </cell>
          <cell r="P214">
            <v>0</v>
          </cell>
          <cell r="Q214">
            <v>16540197.978727881</v>
          </cell>
          <cell r="R214">
            <v>14347783.829504002</v>
          </cell>
          <cell r="S214">
            <v>48376242.312371247</v>
          </cell>
          <cell r="T214">
            <v>6807921.9576345561</v>
          </cell>
          <cell r="U214">
            <v>2192414.149223878</v>
          </cell>
        </row>
        <row r="215">
          <cell r="L215">
            <v>41</v>
          </cell>
          <cell r="M215" t="str">
            <v>Nuclear Fuel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L216">
            <v>42</v>
          </cell>
          <cell r="M216" t="str">
            <v>Prepayments</v>
          </cell>
          <cell r="N216">
            <v>805045.37281655683</v>
          </cell>
          <cell r="O216">
            <v>11254085.655683765</v>
          </cell>
          <cell r="P216">
            <v>2587030.9658879163</v>
          </cell>
          <cell r="Q216">
            <v>4861623.1093060775</v>
          </cell>
          <cell r="R216">
            <v>4192265.0616671746</v>
          </cell>
          <cell r="S216">
            <v>17196758.239302102</v>
          </cell>
          <cell r="T216">
            <v>2217417.017184475</v>
          </cell>
          <cell r="U216">
            <v>669358.04763890291</v>
          </cell>
        </row>
        <row r="217">
          <cell r="L217">
            <v>43</v>
          </cell>
          <cell r="M217" t="str">
            <v>Fuel Stock</v>
          </cell>
          <cell r="N217">
            <v>575838.12682024785</v>
          </cell>
          <cell r="O217">
            <v>8700195.8507311381</v>
          </cell>
          <cell r="P217">
            <v>2516743.8687479584</v>
          </cell>
          <cell r="Q217">
            <v>17243905.931475069</v>
          </cell>
          <cell r="R217">
            <v>14795101.254695127</v>
          </cell>
          <cell r="S217">
            <v>43610400.749598995</v>
          </cell>
          <cell r="T217">
            <v>6784852.8414635612</v>
          </cell>
          <cell r="U217">
            <v>2448804.6767799417</v>
          </cell>
        </row>
        <row r="218">
          <cell r="L218">
            <v>44</v>
          </cell>
          <cell r="M218" t="str">
            <v>Material &amp; Supplies</v>
          </cell>
          <cell r="N218">
            <v>1422984.2406841528</v>
          </cell>
          <cell r="O218">
            <v>31349694.812579129</v>
          </cell>
          <cell r="P218">
            <v>6381359.7166456878</v>
          </cell>
          <cell r="Q218">
            <v>23837683.258493494</v>
          </cell>
          <cell r="R218">
            <v>20704701.182152528</v>
          </cell>
          <cell r="S218">
            <v>76108721.919340476</v>
          </cell>
          <cell r="T218">
            <v>11054792.260025123</v>
          </cell>
          <cell r="U218">
            <v>3132982.076340965</v>
          </cell>
        </row>
        <row r="219">
          <cell r="L219">
            <v>45</v>
          </cell>
          <cell r="M219" t="str">
            <v>Working Capital</v>
          </cell>
          <cell r="N219">
            <v>4294579.1596392496</v>
          </cell>
          <cell r="O219">
            <v>47874675.27990827</v>
          </cell>
          <cell r="P219">
            <v>12445164.2767238</v>
          </cell>
          <cell r="Q219">
            <v>18919612.177968025</v>
          </cell>
          <cell r="R219">
            <v>16441830.487643089</v>
          </cell>
          <cell r="S219">
            <v>66633438.079022579</v>
          </cell>
          <cell r="T219">
            <v>8662200.1792673357</v>
          </cell>
          <cell r="U219">
            <v>2477781.6903249379</v>
          </cell>
        </row>
        <row r="220">
          <cell r="L220">
            <v>46</v>
          </cell>
          <cell r="M220" t="str">
            <v>Weatherization</v>
          </cell>
          <cell r="N220">
            <v>408768.05909013504</v>
          </cell>
          <cell r="O220">
            <v>-659.56623574720356</v>
          </cell>
          <cell r="P220">
            <v>2100038.7293716506</v>
          </cell>
          <cell r="Q220">
            <v>416267.61062639923</v>
          </cell>
          <cell r="R220">
            <v>396339.43058747589</v>
          </cell>
          <cell r="S220">
            <v>6556322.3983376445</v>
          </cell>
          <cell r="T220">
            <v>5594051.545794636</v>
          </cell>
          <cell r="U220">
            <v>19928.180038923318</v>
          </cell>
        </row>
        <row r="221">
          <cell r="L221">
            <v>47</v>
          </cell>
          <cell r="M221" t="str">
            <v xml:space="preserve">Misc Rate Base </v>
          </cell>
          <cell r="N221">
            <v>294257.54585847346</v>
          </cell>
          <cell r="O221">
            <v>4380157.0086926091</v>
          </cell>
          <cell r="P221">
            <v>474771.24544890749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L222">
            <v>48</v>
          </cell>
        </row>
        <row r="223">
          <cell r="L223">
            <v>49</v>
          </cell>
          <cell r="M223" t="str">
            <v xml:space="preserve">   Total Electric Plant:</v>
          </cell>
          <cell r="N223">
            <v>393843490.36558419</v>
          </cell>
          <cell r="O223">
            <v>4497074930.3377714</v>
          </cell>
          <cell r="P223">
            <v>1200689180.2285483</v>
          </cell>
          <cell r="Q223">
            <v>2326591022.6084023</v>
          </cell>
          <cell r="R223">
            <v>1999911509.6254468</v>
          </cell>
          <cell r="S223">
            <v>7454868160.5404081</v>
          </cell>
          <cell r="T223">
            <v>1018222815.2986109</v>
          </cell>
          <cell r="U223">
            <v>326679512.98295552</v>
          </cell>
        </row>
        <row r="224">
          <cell r="L224">
            <v>50</v>
          </cell>
        </row>
        <row r="225">
          <cell r="L225">
            <v>51</v>
          </cell>
          <cell r="M225" t="str">
            <v>Rate Base Deductions:</v>
          </cell>
        </row>
        <row r="226">
          <cell r="L226">
            <v>52</v>
          </cell>
          <cell r="M226" t="str">
            <v>Accum Prov For Deprec</v>
          </cell>
          <cell r="N226">
            <v>-152826693.41288137</v>
          </cell>
          <cell r="O226">
            <v>-1691337276.7234855</v>
          </cell>
          <cell r="P226">
            <v>-455513070.28755075</v>
          </cell>
          <cell r="Q226">
            <v>-879920227.30174887</v>
          </cell>
          <cell r="R226">
            <v>-756325611.02722955</v>
          </cell>
          <cell r="S226">
            <v>-2623054396.4685593</v>
          </cell>
          <cell r="T226">
            <v>-387558957.21713632</v>
          </cell>
          <cell r="U226">
            <v>-123594616.27451937</v>
          </cell>
        </row>
        <row r="227">
          <cell r="L227">
            <v>53</v>
          </cell>
          <cell r="M227" t="str">
            <v>Accum Prov For Amort</v>
          </cell>
          <cell r="N227">
            <v>-10324749.58527774</v>
          </cell>
          <cell r="O227">
            <v>-126907043.87070373</v>
          </cell>
          <cell r="P227">
            <v>-32275734.255299926</v>
          </cell>
          <cell r="Q227">
            <v>-51854664.295759693</v>
          </cell>
          <cell r="R227">
            <v>-45592413.330981344</v>
          </cell>
          <cell r="S227">
            <v>-161924814.3183862</v>
          </cell>
          <cell r="T227">
            <v>-21041538.195306227</v>
          </cell>
          <cell r="U227">
            <v>-6262250.9647783469</v>
          </cell>
        </row>
        <row r="228">
          <cell r="L228">
            <v>54</v>
          </cell>
          <cell r="M228" t="str">
            <v>Accum Def Income Tax</v>
          </cell>
          <cell r="N228">
            <v>-34476087.604964301</v>
          </cell>
          <cell r="O228">
            <v>-371666372.68181461</v>
          </cell>
          <cell r="P228">
            <v>-88855752.481450364</v>
          </cell>
          <cell r="Q228">
            <v>-155919475.35228878</v>
          </cell>
          <cell r="R228">
            <v>-130232952.61759609</v>
          </cell>
          <cell r="S228">
            <v>-565555972.11549258</v>
          </cell>
          <cell r="T228">
            <v>-80027600.770381257</v>
          </cell>
          <cell r="U228">
            <v>-25686522.734692682</v>
          </cell>
        </row>
        <row r="229">
          <cell r="L229">
            <v>55</v>
          </cell>
          <cell r="M229" t="str">
            <v>Unamortized ITC</v>
          </cell>
          <cell r="N229">
            <v>-485987.87262933265</v>
          </cell>
          <cell r="O229">
            <v>-7045038.4936113218</v>
          </cell>
          <cell r="P229">
            <v>-1439630.7646533309</v>
          </cell>
          <cell r="Q229">
            <v>-1400533.0246153311</v>
          </cell>
          <cell r="R229">
            <v>-1349474.934647331</v>
          </cell>
          <cell r="S229">
            <v>-177010.35437666654</v>
          </cell>
          <cell r="T229">
            <v>-52729.176629999958</v>
          </cell>
          <cell r="U229">
            <v>-51058.089967999957</v>
          </cell>
        </row>
        <row r="230">
          <cell r="L230">
            <v>56</v>
          </cell>
          <cell r="M230" t="str">
            <v>Customer Adv For Const</v>
          </cell>
          <cell r="N230">
            <v>72279.237831746432</v>
          </cell>
          <cell r="O230">
            <v>-77901.235620867694</v>
          </cell>
          <cell r="P230">
            <v>206261.66434642594</v>
          </cell>
          <cell r="Q230">
            <v>-4383409.1810825616</v>
          </cell>
          <cell r="R230">
            <v>-3334655.9585801507</v>
          </cell>
          <cell r="S230">
            <v>-12435484.812841244</v>
          </cell>
          <cell r="T230">
            <v>-242622.92722368348</v>
          </cell>
          <cell r="U230">
            <v>-1048753.2225024106</v>
          </cell>
        </row>
        <row r="231">
          <cell r="L231">
            <v>57</v>
          </cell>
          <cell r="M231" t="str">
            <v>Customer Service Deposits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L232">
            <v>58</v>
          </cell>
          <cell r="M232" t="str">
            <v>Misc Rate Base Deductions</v>
          </cell>
          <cell r="N232">
            <v>-1430169.9403596641</v>
          </cell>
          <cell r="O232">
            <v>-17743277.136641763</v>
          </cell>
          <cell r="P232">
            <v>-4709705.5381272128</v>
          </cell>
          <cell r="Q232">
            <v>-8538060.2185078822</v>
          </cell>
          <cell r="R232">
            <v>-7377891.3963859901</v>
          </cell>
          <cell r="S232">
            <v>-25857754.273543406</v>
          </cell>
          <cell r="T232">
            <v>-3707991.0253507737</v>
          </cell>
          <cell r="U232">
            <v>-1160168.8221218926</v>
          </cell>
        </row>
        <row r="233">
          <cell r="L233">
            <v>59</v>
          </cell>
        </row>
        <row r="234">
          <cell r="L234">
            <v>60</v>
          </cell>
          <cell r="M234" t="str">
            <v xml:space="preserve">     Total Rate Base Deductions</v>
          </cell>
          <cell r="N234">
            <v>-199471409.17828068</v>
          </cell>
          <cell r="O234">
            <v>-2214776910.1418781</v>
          </cell>
          <cell r="P234">
            <v>-582587631.6627351</v>
          </cell>
          <cell r="Q234">
            <v>-1102016369.3740032</v>
          </cell>
          <cell r="R234">
            <v>-944212999.26542044</v>
          </cell>
          <cell r="S234">
            <v>-3389005432.3431997</v>
          </cell>
          <cell r="T234">
            <v>-492631439.31202829</v>
          </cell>
          <cell r="U234">
            <v>-157803370.10858271</v>
          </cell>
        </row>
        <row r="235">
          <cell r="L235">
            <v>61</v>
          </cell>
        </row>
        <row r="236">
          <cell r="L236">
            <v>62</v>
          </cell>
          <cell r="M236" t="str">
            <v xml:space="preserve">   Total Rate Base:</v>
          </cell>
          <cell r="N236">
            <v>194372081.18730351</v>
          </cell>
          <cell r="O236">
            <v>2282298020.1958933</v>
          </cell>
          <cell r="P236">
            <v>618101548.56581318</v>
          </cell>
          <cell r="Q236">
            <v>1224574653.2343991</v>
          </cell>
          <cell r="R236">
            <v>1055698510.3600264</v>
          </cell>
          <cell r="S236">
            <v>4065862728.1972084</v>
          </cell>
          <cell r="T236">
            <v>525591375.98658264</v>
          </cell>
          <cell r="U236">
            <v>168876142.87437281</v>
          </cell>
        </row>
        <row r="237">
          <cell r="L237">
            <v>63</v>
          </cell>
        </row>
        <row r="238">
          <cell r="L238">
            <v>64</v>
          </cell>
        </row>
        <row r="239">
          <cell r="L239">
            <v>65</v>
          </cell>
        </row>
        <row r="240">
          <cell r="L240">
            <v>66</v>
          </cell>
        </row>
        <row r="241">
          <cell r="L241">
            <v>67</v>
          </cell>
          <cell r="M241" t="str">
            <v>TAX CALCULATION:</v>
          </cell>
        </row>
        <row r="242">
          <cell r="L242">
            <v>68</v>
          </cell>
          <cell r="M242" t="str">
            <v>Operating Revenue</v>
          </cell>
        </row>
        <row r="243">
          <cell r="L243">
            <v>69</v>
          </cell>
          <cell r="M243" t="str">
            <v>Other Deductions</v>
          </cell>
        </row>
        <row r="244">
          <cell r="L244">
            <v>70</v>
          </cell>
          <cell r="M244" t="str">
            <v>Interest (AFUDC)</v>
          </cell>
          <cell r="N244">
            <v>-1010225.6662520111</v>
          </cell>
          <cell r="O244">
            <v>-11776816.51031982</v>
          </cell>
          <cell r="P244">
            <v>-3140569.6544362712</v>
          </cell>
          <cell r="R244">
            <v>-5173271.1010654038</v>
          </cell>
          <cell r="S244">
            <v>-20253937.863352448</v>
          </cell>
          <cell r="T244">
            <v>-2611812.631759353</v>
          </cell>
          <cell r="U244">
            <v>-853597.63067418325</v>
          </cell>
        </row>
        <row r="245">
          <cell r="L245">
            <v>71</v>
          </cell>
          <cell r="M245" t="str">
            <v>Interest</v>
          </cell>
          <cell r="N245">
            <v>6643946.5583185395</v>
          </cell>
          <cell r="O245">
            <v>77452535.74083063</v>
          </cell>
          <cell r="P245">
            <v>20654570.205253847</v>
          </cell>
          <cell r="Q245">
            <v>39636880.258880608</v>
          </cell>
          <cell r="R245">
            <v>34023028.59190876</v>
          </cell>
          <cell r="S245">
            <v>133203981.30337067</v>
          </cell>
          <cell r="T245">
            <v>17177096.291890908</v>
          </cell>
          <cell r="U245">
            <v>5613851.6669718483</v>
          </cell>
        </row>
        <row r="246">
          <cell r="L246">
            <v>72</v>
          </cell>
          <cell r="M246" t="str">
            <v>Schedule "M" Addition</v>
          </cell>
          <cell r="N246">
            <v>22947148.722242586</v>
          </cell>
          <cell r="O246">
            <v>246882999.28594142</v>
          </cell>
          <cell r="P246">
            <v>64341052.459853157</v>
          </cell>
          <cell r="Q246">
            <v>105406337.18158698</v>
          </cell>
          <cell r="R246">
            <v>89953727.490022525</v>
          </cell>
          <cell r="S246">
            <v>340376769.20689952</v>
          </cell>
          <cell r="T246">
            <v>44987117.181632355</v>
          </cell>
          <cell r="U246">
            <v>15452609.691564448</v>
          </cell>
        </row>
        <row r="247">
          <cell r="L247">
            <v>73</v>
          </cell>
          <cell r="M247" t="str">
            <v>Schedule "M" Deduction</v>
          </cell>
          <cell r="N247">
            <v>32497216.89390694</v>
          </cell>
          <cell r="O247">
            <v>386320537.62323135</v>
          </cell>
          <cell r="P247">
            <v>107216318.05015349</v>
          </cell>
          <cell r="Q247">
            <v>173942962.78434196</v>
          </cell>
          <cell r="R247">
            <v>153502363.4382025</v>
          </cell>
          <cell r="S247">
            <v>487498451.86231428</v>
          </cell>
          <cell r="T247">
            <v>64922901.594647318</v>
          </cell>
          <cell r="U247">
            <v>20440599.34613945</v>
          </cell>
        </row>
        <row r="248">
          <cell r="L248">
            <v>74</v>
          </cell>
          <cell r="M248" t="str">
            <v>Income Before Tax</v>
          </cell>
        </row>
        <row r="249">
          <cell r="L249">
            <v>75</v>
          </cell>
        </row>
        <row r="250">
          <cell r="L250">
            <v>76</v>
          </cell>
          <cell r="M250" t="str">
            <v>State Income Taxes</v>
          </cell>
        </row>
        <row r="251">
          <cell r="L251">
            <v>77</v>
          </cell>
          <cell r="M251" t="str">
            <v>Taxable Income</v>
          </cell>
        </row>
        <row r="252">
          <cell r="L252">
            <v>78</v>
          </cell>
        </row>
        <row r="253">
          <cell r="L253">
            <v>79</v>
          </cell>
          <cell r="M253" t="str">
            <v>Federal Income Taxes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IM benefit and cost"/>
      <sheetName val="Table 1 - GRC2021 vs GRC2014"/>
      <sheetName val="Table 2 - GRC2021 WA vs WCA"/>
      <sheetName val="Table 3 - GRC2021 WCA vsGRC2014"/>
      <sheetName val="Table 4 - PTC Recon wWCA"/>
      <sheetName val="GRC2021 WA"/>
      <sheetName val="GRC2021 WCA"/>
      <sheetName val="GRC2014"/>
      <sheetName val="2021 GRC"/>
      <sheetName val="2021 GRC WCA"/>
      <sheetName val="2014 GRC in rates"/>
    </sheetNames>
    <sheetDataSet>
      <sheetData sheetId="0">
        <row r="4">
          <cell r="K4">
            <v>7.8111E-2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>
        <row r="10">
          <cell r="D10">
            <v>29009259.839632533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B2">
            <v>2</v>
          </cell>
        </row>
        <row r="32">
          <cell r="B32">
            <v>6.3400000000000001E-3</v>
          </cell>
        </row>
        <row r="33">
          <cell r="B33">
            <v>2E-3</v>
          </cell>
        </row>
        <row r="34">
          <cell r="B34">
            <v>3.8730000000000001E-2</v>
          </cell>
        </row>
        <row r="35">
          <cell r="B35">
            <v>0</v>
          </cell>
        </row>
        <row r="36">
          <cell r="B36">
            <v>0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 Adj"/>
      <sheetName val="Restating Adj"/>
      <sheetName val="Pro Forma Adj"/>
      <sheetName val="Interest Calc"/>
      <sheetName val="Variables"/>
      <sheetName val="Check Sheet"/>
      <sheetName val="Exhibit No.__(NCS-2) pg 1"/>
      <sheetName val="Exhibit No.__(NCS-2) pg 2-3"/>
      <sheetName val="Page 1.4"/>
      <sheetName val="Page 1.5"/>
      <sheetName val="Page 1.6"/>
    </sheetNames>
    <sheetDataSet>
      <sheetData sheetId="0">
        <row r="9">
          <cell r="B9">
            <v>317700179.76000005</v>
          </cell>
        </row>
        <row r="37">
          <cell r="B37">
            <v>40389777.94615829</v>
          </cell>
          <cell r="F37">
            <v>54841106.839641094</v>
          </cell>
        </row>
        <row r="64">
          <cell r="B64">
            <v>788256371.82205129</v>
          </cell>
          <cell r="F64">
            <v>812975758.31408727</v>
          </cell>
        </row>
        <row r="67">
          <cell r="B67">
            <v>5.0710212460143671E-2</v>
          </cell>
          <cell r="F67">
            <v>8.2061177994275147E-2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E8">
            <v>2.4993500000000002E-2</v>
          </cell>
        </row>
        <row r="9">
          <cell r="E9">
            <v>1.3500000000000001E-5</v>
          </cell>
        </row>
        <row r="10">
          <cell r="C10">
            <v>0.51729999999999998</v>
          </cell>
        </row>
        <row r="11">
          <cell r="E11">
            <v>7.6700000000000004E-2</v>
          </cell>
        </row>
        <row r="20">
          <cell r="D20">
            <v>6.3400000000000001E-3</v>
          </cell>
        </row>
        <row r="21">
          <cell r="D21">
            <v>2E-3</v>
          </cell>
        </row>
        <row r="22">
          <cell r="D22">
            <v>3.8730000000000001E-2</v>
          </cell>
        </row>
        <row r="34">
          <cell r="D34">
            <v>0.61939999999999995</v>
          </cell>
        </row>
      </sheetData>
      <sheetData sheetId="6" refreshError="1"/>
      <sheetData sheetId="7" refreshError="1"/>
      <sheetData sheetId="8"/>
      <sheetData sheetId="9">
        <row r="6">
          <cell r="D6">
            <v>3905479.1195230857</v>
          </cell>
        </row>
      </sheetData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lookup"/>
      <sheetName val="Wheeling"/>
    </sheetNames>
    <sheetDataSet>
      <sheetData sheetId="0">
        <row r="1">
          <cell r="A1" t="str">
            <v>PacifiCorp</v>
          </cell>
        </row>
      </sheetData>
      <sheetData sheetId="1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Pacific Gas and Electric s524491</v>
          </cell>
          <cell r="D9" t="str">
            <v>Post Merger</v>
          </cell>
        </row>
        <row r="10">
          <cell r="C10" t="str">
            <v>PSCO s100035</v>
          </cell>
          <cell r="D10" t="str">
            <v>Post Merger</v>
          </cell>
        </row>
        <row r="11">
          <cell r="C11" t="str">
            <v>Salt River Project s322940</v>
          </cell>
          <cell r="D11" t="str">
            <v>Post Merger</v>
          </cell>
        </row>
        <row r="12">
          <cell r="C12" t="str">
            <v>Sierra Pac 2 s25270</v>
          </cell>
          <cell r="D12" t="str">
            <v>Post Merger</v>
          </cell>
        </row>
        <row r="13">
          <cell r="C13" t="str">
            <v>SCE s 513948</v>
          </cell>
          <cell r="D13" t="str">
            <v>Post Merger</v>
          </cell>
        </row>
        <row r="14">
          <cell r="C14" t="str">
            <v>SDG&amp;E s513949</v>
          </cell>
          <cell r="D14" t="str">
            <v>Post Merger</v>
          </cell>
        </row>
        <row r="15">
          <cell r="C15" t="str">
            <v>SMUD s24296</v>
          </cell>
          <cell r="D15" t="str">
            <v>Pacific Pre Merger</v>
          </cell>
        </row>
        <row r="16">
          <cell r="C16" t="str">
            <v>UAMPS s223863</v>
          </cell>
          <cell r="D16" t="str">
            <v>Post Merger</v>
          </cell>
        </row>
        <row r="17">
          <cell r="C17" t="str">
            <v>UAMPS s404236</v>
          </cell>
          <cell r="D17" t="str">
            <v>Post Merger</v>
          </cell>
        </row>
        <row r="18">
          <cell r="C18" t="str">
            <v>UMPA II s45631</v>
          </cell>
          <cell r="D18" t="str">
            <v>Post Merger</v>
          </cell>
        </row>
        <row r="20">
          <cell r="C20" t="str">
            <v>APS Supplemental p27875</v>
          </cell>
          <cell r="D20" t="str">
            <v>Post Merger</v>
          </cell>
        </row>
        <row r="21">
          <cell r="C21" t="str">
            <v>Avoided Cost Resource</v>
          </cell>
          <cell r="D21" t="str">
            <v>Post Merger</v>
          </cell>
        </row>
        <row r="22">
          <cell r="C22" t="str">
            <v>Blanding Purchase p379174</v>
          </cell>
          <cell r="D22" t="str">
            <v>Post Merger</v>
          </cell>
        </row>
        <row r="23">
          <cell r="C23" t="str">
            <v>BPA Reserve Purchase</v>
          </cell>
          <cell r="D23" t="str">
            <v>Post Merger</v>
          </cell>
        </row>
        <row r="24">
          <cell r="C24" t="str">
            <v>Chehalis Station Service</v>
          </cell>
          <cell r="D24" t="str">
            <v>Post Merger</v>
          </cell>
        </row>
        <row r="25">
          <cell r="C25" t="str">
            <v xml:space="preserve">Combine Hills Wind p160595 </v>
          </cell>
          <cell r="D25" t="str">
            <v>Post Merger</v>
          </cell>
        </row>
        <row r="26">
          <cell r="C26" t="str">
            <v>Constellation p257677</v>
          </cell>
          <cell r="D26" t="str">
            <v>Post Merger</v>
          </cell>
        </row>
        <row r="27">
          <cell r="C27" t="str">
            <v>Constellation p257678</v>
          </cell>
          <cell r="D27" t="str">
            <v>Post Merger</v>
          </cell>
        </row>
        <row r="28">
          <cell r="C28" t="str">
            <v>Constellation p268849</v>
          </cell>
          <cell r="D28" t="str">
            <v>Post Merger</v>
          </cell>
        </row>
        <row r="29">
          <cell r="C29" t="str">
            <v>Deseret Purchase p194277</v>
          </cell>
          <cell r="D29" t="str">
            <v>Post Merger</v>
          </cell>
        </row>
        <row r="30">
          <cell r="C30" t="str">
            <v>Douglas PUD Settlement p38185</v>
          </cell>
          <cell r="D30" t="str">
            <v>Mid Columbia</v>
          </cell>
        </row>
        <row r="31">
          <cell r="C31" t="str">
            <v>Gemstate p99489</v>
          </cell>
          <cell r="D31" t="str">
            <v>Gemstate</v>
          </cell>
        </row>
        <row r="32">
          <cell r="C32" t="str">
            <v>Georgia-Pacific Camas</v>
          </cell>
          <cell r="D32" t="str">
            <v>Post Merger</v>
          </cell>
        </row>
        <row r="33">
          <cell r="C33" t="str">
            <v>Grant County 10 aMW p66274</v>
          </cell>
          <cell r="D33" t="str">
            <v>Misc/Pacific</v>
          </cell>
        </row>
        <row r="34">
          <cell r="C34" t="str">
            <v>Hermiston Purchase p99563</v>
          </cell>
          <cell r="D34" t="str">
            <v>Post Merger</v>
          </cell>
        </row>
        <row r="35">
          <cell r="C35" t="str">
            <v>Hurricane Purchase p393045</v>
          </cell>
          <cell r="D35" t="str">
            <v>Post Merger</v>
          </cell>
        </row>
        <row r="36">
          <cell r="C36" t="str">
            <v>Idaho Power p278538</v>
          </cell>
          <cell r="D36" t="str">
            <v>Post Merger</v>
          </cell>
        </row>
        <row r="37">
          <cell r="C37" t="str">
            <v>IPP Purchase</v>
          </cell>
          <cell r="D37" t="str">
            <v>IPP Layoff</v>
          </cell>
        </row>
        <row r="38">
          <cell r="C38" t="str">
            <v>Kennecott Generation Incentive</v>
          </cell>
          <cell r="D38" t="str">
            <v>Post Merger</v>
          </cell>
        </row>
        <row r="39">
          <cell r="C39" t="str">
            <v>LADWP p491303-4</v>
          </cell>
          <cell r="D39" t="str">
            <v>Post Merger</v>
          </cell>
        </row>
        <row r="40">
          <cell r="C40" t="str">
            <v>MagCorp p229846</v>
          </cell>
          <cell r="D40" t="str">
            <v>Post Merger</v>
          </cell>
        </row>
        <row r="41">
          <cell r="C41" t="str">
            <v>MagCorp Reserves p510378</v>
          </cell>
          <cell r="D41" t="str">
            <v>Post Merger</v>
          </cell>
        </row>
        <row r="42">
          <cell r="C42" t="str">
            <v>Morgan Stanley p189046</v>
          </cell>
          <cell r="D42" t="str">
            <v>Post Merger</v>
          </cell>
        </row>
        <row r="43">
          <cell r="C43" t="str">
            <v>Morgan Stanley p244840</v>
          </cell>
          <cell r="D43" t="str">
            <v>Post Merger</v>
          </cell>
        </row>
        <row r="44">
          <cell r="C44" t="str">
            <v>Morgan Stanley p244841</v>
          </cell>
          <cell r="D44" t="str">
            <v>Post Merger</v>
          </cell>
        </row>
        <row r="45">
          <cell r="C45" t="str">
            <v>Morgan Stanley p272153-6-8</v>
          </cell>
          <cell r="D45" t="str">
            <v>Post Merger</v>
          </cell>
        </row>
        <row r="46">
          <cell r="C46" t="str">
            <v>Morgan Stanley p272154-7</v>
          </cell>
          <cell r="D46" t="str">
            <v>Post Merger</v>
          </cell>
        </row>
        <row r="47">
          <cell r="C47" t="str">
            <v>Nebo Heat Rate Option p360539</v>
          </cell>
          <cell r="D47" t="str">
            <v>Post Merger</v>
          </cell>
        </row>
        <row r="48">
          <cell r="C48" t="str">
            <v>Nucor p346856</v>
          </cell>
          <cell r="D48" t="str">
            <v>Post Merger</v>
          </cell>
        </row>
        <row r="49">
          <cell r="C49" t="str">
            <v>P4 Production p137215/p145258</v>
          </cell>
          <cell r="D49" t="str">
            <v>Post Merger</v>
          </cell>
        </row>
        <row r="50">
          <cell r="C50" t="str">
            <v>PGE Cove p83984</v>
          </cell>
          <cell r="D50" t="str">
            <v>Misc/Pacific</v>
          </cell>
        </row>
        <row r="51">
          <cell r="C51" t="str">
            <v>Rock River Wind p100371</v>
          </cell>
          <cell r="D51" t="str">
            <v>Post Merger</v>
          </cell>
        </row>
        <row r="52">
          <cell r="C52" t="str">
            <v>Roseburg Forest Products p312292</v>
          </cell>
          <cell r="D52" t="str">
            <v>Post Merger</v>
          </cell>
        </row>
        <row r="53">
          <cell r="C53" t="str">
            <v>Small Purchases east</v>
          </cell>
          <cell r="D53" t="str">
            <v>QF UPL Pre Merger</v>
          </cell>
        </row>
        <row r="54">
          <cell r="C54" t="str">
            <v>Small Purchases west</v>
          </cell>
          <cell r="D54" t="str">
            <v>Post Merger</v>
          </cell>
        </row>
        <row r="55">
          <cell r="C55" t="str">
            <v>Three Buttes Wind p460457</v>
          </cell>
          <cell r="D55" t="str">
            <v>Post Merger</v>
          </cell>
        </row>
        <row r="56">
          <cell r="C56" t="str">
            <v>Top of the World Wind p575862</v>
          </cell>
          <cell r="D56" t="str">
            <v>Post Merger</v>
          </cell>
        </row>
        <row r="57">
          <cell r="C57" t="str">
            <v>Tri-State Purchase p27057</v>
          </cell>
          <cell r="D57" t="str">
            <v>Post Merger</v>
          </cell>
        </row>
        <row r="58">
          <cell r="C58" t="str">
            <v>UBS p268848</v>
          </cell>
          <cell r="D58" t="str">
            <v>Post Merger</v>
          </cell>
        </row>
        <row r="59">
          <cell r="C59" t="str">
            <v>UBS p268850</v>
          </cell>
          <cell r="D59" t="str">
            <v>Post Merger</v>
          </cell>
        </row>
        <row r="60">
          <cell r="C60" t="str">
            <v>Weyerhaeuser Reserve p356685</v>
          </cell>
          <cell r="D60" t="str">
            <v>Post Merger</v>
          </cell>
        </row>
        <row r="61">
          <cell r="C61" t="str">
            <v>Wolverine Creek Wind p244520</v>
          </cell>
          <cell r="D61" t="str">
            <v>Post Merger</v>
          </cell>
        </row>
        <row r="62">
          <cell r="C62" t="str">
            <v>Place Holder</v>
          </cell>
          <cell r="D62" t="str">
            <v>Post Merger</v>
          </cell>
        </row>
        <row r="63">
          <cell r="C63" t="str">
            <v>DSM (Irrigation)</v>
          </cell>
          <cell r="D63" t="str">
            <v>Post Merger</v>
          </cell>
        </row>
        <row r="65">
          <cell r="C65" t="str">
            <v>QF California</v>
          </cell>
          <cell r="D65" t="str">
            <v>QF by State PPL</v>
          </cell>
        </row>
        <row r="66">
          <cell r="C66" t="str">
            <v>QF Idaho</v>
          </cell>
          <cell r="D66" t="str">
            <v>QF by State UPL</v>
          </cell>
        </row>
        <row r="67">
          <cell r="C67" t="str">
            <v>QF Oregon</v>
          </cell>
          <cell r="D67" t="str">
            <v>QF by State PPL</v>
          </cell>
        </row>
        <row r="68">
          <cell r="C68" t="str">
            <v>QF Utah</v>
          </cell>
          <cell r="D68" t="str">
            <v>QF by State UPL</v>
          </cell>
        </row>
        <row r="69">
          <cell r="C69" t="str">
            <v>QF Washington</v>
          </cell>
          <cell r="D69" t="str">
            <v>QF by State PPL</v>
          </cell>
        </row>
        <row r="70">
          <cell r="C70" t="str">
            <v>QF Wyoming</v>
          </cell>
          <cell r="D70" t="str">
            <v>QF by State UPL</v>
          </cell>
        </row>
        <row r="71">
          <cell r="C71" t="str">
            <v>Biomass p234159 QF</v>
          </cell>
          <cell r="D71" t="str">
            <v>QF PPL Pre Merger</v>
          </cell>
        </row>
        <row r="72">
          <cell r="C72" t="str">
            <v>Chevron Wind p499335 QF</v>
          </cell>
          <cell r="D72" t="str">
            <v>QF UPL Post Merger</v>
          </cell>
        </row>
        <row r="73">
          <cell r="C73" t="str">
            <v>Co-Gen II p349170 QF</v>
          </cell>
          <cell r="D73" t="str">
            <v>QF PPL Post Merger</v>
          </cell>
        </row>
        <row r="74">
          <cell r="C74" t="str">
            <v>DCFP p316701 QF</v>
          </cell>
          <cell r="D74" t="str">
            <v>QF PPL Post Merger</v>
          </cell>
        </row>
        <row r="75">
          <cell r="C75" t="str">
            <v>D.R. Johnson</v>
          </cell>
          <cell r="D75" t="str">
            <v>QF PPL Post Merger</v>
          </cell>
        </row>
        <row r="76">
          <cell r="C76" t="str">
            <v>ExxonMobil p255042 QF</v>
          </cell>
          <cell r="D76" t="str">
            <v>QF UPL Post Merger</v>
          </cell>
        </row>
        <row r="77">
          <cell r="C77" t="str">
            <v>Kennecott QF</v>
          </cell>
          <cell r="D77" t="str">
            <v>QF UPL Post Merger</v>
          </cell>
        </row>
        <row r="78">
          <cell r="C78" t="str">
            <v>Oregon Wind Farm QF</v>
          </cell>
          <cell r="D78" t="str">
            <v>QF PPL Post Merger</v>
          </cell>
        </row>
        <row r="79">
          <cell r="C79" t="str">
            <v>Schwendiman QF</v>
          </cell>
          <cell r="D79" t="str">
            <v>QF UPL Post Merger</v>
          </cell>
        </row>
        <row r="80">
          <cell r="C80" t="str">
            <v>SF Phosphates</v>
          </cell>
          <cell r="D80" t="str">
            <v>QF UPL Post Merger</v>
          </cell>
        </row>
        <row r="81">
          <cell r="C81" t="str">
            <v>Spanish Fork Wind 2 p311681 QF</v>
          </cell>
          <cell r="D81" t="str">
            <v>QF UPL Post Merger</v>
          </cell>
        </row>
        <row r="82">
          <cell r="C82" t="str">
            <v>Sunnyside p83997/p59965 QF</v>
          </cell>
          <cell r="D82" t="str">
            <v>QF UPL Pre Merger</v>
          </cell>
        </row>
        <row r="83">
          <cell r="C83" t="str">
            <v>Tesoro QF</v>
          </cell>
          <cell r="D83" t="str">
            <v>QF UPL Post Merger</v>
          </cell>
        </row>
        <row r="84">
          <cell r="C84" t="str">
            <v>Evergreen BioPower p351030 QF</v>
          </cell>
          <cell r="D84" t="str">
            <v>QF PPL Post Merger</v>
          </cell>
        </row>
        <row r="85">
          <cell r="C85" t="str">
            <v>Mountain Wind 1 p367721 QF</v>
          </cell>
          <cell r="D85" t="str">
            <v>QF UPL Post Merger</v>
          </cell>
        </row>
        <row r="86">
          <cell r="C86" t="str">
            <v>Mountain Wind 2 p398449 QF</v>
          </cell>
          <cell r="D86" t="str">
            <v>QF UPL Post Merger</v>
          </cell>
        </row>
        <row r="87">
          <cell r="C87" t="str">
            <v>Weyerhaeuser QF</v>
          </cell>
          <cell r="D87" t="str">
            <v>QF PPL Post Merger</v>
          </cell>
        </row>
        <row r="88">
          <cell r="C88" t="str">
            <v>US Magnesium QF</v>
          </cell>
          <cell r="D88" t="str">
            <v>QF UPL Post Merger</v>
          </cell>
        </row>
        <row r="90">
          <cell r="C90" t="str">
            <v>Canadian Entitlement p60828</v>
          </cell>
          <cell r="D90" t="str">
            <v>Post Merger</v>
          </cell>
        </row>
        <row r="91">
          <cell r="C91" t="str">
            <v>Chelan - Rocky Reach p60827</v>
          </cell>
          <cell r="D91" t="str">
            <v>Mid Columbia</v>
          </cell>
        </row>
        <row r="92">
          <cell r="C92" t="str">
            <v>Douglas - Wells p60828</v>
          </cell>
          <cell r="D92" t="str">
            <v>Mid Columbia</v>
          </cell>
        </row>
        <row r="93">
          <cell r="C93" t="str">
            <v>Grant Displacement p270294</v>
          </cell>
          <cell r="D93" t="str">
            <v>Mid Columbia</v>
          </cell>
        </row>
        <row r="94">
          <cell r="C94" t="str">
            <v>Grant Reasonable</v>
          </cell>
          <cell r="D94" t="str">
            <v>Mid Columbia</v>
          </cell>
        </row>
        <row r="95">
          <cell r="C95" t="str">
            <v>Grant Meaningful Priority p390668</v>
          </cell>
          <cell r="D95" t="str">
            <v>Mid Columbia</v>
          </cell>
        </row>
        <row r="96">
          <cell r="C96" t="str">
            <v>Grant Surplus p258951</v>
          </cell>
          <cell r="D96" t="str">
            <v>Mid Columbia</v>
          </cell>
        </row>
        <row r="97">
          <cell r="C97" t="str">
            <v>Grant Power Auction</v>
          </cell>
          <cell r="D97" t="str">
            <v>Mid Columbia</v>
          </cell>
        </row>
        <row r="98">
          <cell r="C98" t="str">
            <v>Grant - Priest Rapids</v>
          </cell>
          <cell r="D98" t="str">
            <v>Mid Columbia</v>
          </cell>
        </row>
        <row r="99">
          <cell r="C99" t="str">
            <v>Grant - Wanapum p60825</v>
          </cell>
          <cell r="D99" t="str">
            <v>Mid Columbia</v>
          </cell>
        </row>
        <row r="101">
          <cell r="C101" t="str">
            <v>APGI/Colockum s191690</v>
          </cell>
          <cell r="D101" t="str">
            <v>Post Merger</v>
          </cell>
        </row>
        <row r="102">
          <cell r="C102" t="str">
            <v>APS Exchange p58118/s58119</v>
          </cell>
          <cell r="D102" t="str">
            <v>Post Merger</v>
          </cell>
        </row>
        <row r="103">
          <cell r="C103" t="str">
            <v>Black Hills CTs p64676</v>
          </cell>
          <cell r="D103" t="str">
            <v>Pacific Capacity</v>
          </cell>
        </row>
        <row r="104">
          <cell r="C104" t="str">
            <v>BPA Exchange p64706/p64888</v>
          </cell>
          <cell r="D104" t="str">
            <v>Pacific Pre Merger</v>
          </cell>
        </row>
        <row r="105">
          <cell r="C105" t="str">
            <v xml:space="preserve">BPA FC II Wind p63507 </v>
          </cell>
          <cell r="D105" t="str">
            <v>Post Merger</v>
          </cell>
        </row>
        <row r="106">
          <cell r="C106" t="str">
            <v xml:space="preserve">BPA FC IV Wind p79207 </v>
          </cell>
          <cell r="D106" t="str">
            <v>Post Merger</v>
          </cell>
        </row>
        <row r="107">
          <cell r="C107" t="str">
            <v>BPA Peaking p59820</v>
          </cell>
          <cell r="D107" t="str">
            <v>BPA Peak Purchase</v>
          </cell>
        </row>
        <row r="108">
          <cell r="C108" t="str">
            <v>BPA So. Idaho p64885/p83975/p64705</v>
          </cell>
          <cell r="D108" t="str">
            <v>Post Merger</v>
          </cell>
        </row>
        <row r="109">
          <cell r="C109" t="str">
            <v>Cargill p483225/s6 p485390/s89</v>
          </cell>
          <cell r="D109" t="str">
            <v>Post Merger</v>
          </cell>
        </row>
        <row r="110">
          <cell r="C110" t="str">
            <v>Cowlitz Swift p65787</v>
          </cell>
          <cell r="D110" t="str">
            <v>Pacific Pre Merger</v>
          </cell>
        </row>
        <row r="111">
          <cell r="C111" t="str">
            <v>EWEB FC I p63508/p63510</v>
          </cell>
          <cell r="D111" t="str">
            <v>Post Merger</v>
          </cell>
        </row>
        <row r="112">
          <cell r="C112" t="str">
            <v>PSCo Exchange p340325</v>
          </cell>
          <cell r="D112" t="str">
            <v>Post Merger</v>
          </cell>
        </row>
        <row r="113">
          <cell r="C113" t="str">
            <v>PSCO FC III p63362/s63361</v>
          </cell>
          <cell r="D113" t="str">
            <v>Post Merger</v>
          </cell>
        </row>
        <row r="114">
          <cell r="C114" t="str">
            <v>Redding Exchange p66276</v>
          </cell>
          <cell r="D114" t="str">
            <v>Post Merger</v>
          </cell>
        </row>
        <row r="115">
          <cell r="C115" t="str">
            <v>SCL State Line p105228</v>
          </cell>
          <cell r="D115" t="str">
            <v>Post Merger</v>
          </cell>
        </row>
        <row r="116">
          <cell r="C116" t="str">
            <v>Shell p489963/s489962</v>
          </cell>
          <cell r="D116" t="str">
            <v>Post Merger</v>
          </cell>
        </row>
        <row r="117">
          <cell r="C117" t="str">
            <v>TransAlta p371343/s371344</v>
          </cell>
          <cell r="D117" t="str">
            <v>Post Merger</v>
          </cell>
        </row>
        <row r="118">
          <cell r="C118" t="str">
            <v>Tri-State Exchange</v>
          </cell>
          <cell r="D118" t="str">
            <v>Post Merger</v>
          </cell>
        </row>
      </sheetData>
      <sheetData sheetId="2">
        <row r="4">
          <cell r="B4">
            <v>41275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FORE DOING THIS ADJUSTMENT"/>
      <sheetName val="Cover Sheet"/>
      <sheetName val="Lead Sheet - Restating"/>
      <sheetName val="Lead Sheet - Pro Forma"/>
      <sheetName val="Summary "/>
      <sheetName val="Dec 13 Unadjusted"/>
      <sheetName val="Dec 13 Normalized"/>
      <sheetName val="Mar 16 Pro Forma (xORCA QFs)"/>
      <sheetName val="Internal&gt;"/>
      <sheetName val="NPC"/>
      <sheetName val="NPC - CONF"/>
      <sheetName val="Mar 2016 Pro Forma - Filed"/>
      <sheetName val="BU Buyo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42248</v>
          </cell>
          <cell r="L3">
            <v>42278</v>
          </cell>
          <cell r="M3">
            <v>42309</v>
          </cell>
          <cell r="N3">
            <v>42339</v>
          </cell>
          <cell r="O3">
            <v>42370</v>
          </cell>
          <cell r="P3">
            <v>42401</v>
          </cell>
          <cell r="Q3">
            <v>42430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H19" sqref="H19"/>
    </sheetView>
  </sheetViews>
  <sheetFormatPr defaultRowHeight="15" x14ac:dyDescent="0.25"/>
  <cols>
    <col min="2" max="2" width="25.5703125" bestFit="1" customWidth="1"/>
    <col min="3" max="3" width="8.140625" bestFit="1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4"/>
      <c r="B2" s="5"/>
      <c r="C2" s="5"/>
      <c r="D2" s="5"/>
      <c r="E2" s="6"/>
    </row>
    <row r="3" spans="1:5" x14ac:dyDescent="0.25">
      <c r="A3" s="7"/>
      <c r="B3" s="8"/>
      <c r="C3" s="9" t="s">
        <v>1</v>
      </c>
      <c r="D3" s="9" t="s">
        <v>2</v>
      </c>
      <c r="E3" s="10" t="s">
        <v>3</v>
      </c>
    </row>
    <row r="4" spans="1:5" x14ac:dyDescent="0.25">
      <c r="A4" s="4"/>
      <c r="B4" s="5"/>
      <c r="C4" s="5"/>
      <c r="D4" s="5"/>
      <c r="E4" s="6"/>
    </row>
    <row r="5" spans="1:5" x14ac:dyDescent="0.25">
      <c r="A5" s="11" t="s">
        <v>4</v>
      </c>
      <c r="B5" s="12"/>
      <c r="C5" s="35">
        <v>25.712620110478053</v>
      </c>
      <c r="D5" s="35">
        <v>14.702024489241989</v>
      </c>
      <c r="E5" s="36">
        <f>D5-C5</f>
        <v>-11.010595621236064</v>
      </c>
    </row>
    <row r="6" spans="1:5" x14ac:dyDescent="0.25">
      <c r="A6" s="4"/>
      <c r="B6" s="5"/>
      <c r="C6" s="13"/>
      <c r="D6" s="13"/>
      <c r="E6" s="14"/>
    </row>
    <row r="7" spans="1:5" x14ac:dyDescent="0.25">
      <c r="A7" s="15" t="s">
        <v>5</v>
      </c>
      <c r="B7" s="16"/>
      <c r="C7" s="5"/>
      <c r="D7" s="5"/>
      <c r="E7" s="6"/>
    </row>
    <row r="8" spans="1:5" x14ac:dyDescent="0.25">
      <c r="A8" s="17"/>
      <c r="B8" s="18" t="s">
        <v>6</v>
      </c>
      <c r="C8" s="19">
        <v>134.00121367194205</v>
      </c>
      <c r="D8" s="19">
        <v>124.71630335384769</v>
      </c>
      <c r="E8" s="20">
        <f t="shared" ref="E8:E23" si="0">D8-C8</f>
        <v>-9.2849103180943615</v>
      </c>
    </row>
    <row r="9" spans="1:5" x14ac:dyDescent="0.25">
      <c r="A9" s="17"/>
      <c r="B9" s="18" t="s">
        <v>7</v>
      </c>
      <c r="C9" s="19">
        <v>33.75511883039929</v>
      </c>
      <c r="D9" s="19">
        <v>16.428281416417295</v>
      </c>
      <c r="E9" s="20">
        <f t="shared" si="0"/>
        <v>-17.326837413981995</v>
      </c>
    </row>
    <row r="10" spans="1:5" x14ac:dyDescent="0.25">
      <c r="A10" s="17"/>
      <c r="B10" s="21" t="s">
        <v>8</v>
      </c>
      <c r="C10" s="22">
        <v>12.374940184378541</v>
      </c>
      <c r="D10" s="22">
        <v>12.374940184378541</v>
      </c>
      <c r="E10" s="23">
        <f t="shared" si="0"/>
        <v>0</v>
      </c>
    </row>
    <row r="11" spans="1:5" x14ac:dyDescent="0.25">
      <c r="A11" s="17"/>
      <c r="B11" s="24" t="s">
        <v>9</v>
      </c>
      <c r="C11" s="13">
        <v>180.13127268671988</v>
      </c>
      <c r="D11" s="13">
        <v>153.51952495464354</v>
      </c>
      <c r="E11" s="14">
        <f t="shared" si="0"/>
        <v>-26.611747732076338</v>
      </c>
    </row>
    <row r="12" spans="1:5" x14ac:dyDescent="0.25">
      <c r="A12" s="17"/>
      <c r="B12" s="16" t="s">
        <v>10</v>
      </c>
      <c r="C12" s="13">
        <v>8.1834268743816025</v>
      </c>
      <c r="D12" s="13">
        <v>8.1568636880140417</v>
      </c>
      <c r="E12" s="14">
        <f t="shared" si="0"/>
        <v>-2.6563186367560832E-2</v>
      </c>
    </row>
    <row r="13" spans="1:5" x14ac:dyDescent="0.25">
      <c r="A13" s="17"/>
      <c r="B13" s="16" t="s">
        <v>11</v>
      </c>
      <c r="C13" s="13">
        <v>9.3896636868191905</v>
      </c>
      <c r="D13" s="13">
        <v>9.3896636868191905</v>
      </c>
      <c r="E13" s="14">
        <f t="shared" si="0"/>
        <v>0</v>
      </c>
    </row>
    <row r="14" spans="1:5" x14ac:dyDescent="0.25">
      <c r="A14" s="17"/>
      <c r="B14" s="25" t="s">
        <v>12</v>
      </c>
      <c r="C14" s="19">
        <v>83.925189949577657</v>
      </c>
      <c r="D14" s="19">
        <v>88.722953782894564</v>
      </c>
      <c r="E14" s="20">
        <f t="shared" si="0"/>
        <v>4.7977638333169068</v>
      </c>
    </row>
    <row r="15" spans="1:5" x14ac:dyDescent="0.25">
      <c r="A15" s="17"/>
      <c r="B15" s="25" t="s">
        <v>13</v>
      </c>
      <c r="C15" s="19">
        <v>8.5458329769824672</v>
      </c>
      <c r="D15" s="19">
        <v>10.551989860012386</v>
      </c>
      <c r="E15" s="20">
        <f t="shared" si="0"/>
        <v>2.0061568830299183</v>
      </c>
    </row>
    <row r="16" spans="1:5" x14ac:dyDescent="0.25">
      <c r="A16" s="17"/>
      <c r="B16" s="26" t="s">
        <v>14</v>
      </c>
      <c r="C16" s="19">
        <v>15.10144876902687</v>
      </c>
      <c r="D16" s="19">
        <v>15.10144876902687</v>
      </c>
      <c r="E16" s="20">
        <f t="shared" si="0"/>
        <v>0</v>
      </c>
    </row>
    <row r="17" spans="1:5" x14ac:dyDescent="0.25">
      <c r="A17" s="17"/>
      <c r="B17" s="27" t="s">
        <v>15</v>
      </c>
      <c r="C17" s="22">
        <v>2.9888512695964984</v>
      </c>
      <c r="D17" s="22">
        <v>2.9888512695964984</v>
      </c>
      <c r="E17" s="23">
        <f t="shared" si="0"/>
        <v>0</v>
      </c>
    </row>
    <row r="18" spans="1:5" x14ac:dyDescent="0.25">
      <c r="A18" s="17"/>
      <c r="B18" s="28" t="s">
        <v>16</v>
      </c>
      <c r="C18" s="13">
        <v>110.56132296518349</v>
      </c>
      <c r="D18" s="13">
        <v>117.36524368153032</v>
      </c>
      <c r="E18" s="14">
        <f t="shared" si="0"/>
        <v>6.8039207163468234</v>
      </c>
    </row>
    <row r="19" spans="1:5" x14ac:dyDescent="0.25">
      <c r="A19" s="17"/>
      <c r="B19" s="16" t="s">
        <v>17</v>
      </c>
      <c r="C19" s="13">
        <v>3.8169995127694216</v>
      </c>
      <c r="D19" s="13">
        <v>3.4341626684541153</v>
      </c>
      <c r="E19" s="14">
        <f t="shared" si="0"/>
        <v>-0.38283684431530629</v>
      </c>
    </row>
    <row r="20" spans="1:5" x14ac:dyDescent="0.25">
      <c r="A20" s="17"/>
      <c r="B20" s="16" t="s">
        <v>18</v>
      </c>
      <c r="C20" s="13">
        <v>24.798677352308424</v>
      </c>
      <c r="D20" s="13">
        <v>24.764768112843186</v>
      </c>
      <c r="E20" s="14">
        <f t="shared" si="0"/>
        <v>-3.3909239465238272E-2</v>
      </c>
    </row>
    <row r="21" spans="1:5" x14ac:dyDescent="0.25">
      <c r="A21" s="17"/>
      <c r="B21" s="16" t="s">
        <v>19</v>
      </c>
      <c r="C21" s="13">
        <v>-3.1957896199678051</v>
      </c>
      <c r="D21" s="13">
        <v>-11.06538255683561</v>
      </c>
      <c r="E21" s="14">
        <f t="shared" si="0"/>
        <v>-7.8695929368678055</v>
      </c>
    </row>
    <row r="22" spans="1:5" x14ac:dyDescent="0.25">
      <c r="A22" s="17"/>
      <c r="B22" s="16" t="s">
        <v>20</v>
      </c>
      <c r="C22" s="13">
        <v>6.5435101564292789E-2</v>
      </c>
      <c r="D22" s="13">
        <v>6.5435101564292789E-2</v>
      </c>
      <c r="E22" s="14">
        <f t="shared" si="0"/>
        <v>0</v>
      </c>
    </row>
    <row r="23" spans="1:5" x14ac:dyDescent="0.25">
      <c r="A23" s="15" t="s">
        <v>21</v>
      </c>
      <c r="B23" s="29"/>
      <c r="C23" s="35">
        <v>333.75100855977854</v>
      </c>
      <c r="D23" s="35">
        <v>305.63027933703307</v>
      </c>
      <c r="E23" s="36">
        <f t="shared" si="0"/>
        <v>-28.120729222745467</v>
      </c>
    </row>
    <row r="24" spans="1:5" x14ac:dyDescent="0.25">
      <c r="A24" s="17"/>
      <c r="B24" s="30"/>
      <c r="C24" s="13"/>
      <c r="D24" s="13"/>
      <c r="E24" s="14"/>
    </row>
    <row r="25" spans="1:5" x14ac:dyDescent="0.25">
      <c r="A25" s="11" t="s">
        <v>22</v>
      </c>
      <c r="B25" s="5"/>
      <c r="C25" s="13"/>
      <c r="D25" s="13"/>
      <c r="E25" s="14"/>
    </row>
    <row r="26" spans="1:5" x14ac:dyDescent="0.25">
      <c r="A26" s="4"/>
      <c r="B26" s="26" t="s">
        <v>23</v>
      </c>
      <c r="C26" s="19">
        <v>744.08879823570328</v>
      </c>
      <c r="D26" s="19">
        <v>792.14513151161907</v>
      </c>
      <c r="E26" s="20">
        <f t="shared" ref="E26:E39" si="1">D26-C26</f>
        <v>48.05633327591579</v>
      </c>
    </row>
    <row r="27" spans="1:5" x14ac:dyDescent="0.25">
      <c r="A27" s="4"/>
      <c r="B27" s="26" t="s">
        <v>24</v>
      </c>
      <c r="C27" s="19">
        <v>397.61042030885295</v>
      </c>
      <c r="D27" s="19">
        <v>504.24055883124038</v>
      </c>
      <c r="E27" s="20">
        <f t="shared" si="1"/>
        <v>106.63013852238743</v>
      </c>
    </row>
    <row r="28" spans="1:5" x14ac:dyDescent="0.25">
      <c r="A28" s="4"/>
      <c r="B28" s="26" t="s">
        <v>25</v>
      </c>
      <c r="C28" s="19">
        <v>551.43592911724124</v>
      </c>
      <c r="D28" s="19">
        <v>551.43592911724124</v>
      </c>
      <c r="E28" s="20">
        <f t="shared" si="1"/>
        <v>0</v>
      </c>
    </row>
    <row r="29" spans="1:5" x14ac:dyDescent="0.25">
      <c r="A29" s="4"/>
      <c r="B29" s="27" t="s">
        <v>26</v>
      </c>
      <c r="C29" s="22">
        <v>259.60027272259214</v>
      </c>
      <c r="D29" s="22">
        <v>246.59110474942381</v>
      </c>
      <c r="E29" s="23">
        <f t="shared" si="1"/>
        <v>-13.009167973168331</v>
      </c>
    </row>
    <row r="30" spans="1:5" x14ac:dyDescent="0.25">
      <c r="A30" s="4"/>
      <c r="B30" s="16" t="s">
        <v>27</v>
      </c>
      <c r="C30" s="13">
        <v>1952.7354203843895</v>
      </c>
      <c r="D30" s="13">
        <v>2094.4127242095246</v>
      </c>
      <c r="E30" s="14">
        <f t="shared" si="1"/>
        <v>141.67730382513514</v>
      </c>
    </row>
    <row r="31" spans="1:5" x14ac:dyDescent="0.25">
      <c r="A31" s="4"/>
      <c r="B31" s="26" t="s">
        <v>28</v>
      </c>
      <c r="C31" s="19">
        <v>-261.44616855314348</v>
      </c>
      <c r="D31" s="19">
        <v>-240.51564901376926</v>
      </c>
      <c r="E31" s="20">
        <f t="shared" si="1"/>
        <v>20.930519539374217</v>
      </c>
    </row>
    <row r="32" spans="1:5" x14ac:dyDescent="0.25">
      <c r="A32" s="4"/>
      <c r="B32" s="26" t="s">
        <v>29</v>
      </c>
      <c r="C32" s="19">
        <v>-139.50969007813615</v>
      </c>
      <c r="D32" s="19">
        <v>-144.79868391404588</v>
      </c>
      <c r="E32" s="20">
        <f t="shared" si="1"/>
        <v>-5.2889938359097357</v>
      </c>
    </row>
    <row r="33" spans="1:5" x14ac:dyDescent="0.25">
      <c r="A33" s="4"/>
      <c r="B33" s="26" t="s">
        <v>30</v>
      </c>
      <c r="C33" s="19">
        <v>-271.34703947301034</v>
      </c>
      <c r="D33" s="19">
        <v>-271.34703947301034</v>
      </c>
      <c r="E33" s="20">
        <f t="shared" si="1"/>
        <v>0</v>
      </c>
    </row>
    <row r="34" spans="1:5" x14ac:dyDescent="0.25">
      <c r="A34" s="4"/>
      <c r="B34" s="27" t="s">
        <v>31</v>
      </c>
      <c r="C34" s="22">
        <v>-99.331353999316519</v>
      </c>
      <c r="D34" s="22">
        <v>-99.331353999316519</v>
      </c>
      <c r="E34" s="23">
        <f t="shared" si="1"/>
        <v>0</v>
      </c>
    </row>
    <row r="35" spans="1:5" x14ac:dyDescent="0.25">
      <c r="A35" s="4"/>
      <c r="B35" s="16" t="s">
        <v>32</v>
      </c>
      <c r="C35" s="13">
        <v>-771.63425210360651</v>
      </c>
      <c r="D35" s="13">
        <v>-755.99272640014203</v>
      </c>
      <c r="E35" s="14">
        <f t="shared" si="1"/>
        <v>15.641525703464481</v>
      </c>
    </row>
    <row r="36" spans="1:5" x14ac:dyDescent="0.25">
      <c r="A36" s="4"/>
      <c r="B36" s="16" t="s">
        <v>33</v>
      </c>
      <c r="C36" s="13">
        <v>-67.237272756073097</v>
      </c>
      <c r="D36" s="13">
        <v>-61.873796613600462</v>
      </c>
      <c r="E36" s="14">
        <f t="shared" si="1"/>
        <v>5.3634761424726349</v>
      </c>
    </row>
    <row r="37" spans="1:5" x14ac:dyDescent="0.25">
      <c r="A37" s="4"/>
      <c r="B37" s="28" t="s">
        <v>34</v>
      </c>
      <c r="C37" s="13">
        <v>-215.29643886753641</v>
      </c>
      <c r="D37" s="13">
        <v>-222.73401704088846</v>
      </c>
      <c r="E37" s="14">
        <f t="shared" si="1"/>
        <v>-7.4375781733520512</v>
      </c>
    </row>
    <row r="38" spans="1:5" x14ac:dyDescent="0.25">
      <c r="A38" s="4"/>
      <c r="B38" s="28" t="s">
        <v>35</v>
      </c>
      <c r="C38" s="13">
        <v>-29.979075282894819</v>
      </c>
      <c r="D38" s="13">
        <v>-29.979075282894819</v>
      </c>
      <c r="E38" s="14">
        <f t="shared" si="1"/>
        <v>0</v>
      </c>
    </row>
    <row r="39" spans="1:5" x14ac:dyDescent="0.25">
      <c r="A39" s="11" t="s">
        <v>36</v>
      </c>
      <c r="B39" s="12"/>
      <c r="C39" s="35">
        <v>868.58838137427847</v>
      </c>
      <c r="D39" s="35">
        <v>1023.8331088719988</v>
      </c>
      <c r="E39" s="36">
        <f t="shared" si="1"/>
        <v>155.24472749772031</v>
      </c>
    </row>
    <row r="40" spans="1:5" x14ac:dyDescent="0.25">
      <c r="A40" s="4"/>
      <c r="B40" s="5"/>
      <c r="C40" s="5"/>
      <c r="D40" s="5"/>
      <c r="E40" s="6"/>
    </row>
    <row r="41" spans="1:5" x14ac:dyDescent="0.25">
      <c r="A41" s="4" t="s">
        <v>37</v>
      </c>
      <c r="B41" s="5"/>
      <c r="C41" s="31">
        <v>7.6948229999999992E-2</v>
      </c>
      <c r="D41" s="31">
        <v>7.6948229999999992E-2</v>
      </c>
      <c r="E41" s="32">
        <f>D41</f>
        <v>7.6948229999999992E-2</v>
      </c>
    </row>
    <row r="42" spans="1:5" x14ac:dyDescent="0.25">
      <c r="A42" s="4"/>
      <c r="B42" s="5"/>
      <c r="C42" s="5"/>
      <c r="D42" s="5"/>
      <c r="E42" s="6"/>
    </row>
    <row r="43" spans="1:5" ht="15.75" thickBot="1" x14ac:dyDescent="0.3">
      <c r="A43" s="33" t="s">
        <v>38</v>
      </c>
      <c r="B43" s="34"/>
      <c r="C43" s="37">
        <v>374.8747269946162</v>
      </c>
      <c r="D43" s="37">
        <v>369.71040039088871</v>
      </c>
      <c r="E43" s="38">
        <f>E23+(E39*E41)-E5</f>
        <v>-5.1643266037274955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showGridLines="0" tabSelected="1" topLeftCell="A6" workbookViewId="0">
      <selection activeCell="G29" sqref="G29"/>
    </sheetView>
  </sheetViews>
  <sheetFormatPr defaultRowHeight="15" x14ac:dyDescent="0.25"/>
  <cols>
    <col min="2" max="2" width="32.7109375" style="39" customWidth="1"/>
    <col min="3" max="3" width="16.85546875" customWidth="1"/>
    <col min="4" max="4" width="16.140625" customWidth="1"/>
  </cols>
  <sheetData>
    <row r="2" spans="2:4" ht="15.75" thickBot="1" x14ac:dyDescent="0.3"/>
    <row r="3" spans="2:4" ht="15.75" customHeight="1" thickBot="1" x14ac:dyDescent="0.3">
      <c r="B3" s="69" t="s">
        <v>39</v>
      </c>
      <c r="C3" s="70"/>
      <c r="D3" s="71"/>
    </row>
    <row r="4" spans="2:4" ht="15.75" customHeight="1" thickTop="1" x14ac:dyDescent="0.25">
      <c r="B4" s="40"/>
      <c r="C4" s="41" t="s">
        <v>2</v>
      </c>
      <c r="D4" s="42" t="s">
        <v>1</v>
      </c>
    </row>
    <row r="5" spans="2:4" ht="30" x14ac:dyDescent="0.25">
      <c r="B5" s="40"/>
      <c r="C5" s="43" t="s">
        <v>40</v>
      </c>
      <c r="D5" s="44" t="s">
        <v>40</v>
      </c>
    </row>
    <row r="6" spans="2:4" s="48" customFormat="1" ht="15.75" customHeight="1" x14ac:dyDescent="0.25">
      <c r="B6" s="45" t="s">
        <v>41</v>
      </c>
      <c r="C6" s="46">
        <v>340529.43844500929</v>
      </c>
      <c r="D6" s="47"/>
    </row>
    <row r="7" spans="2:4" s="48" customFormat="1" ht="15.75" customHeight="1" x14ac:dyDescent="0.25">
      <c r="B7" s="45" t="s">
        <v>42</v>
      </c>
      <c r="C7" s="46">
        <v>113993.641967466</v>
      </c>
      <c r="D7" s="47"/>
    </row>
    <row r="8" spans="2:4" s="48" customFormat="1" ht="15.75" customHeight="1" x14ac:dyDescent="0.25">
      <c r="B8" s="45" t="s">
        <v>43</v>
      </c>
      <c r="C8" s="46">
        <v>284290.143807819</v>
      </c>
      <c r="D8" s="49">
        <f>C8</f>
        <v>284290.143807819</v>
      </c>
    </row>
    <row r="9" spans="2:4" s="48" customFormat="1" ht="15.75" customHeight="1" x14ac:dyDescent="0.25">
      <c r="B9" s="45" t="s">
        <v>44</v>
      </c>
      <c r="C9" s="46">
        <v>381845.26713293599</v>
      </c>
      <c r="D9" s="47"/>
    </row>
    <row r="10" spans="2:4" ht="15.75" customHeight="1" x14ac:dyDescent="0.25">
      <c r="B10" s="45" t="s">
        <v>45</v>
      </c>
      <c r="C10" s="46">
        <v>299841.97904728993</v>
      </c>
      <c r="D10" s="49">
        <f>C10</f>
        <v>299841.97904728993</v>
      </c>
    </row>
    <row r="11" spans="2:4" ht="15.75" customHeight="1" x14ac:dyDescent="0.25">
      <c r="B11" s="45" t="s">
        <v>46</v>
      </c>
      <c r="C11" s="46">
        <v>488061.34478572995</v>
      </c>
      <c r="D11" s="49">
        <f>C11</f>
        <v>488061.34478572995</v>
      </c>
    </row>
    <row r="12" spans="2:4" ht="15.75" customHeight="1" x14ac:dyDescent="0.25">
      <c r="B12" s="45" t="s">
        <v>47</v>
      </c>
      <c r="C12" s="46">
        <v>232351.88543164395</v>
      </c>
      <c r="D12" s="49">
        <f>C12</f>
        <v>232351.88543164395</v>
      </c>
    </row>
    <row r="13" spans="2:4" ht="15.75" customHeight="1" x14ac:dyDescent="0.25">
      <c r="B13" s="45" t="s">
        <v>48</v>
      </c>
      <c r="C13" s="46">
        <v>116455.00196976299</v>
      </c>
      <c r="D13" s="47"/>
    </row>
    <row r="14" spans="2:4" ht="15.75" customHeight="1" x14ac:dyDescent="0.25">
      <c r="B14" s="45" t="s">
        <v>49</v>
      </c>
      <c r="C14" s="46">
        <v>245446.13979090197</v>
      </c>
      <c r="D14" s="47"/>
    </row>
    <row r="15" spans="2:4" ht="15.75" customHeight="1" x14ac:dyDescent="0.25">
      <c r="B15" s="45" t="s">
        <v>50</v>
      </c>
      <c r="C15" s="46">
        <v>417974.44514227292</v>
      </c>
      <c r="D15" s="47"/>
    </row>
    <row r="16" spans="2:4" ht="15.75" customHeight="1" x14ac:dyDescent="0.25">
      <c r="B16" s="45" t="s">
        <v>51</v>
      </c>
      <c r="C16" s="46">
        <v>87579.790567170014</v>
      </c>
      <c r="D16" s="47"/>
    </row>
    <row r="17" spans="2:8" ht="15.75" customHeight="1" x14ac:dyDescent="0.25">
      <c r="B17" s="45" t="s">
        <v>52</v>
      </c>
      <c r="C17" s="46">
        <v>476695.44055833394</v>
      </c>
      <c r="D17" s="47"/>
    </row>
    <row r="18" spans="2:8" ht="15.75" customHeight="1" x14ac:dyDescent="0.25">
      <c r="B18" s="45" t="s">
        <v>53</v>
      </c>
      <c r="C18" s="46">
        <v>141276.87163425298</v>
      </c>
      <c r="D18" s="47"/>
    </row>
    <row r="19" spans="2:8" ht="15.75" customHeight="1" x14ac:dyDescent="0.25">
      <c r="B19" s="45" t="s">
        <v>54</v>
      </c>
      <c r="C19" s="46">
        <v>811935.70430582017</v>
      </c>
      <c r="D19" s="47"/>
    </row>
    <row r="20" spans="2:8" ht="15.75" customHeight="1" x14ac:dyDescent="0.25">
      <c r="B20" s="50" t="s">
        <v>55</v>
      </c>
      <c r="C20" s="46">
        <v>749501.07510267</v>
      </c>
      <c r="D20" s="47"/>
    </row>
    <row r="21" spans="2:8" ht="15.75" customHeight="1" x14ac:dyDescent="0.25">
      <c r="B21" s="45" t="s">
        <v>56</v>
      </c>
      <c r="C21" s="46">
        <v>819429.66253937013</v>
      </c>
      <c r="D21" s="47"/>
    </row>
    <row r="22" spans="2:8" ht="15.75" customHeight="1" x14ac:dyDescent="0.25">
      <c r="B22" s="45" t="s">
        <v>57</v>
      </c>
      <c r="C22" s="46">
        <v>847123.79462236399</v>
      </c>
      <c r="D22" s="47"/>
    </row>
    <row r="23" spans="2:8" ht="15.75" customHeight="1" x14ac:dyDescent="0.25">
      <c r="B23" s="51" t="s">
        <v>58</v>
      </c>
      <c r="C23" s="52">
        <v>819429.66253937013</v>
      </c>
      <c r="D23" s="53"/>
    </row>
    <row r="24" spans="2:8" ht="15.75" customHeight="1" x14ac:dyDescent="0.25">
      <c r="B24" s="54" t="s">
        <v>59</v>
      </c>
      <c r="C24" s="46">
        <f>SUM(C6:C23)</f>
        <v>7673761.289390184</v>
      </c>
      <c r="D24" s="49">
        <f>SUM(D6:D23)</f>
        <v>1304545.3530724829</v>
      </c>
      <c r="G24" s="55" t="s">
        <v>60</v>
      </c>
      <c r="H24" s="56">
        <v>0.21577199999999999</v>
      </c>
    </row>
    <row r="25" spans="2:8" ht="15.75" customHeight="1" x14ac:dyDescent="0.25">
      <c r="B25" s="54" t="s">
        <v>61</v>
      </c>
      <c r="C25" s="57">
        <v>2.5000000000000001E-2</v>
      </c>
      <c r="D25" s="58">
        <f>+C25</f>
        <v>2.5000000000000001E-2</v>
      </c>
      <c r="G25" s="55" t="s">
        <v>62</v>
      </c>
      <c r="H25" s="56">
        <v>7.8111E-2</v>
      </c>
    </row>
    <row r="26" spans="2:8" ht="15.75" customHeight="1" x14ac:dyDescent="0.25">
      <c r="B26" s="40"/>
      <c r="C26" s="59">
        <f>C24*C25*1000</f>
        <v>191844032.23475462</v>
      </c>
      <c r="D26" s="60">
        <f>D24*D25*1000</f>
        <v>32613633.826812074</v>
      </c>
      <c r="G26" t="s">
        <v>63</v>
      </c>
      <c r="H26">
        <v>1.266</v>
      </c>
    </row>
    <row r="27" spans="2:8" ht="15.75" customHeight="1" x14ac:dyDescent="0.25">
      <c r="B27" s="54" t="s">
        <v>64</v>
      </c>
      <c r="C27" s="59">
        <f>C26*$H$26</f>
        <v>242874544.80919936</v>
      </c>
      <c r="D27" s="60">
        <f>D26*$H$26</f>
        <v>41288860.424744084</v>
      </c>
    </row>
    <row r="28" spans="2:8" ht="15.75" customHeight="1" x14ac:dyDescent="0.25">
      <c r="B28" s="54" t="s">
        <v>65</v>
      </c>
      <c r="C28" s="61">
        <f>H25</f>
        <v>7.8111E-2</v>
      </c>
      <c r="D28" s="62">
        <f>H24</f>
        <v>0.21577199999999999</v>
      </c>
    </row>
    <row r="29" spans="2:8" ht="15.75" customHeight="1" thickBot="1" x14ac:dyDescent="0.3">
      <c r="B29" s="63" t="s">
        <v>66</v>
      </c>
      <c r="C29" s="64">
        <f>+C27*C28</f>
        <v>18971173.569591373</v>
      </c>
      <c r="D29" s="65">
        <f>+D27*D28</f>
        <v>8908979.9915678799</v>
      </c>
    </row>
    <row r="30" spans="2:8" ht="15.75" customHeight="1" x14ac:dyDescent="0.25">
      <c r="B30" s="66"/>
      <c r="C30" s="67" t="s">
        <v>62</v>
      </c>
      <c r="D30" s="67" t="s">
        <v>60</v>
      </c>
    </row>
    <row r="31" spans="2:8" x14ac:dyDescent="0.25">
      <c r="C31" s="68"/>
      <c r="D31" s="68"/>
      <c r="F31" t="s">
        <v>67</v>
      </c>
    </row>
  </sheetData>
  <mergeCells count="1"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2721F76-C18F-4E6D-B387-E04112A026E0}"/>
</file>

<file path=customXml/itemProps2.xml><?xml version="1.0" encoding="utf-8"?>
<ds:datastoreItem xmlns:ds="http://schemas.openxmlformats.org/officeDocument/2006/customXml" ds:itemID="{951683EA-92C3-40A4-930D-09D267E47BD8}"/>
</file>

<file path=customXml/itemProps3.xml><?xml version="1.0" encoding="utf-8"?>
<ds:datastoreItem xmlns:ds="http://schemas.openxmlformats.org/officeDocument/2006/customXml" ds:itemID="{18B30D10-55E8-48CC-B148-BA8C277DBAB7}"/>
</file>

<file path=customXml/itemProps4.xml><?xml version="1.0" encoding="utf-8"?>
<ds:datastoreItem xmlns:ds="http://schemas.openxmlformats.org/officeDocument/2006/customXml" ds:itemID="{4C892577-99F4-4427-B221-DA2F1EB829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 WIJAM Benefit</vt:lpstr>
      <vt:lpstr>Figure 3 - PTC Benefit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Mike</dc:creator>
  <cp:lastModifiedBy>Wilding, Mike</cp:lastModifiedBy>
  <dcterms:created xsi:type="dcterms:W3CDTF">2019-12-09T21:53:07Z</dcterms:created>
  <dcterms:modified xsi:type="dcterms:W3CDTF">2019-12-11T16:18:27Z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