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13 Page 1" sheetId="1" r:id="rId1"/>
    <sheet name="JAP-13 Page 2" sheetId="2" r:id="rId2"/>
  </sheets>
  <externalReferences>
    <externalReference r:id="rId3"/>
    <externalReference r:id="rId4"/>
    <externalReference r:id="rId5"/>
  </externalReferences>
  <definedNames>
    <definedName name="__123Graph_D" localSheetId="0" hidden="1">#REF!</definedName>
    <definedName name="__123Graph_D" localSheetId="1" hidden="1">#REF!</definedName>
    <definedName name="__123Graph_D" hidden="1">#REF!</definedName>
    <definedName name="__123Graph_ECURRENT" localSheetId="0" hidden="1">[2]ConsolidatingPL!#REF!</definedName>
    <definedName name="__123Graph_ECURRENT" localSheetId="1" hidden="1">[2]ConsolidatingPL!#REF!</definedName>
    <definedName name="__123Graph_ECURRENT" hidden="1">[2]ConsolidatingPL!#REF!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'[3]Summaries &amp; 3.01-3.18 &amp; 4.01'!$CW$12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'[3]Summaries &amp; 3.01-3.18 &amp; 4.01'!$A$7</definedName>
    <definedName name="FF">'[3]Summaries &amp; 3.01-3.18 &amp; 4.01'!$CW$13</definedName>
    <definedName name="FIT">'[3]Summaries &amp; 3.01-3.18 &amp; 4.01'!$CV$18</definedName>
    <definedName name="PSPL">'[3]Summaries &amp; 3.01-3.18 &amp; 4.01'!$A$4</definedName>
    <definedName name="TESTYEAR">'[3]Summaries &amp; 3.01-3.18 &amp; 4.01'!$A$6</definedName>
    <definedName name="Transfer" localSheetId="0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hidden="1">#REF!</definedName>
    <definedName name="UTG">'[3]Summaries &amp; 3.01-3.18 &amp; 4.01'!$CV$14</definedName>
    <definedName name="UTN">'[3]Summaries &amp; 3.01-3.18 &amp; 4.01'!$CW$14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D10" i="2"/>
  <c r="D12"/>
  <c r="D16" s="1"/>
  <c r="D20" s="1"/>
  <c r="D24" s="1"/>
  <c r="D10" i="1"/>
  <c r="D12"/>
  <c r="D16" s="1"/>
  <c r="D20" s="1"/>
  <c r="D24" s="1"/>
</calcChain>
</file>

<file path=xl/sharedStrings.xml><?xml version="1.0" encoding="utf-8"?>
<sst xmlns="http://schemas.openxmlformats.org/spreadsheetml/2006/main" count="54" uniqueCount="29">
  <si>
    <t>line 7 / line 8</t>
  </si>
  <si>
    <t>Earnings Sharing for CY 2011</t>
  </si>
  <si>
    <t>Commission basis report pg 4.01 line 9</t>
  </si>
  <si>
    <t>Net to Gross Conversion Factor</t>
  </si>
  <si>
    <t>line 5 x line 6</t>
  </si>
  <si>
    <t>Pre-Tax Earnings Sharing</t>
  </si>
  <si>
    <t>Earnings Sharing Percentage</t>
  </si>
  <si>
    <t>line 4 - line 3</t>
  </si>
  <si>
    <t>Excess Earnings</t>
  </si>
  <si>
    <t>Commission basis report pg 1.01 line a</t>
  </si>
  <si>
    <t>Restated Net Operating Income</t>
  </si>
  <si>
    <t>line 1 x line 2</t>
  </si>
  <si>
    <t>Maximum Net Operating Income</t>
  </si>
  <si>
    <t>(Source:  UE111048/UG111049)</t>
  </si>
  <si>
    <t>Threshold (Authorized +25 basis pts)</t>
  </si>
  <si>
    <t>Commission basis report pg 1.01 line b</t>
  </si>
  <si>
    <t>Restated Rate Base</t>
  </si>
  <si>
    <t>(c)</t>
  </si>
  <si>
    <t>(b)</t>
  </si>
  <si>
    <t>(a)</t>
  </si>
  <si>
    <t>Source</t>
  </si>
  <si>
    <t>Calculation</t>
  </si>
  <si>
    <t>Description</t>
  </si>
  <si>
    <t>Line No.</t>
  </si>
  <si>
    <t>Electric Earnings Test</t>
  </si>
  <si>
    <t>Decoupling Filing</t>
  </si>
  <si>
    <t>Puget Sound Energy</t>
  </si>
  <si>
    <t>Commission basis report pg 4.01 line 12</t>
  </si>
  <si>
    <t>Gas Earnings Test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</si>
</sst>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_(&quot;$&quot;* #,##0.000000_);_(&quot;$&quot;* \(#,##0.000000\);_(&quot;$&quot;* &quot;-&quot;??????_);_(@_)"/>
    <numFmt numFmtId="176" formatCode="mmmm\ d\,\ yyyy"/>
    <numFmt numFmtId="177" formatCode="0.0%"/>
    <numFmt numFmtId="178" formatCode="_(&quot;$&quot;* #,##0.0000_);_(&quot;$&quot;* \(#,##0.0000\);_(&quot;$&quot;* &quot;-&quot;????_);_(@_)"/>
    <numFmt numFmtId="179" formatCode="_(* #,##0_);_(* \(#,##0\);_(* &quot;-&quot;??_);_(@_)"/>
    <numFmt numFmtId="180" formatCode="_(* #,##0.0_);_(* \(#,##0.0\);_(* &quot;-&quot;_);_(@_)"/>
    <numFmt numFmtId="181" formatCode="#,##0.0000000;\(#,##0.0000000\)"/>
    <numFmt numFmtId="182" formatCode="&quot;$&quot;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univers (E1)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291">
    <xf numFmtId="0" fontId="0" fillId="0" borderId="0"/>
    <xf numFmtId="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5" fillId="0" borderId="0"/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5" fillId="0" borderId="0"/>
    <xf numFmtId="169" fontId="6" fillId="0" borderId="0">
      <alignment horizontal="left"/>
    </xf>
    <xf numFmtId="170" fontId="7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24" borderId="0" applyNumberFormat="0" applyBorder="0" applyAlignment="0" applyProtection="0"/>
    <xf numFmtId="0" fontId="8" fillId="19" borderId="0" applyNumberFormat="0" applyBorder="0" applyAlignment="0" applyProtection="0"/>
    <xf numFmtId="0" fontId="9" fillId="2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171" fontId="10" fillId="0" borderId="0" applyFill="0" applyBorder="0" applyAlignment="0"/>
    <xf numFmtId="41" fontId="2" fillId="26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172" fontId="16" fillId="0" borderId="0">
      <protection locked="0"/>
    </xf>
    <xf numFmtId="0" fontId="15" fillId="0" borderId="0"/>
    <xf numFmtId="0" fontId="17" fillId="0" borderId="0" applyNumberFormat="0" applyAlignment="0">
      <alignment horizontal="left"/>
    </xf>
    <xf numFmtId="0" fontId="18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166" fontId="2" fillId="0" borderId="0"/>
    <xf numFmtId="2" fontId="13" fillId="0" borderId="0" applyFont="0" applyFill="0" applyBorder="0" applyAlignment="0" applyProtection="0"/>
    <xf numFmtId="0" fontId="14" fillId="0" borderId="0"/>
    <xf numFmtId="38" fontId="20" fillId="26" borderId="0" applyNumberFormat="0" applyBorder="0" applyAlignment="0" applyProtection="0"/>
    <xf numFmtId="174" fontId="21" fillId="0" borderId="0" applyNumberFormat="0" applyFill="0" applyBorder="0" applyProtection="0">
      <alignment horizontal="right"/>
    </xf>
    <xf numFmtId="0" fontId="22" fillId="0" borderId="3" applyNumberFormat="0" applyAlignment="0" applyProtection="0">
      <alignment horizontal="left"/>
    </xf>
    <xf numFmtId="0" fontId="22" fillId="0" borderId="4">
      <alignment horizontal="left"/>
    </xf>
    <xf numFmtId="14" fontId="4" fillId="30" borderId="2">
      <alignment horizontal="center" vertical="center" wrapText="1"/>
    </xf>
    <xf numFmtId="38" fontId="23" fillId="0" borderId="0"/>
    <xf numFmtId="40" fontId="23" fillId="0" borderId="0"/>
    <xf numFmtId="10" fontId="20" fillId="31" borderId="5" applyNumberFormat="0" applyBorder="0" applyAlignment="0" applyProtection="0"/>
    <xf numFmtId="41" fontId="24" fillId="32" borderId="6">
      <alignment horizontal="left"/>
      <protection locked="0"/>
    </xf>
    <xf numFmtId="10" fontId="24" fillId="32" borderId="6">
      <alignment horizontal="right"/>
      <protection locked="0"/>
    </xf>
    <xf numFmtId="0" fontId="20" fillId="26" borderId="0"/>
    <xf numFmtId="3" fontId="25" fillId="0" borderId="0" applyFill="0" applyBorder="0" applyAlignment="0" applyProtection="0"/>
    <xf numFmtId="44" fontId="4" fillId="0" borderId="7" applyNumberFormat="0" applyFont="0" applyAlignment="0">
      <alignment horizontal="center"/>
    </xf>
    <xf numFmtId="44" fontId="4" fillId="0" borderId="8" applyNumberFormat="0" applyFont="0" applyAlignment="0">
      <alignment horizontal="center"/>
    </xf>
    <xf numFmtId="37" fontId="26" fillId="0" borderId="0"/>
    <xf numFmtId="175" fontId="27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6" fontId="27" fillId="0" borderId="0">
      <alignment horizontal="left" wrapText="1"/>
    </xf>
    <xf numFmtId="166" fontId="2" fillId="0" borderId="0">
      <alignment horizontal="left"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2" fillId="0" borderId="0"/>
    <xf numFmtId="176" fontId="2" fillId="0" borderId="0">
      <alignment horizontal="left" wrapText="1"/>
    </xf>
    <xf numFmtId="0" fontId="2" fillId="0" borderId="0"/>
    <xf numFmtId="0" fontId="8" fillId="0" borderId="0"/>
    <xf numFmtId="0" fontId="8" fillId="0" borderId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14" fillId="0" borderId="0"/>
    <xf numFmtId="0" fontId="14" fillId="0" borderId="0"/>
    <xf numFmtId="0" fontId="15" fillId="0" borderId="0"/>
    <xf numFmtId="17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2" fillId="34" borderId="6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29" fillId="0" borderId="2">
      <alignment horizontal="center"/>
    </xf>
    <xf numFmtId="3" fontId="12" fillId="0" borderId="0" applyFont="0" applyFill="0" applyBorder="0" applyAlignment="0" applyProtection="0"/>
    <xf numFmtId="0" fontId="12" fillId="35" borderId="0" applyNumberFormat="0" applyFont="0" applyBorder="0" applyAlignment="0" applyProtection="0"/>
    <xf numFmtId="0" fontId="15" fillId="0" borderId="0"/>
    <xf numFmtId="3" fontId="30" fillId="0" borderId="0" applyFill="0" applyBorder="0" applyAlignment="0" applyProtection="0"/>
    <xf numFmtId="0" fontId="31" fillId="0" borderId="0"/>
    <xf numFmtId="42" fontId="2" fillId="31" borderId="0"/>
    <xf numFmtId="42" fontId="2" fillId="31" borderId="10">
      <alignment vertical="center"/>
    </xf>
    <xf numFmtId="0" fontId="4" fillId="31" borderId="11" applyNumberFormat="0">
      <alignment horizontal="center" vertical="center" wrapText="1"/>
    </xf>
    <xf numFmtId="10" fontId="2" fillId="31" borderId="0"/>
    <xf numFmtId="178" fontId="2" fillId="31" borderId="0"/>
    <xf numFmtId="179" fontId="23" fillId="0" borderId="0" applyBorder="0" applyAlignment="0"/>
    <xf numFmtId="42" fontId="2" fillId="31" borderId="12">
      <alignment horizontal="left"/>
    </xf>
    <xf numFmtId="178" fontId="32" fillId="31" borderId="12">
      <alignment horizontal="left"/>
    </xf>
    <xf numFmtId="14" fontId="27" fillId="0" borderId="0" applyNumberFormat="0" applyFill="0" applyBorder="0" applyAlignment="0" applyProtection="0">
      <alignment horizontal="left"/>
    </xf>
    <xf numFmtId="180" fontId="2" fillId="0" borderId="0" applyFont="0" applyFill="0" applyAlignment="0">
      <alignment horizontal="right"/>
    </xf>
    <xf numFmtId="4" fontId="28" fillId="32" borderId="13" applyNumberFormat="0" applyProtection="0">
      <alignment vertical="center"/>
    </xf>
    <xf numFmtId="4" fontId="33" fillId="32" borderId="13" applyNumberFormat="0" applyProtection="0">
      <alignment vertical="center"/>
    </xf>
    <xf numFmtId="4" fontId="28" fillId="32" borderId="13" applyNumberFormat="0" applyProtection="0">
      <alignment horizontal="left" vertical="center" indent="1"/>
    </xf>
    <xf numFmtId="4" fontId="28" fillId="32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37" borderId="0" applyNumberFormat="0" applyProtection="0">
      <alignment horizontal="left" vertical="center" indent="1"/>
    </xf>
    <xf numFmtId="4" fontId="28" fillId="38" borderId="13" applyNumberFormat="0" applyProtection="0">
      <alignment horizontal="right" vertical="center"/>
    </xf>
    <xf numFmtId="4" fontId="28" fillId="39" borderId="13" applyNumberFormat="0" applyProtection="0">
      <alignment horizontal="right" vertical="center"/>
    </xf>
    <xf numFmtId="4" fontId="28" fillId="40" borderId="13" applyNumberFormat="0" applyProtection="0">
      <alignment horizontal="right" vertical="center"/>
    </xf>
    <xf numFmtId="4" fontId="28" fillId="41" borderId="13" applyNumberFormat="0" applyProtection="0">
      <alignment horizontal="right" vertical="center"/>
    </xf>
    <xf numFmtId="4" fontId="28" fillId="42" borderId="13" applyNumberFormat="0" applyProtection="0">
      <alignment horizontal="right" vertical="center"/>
    </xf>
    <xf numFmtId="4" fontId="28" fillId="43" borderId="13" applyNumberFormat="0" applyProtection="0">
      <alignment horizontal="right" vertical="center"/>
    </xf>
    <xf numFmtId="4" fontId="28" fillId="44" borderId="13" applyNumberFormat="0" applyProtection="0">
      <alignment horizontal="right" vertical="center"/>
    </xf>
    <xf numFmtId="4" fontId="28" fillId="45" borderId="13" applyNumberFormat="0" applyProtection="0">
      <alignment horizontal="right" vertical="center"/>
    </xf>
    <xf numFmtId="4" fontId="28" fillId="46" borderId="13" applyNumberFormat="0" applyProtection="0">
      <alignment horizontal="right" vertical="center"/>
    </xf>
    <xf numFmtId="4" fontId="34" fillId="47" borderId="13" applyNumberFormat="0" applyProtection="0">
      <alignment horizontal="left" vertical="center" indent="1"/>
    </xf>
    <xf numFmtId="4" fontId="28" fillId="48" borderId="14" applyNumberFormat="0" applyProtection="0">
      <alignment horizontal="left" vertical="center" indent="1"/>
    </xf>
    <xf numFmtId="4" fontId="35" fillId="49" borderId="0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4" fontId="28" fillId="48" borderId="13" applyNumberFormat="0" applyProtection="0">
      <alignment horizontal="left" vertical="center" indent="1"/>
    </xf>
    <xf numFmtId="4" fontId="28" fillId="50" borderId="13" applyNumberFormat="0" applyProtection="0">
      <alignment horizontal="left" vertical="center" indent="1"/>
    </xf>
    <xf numFmtId="0" fontId="2" fillId="50" borderId="13" applyNumberFormat="0" applyProtection="0">
      <alignment horizontal="left" vertical="center" indent="1"/>
    </xf>
    <xf numFmtId="0" fontId="2" fillId="50" borderId="13" applyNumberFormat="0" applyProtection="0">
      <alignment horizontal="left" vertical="center" indent="1"/>
    </xf>
    <xf numFmtId="0" fontId="2" fillId="51" borderId="13" applyNumberFormat="0" applyProtection="0">
      <alignment horizontal="left" vertical="center" indent="1"/>
    </xf>
    <xf numFmtId="0" fontId="2" fillId="51" borderId="13" applyNumberFormat="0" applyProtection="0">
      <alignment horizontal="left" vertical="center" indent="1"/>
    </xf>
    <xf numFmtId="0" fontId="2" fillId="26" borderId="13" applyNumberFormat="0" applyProtection="0">
      <alignment horizontal="left" vertical="center" indent="1"/>
    </xf>
    <xf numFmtId="0" fontId="2" fillId="2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52" borderId="5" applyNumberFormat="0">
      <protection locked="0"/>
    </xf>
    <xf numFmtId="4" fontId="28" fillId="53" borderId="13" applyNumberFormat="0" applyProtection="0">
      <alignment vertical="center"/>
    </xf>
    <xf numFmtId="4" fontId="33" fillId="53" borderId="13" applyNumberFormat="0" applyProtection="0">
      <alignment vertical="center"/>
    </xf>
    <xf numFmtId="4" fontId="28" fillId="53" borderId="13" applyNumberFormat="0" applyProtection="0">
      <alignment horizontal="left" vertical="center" indent="1"/>
    </xf>
    <xf numFmtId="4" fontId="28" fillId="53" borderId="13" applyNumberFormat="0" applyProtection="0">
      <alignment horizontal="left" vertical="center" indent="1"/>
    </xf>
    <xf numFmtId="4" fontId="28" fillId="48" borderId="13" applyNumberFormat="0" applyProtection="0">
      <alignment horizontal="right" vertical="center"/>
    </xf>
    <xf numFmtId="4" fontId="33" fillId="48" borderId="13" applyNumberFormat="0" applyProtection="0">
      <alignment horizontal="right" vertical="center"/>
    </xf>
    <xf numFmtId="0" fontId="2" fillId="3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36" fillId="0" borderId="0"/>
    <xf numFmtId="4" fontId="37" fillId="48" borderId="13" applyNumberFormat="0" applyProtection="0">
      <alignment horizontal="right" vertical="center"/>
    </xf>
    <xf numFmtId="39" fontId="2" fillId="54" borderId="0"/>
    <xf numFmtId="0" fontId="38" fillId="0" borderId="0" applyNumberFormat="0" applyFill="0" applyBorder="0" applyAlignment="0" applyProtection="0"/>
    <xf numFmtId="38" fontId="20" fillId="0" borderId="15"/>
    <xf numFmtId="38" fontId="23" fillId="0" borderId="12"/>
    <xf numFmtId="39" fontId="27" fillId="55" borderId="0"/>
    <xf numFmtId="177" fontId="2" fillId="0" borderId="0">
      <alignment horizontal="left" wrapText="1"/>
    </xf>
    <xf numFmtId="181" fontId="2" fillId="0" borderId="0">
      <alignment horizontal="left" wrapText="1"/>
    </xf>
    <xf numFmtId="166" fontId="2" fillId="0" borderId="0">
      <alignment horizontal="left" wrapText="1"/>
    </xf>
    <xf numFmtId="40" fontId="39" fillId="0" borderId="0" applyBorder="0">
      <alignment horizontal="right"/>
    </xf>
    <xf numFmtId="41" fontId="40" fillId="31" borderId="0">
      <alignment horizontal="left"/>
    </xf>
    <xf numFmtId="0" fontId="41" fillId="0" borderId="0"/>
    <xf numFmtId="0" fontId="42" fillId="0" borderId="0" applyFill="0" applyBorder="0" applyProtection="0">
      <alignment horizontal="left" vertical="top"/>
    </xf>
    <xf numFmtId="182" fontId="43" fillId="31" borderId="0">
      <alignment horizontal="left" vertical="center"/>
    </xf>
    <xf numFmtId="0" fontId="4" fillId="31" borderId="0">
      <alignment horizontal="left" wrapText="1"/>
    </xf>
    <xf numFmtId="0" fontId="44" fillId="0" borderId="0">
      <alignment horizontal="left" vertical="center"/>
    </xf>
    <xf numFmtId="0" fontId="15" fillId="0" borderId="16"/>
  </cellStyleXfs>
  <cellXfs count="16">
    <xf numFmtId="0" fontId="0" fillId="0" borderId="0" xfId="0"/>
    <xf numFmtId="0" fontId="2" fillId="0" borderId="0" xfId="4"/>
    <xf numFmtId="0" fontId="2" fillId="0" borderId="0" xfId="4" applyAlignment="1">
      <alignment horizontal="center"/>
    </xf>
    <xf numFmtId="164" fontId="2" fillId="0" borderId="0" xfId="4" applyNumberFormat="1"/>
    <xf numFmtId="164" fontId="2" fillId="0" borderId="0" xfId="1" applyNumberFormat="1" applyFont="1" applyFill="1"/>
    <xf numFmtId="10" fontId="2" fillId="0" borderId="0" xfId="4" applyNumberFormat="1"/>
    <xf numFmtId="0" fontId="2" fillId="0" borderId="0" xfId="4" quotePrefix="1" applyAlignment="1">
      <alignment horizontal="left"/>
    </xf>
    <xf numFmtId="165" fontId="2" fillId="0" borderId="0" xfId="2" applyNumberFormat="1" applyFont="1" applyFill="1"/>
    <xf numFmtId="0" fontId="2" fillId="0" borderId="0" xfId="4" applyFill="1"/>
    <xf numFmtId="9" fontId="2" fillId="0" borderId="0" xfId="3" applyFont="1" applyFill="1"/>
    <xf numFmtId="10" fontId="2" fillId="0" borderId="0" xfId="3" applyNumberFormat="1" applyFont="1" applyFill="1"/>
    <xf numFmtId="0" fontId="2" fillId="0" borderId="2" xfId="4" applyBorder="1" applyAlignment="1">
      <alignment horizontal="center"/>
    </xf>
    <xf numFmtId="0" fontId="2" fillId="0" borderId="2" xfId="4" applyBorder="1"/>
    <xf numFmtId="0" fontId="2" fillId="0" borderId="2" xfId="4" applyBorder="1" applyAlignment="1">
      <alignment horizontal="center" wrapText="1"/>
    </xf>
    <xf numFmtId="0" fontId="4" fillId="0" borderId="0" xfId="4" quotePrefix="1" applyFont="1" applyAlignment="1">
      <alignment horizontal="center"/>
    </xf>
    <xf numFmtId="0" fontId="4" fillId="0" borderId="0" xfId="4" applyFont="1" applyAlignment="1">
      <alignment horizontal="center"/>
    </xf>
  </cellXfs>
  <cellStyles count="291">
    <cellStyle name="_4.06E Pass Throughs" xfId="5"/>
    <cellStyle name="_4.06E Pass Throughs_3.01 Income Statement" xfId="6"/>
    <cellStyle name="_4.13E Montana Energy Tax" xfId="7"/>
    <cellStyle name="_4.13E Montana Energy Tax_3.01 Income Statement" xfId="8"/>
    <cellStyle name="_Book1" xfId="9"/>
    <cellStyle name="_Book1 (2)" xfId="10"/>
    <cellStyle name="_Book1 (2)_3.01 Income Statement" xfId="11"/>
    <cellStyle name="_Book1_3.01 Income Statement" xfId="12"/>
    <cellStyle name="_Book2" xfId="13"/>
    <cellStyle name="_Book2_3.01 Income Statement" xfId="14"/>
    <cellStyle name="_Chelan Debt Forecast 12.19.05" xfId="15"/>
    <cellStyle name="_Chelan Debt Forecast 12.19.05_3.01 Income Statement" xfId="16"/>
    <cellStyle name="_Costs not in AURORA 06GRC" xfId="17"/>
    <cellStyle name="_Costs not in AURORA 06GRC_3.01 Income Statement" xfId="18"/>
    <cellStyle name="_Costs not in AURORA 2006GRC 6.15.06" xfId="19"/>
    <cellStyle name="_Costs not in AURORA 2006GRC 6.15.06_3.01 Income Statement" xfId="20"/>
    <cellStyle name="_Costs not in AURORA 2007 Rate Case" xfId="21"/>
    <cellStyle name="_Costs not in AURORA 2007 Rate Case_3.01 Income Statement" xfId="22"/>
    <cellStyle name="_Costs not in KWI3000 '06Budget" xfId="23"/>
    <cellStyle name="_Costs not in KWI3000 '06Budget_3.01 Income Statement" xfId="24"/>
    <cellStyle name="_DEM-WP (C) Power Cost 2006GRC Order" xfId="25"/>
    <cellStyle name="_DEM-WP (C) Power Cost 2006GRC Order_3.01 Income Statement" xfId="26"/>
    <cellStyle name="_DEM-WP Revised (HC) Wild Horse 2006GRC" xfId="27"/>
    <cellStyle name="_DEM-WP(C) Costs not in AURORA 2006GRC" xfId="28"/>
    <cellStyle name="_DEM-WP(C) Costs not in AURORA 2006GRC_3.01 Income Statement" xfId="29"/>
    <cellStyle name="_DEM-WP(C) Costs not in AURORA 2007GRC" xfId="30"/>
    <cellStyle name="_DEM-WP(C) Costs not in AURORA 2007PCORC-5.07Update" xfId="31"/>
    <cellStyle name="_DEM-WP(C) Sumas Proforma 11.5.07" xfId="32"/>
    <cellStyle name="_DEM-WP(C) Westside Hydro Data_051007" xfId="33"/>
    <cellStyle name="_Fuel Prices 4-14" xfId="34"/>
    <cellStyle name="_Fuel Prices 4-14_3.01 Income Statement" xfId="35"/>
    <cellStyle name="_Power Cost Value Copy 11.30.05 gas 1.09.06 AURORA at 1.10.06" xfId="36"/>
    <cellStyle name="_Power Cost Value Copy 11.30.05 gas 1.09.06 AURORA at 1.10.06_3.01 Income Statement" xfId="37"/>
    <cellStyle name="_Recon to Darrin's 5.11.05 proforma" xfId="38"/>
    <cellStyle name="_Recon to Darrin's 5.11.05 proforma_3.01 Income Statement" xfId="39"/>
    <cellStyle name="_Tenaska Comparison" xfId="40"/>
    <cellStyle name="_Tenaska Comparison_3.01 Income Statement" xfId="41"/>
    <cellStyle name="_Value Copy 11 30 05 gas 12 09 05 AURORA at 12 14 05" xfId="42"/>
    <cellStyle name="_Value Copy 11 30 05 gas 12 09 05 AURORA at 12 14 05_3.01 Income Statement" xfId="43"/>
    <cellStyle name="_VC 6.15.06 update on 06GRC power costs.xls Chart 1" xfId="44"/>
    <cellStyle name="_VC 6.15.06 update on 06GRC power costs.xls Chart 1_3.01 Income Statement" xfId="45"/>
    <cellStyle name="_VC 6.15.06 update on 06GRC power costs.xls Chart 2" xfId="46"/>
    <cellStyle name="_VC 6.15.06 update on 06GRC power costs.xls Chart 2_3.01 Income Statement" xfId="47"/>
    <cellStyle name="_VC 6.15.06 update on 06GRC power costs.xls Chart 3" xfId="48"/>
    <cellStyle name="_VC 6.15.06 update on 06GRC power costs.xls Chart 3_3.01 Income Statement" xfId="49"/>
    <cellStyle name="0,0_x000d__x000a_NA_x000d__x000a_" xfId="50"/>
    <cellStyle name="0000" xfId="51"/>
    <cellStyle name="000000" xfId="52"/>
    <cellStyle name="20% - Accent1 2" xfId="53"/>
    <cellStyle name="20% - Accent1 3" xfId="54"/>
    <cellStyle name="20% - Accent2 2" xfId="55"/>
    <cellStyle name="20% - Accent2 3" xfId="56"/>
    <cellStyle name="20% - Accent3 2" xfId="57"/>
    <cellStyle name="20% - Accent3 3" xfId="58"/>
    <cellStyle name="20% - Accent4 2" xfId="59"/>
    <cellStyle name="20% - Accent4 3" xfId="60"/>
    <cellStyle name="20% - Accent5 2" xfId="61"/>
    <cellStyle name="20% - Accent5 3" xfId="62"/>
    <cellStyle name="20% - Accent6 2" xfId="63"/>
    <cellStyle name="20% - Accent6 3" xfId="64"/>
    <cellStyle name="40% - Accent1 2" xfId="65"/>
    <cellStyle name="40% - Accent1 3" xfId="66"/>
    <cellStyle name="40% - Accent2 2" xfId="67"/>
    <cellStyle name="40% - Accent2 3" xfId="68"/>
    <cellStyle name="40% - Accent3 2" xfId="69"/>
    <cellStyle name="40% - Accent3 3" xfId="70"/>
    <cellStyle name="40% - Accent4 2" xfId="71"/>
    <cellStyle name="40% - Accent4 3" xfId="72"/>
    <cellStyle name="40% - Accent5 2" xfId="73"/>
    <cellStyle name="40% - Accent5 3" xfId="74"/>
    <cellStyle name="40% - Accent6 2" xfId="75"/>
    <cellStyle name="40% - Accent6 3" xfId="76"/>
    <cellStyle name="Accent1 - 20%" xfId="77"/>
    <cellStyle name="Accent1 - 40%" xfId="78"/>
    <cellStyle name="Accent1 - 60%" xfId="79"/>
    <cellStyle name="Accent2 - 20%" xfId="80"/>
    <cellStyle name="Accent2 - 40%" xfId="81"/>
    <cellStyle name="Accent2 - 60%" xfId="82"/>
    <cellStyle name="Accent3 - 20%" xfId="83"/>
    <cellStyle name="Accent3 - 40%" xfId="84"/>
    <cellStyle name="Accent3 - 60%" xfId="85"/>
    <cellStyle name="Accent4 - 20%" xfId="86"/>
    <cellStyle name="Accent4 - 40%" xfId="87"/>
    <cellStyle name="Accent4 - 60%" xfId="88"/>
    <cellStyle name="Accent5 - 20%" xfId="89"/>
    <cellStyle name="Accent5 - 40%" xfId="90"/>
    <cellStyle name="Accent5 - 60%" xfId="91"/>
    <cellStyle name="Accent6 - 20%" xfId="92"/>
    <cellStyle name="Accent6 - 40%" xfId="93"/>
    <cellStyle name="Accent6 - 60%" xfId="94"/>
    <cellStyle name="blank" xfId="95"/>
    <cellStyle name="Calc Currency (0)" xfId="96"/>
    <cellStyle name="CheckCell" xfId="97"/>
    <cellStyle name="Comma" xfId="1" builtinId="3"/>
    <cellStyle name="Comma 10" xfId="98"/>
    <cellStyle name="Comma 2" xfId="99"/>
    <cellStyle name="Comma 2 2" xfId="100"/>
    <cellStyle name="Comma 3" xfId="101"/>
    <cellStyle name="Comma 3 2" xfId="102"/>
    <cellStyle name="Comma 4" xfId="103"/>
    <cellStyle name="Comma 5" xfId="104"/>
    <cellStyle name="Comma 6" xfId="105"/>
    <cellStyle name="Comma 6 2" xfId="106"/>
    <cellStyle name="Comma 7" xfId="107"/>
    <cellStyle name="Comma 8" xfId="108"/>
    <cellStyle name="Comma 9" xfId="109"/>
    <cellStyle name="Comma0" xfId="110"/>
    <cellStyle name="Comma0 - Style2" xfId="111"/>
    <cellStyle name="Comma0 - Style4" xfId="112"/>
    <cellStyle name="Comma0 - Style5" xfId="113"/>
    <cellStyle name="Comma0_00COS Ind Allocators" xfId="114"/>
    <cellStyle name="Comma1 - Style1" xfId="115"/>
    <cellStyle name="Copied" xfId="116"/>
    <cellStyle name="COST1" xfId="117"/>
    <cellStyle name="Curren - Style1" xfId="118"/>
    <cellStyle name="Curren - Style2" xfId="119"/>
    <cellStyle name="Curren - Style5" xfId="120"/>
    <cellStyle name="Curren - Style6" xfId="121"/>
    <cellStyle name="Currency" xfId="2" builtinId="4"/>
    <cellStyle name="Currency 10" xfId="122"/>
    <cellStyle name="Currency 2" xfId="123"/>
    <cellStyle name="Currency 3" xfId="124"/>
    <cellStyle name="Currency 4" xfId="125"/>
    <cellStyle name="Currency 5" xfId="126"/>
    <cellStyle name="Currency 6" xfId="127"/>
    <cellStyle name="Currency 7" xfId="128"/>
    <cellStyle name="Currency 8" xfId="129"/>
    <cellStyle name="Currency 9" xfId="130"/>
    <cellStyle name="Currency0" xfId="131"/>
    <cellStyle name="Date" xfId="132"/>
    <cellStyle name="Emphasis 1" xfId="133"/>
    <cellStyle name="Emphasis 2" xfId="134"/>
    <cellStyle name="Emphasis 3" xfId="135"/>
    <cellStyle name="Entered" xfId="136"/>
    <cellStyle name="Fixed" xfId="137"/>
    <cellStyle name="Fixed3 - Style3" xfId="138"/>
    <cellStyle name="Grey" xfId="139"/>
    <cellStyle name="Header" xfId="140"/>
    <cellStyle name="Header1" xfId="141"/>
    <cellStyle name="Header2" xfId="142"/>
    <cellStyle name="Heading" xfId="143"/>
    <cellStyle name="Heading1" xfId="144"/>
    <cellStyle name="Heading2" xfId="145"/>
    <cellStyle name="Input [yellow]" xfId="146"/>
    <cellStyle name="Input Cells" xfId="147"/>
    <cellStyle name="Input Cells Percent" xfId="148"/>
    <cellStyle name="Lines" xfId="149"/>
    <cellStyle name="LINKED" xfId="150"/>
    <cellStyle name="modified border" xfId="151"/>
    <cellStyle name="modified border1" xfId="152"/>
    <cellStyle name="no dec" xfId="153"/>
    <cellStyle name="Normal" xfId="0" builtinId="0"/>
    <cellStyle name="Normal - Style1" xfId="154"/>
    <cellStyle name="Normal 10" xfId="155"/>
    <cellStyle name="Normal 10 2" xfId="156"/>
    <cellStyle name="Normal 11" xfId="157"/>
    <cellStyle name="Normal 12" xfId="158"/>
    <cellStyle name="Normal 13" xfId="159"/>
    <cellStyle name="Normal 2" xfId="160"/>
    <cellStyle name="Normal 2 2" xfId="161"/>
    <cellStyle name="Normal 2 2 2" xfId="162"/>
    <cellStyle name="Normal 2 2 3" xfId="163"/>
    <cellStyle name="Normal 2 3" xfId="164"/>
    <cellStyle name="Normal 2 4" xfId="165"/>
    <cellStyle name="Normal 2 5" xfId="166"/>
    <cellStyle name="Normal 2 6" xfId="167"/>
    <cellStyle name="Normal 2 7" xfId="168"/>
    <cellStyle name="Normal 2_3.05 Allocation Method 2010 GTR WF" xfId="169"/>
    <cellStyle name="Normal 3" xfId="170"/>
    <cellStyle name="Normal 3 2" xfId="171"/>
    <cellStyle name="Normal 3 3" xfId="172"/>
    <cellStyle name="Normal 3 4" xfId="173"/>
    <cellStyle name="Normal 3 5" xfId="174"/>
    <cellStyle name="Normal 3_Net Classified Plant" xfId="175"/>
    <cellStyle name="Normal 4" xfId="176"/>
    <cellStyle name="Normal 4 2" xfId="177"/>
    <cellStyle name="Normal 4_3.05 Allocation Method 2010 GTR WF" xfId="178"/>
    <cellStyle name="Normal 5" xfId="179"/>
    <cellStyle name="Normal 6" xfId="180"/>
    <cellStyle name="Normal 6 2" xfId="181"/>
    <cellStyle name="Normal 7" xfId="182"/>
    <cellStyle name="Normal 7 2" xfId="183"/>
    <cellStyle name="Normal 8" xfId="184"/>
    <cellStyle name="Normal 9" xfId="185"/>
    <cellStyle name="Normal_ROR and ROE for 2007 CBR cover letters" xfId="4"/>
    <cellStyle name="Note 10" xfId="186"/>
    <cellStyle name="Note 11" xfId="187"/>
    <cellStyle name="Note 12" xfId="188"/>
    <cellStyle name="Note 2" xfId="189"/>
    <cellStyle name="Note 3" xfId="190"/>
    <cellStyle name="Note 4" xfId="191"/>
    <cellStyle name="Note 5" xfId="192"/>
    <cellStyle name="Note 6" xfId="193"/>
    <cellStyle name="Note 7" xfId="194"/>
    <cellStyle name="Note 8" xfId="195"/>
    <cellStyle name="Note 9" xfId="196"/>
    <cellStyle name="Percen - Style1" xfId="197"/>
    <cellStyle name="Percen - Style2" xfId="198"/>
    <cellStyle name="Percen - Style3" xfId="199"/>
    <cellStyle name="Percent" xfId="3" builtinId="5"/>
    <cellStyle name="Percent (0)" xfId="200"/>
    <cellStyle name="Percent [2]" xfId="201"/>
    <cellStyle name="Percent 10" xfId="202"/>
    <cellStyle name="Percent 11" xfId="203"/>
    <cellStyle name="Percent 12" xfId="204"/>
    <cellStyle name="Percent 13" xfId="205"/>
    <cellStyle name="Percent 2" xfId="206"/>
    <cellStyle name="Percent 3" xfId="207"/>
    <cellStyle name="Percent 3 2" xfId="208"/>
    <cellStyle name="Percent 4" xfId="209"/>
    <cellStyle name="Percent 5" xfId="210"/>
    <cellStyle name="Percent 6" xfId="211"/>
    <cellStyle name="Percent 7" xfId="212"/>
    <cellStyle name="Percent 8" xfId="213"/>
    <cellStyle name="Percent 9" xfId="214"/>
    <cellStyle name="Processing" xfId="215"/>
    <cellStyle name="PSChar" xfId="216"/>
    <cellStyle name="PSDate" xfId="217"/>
    <cellStyle name="PSDec" xfId="218"/>
    <cellStyle name="PSHeading" xfId="219"/>
    <cellStyle name="PSInt" xfId="220"/>
    <cellStyle name="PSSpacer" xfId="221"/>
    <cellStyle name="purple - Style8" xfId="222"/>
    <cellStyle name="RED" xfId="223"/>
    <cellStyle name="Red - Style7" xfId="224"/>
    <cellStyle name="Report" xfId="225"/>
    <cellStyle name="Report Bar" xfId="226"/>
    <cellStyle name="Report Heading" xfId="227"/>
    <cellStyle name="Report Percent" xfId="228"/>
    <cellStyle name="Report Unit Cost" xfId="229"/>
    <cellStyle name="Reports" xfId="230"/>
    <cellStyle name="Reports Total" xfId="231"/>
    <cellStyle name="Reports Unit Cost Total" xfId="232"/>
    <cellStyle name="RevList" xfId="233"/>
    <cellStyle name="round100" xfId="234"/>
    <cellStyle name="SAPBEXaggData" xfId="235"/>
    <cellStyle name="SAPBEXaggDataEmph" xfId="236"/>
    <cellStyle name="SAPBEXaggItem" xfId="237"/>
    <cellStyle name="SAPBEXaggItemX" xfId="238"/>
    <cellStyle name="SAPBEXchaText" xfId="239"/>
    <cellStyle name="SAPBEXchaText 2" xfId="240"/>
    <cellStyle name="SAPBEXexcBad7" xfId="241"/>
    <cellStyle name="SAPBEXexcBad8" xfId="242"/>
    <cellStyle name="SAPBEXexcBad9" xfId="243"/>
    <cellStyle name="SAPBEXexcCritical4" xfId="244"/>
    <cellStyle name="SAPBEXexcCritical5" xfId="245"/>
    <cellStyle name="SAPBEXexcCritical6" xfId="246"/>
    <cellStyle name="SAPBEXexcGood1" xfId="247"/>
    <cellStyle name="SAPBEXexcGood2" xfId="248"/>
    <cellStyle name="SAPBEXexcGood3" xfId="249"/>
    <cellStyle name="SAPBEXfilterDrill" xfId="250"/>
    <cellStyle name="SAPBEXfilterItem" xfId="251"/>
    <cellStyle name="SAPBEXfilterText" xfId="252"/>
    <cellStyle name="SAPBEXformats" xfId="253"/>
    <cellStyle name="SAPBEXheaderItem" xfId="254"/>
    <cellStyle name="SAPBEXheaderText" xfId="255"/>
    <cellStyle name="SAPBEXHLevel0" xfId="256"/>
    <cellStyle name="SAPBEXHLevel0X" xfId="257"/>
    <cellStyle name="SAPBEXHLevel1" xfId="258"/>
    <cellStyle name="SAPBEXHLevel1X" xfId="259"/>
    <cellStyle name="SAPBEXHLevel2" xfId="260"/>
    <cellStyle name="SAPBEXHLevel2X" xfId="261"/>
    <cellStyle name="SAPBEXHLevel3" xfId="262"/>
    <cellStyle name="SAPBEXHLevel3X" xfId="263"/>
    <cellStyle name="SAPBEXinputData" xfId="264"/>
    <cellStyle name="SAPBEXresData" xfId="265"/>
    <cellStyle name="SAPBEXresDataEmph" xfId="266"/>
    <cellStyle name="SAPBEXresItem" xfId="267"/>
    <cellStyle name="SAPBEXresItemX" xfId="268"/>
    <cellStyle name="SAPBEXstdData" xfId="269"/>
    <cellStyle name="SAPBEXstdDataEmph" xfId="270"/>
    <cellStyle name="SAPBEXstdItem" xfId="271"/>
    <cellStyle name="SAPBEXstdItemX" xfId="272"/>
    <cellStyle name="SAPBEXtitle" xfId="273"/>
    <cellStyle name="SAPBEXundefined" xfId="274"/>
    <cellStyle name="shade" xfId="275"/>
    <cellStyle name="Sheet Title" xfId="276"/>
    <cellStyle name="StmtTtl1" xfId="277"/>
    <cellStyle name="StmtTtl2" xfId="278"/>
    <cellStyle name="STYL1 - Style1" xfId="279"/>
    <cellStyle name="Style 1" xfId="280"/>
    <cellStyle name="Style 1 2" xfId="281"/>
    <cellStyle name="Style 1_3.01 Income Statement" xfId="282"/>
    <cellStyle name="Subtotal" xfId="283"/>
    <cellStyle name="Sub-total" xfId="284"/>
    <cellStyle name="taples Plaza" xfId="285"/>
    <cellStyle name="Tickmark" xfId="286"/>
    <cellStyle name="Title: Major" xfId="287"/>
    <cellStyle name="Title: Minor" xfId="288"/>
    <cellStyle name="Title: Worksheet" xfId="289"/>
    <cellStyle name="Total4 - Style4" xfId="2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ates\Public\PILIARIS\2012%20Decoupling%20Filing%20(UE-121697%20and%20UG-121705)\Testimony\Jon\Supplemental\2-27\2013.02.27%20Workpapers%20JAP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%20ERF\PSE%20Filed%202007%20to%202010%20CBR\EL%201210%20(CB%20Report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papers==&gt;"/>
      <sheetName val="Gas CB 1.01 12-2011"/>
      <sheetName val="Gas CB 4.01 12-2011"/>
      <sheetName val="Elec CB 1.01 12-2011"/>
      <sheetName val="Elec CB 4.01 12-20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ARNINGS TEST MOCK-up"/>
      <sheetName val="1.01 ROR ROE"/>
      <sheetName val="1.02 COC"/>
      <sheetName val="2.01 IS"/>
      <sheetName val="2.02 BS"/>
      <sheetName val="2.03 RB"/>
      <sheetName val="2.04 WC"/>
      <sheetName val="2.05 AM"/>
      <sheetName val="Summaries &amp; 3.01-3.18 &amp; 4.01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">
          <cell r="A4" t="str">
            <v>PUGET SOUND ENERGY-ELECTRIC</v>
          </cell>
        </row>
        <row r="6">
          <cell r="A6" t="str">
            <v>FOR THE TWELVE MONTHS ENDED DECEMBER 31, 2010</v>
          </cell>
        </row>
        <row r="7">
          <cell r="A7" t="str">
            <v>COMMISSION BASIS REPORT</v>
          </cell>
        </row>
        <row r="12">
          <cell r="CW12">
            <v>4.444E-3</v>
          </cell>
        </row>
        <row r="13">
          <cell r="CW13">
            <v>2E-3</v>
          </cell>
        </row>
        <row r="14">
          <cell r="CV14">
            <v>3.8730000000000001E-2</v>
          </cell>
          <cell r="CW14">
            <v>3.8558000000000002E-2</v>
          </cell>
        </row>
        <row r="18">
          <cell r="CV18">
            <v>0.35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30"/>
  <sheetViews>
    <sheetView tabSelected="1" workbookViewId="0">
      <selection activeCell="E10" sqref="E10"/>
    </sheetView>
  </sheetViews>
  <sheetFormatPr defaultColWidth="9.140625" defaultRowHeight="12.75"/>
  <cols>
    <col min="1" max="1" width="5.28515625" style="2" customWidth="1"/>
    <col min="2" max="2" width="36.7109375" style="1" customWidth="1"/>
    <col min="3" max="3" width="5.7109375" style="1" customWidth="1"/>
    <col min="4" max="4" width="17.7109375" style="1" bestFit="1" customWidth="1"/>
    <col min="5" max="5" width="5.7109375" style="1" bestFit="1" customWidth="1"/>
    <col min="6" max="6" width="34.140625" style="1" bestFit="1" customWidth="1"/>
    <col min="7" max="16384" width="9.140625" style="1"/>
  </cols>
  <sheetData>
    <row r="1" spans="1:6">
      <c r="A1" s="15" t="s">
        <v>26</v>
      </c>
      <c r="B1" s="14"/>
      <c r="C1" s="14"/>
      <c r="D1" s="14"/>
      <c r="E1" s="14"/>
      <c r="F1" s="14"/>
    </row>
    <row r="2" spans="1:6">
      <c r="A2" s="15" t="s">
        <v>25</v>
      </c>
      <c r="B2" s="14"/>
      <c r="C2" s="14"/>
      <c r="D2" s="14"/>
      <c r="E2" s="14"/>
      <c r="F2" s="14"/>
    </row>
    <row r="3" spans="1:6">
      <c r="A3" s="14" t="s">
        <v>24</v>
      </c>
      <c r="B3" s="14"/>
      <c r="C3" s="14"/>
      <c r="D3" s="14"/>
      <c r="E3" s="14"/>
      <c r="F3" s="14"/>
    </row>
    <row r="5" spans="1:6" ht="26.25" thickBot="1">
      <c r="A5" s="13" t="s">
        <v>23</v>
      </c>
      <c r="B5" s="11" t="s">
        <v>22</v>
      </c>
      <c r="C5" s="12"/>
      <c r="D5" s="11" t="s">
        <v>21</v>
      </c>
      <c r="E5" s="11"/>
      <c r="F5" s="11" t="s">
        <v>20</v>
      </c>
    </row>
    <row r="6" spans="1:6">
      <c r="B6" s="2" t="s">
        <v>19</v>
      </c>
      <c r="D6" s="2" t="s">
        <v>18</v>
      </c>
      <c r="F6" s="2" t="s">
        <v>17</v>
      </c>
    </row>
    <row r="8" spans="1:6">
      <c r="A8" s="2">
        <v>1</v>
      </c>
      <c r="B8" s="1" t="s">
        <v>16</v>
      </c>
      <c r="D8" s="7">
        <v>4165678380</v>
      </c>
      <c r="F8" s="1" t="s">
        <v>15</v>
      </c>
    </row>
    <row r="9" spans="1:6">
      <c r="D9" s="8"/>
    </row>
    <row r="10" spans="1:6">
      <c r="A10" s="2">
        <v>2</v>
      </c>
      <c r="B10" s="1" t="s">
        <v>14</v>
      </c>
      <c r="D10" s="10">
        <f>7.8%+0.25%</f>
        <v>8.0500000000000002E-2</v>
      </c>
      <c r="F10" s="1" t="s">
        <v>13</v>
      </c>
    </row>
    <row r="11" spans="1:6">
      <c r="D11" s="8"/>
    </row>
    <row r="12" spans="1:6">
      <c r="A12" s="2">
        <v>3</v>
      </c>
      <c r="B12" s="1" t="s">
        <v>12</v>
      </c>
      <c r="D12" s="7">
        <f>ROUND(D8*D10,0)</f>
        <v>335337110</v>
      </c>
      <c r="F12" s="1" t="s">
        <v>11</v>
      </c>
    </row>
    <row r="13" spans="1:6">
      <c r="D13" s="8"/>
    </row>
    <row r="14" spans="1:6">
      <c r="A14" s="2">
        <v>4</v>
      </c>
      <c r="B14" s="1" t="s">
        <v>10</v>
      </c>
      <c r="D14" s="7">
        <v>275972521.56456542</v>
      </c>
      <c r="F14" s="1" t="s">
        <v>9</v>
      </c>
    </row>
    <row r="15" spans="1:6">
      <c r="D15" s="7"/>
    </row>
    <row r="16" spans="1:6">
      <c r="A16" s="2">
        <v>5</v>
      </c>
      <c r="B16" s="1" t="s">
        <v>8</v>
      </c>
      <c r="D16" s="7">
        <f>ROUND(D14-D12,0)</f>
        <v>-59364588</v>
      </c>
      <c r="F16" s="1" t="s">
        <v>7</v>
      </c>
    </row>
    <row r="17" spans="1:6">
      <c r="D17" s="8"/>
    </row>
    <row r="18" spans="1:6">
      <c r="A18" s="2">
        <v>6</v>
      </c>
      <c r="B18" s="1" t="s">
        <v>6</v>
      </c>
      <c r="D18" s="9">
        <v>0.5</v>
      </c>
    </row>
    <row r="19" spans="1:6">
      <c r="D19" s="8"/>
    </row>
    <row r="20" spans="1:6">
      <c r="A20" s="2">
        <v>7</v>
      </c>
      <c r="B20" s="1" t="s">
        <v>5</v>
      </c>
      <c r="D20" s="7">
        <f>ROUND(D16*D18,0)</f>
        <v>-29682294</v>
      </c>
      <c r="F20" s="1" t="s">
        <v>4</v>
      </c>
    </row>
    <row r="21" spans="1:6">
      <c r="D21" s="8"/>
    </row>
    <row r="22" spans="1:6">
      <c r="A22" s="2">
        <v>8</v>
      </c>
      <c r="B22" s="1" t="s">
        <v>3</v>
      </c>
      <c r="D22" s="8">
        <v>0.62043300000000001</v>
      </c>
      <c r="F22" s="6" t="s">
        <v>2</v>
      </c>
    </row>
    <row r="24" spans="1:6">
      <c r="A24" s="2">
        <v>9</v>
      </c>
      <c r="B24" s="1" t="s">
        <v>1</v>
      </c>
      <c r="D24" s="7">
        <f>ROUND(D20/D22,0)</f>
        <v>-47841256</v>
      </c>
      <c r="F24" s="6" t="s">
        <v>0</v>
      </c>
    </row>
    <row r="26" spans="1:6">
      <c r="D26" s="5"/>
    </row>
    <row r="28" spans="1:6">
      <c r="D28" s="4"/>
    </row>
    <row r="30" spans="1:6">
      <c r="D30" s="3"/>
    </row>
  </sheetData>
  <mergeCells count="3">
    <mergeCell ref="A2:F2"/>
    <mergeCell ref="A3:F3"/>
    <mergeCell ref="A1:F1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30"/>
  <sheetViews>
    <sheetView zoomScaleNormal="100" workbookViewId="0">
      <selection activeCell="E10" sqref="E10"/>
    </sheetView>
  </sheetViews>
  <sheetFormatPr defaultColWidth="9.140625" defaultRowHeight="12.75"/>
  <cols>
    <col min="1" max="1" width="5.28515625" style="2" customWidth="1"/>
    <col min="2" max="2" width="36.7109375" style="1" customWidth="1"/>
    <col min="3" max="3" width="5.7109375" style="1" customWidth="1"/>
    <col min="4" max="4" width="17.7109375" style="1" bestFit="1" customWidth="1"/>
    <col min="5" max="5" width="5.7109375" style="1" bestFit="1" customWidth="1"/>
    <col min="6" max="6" width="34.140625" style="1" bestFit="1" customWidth="1"/>
    <col min="7" max="16384" width="9.140625" style="1"/>
  </cols>
  <sheetData>
    <row r="1" spans="1:6">
      <c r="A1" s="15" t="s">
        <v>26</v>
      </c>
      <c r="B1" s="14"/>
      <c r="C1" s="14"/>
      <c r="D1" s="14"/>
      <c r="E1" s="14"/>
      <c r="F1" s="14"/>
    </row>
    <row r="2" spans="1:6">
      <c r="A2" s="15" t="s">
        <v>25</v>
      </c>
      <c r="B2" s="14"/>
      <c r="C2" s="14"/>
      <c r="D2" s="14"/>
      <c r="E2" s="14"/>
      <c r="F2" s="14"/>
    </row>
    <row r="3" spans="1:6">
      <c r="A3" s="14" t="s">
        <v>28</v>
      </c>
      <c r="B3" s="14"/>
      <c r="C3" s="14"/>
      <c r="D3" s="14"/>
      <c r="E3" s="14"/>
      <c r="F3" s="14"/>
    </row>
    <row r="5" spans="1:6" ht="26.25" thickBot="1">
      <c r="A5" s="13" t="s">
        <v>23</v>
      </c>
      <c r="B5" s="11" t="s">
        <v>22</v>
      </c>
      <c r="C5" s="12"/>
      <c r="D5" s="11" t="s">
        <v>21</v>
      </c>
      <c r="E5" s="11"/>
      <c r="F5" s="11" t="s">
        <v>20</v>
      </c>
    </row>
    <row r="6" spans="1:6">
      <c r="B6" s="2" t="s">
        <v>19</v>
      </c>
      <c r="D6" s="2" t="s">
        <v>18</v>
      </c>
      <c r="F6" s="2" t="s">
        <v>17</v>
      </c>
    </row>
    <row r="8" spans="1:6">
      <c r="A8" s="2">
        <v>1</v>
      </c>
      <c r="B8" s="1" t="s">
        <v>16</v>
      </c>
      <c r="D8" s="7">
        <v>1644558986.6967642</v>
      </c>
      <c r="F8" s="1" t="s">
        <v>15</v>
      </c>
    </row>
    <row r="9" spans="1:6">
      <c r="D9" s="8"/>
    </row>
    <row r="10" spans="1:6">
      <c r="A10" s="2">
        <v>2</v>
      </c>
      <c r="B10" s="1" t="s">
        <v>14</v>
      </c>
      <c r="D10" s="10">
        <f>7.8%+0.25%</f>
        <v>8.0500000000000002E-2</v>
      </c>
      <c r="F10" s="1" t="s">
        <v>13</v>
      </c>
    </row>
    <row r="11" spans="1:6">
      <c r="D11" s="8"/>
    </row>
    <row r="12" spans="1:6">
      <c r="A12" s="2">
        <v>3</v>
      </c>
      <c r="B12" s="1" t="s">
        <v>12</v>
      </c>
      <c r="D12" s="7">
        <f>ROUND(D8*D10,0)</f>
        <v>132386998</v>
      </c>
      <c r="F12" s="1" t="s">
        <v>11</v>
      </c>
    </row>
    <row r="13" spans="1:6">
      <c r="D13" s="8"/>
    </row>
    <row r="14" spans="1:6">
      <c r="A14" s="2">
        <v>4</v>
      </c>
      <c r="B14" s="1" t="s">
        <v>10</v>
      </c>
      <c r="D14" s="7">
        <v>111548451.70300984</v>
      </c>
      <c r="F14" s="1" t="s">
        <v>9</v>
      </c>
    </row>
    <row r="15" spans="1:6">
      <c r="D15" s="7"/>
    </row>
    <row r="16" spans="1:6">
      <c r="A16" s="2">
        <v>5</v>
      </c>
      <c r="B16" s="1" t="s">
        <v>8</v>
      </c>
      <c r="D16" s="7">
        <f>ROUND(D14-D12,0)</f>
        <v>-20838546</v>
      </c>
      <c r="F16" s="1" t="s">
        <v>7</v>
      </c>
    </row>
    <row r="17" spans="1:6">
      <c r="D17" s="8"/>
    </row>
    <row r="18" spans="1:6">
      <c r="A18" s="2">
        <v>6</v>
      </c>
      <c r="B18" s="1" t="s">
        <v>6</v>
      </c>
      <c r="D18" s="9">
        <v>0.5</v>
      </c>
    </row>
    <row r="19" spans="1:6">
      <c r="D19" s="8"/>
    </row>
    <row r="20" spans="1:6">
      <c r="A20" s="2">
        <v>7</v>
      </c>
      <c r="B20" s="1" t="s">
        <v>5</v>
      </c>
      <c r="D20" s="7">
        <f>ROUND(D16*D18,0)</f>
        <v>-10419273</v>
      </c>
      <c r="F20" s="1" t="s">
        <v>4</v>
      </c>
    </row>
    <row r="21" spans="1:6">
      <c r="D21" s="8"/>
    </row>
    <row r="22" spans="1:6">
      <c r="A22" s="2">
        <v>8</v>
      </c>
      <c r="B22" s="1" t="s">
        <v>3</v>
      </c>
      <c r="D22" s="8">
        <v>0.62124199999999996</v>
      </c>
      <c r="F22" s="6" t="s">
        <v>27</v>
      </c>
    </row>
    <row r="24" spans="1:6">
      <c r="A24" s="2">
        <v>9</v>
      </c>
      <c r="B24" s="1" t="s">
        <v>1</v>
      </c>
      <c r="D24" s="7">
        <f>ROUND(D20/D22,0)</f>
        <v>-16771682</v>
      </c>
      <c r="F24" s="6" t="s">
        <v>0</v>
      </c>
    </row>
    <row r="26" spans="1:6">
      <c r="D26" s="5"/>
    </row>
    <row r="28" spans="1:6">
      <c r="D28" s="4"/>
    </row>
    <row r="30" spans="1:6">
      <c r="D30" s="3"/>
    </row>
  </sheetData>
  <mergeCells count="3">
    <mergeCell ref="A1:F1"/>
    <mergeCell ref="A2:F2"/>
    <mergeCell ref="A3:F3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8721BB-B31C-4DF7-AD83-76627E04BF0D}"/>
</file>

<file path=customXml/itemProps2.xml><?xml version="1.0" encoding="utf-8"?>
<ds:datastoreItem xmlns:ds="http://schemas.openxmlformats.org/officeDocument/2006/customXml" ds:itemID="{22CF4180-506A-4873-A1AA-65FFDEED3051}"/>
</file>

<file path=customXml/itemProps3.xml><?xml version="1.0" encoding="utf-8"?>
<ds:datastoreItem xmlns:ds="http://schemas.openxmlformats.org/officeDocument/2006/customXml" ds:itemID="{DA0EA55B-9275-40F6-ACF6-797BA89CB856}"/>
</file>

<file path=customXml/itemProps4.xml><?xml version="1.0" encoding="utf-8"?>
<ds:datastoreItem xmlns:ds="http://schemas.openxmlformats.org/officeDocument/2006/customXml" ds:itemID="{9F1C13BC-0743-4A80-91AA-B5B207FD0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JAP-13 Page 1</vt:lpstr>
      <vt:lpstr>JAP-13 Page 2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2013-02-28T17:28:28Z</cp:lastPrinted>
  <dcterms:created xsi:type="dcterms:W3CDTF">2013-02-28T17:27:35Z</dcterms:created>
  <dcterms:modified xsi:type="dcterms:W3CDTF">2013-02-28T17:28:36Z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