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C2CF9D38-C822-4EC7-82A1-B9A7638EF4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G18" i="1"/>
  <c r="L18" i="1"/>
  <c r="J12" i="1"/>
  <c r="E12" i="1"/>
  <c r="D16" i="1"/>
  <c r="J14" i="1"/>
  <c r="K14" i="1" s="1"/>
  <c r="L14" i="1" s="1"/>
  <c r="M14" i="1" s="1"/>
  <c r="E10" i="1"/>
  <c r="F10" i="1" s="1"/>
  <c r="G10" i="1" s="1"/>
  <c r="H10" i="1" s="1"/>
  <c r="E8" i="1"/>
  <c r="J8" i="1" s="1"/>
  <c r="K8" i="1" s="1"/>
  <c r="L8" i="1" s="1"/>
  <c r="M8" i="1" s="1"/>
  <c r="J16" i="1" l="1"/>
  <c r="E16" i="1"/>
  <c r="F8" i="1"/>
  <c r="G8" i="1" s="1"/>
  <c r="H8" i="1" s="1"/>
  <c r="F12" i="1"/>
  <c r="G12" i="1" s="1"/>
  <c r="H12" i="1" s="1"/>
  <c r="K12" i="1"/>
  <c r="L12" i="1" s="1"/>
  <c r="J10" i="1"/>
  <c r="K10" i="1" s="1"/>
  <c r="L10" i="1" s="1"/>
  <c r="M10" i="1" s="1"/>
  <c r="E13" i="1"/>
  <c r="F13" i="1" s="1"/>
  <c r="G13" i="1" s="1"/>
  <c r="H13" i="1" s="1"/>
  <c r="J11" i="1"/>
  <c r="K11" i="1" s="1"/>
  <c r="L11" i="1" s="1"/>
  <c r="M11" i="1" s="1"/>
  <c r="E9" i="1"/>
  <c r="F9" i="1" s="1"/>
  <c r="G9" i="1" s="1"/>
  <c r="H9" i="1" s="1"/>
  <c r="H16" i="1" l="1"/>
  <c r="G16" i="1"/>
  <c r="M12" i="1"/>
  <c r="M16" i="1" s="1"/>
  <c r="L16" i="1"/>
</calcChain>
</file>

<file path=xl/sharedStrings.xml><?xml version="1.0" encoding="utf-8"?>
<sst xmlns="http://schemas.openxmlformats.org/spreadsheetml/2006/main" count="28" uniqueCount="18">
  <si>
    <t>Salary and Wages Officers</t>
  </si>
  <si>
    <t>Water testing</t>
  </si>
  <si>
    <t>Consultants</t>
  </si>
  <si>
    <t>new amortization</t>
  </si>
  <si>
    <t>Utility excise tax</t>
  </si>
  <si>
    <t>Increase permit</t>
  </si>
  <si>
    <t>Domestic</t>
  </si>
  <si>
    <t>Irrigation</t>
  </si>
  <si>
    <t>Electricity</t>
  </si>
  <si>
    <t>Monthly</t>
  </si>
  <si>
    <t xml:space="preserve">Per </t>
  </si>
  <si>
    <t>Resident</t>
  </si>
  <si>
    <t>percent</t>
  </si>
  <si>
    <t>Increase</t>
  </si>
  <si>
    <t>Total</t>
  </si>
  <si>
    <t>Eastside Improvement Co. Inc.</t>
  </si>
  <si>
    <t>Rate Increase workbook</t>
  </si>
  <si>
    <t>Proposed new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</si>
</sst>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44" fontId="0" fillId="0" borderId="0" xfId="1" applyFont="1"/>
    <xf numFmtId="44" fontId="0" fillId="0" borderId="0" xfId="0" applyNumberFormat="1"/>
    <xf numFmtId="9" fontId="0" fillId="0" borderId="0" xfId="2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1" applyNumberFormat="1" applyFont="1"/>
    <xf numFmtId="164" fontId="3" fillId="0" borderId="0" xfId="1" applyNumberFormat="1" applyFont="1"/>
    <xf numFmtId="165" fontId="0" fillId="0" borderId="0" xfId="2" applyNumberFormat="1" applyFont="1"/>
    <xf numFmtId="165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8"/>
  <sheetViews>
    <sheetView tabSelected="1" workbookViewId="0">
      <selection activeCell="D19" sqref="D19"/>
    </sheetView>
  </sheetViews>
  <sheetFormatPr defaultRowHeight="15" x14ac:dyDescent="0.25"/>
  <cols>
    <col min="4" max="4" width="10.7109375" customWidth="1"/>
    <col min="5" max="5" width="11.5703125" bestFit="1" customWidth="1"/>
    <col min="9" max="9" width="4.7109375" customWidth="1"/>
    <col min="10" max="10" width="11.5703125" bestFit="1" customWidth="1"/>
  </cols>
  <sheetData>
    <row r="2" spans="1:13" x14ac:dyDescent="0.25">
      <c r="A2" t="s">
        <v>15</v>
      </c>
    </row>
    <row r="3" spans="1:13" x14ac:dyDescent="0.25">
      <c r="A3" t="s">
        <v>16</v>
      </c>
    </row>
    <row r="4" spans="1:13" x14ac:dyDescent="0.25">
      <c r="G4" s="4" t="s">
        <v>10</v>
      </c>
      <c r="L4" s="4" t="s">
        <v>10</v>
      </c>
    </row>
    <row r="5" spans="1:13" x14ac:dyDescent="0.25">
      <c r="D5" s="4" t="s">
        <v>14</v>
      </c>
      <c r="E5" s="4" t="s">
        <v>6</v>
      </c>
      <c r="F5" s="4" t="s">
        <v>9</v>
      </c>
      <c r="G5" s="4" t="s">
        <v>11</v>
      </c>
      <c r="H5" t="s">
        <v>13</v>
      </c>
      <c r="J5" s="4" t="s">
        <v>7</v>
      </c>
      <c r="K5" s="4" t="s">
        <v>9</v>
      </c>
      <c r="L5" s="4" t="s">
        <v>11</v>
      </c>
      <c r="M5" t="s">
        <v>13</v>
      </c>
    </row>
    <row r="6" spans="1:13" x14ac:dyDescent="0.25">
      <c r="D6" s="5" t="s">
        <v>13</v>
      </c>
      <c r="E6" s="5" t="s">
        <v>13</v>
      </c>
      <c r="F6" s="5" t="s">
        <v>13</v>
      </c>
      <c r="G6" s="5">
        <v>45</v>
      </c>
      <c r="H6" s="3" t="s">
        <v>12</v>
      </c>
      <c r="J6" s="5" t="s">
        <v>13</v>
      </c>
      <c r="K6" s="5" t="s">
        <v>13</v>
      </c>
      <c r="L6" s="5">
        <v>45</v>
      </c>
      <c r="M6" s="3" t="s">
        <v>12</v>
      </c>
    </row>
    <row r="8" spans="1:13" x14ac:dyDescent="0.25">
      <c r="A8" t="s">
        <v>0</v>
      </c>
      <c r="D8" s="6">
        <v>9000</v>
      </c>
      <c r="E8" s="6">
        <f>D8/2</f>
        <v>4500</v>
      </c>
      <c r="F8" s="1">
        <f>E8/12</f>
        <v>375</v>
      </c>
      <c r="G8" s="2">
        <f>F8/45</f>
        <v>8.3333333333333339</v>
      </c>
      <c r="H8" s="8">
        <f>G8/G6</f>
        <v>0.1851851851851852</v>
      </c>
      <c r="J8" s="6">
        <f>E8</f>
        <v>4500</v>
      </c>
      <c r="K8" s="1">
        <f>J8/12</f>
        <v>375</v>
      </c>
      <c r="L8" s="2">
        <f>K8/45</f>
        <v>8.3333333333333339</v>
      </c>
      <c r="M8" s="8">
        <f>L8/L6</f>
        <v>0.1851851851851852</v>
      </c>
    </row>
    <row r="9" spans="1:13" x14ac:dyDescent="0.25">
      <c r="A9" t="s">
        <v>1</v>
      </c>
      <c r="D9" s="6">
        <v>8060</v>
      </c>
      <c r="E9" s="6">
        <f>D9</f>
        <v>8060</v>
      </c>
      <c r="F9" s="1">
        <f>E9/12</f>
        <v>671.66666666666663</v>
      </c>
      <c r="G9" s="2">
        <f>F9/45</f>
        <v>14.925925925925926</v>
      </c>
      <c r="H9" s="8">
        <f>G9/G6</f>
        <v>0.33168724279835388</v>
      </c>
      <c r="J9" s="6"/>
      <c r="K9" s="1"/>
      <c r="L9" s="2"/>
      <c r="M9" s="8"/>
    </row>
    <row r="10" spans="1:13" x14ac:dyDescent="0.25">
      <c r="A10" t="s">
        <v>2</v>
      </c>
      <c r="D10" s="6">
        <v>5700</v>
      </c>
      <c r="E10" s="6">
        <f>D10/2</f>
        <v>2850</v>
      </c>
      <c r="F10" s="1">
        <f>E10/12</f>
        <v>237.5</v>
      </c>
      <c r="G10" s="2">
        <f>F10/45</f>
        <v>5.2777777777777777</v>
      </c>
      <c r="H10" s="8">
        <f>G10/G6</f>
        <v>0.11728395061728394</v>
      </c>
      <c r="J10" s="6">
        <f>E10</f>
        <v>2850</v>
      </c>
      <c r="K10" s="1">
        <f>J10/12</f>
        <v>237.5</v>
      </c>
      <c r="L10" s="2">
        <f>K10/45</f>
        <v>5.2777777777777777</v>
      </c>
      <c r="M10" s="8">
        <f>L10/L6</f>
        <v>0.11728395061728394</v>
      </c>
    </row>
    <row r="11" spans="1:13" x14ac:dyDescent="0.25">
      <c r="A11" t="s">
        <v>3</v>
      </c>
      <c r="D11" s="6">
        <v>3070</v>
      </c>
      <c r="E11" s="6"/>
      <c r="F11" s="1"/>
      <c r="G11" s="2"/>
      <c r="H11" s="8"/>
      <c r="J11" s="6">
        <f>D11</f>
        <v>3070</v>
      </c>
      <c r="K11" s="1">
        <f>J11/12</f>
        <v>255.83333333333334</v>
      </c>
      <c r="L11" s="2">
        <f>K11/45</f>
        <v>5.6851851851851851</v>
      </c>
      <c r="M11" s="8">
        <f>L11/L6</f>
        <v>0.12633744855967077</v>
      </c>
    </row>
    <row r="12" spans="1:13" x14ac:dyDescent="0.25">
      <c r="A12" t="s">
        <v>4</v>
      </c>
      <c r="D12" s="6">
        <v>2212</v>
      </c>
      <c r="E12" s="6">
        <f>D12*0.543</f>
        <v>1201.116</v>
      </c>
      <c r="F12" s="1">
        <f>E12/12</f>
        <v>100.093</v>
      </c>
      <c r="G12" s="2">
        <f>F12/45</f>
        <v>2.2242888888888888</v>
      </c>
      <c r="H12" s="8">
        <f>G12/G6</f>
        <v>4.9428641975308642E-2</v>
      </c>
      <c r="J12" s="6">
        <f>D12*0.457</f>
        <v>1010.884</v>
      </c>
      <c r="K12" s="1">
        <f>J12/12</f>
        <v>84.240333333333339</v>
      </c>
      <c r="L12" s="2">
        <f>K12/45</f>
        <v>1.8720074074074076</v>
      </c>
      <c r="M12" s="8">
        <f>L12/L6</f>
        <v>4.1600164609053504E-2</v>
      </c>
    </row>
    <row r="13" spans="1:13" x14ac:dyDescent="0.25">
      <c r="A13" t="s">
        <v>5</v>
      </c>
      <c r="D13" s="6">
        <v>250</v>
      </c>
      <c r="E13" s="6">
        <f>D13</f>
        <v>250</v>
      </c>
      <c r="F13" s="1">
        <f>E13/12</f>
        <v>20.833333333333332</v>
      </c>
      <c r="G13" s="2">
        <f>F13/45</f>
        <v>0.46296296296296291</v>
      </c>
      <c r="H13" s="8">
        <f>G13/G6</f>
        <v>1.0288065843621397E-2</v>
      </c>
      <c r="J13" s="6"/>
      <c r="K13" s="1"/>
      <c r="L13" s="2"/>
      <c r="M13" s="8"/>
    </row>
    <row r="14" spans="1:13" ht="17.25" x14ac:dyDescent="0.4">
      <c r="A14" t="s">
        <v>8</v>
      </c>
      <c r="D14" s="7">
        <v>2738</v>
      </c>
      <c r="F14" s="1"/>
      <c r="G14" s="2"/>
      <c r="H14" s="8"/>
      <c r="J14" s="7">
        <f>D14</f>
        <v>2738</v>
      </c>
      <c r="K14" s="1">
        <f>J14/12</f>
        <v>228.16666666666666</v>
      </c>
      <c r="L14" s="2">
        <f>K14/45</f>
        <v>5.0703703703703704</v>
      </c>
      <c r="M14" s="8">
        <f>L14/L6</f>
        <v>0.11267489711934156</v>
      </c>
    </row>
    <row r="15" spans="1:13" x14ac:dyDescent="0.25">
      <c r="H15" s="9"/>
      <c r="M15" s="9"/>
    </row>
    <row r="16" spans="1:13" x14ac:dyDescent="0.25">
      <c r="D16" s="6">
        <f>SUM(D8:D14)</f>
        <v>31030</v>
      </c>
      <c r="E16" s="6">
        <f>SUM(E8:E13)</f>
        <v>16861.116000000002</v>
      </c>
      <c r="G16" s="1">
        <f t="shared" ref="G16:H16" si="0">SUM(G8:G13)</f>
        <v>31.224288888888889</v>
      </c>
      <c r="H16" s="8">
        <f t="shared" si="0"/>
        <v>0.69387308641975298</v>
      </c>
      <c r="J16" s="6">
        <f>SUM(J8:J14)</f>
        <v>14168.884</v>
      </c>
      <c r="L16" s="1">
        <f t="shared" ref="L16:M16" si="1">SUM(L8:L14)</f>
        <v>26.238674074074076</v>
      </c>
      <c r="M16" s="8">
        <f t="shared" si="1"/>
        <v>0.58308164609053503</v>
      </c>
    </row>
    <row r="18" spans="1:12" x14ac:dyDescent="0.25">
      <c r="A18" t="s">
        <v>17</v>
      </c>
      <c r="D18" s="2">
        <f>G18+L18</f>
        <v>147.46296296296299</v>
      </c>
      <c r="G18" s="2">
        <f>G16+45</f>
        <v>76.224288888888893</v>
      </c>
      <c r="L18" s="2">
        <f>L16+45</f>
        <v>71.238674074074083</v>
      </c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DC9E0A97DFA68439F8DCF6409C93E2E" ma:contentTypeVersion="16" ma:contentTypeDescription="" ma:contentTypeScope="" ma:versionID="6f6d7c361841792391b8bfb5c650fb6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2024-09-12T07:00:00+00:00</OpenedDate>
    <SignificantOrder xmlns="dc463f71-b30c-4ab2-9473-d307f9d35888">false</SignificantOrder>
    <Date1 xmlns="dc463f71-b30c-4ab2-9473-d307f9d35888">2024-09-24T07:00:00+00:00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East Side Improvement Co., Inc.</CaseCompanyNames>
    <Nickname xmlns="http://schemas.microsoft.com/sharepoint/v3" xsi:nil="true"/>
    <DocketNumber xmlns="dc463f71-b30c-4ab2-9473-d307f9d35888">240720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4677958-DC42-4F11-9A72-237AFAAC8C60}"/>
</file>

<file path=customXml/itemProps2.xml><?xml version="1.0" encoding="utf-8"?>
<ds:datastoreItem xmlns:ds="http://schemas.openxmlformats.org/officeDocument/2006/customXml" ds:itemID="{4646340D-675A-44FD-BFA6-3A12FE15F5D2}"/>
</file>

<file path=customXml/itemProps3.xml><?xml version="1.0" encoding="utf-8"?>
<ds:datastoreItem xmlns:ds="http://schemas.openxmlformats.org/officeDocument/2006/customXml" ds:itemID="{59FD0933-224B-40EA-BC88-715995373E6C}"/>
</file>

<file path=customXml/itemProps4.xml><?xml version="1.0" encoding="utf-8"?>
<ds:datastoreItem xmlns:ds="http://schemas.openxmlformats.org/officeDocument/2006/customXml" ds:itemID="{D51C238C-A78A-4335-9E55-5B14129CA3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Elliott Severson</dc:creator>
  <cp:lastModifiedBy>Booth, Avery (UTC)</cp:lastModifiedBy>
  <cp:lastPrinted>2024-09-09T18:54:22Z</cp:lastPrinted>
  <dcterms:created xsi:type="dcterms:W3CDTF">2015-06-05T18:17:20Z</dcterms:created>
  <dcterms:modified xsi:type="dcterms:W3CDTF">2024-09-24T19:59:22Z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0x0101006E56B4D1795A2E4DB2F0B01679ED314A00DDC9E0A97DFA68439F8DCF6409C93E2E</vt:lpwstr>
  </property>
  <property fmtid="{D5CDD505-2E9C-101B-9397-08002B2CF9AE}" pid="3" name="_docset_NoMedatataSyncRequired">
    <vt:lpwstr>False</vt:lpwstr>
  </property>
</Properties>
</file>