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defaultThemeVersion="124226"/>
  <mc:AlternateContent xmlns:mc="http://schemas.openxmlformats.org/markup-compatibility/2006">
    <mc:Choice Requires="x15">
      <x15ac:absPath xmlns:x15ac="http://schemas.microsoft.com/office/spreadsheetml/2010/11/ac" url="M:\2024\2024 WA Elec and Gas GRC\Direct Testimony Exhibits-FILING 240xxx\I. UE_AVA Dir Evidence-(Jan24)\1. UE_AVA Initial Filing (Jan24)\B.  UE__AVA Summary Electric (Jan24)\"/>
    </mc:Choice>
  </mc:AlternateContent>
  <xr:revisionPtr revIDLastSave="0" documentId="8_{8D0A41B8-8C0B-4089-BB4D-E538A1BA5630}" xr6:coauthVersionLast="47" xr6:coauthVersionMax="47" xr10:uidLastSave="{00000000-0000-0000-0000-000000000000}"/>
  <bookViews>
    <workbookView xWindow="-28920" yWindow="-120" windowWidth="29040" windowHeight="15840"/>
  </bookViews>
  <sheets>
    <sheet name="Sheet1" sheetId="1" r:id="rId1"/>
  </sheets>
  <definedNames>
    <definedName name="_xlnm.Print_Area" localSheetId="0">Sheet1!$A$1:$H$97</definedName>
    <definedName name="_xlnm.Print_Titles" localSheetId="0">#N/A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1" l="1"/>
  <c r="F54" i="1"/>
  <c r="F53" i="1"/>
  <c r="G42" i="1"/>
  <c r="F63" i="1"/>
  <c r="F83" i="1"/>
  <c r="F42" i="1"/>
</calcChain>
</file>

<file path=xl/sharedStrings.xml><?xml version="1.0" encoding="utf-8"?>
<sst xmlns="http://schemas.openxmlformats.org/spreadsheetml/2006/main" count="105" uniqueCount="81">
  <si>
    <t xml:space="preserve">Requested revenue change in percentage, in total and by major customer class. </t>
  </si>
  <si>
    <t>Residential</t>
  </si>
  <si>
    <t>Street &amp; Area Lighting</t>
  </si>
  <si>
    <t xml:space="preserve">Requested rate change in dollars per month, per average residential customer. </t>
  </si>
  <si>
    <t xml:space="preserve">Current authorized overall rate of return and authorized rate of return on common equity. </t>
  </si>
  <si>
    <t>Overall rate of return</t>
  </si>
  <si>
    <t>Rate of return on common equity</t>
  </si>
  <si>
    <t xml:space="preserve">Requested overall rate of return and requested rate of return on common equity, and the method or methods used to calculate rate of return on common equity. </t>
  </si>
  <si>
    <t>The methodologies utilized in the derivation of the rate of return on common equity were discounted cash flow analysis, risk premium model analysis and capital asset pricing model analysis.</t>
  </si>
  <si>
    <t xml:space="preserve">Requested capital structure. </t>
  </si>
  <si>
    <t>Preferred Stock</t>
  </si>
  <si>
    <t>Common Equity</t>
  </si>
  <si>
    <t xml:space="preserve">Requested total net operating income. </t>
  </si>
  <si>
    <t xml:space="preserve">Requested total rate base and method of calculation, or equivalent. </t>
  </si>
  <si>
    <t>Method of calculation is average of monthly average basis.</t>
  </si>
  <si>
    <t xml:space="preserve">Requested revenue effect of attrition allowance, if any requested. </t>
  </si>
  <si>
    <t>Washington Jurisdiction</t>
  </si>
  <si>
    <t xml:space="preserve">   Total</t>
  </si>
  <si>
    <t>Date</t>
  </si>
  <si>
    <t>Pumping Service</t>
  </si>
  <si>
    <t xml:space="preserve">Residential                            </t>
  </si>
  <si>
    <t>General Service                               (Small Commercial)</t>
  </si>
  <si>
    <t>Large General Service                      (Medium - Large Commercial / Industrial)</t>
  </si>
  <si>
    <t>Extra Large General Service             (Large - Commercial / Industrial)</t>
  </si>
  <si>
    <t>(non-electric heat)</t>
  </si>
  <si>
    <t>(electric heat)</t>
  </si>
  <si>
    <t>AVISTA CORPORATION</t>
  </si>
  <si>
    <t>The date and amount of the latest prior general rate increase authorized by the Commission, and revenue realized from that authorized increase in the test period, based on the company's test period units of revenue.</t>
  </si>
  <si>
    <t>i)</t>
  </si>
  <si>
    <t>Summary of Requested Rate Increase</t>
  </si>
  <si>
    <t xml:space="preserve">   Overall</t>
  </si>
  <si>
    <t>Total Debt (including Short-Term)</t>
  </si>
  <si>
    <r>
      <t>Most current customer count by major customer class.</t>
    </r>
    <r>
      <rPr>
        <sz val="12"/>
        <rFont val="Times"/>
        <family val="1"/>
      </rPr>
      <t xml:space="preserve"> (1)</t>
    </r>
  </si>
  <si>
    <t>(average)</t>
  </si>
  <si>
    <t>Present Rates (thousands)</t>
  </si>
  <si>
    <t>Requested Rates (thousands)</t>
  </si>
  <si>
    <t>Amount (thousands)</t>
  </si>
  <si>
    <t>Monthly impact at average usage of 600 kwhs per mo.</t>
  </si>
  <si>
    <t>Monthly impact at average usage of 1000 kwhs per mo.</t>
  </si>
  <si>
    <t>Monthly impact at average usage of 1400 kwhs per mo.</t>
  </si>
  <si>
    <t>Net operating income (thousands)</t>
  </si>
  <si>
    <t>Rate base (thousands)</t>
  </si>
  <si>
    <t xml:space="preserve">Requested revenue change in thousands of dollars, in total and by major customer class. </t>
  </si>
  <si>
    <t>Base Tariff Revenue</t>
  </si>
  <si>
    <t>Total general business revenues at present rates and at requested rates.</t>
  </si>
  <si>
    <t>Electric Service</t>
  </si>
  <si>
    <t>Based on Rates Currently in Effect</t>
  </si>
  <si>
    <t xml:space="preserve">Revenue realized (thousands) </t>
  </si>
  <si>
    <t>Billed Revenue</t>
  </si>
  <si>
    <t xml:space="preserve">Requested rate change in dollars per month, per average customer, by customer class. </t>
  </si>
  <si>
    <t>Attrition allowance</t>
  </si>
  <si>
    <t>Actual ROR and actual ROE for the test period</t>
  </si>
  <si>
    <t>Actual rate of return</t>
  </si>
  <si>
    <t>Actual Rate of return on common equity</t>
  </si>
  <si>
    <t>ii)</t>
  </si>
  <si>
    <t>iii)</t>
  </si>
  <si>
    <t>iv)</t>
  </si>
  <si>
    <t>v)</t>
  </si>
  <si>
    <t>vi)</t>
  </si>
  <si>
    <t>vii)</t>
  </si>
  <si>
    <t>viii)</t>
  </si>
  <si>
    <t>ix)</t>
  </si>
  <si>
    <t>x)</t>
  </si>
  <si>
    <t>xi)</t>
  </si>
  <si>
    <t>xii)</t>
  </si>
  <si>
    <t>xiii)</t>
  </si>
  <si>
    <t>Transportation - General Service</t>
  </si>
  <si>
    <t>Transportation - Large General Service</t>
  </si>
  <si>
    <t>Extra Large General Service - Special Contract</t>
  </si>
  <si>
    <t>December 21, 2023</t>
  </si>
  <si>
    <t>2024 Rate Year</t>
  </si>
  <si>
    <t>Filed January 18, 2024</t>
  </si>
  <si>
    <t>Docket UE-240006</t>
  </si>
  <si>
    <t>Rate Year 2 - Effective December 2025</t>
  </si>
  <si>
    <t>(1) June 30, 2023 End of Test Year</t>
  </si>
  <si>
    <t>Billed Revenue incl. Sch. 99 offset</t>
  </si>
  <si>
    <t>Billing Rates w/o Offset</t>
  </si>
  <si>
    <t>Billing Rates with Sch. 99 Offset</t>
  </si>
  <si>
    <t>Base Rate Increase</t>
  </si>
  <si>
    <t>Base Rate Increase with Sch. 99 Offset</t>
  </si>
  <si>
    <t>Residential (945kwhs)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</si>
</sst>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2" formatCode="_(&quot;$&quot;* #,##0_);_(&quot;$&quot;* \(#,##0\);_(&quot;$&quot;* &quot;-&quot;_);_(@_)"/>
    <numFmt numFmtId="44" formatCode="_(&quot;$&quot;* #,##0.00_);_(&quot;$&quot;* \(#,##0.00\);_(&quot;$&quot;* &quot;-&quot;??_);_(@_)"/>
    <numFmt numFmtId="167" formatCode="_(&quot;$&quot;* #,##0_);_(&quot;$&quot;* \(#,##0\);_(&quot;$&quot;* &quot;-&quot;??_);_(@_)"/>
    <numFmt numFmtId="168" formatCode="&quot;$&quot;#,##0"/>
    <numFmt numFmtId="169" formatCode="0.0%"/>
  </numFmts>
  <fonts count="5" x14ac:knownFonts="1">
    <font>
      <sz val="10"/>
      <name val="Arial"/>
    </font>
    <font>
      <sz val="10"/>
      <name val="Arial"/>
    </font>
    <font>
      <b/>
      <sz val="12"/>
      <name val="Times"/>
      <family val="1"/>
    </font>
    <font>
      <sz val="12"/>
      <name val="Times"/>
      <family val="1"/>
    </font>
    <font>
      <sz val="10"/>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5">
    <xf numFmtId="0" fontId="0" fillId="0" borderId="0" xfId="0"/>
    <xf numFmtId="0" fontId="2" fillId="0" borderId="0" xfId="0" applyFont="1" applyAlignment="1">
      <alignment horizontal="center"/>
    </xf>
    <xf numFmtId="0" fontId="3" fillId="0" borderId="0" xfId="0" applyFont="1" applyAlignment="1">
      <alignment horizontal="center"/>
    </xf>
    <xf numFmtId="0" fontId="3" fillId="0" borderId="0" xfId="0" applyFont="1"/>
    <xf numFmtId="0" fontId="3" fillId="0" borderId="0" xfId="0" applyFont="1" applyBorder="1"/>
    <xf numFmtId="0" fontId="2" fillId="0" borderId="0" xfId="0" applyFont="1" applyAlignment="1">
      <alignment horizontal="center" vertical="top"/>
    </xf>
    <xf numFmtId="15" fontId="3" fillId="0" borderId="0" xfId="0" quotePrefix="1" applyNumberFormat="1" applyFont="1" applyBorder="1" applyAlignment="1">
      <alignment horizontal="center"/>
    </xf>
    <xf numFmtId="0" fontId="3" fillId="0" borderId="1" xfId="0" applyFont="1" applyBorder="1" applyAlignment="1">
      <alignment horizontal="left" wrapText="1"/>
    </xf>
    <xf numFmtId="15" fontId="3" fillId="0" borderId="1" xfId="0" quotePrefix="1" applyNumberFormat="1" applyFont="1" applyBorder="1" applyAlignment="1">
      <alignment horizontal="right"/>
    </xf>
    <xf numFmtId="0" fontId="2" fillId="0" borderId="1" xfId="0" applyFont="1" applyBorder="1" applyAlignment="1">
      <alignment wrapText="1"/>
    </xf>
    <xf numFmtId="15" fontId="3" fillId="0" borderId="1" xfId="0" quotePrefix="1" applyNumberFormat="1" applyFont="1" applyBorder="1" applyAlignment="1">
      <alignment horizontal="center"/>
    </xf>
    <xf numFmtId="0" fontId="3" fillId="0" borderId="2" xfId="0" applyFont="1" applyBorder="1" applyAlignment="1">
      <alignment horizontal="left" wrapText="1"/>
    </xf>
    <xf numFmtId="168" fontId="3" fillId="0" borderId="2" xfId="1" applyNumberFormat="1" applyFont="1" applyBorder="1" applyAlignment="1">
      <alignment horizontal="right" wrapText="1"/>
    </xf>
    <xf numFmtId="0" fontId="2" fillId="0" borderId="2" xfId="0" applyFont="1" applyBorder="1" applyAlignment="1">
      <alignment wrapText="1"/>
    </xf>
    <xf numFmtId="15" fontId="3" fillId="0" borderId="2" xfId="0" quotePrefix="1" applyNumberFormat="1" applyFont="1" applyBorder="1" applyAlignment="1">
      <alignment horizontal="center"/>
    </xf>
    <xf numFmtId="15" fontId="3" fillId="0" borderId="2" xfId="0" applyNumberFormat="1" applyFont="1" applyBorder="1" applyAlignment="1">
      <alignment horizontal="left"/>
    </xf>
    <xf numFmtId="168" fontId="3" fillId="0" borderId="2" xfId="1" applyNumberFormat="1" applyFont="1" applyBorder="1" applyAlignment="1">
      <alignment horizontal="center" wrapText="1"/>
    </xf>
    <xf numFmtId="0" fontId="3" fillId="0" borderId="2" xfId="0" applyFont="1" applyBorder="1"/>
    <xf numFmtId="0" fontId="3" fillId="0" borderId="0" xfId="0" applyFont="1" applyBorder="1" applyAlignment="1">
      <alignment horizontal="center"/>
    </xf>
    <xf numFmtId="0" fontId="3" fillId="0" borderId="1" xfId="0" applyFont="1" applyBorder="1"/>
    <xf numFmtId="5" fontId="3" fillId="0" borderId="1" xfId="0" applyNumberFormat="1" applyFont="1" applyBorder="1"/>
    <xf numFmtId="0" fontId="3" fillId="0" borderId="1" xfId="0"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wrapText="1"/>
    </xf>
    <xf numFmtId="0" fontId="3" fillId="0" borderId="3" xfId="0" applyFont="1" applyBorder="1"/>
    <xf numFmtId="0" fontId="3" fillId="0" borderId="2" xfId="0" applyFont="1" applyBorder="1" applyAlignment="1"/>
    <xf numFmtId="0" fontId="2" fillId="0" borderId="3" xfId="0" applyFont="1" applyBorder="1" applyAlignment="1">
      <alignment wrapText="1"/>
    </xf>
    <xf numFmtId="0" fontId="3" fillId="0" borderId="3" xfId="0" applyFont="1" applyBorder="1" applyAlignment="1"/>
    <xf numFmtId="0" fontId="2" fillId="0" borderId="0" xfId="0" applyFont="1" applyBorder="1"/>
    <xf numFmtId="0" fontId="2" fillId="0" borderId="0" xfId="0" quotePrefix="1" applyFont="1" applyAlignment="1">
      <alignment horizontal="center"/>
    </xf>
    <xf numFmtId="0" fontId="3" fillId="0" borderId="0" xfId="0" applyFont="1" applyFill="1"/>
    <xf numFmtId="44" fontId="3" fillId="0" borderId="0" xfId="1" applyFont="1" applyFill="1" applyBorder="1"/>
    <xf numFmtId="0" fontId="3" fillId="0" borderId="4" xfId="0" applyFont="1" applyFill="1" applyBorder="1"/>
    <xf numFmtId="0" fontId="3" fillId="0" borderId="5" xfId="0" applyFont="1" applyFill="1" applyBorder="1"/>
    <xf numFmtId="0" fontId="3" fillId="0" borderId="1" xfId="0" applyFont="1" applyBorder="1" applyAlignment="1"/>
    <xf numFmtId="0" fontId="2" fillId="0" borderId="3" xfId="0" applyFont="1" applyBorder="1" applyAlignment="1">
      <alignment horizontal="center" vertical="top"/>
    </xf>
    <xf numFmtId="0" fontId="3" fillId="0" borderId="3" xfId="0" applyFont="1" applyBorder="1" applyAlignment="1">
      <alignment horizontal="center"/>
    </xf>
    <xf numFmtId="0" fontId="3" fillId="0" borderId="6" xfId="0" quotePrefix="1" applyFont="1" applyBorder="1" applyAlignment="1">
      <alignment horizontal="center" wrapText="1"/>
    </xf>
    <xf numFmtId="0" fontId="3" fillId="0" borderId="6" xfId="0" applyFont="1" applyBorder="1" applyAlignment="1">
      <alignment horizontal="center"/>
    </xf>
    <xf numFmtId="0" fontId="2" fillId="0" borderId="0" xfId="0" applyFont="1" applyBorder="1" applyAlignment="1">
      <alignment horizontal="center" vertical="top"/>
    </xf>
    <xf numFmtId="0" fontId="3" fillId="0" borderId="0" xfId="0" applyFont="1" applyFill="1" applyBorder="1" applyAlignment="1">
      <alignment horizontal="center"/>
    </xf>
    <xf numFmtId="167" fontId="3" fillId="0" borderId="0" xfId="1" applyNumberFormat="1" applyFont="1" applyFill="1" applyBorder="1" applyAlignment="1">
      <alignment horizontal="center"/>
    </xf>
    <xf numFmtId="0" fontId="3" fillId="0" borderId="3" xfId="0" applyFont="1" applyFill="1" applyBorder="1" applyAlignment="1">
      <alignment horizontal="center"/>
    </xf>
    <xf numFmtId="10" fontId="3" fillId="0" borderId="7" xfId="2" applyNumberFormat="1" applyFont="1" applyFill="1" applyBorder="1"/>
    <xf numFmtId="42" fontId="3" fillId="0" borderId="5" xfId="1" applyNumberFormat="1" applyFont="1" applyFill="1" applyBorder="1" applyAlignment="1">
      <alignment horizontal="right" wrapText="1"/>
    </xf>
    <xf numFmtId="0" fontId="3" fillId="0" borderId="1" xfId="0" applyFont="1" applyFill="1" applyBorder="1"/>
    <xf numFmtId="0" fontId="3" fillId="0" borderId="0" xfId="0" applyFont="1" applyFill="1" applyBorder="1" applyAlignment="1">
      <alignment horizontal="center" wrapText="1"/>
    </xf>
    <xf numFmtId="0" fontId="3" fillId="0" borderId="0" xfId="0" applyFont="1" applyFill="1" applyBorder="1" applyAlignment="1">
      <alignment horizontal="left"/>
    </xf>
    <xf numFmtId="10" fontId="3" fillId="0" borderId="7" xfId="2" applyNumberFormat="1" applyFont="1" applyFill="1" applyBorder="1" applyAlignment="1">
      <alignment horizontal="right"/>
    </xf>
    <xf numFmtId="10" fontId="3" fillId="0" borderId="5" xfId="2" applyNumberFormat="1" applyFont="1" applyFill="1" applyBorder="1" applyAlignment="1">
      <alignment horizontal="right"/>
    </xf>
    <xf numFmtId="10" fontId="3" fillId="0" borderId="8" xfId="2" applyNumberFormat="1" applyFont="1" applyFill="1" applyBorder="1"/>
    <xf numFmtId="0" fontId="3" fillId="0" borderId="2" xfId="0" applyFont="1" applyFill="1" applyBorder="1"/>
    <xf numFmtId="0" fontId="3" fillId="2" borderId="0" xfId="0" applyFont="1" applyFill="1" applyBorder="1" applyAlignment="1">
      <alignment horizontal="center"/>
    </xf>
    <xf numFmtId="0" fontId="3" fillId="2" borderId="0" xfId="0" applyFont="1" applyFill="1" applyAlignment="1">
      <alignment horizontal="center"/>
    </xf>
    <xf numFmtId="0" fontId="3" fillId="2" borderId="0" xfId="0" applyFont="1" applyFill="1"/>
    <xf numFmtId="169" fontId="3" fillId="2" borderId="0" xfId="2" applyNumberFormat="1" applyFont="1" applyFill="1" applyBorder="1" applyAlignment="1">
      <alignment horizontal="right"/>
    </xf>
    <xf numFmtId="167" fontId="3" fillId="2" borderId="0" xfId="1" applyNumberFormat="1" applyFont="1" applyFill="1" applyBorder="1" applyAlignment="1">
      <alignment horizontal="center"/>
    </xf>
    <xf numFmtId="15" fontId="3" fillId="0" borderId="0" xfId="0" applyNumberFormat="1" applyFont="1" applyBorder="1" applyAlignment="1">
      <alignment horizontal="left"/>
    </xf>
    <xf numFmtId="168" fontId="3" fillId="0" borderId="0" xfId="1" applyNumberFormat="1" applyFont="1" applyBorder="1" applyAlignment="1">
      <alignment horizontal="center" wrapText="1"/>
    </xf>
    <xf numFmtId="42" fontId="3" fillId="0" borderId="4" xfId="1" applyNumberFormat="1" applyFont="1" applyFill="1" applyBorder="1" applyAlignment="1">
      <alignment horizontal="right" wrapText="1"/>
    </xf>
    <xf numFmtId="42" fontId="3" fillId="2" borderId="7" xfId="0" applyNumberFormat="1" applyFont="1" applyFill="1" applyBorder="1"/>
    <xf numFmtId="0" fontId="3" fillId="2" borderId="1" xfId="0" applyFont="1" applyFill="1" applyBorder="1" applyAlignment="1">
      <alignment horizontal="center"/>
    </xf>
    <xf numFmtId="0" fontId="3" fillId="2" borderId="2" xfId="0" applyFont="1" applyFill="1" applyBorder="1" applyAlignment="1">
      <alignment horizontal="center"/>
    </xf>
    <xf numFmtId="167" fontId="3" fillId="2" borderId="7" xfId="1" applyNumberFormat="1" applyFont="1" applyFill="1" applyBorder="1" applyAlignment="1">
      <alignment horizontal="center"/>
    </xf>
    <xf numFmtId="0" fontId="3" fillId="2" borderId="0" xfId="0" applyFont="1" applyFill="1" applyBorder="1" applyAlignment="1">
      <alignment horizontal="center" wrapText="1"/>
    </xf>
    <xf numFmtId="0" fontId="3" fillId="2" borderId="9" xfId="0" applyFont="1" applyFill="1" applyBorder="1" applyAlignment="1">
      <alignment horizontal="right" wrapText="1"/>
    </xf>
    <xf numFmtId="169" fontId="3" fillId="2" borderId="9" xfId="2" applyNumberFormat="1" applyFont="1" applyFill="1" applyBorder="1" applyAlignment="1">
      <alignment horizontal="right"/>
    </xf>
    <xf numFmtId="169" fontId="3" fillId="2" borderId="1" xfId="2" applyNumberFormat="1" applyFont="1" applyFill="1" applyBorder="1" applyAlignment="1">
      <alignment horizontal="right"/>
    </xf>
    <xf numFmtId="10" fontId="3" fillId="0" borderId="0" xfId="2" applyNumberFormat="1" applyFont="1" applyBorder="1" applyAlignment="1">
      <alignment horizontal="center"/>
    </xf>
    <xf numFmtId="0" fontId="3" fillId="2" borderId="4" xfId="0" applyFont="1" applyFill="1" applyBorder="1"/>
    <xf numFmtId="0" fontId="2" fillId="0" borderId="0" xfId="0" applyFont="1" applyAlignment="1"/>
    <xf numFmtId="0" fontId="3" fillId="0" borderId="0" xfId="0" applyFont="1" applyAlignment="1"/>
    <xf numFmtId="0" fontId="3" fillId="0" borderId="0" xfId="0" applyFont="1" applyFill="1" applyAlignment="1"/>
    <xf numFmtId="167" fontId="3" fillId="0" borderId="5" xfId="1" applyNumberFormat="1" applyFont="1" applyFill="1" applyBorder="1" applyAlignment="1">
      <alignment horizontal="right" wrapText="1"/>
    </xf>
    <xf numFmtId="0" fontId="4" fillId="0" borderId="0" xfId="0" applyFont="1" applyFill="1" applyAlignment="1">
      <alignment horizontal="left" wrapText="1"/>
    </xf>
    <xf numFmtId="10" fontId="3" fillId="0" borderId="4" xfId="2" applyNumberFormat="1" applyFont="1" applyFill="1" applyBorder="1" applyAlignment="1">
      <alignment horizontal="right"/>
    </xf>
    <xf numFmtId="42" fontId="3" fillId="0" borderId="7" xfId="0" applyNumberFormat="1" applyFont="1" applyFill="1" applyBorder="1"/>
    <xf numFmtId="15" fontId="3" fillId="0" borderId="7" xfId="0" quotePrefix="1" applyNumberFormat="1" applyFont="1" applyBorder="1" applyAlignment="1">
      <alignment horizontal="right"/>
    </xf>
    <xf numFmtId="0" fontId="3" fillId="0" borderId="0" xfId="0" applyFont="1" applyAlignment="1">
      <alignment horizontal="left"/>
    </xf>
    <xf numFmtId="37" fontId="3" fillId="0" borderId="7" xfId="0" applyNumberFormat="1" applyFont="1" applyBorder="1"/>
    <xf numFmtId="37" fontId="3" fillId="0" borderId="5" xfId="0" applyNumberFormat="1" applyFont="1" applyBorder="1"/>
    <xf numFmtId="37" fontId="3" fillId="0" borderId="8" xfId="0" applyNumberFormat="1" applyFont="1" applyBorder="1"/>
    <xf numFmtId="44" fontId="3" fillId="2" borderId="7" xfId="1" applyNumberFormat="1" applyFont="1" applyFill="1" applyBorder="1" applyAlignment="1">
      <alignment horizontal="center"/>
    </xf>
    <xf numFmtId="169" fontId="3" fillId="0" borderId="1" xfId="2" applyNumberFormat="1" applyFont="1" applyFill="1" applyBorder="1" applyAlignment="1">
      <alignment horizontal="right"/>
    </xf>
    <xf numFmtId="44" fontId="0" fillId="0" borderId="0" xfId="0" applyNumberFormat="1"/>
    <xf numFmtId="44" fontId="3" fillId="0" borderId="7" xfId="1" applyFont="1" applyFill="1" applyBorder="1"/>
    <xf numFmtId="44" fontId="3" fillId="0" borderId="7" xfId="1" applyNumberFormat="1" applyFont="1" applyFill="1" applyBorder="1" applyAlignment="1">
      <alignment horizontal="center"/>
    </xf>
    <xf numFmtId="0" fontId="2" fillId="0" borderId="0" xfId="0" applyFont="1" applyBorder="1" applyAlignment="1">
      <alignment wrapText="1"/>
    </xf>
    <xf numFmtId="0" fontId="3" fillId="0" borderId="0" xfId="0" applyFont="1" applyBorder="1" applyAlignment="1">
      <alignment wrapText="1"/>
    </xf>
    <xf numFmtId="0" fontId="2" fillId="0" borderId="0" xfId="0" applyFont="1" applyAlignment="1">
      <alignment horizontal="center"/>
    </xf>
    <xf numFmtId="0" fontId="3" fillId="0" borderId="0" xfId="0" applyFont="1" applyAlignment="1">
      <alignment horizontal="justify" wrapText="1"/>
    </xf>
    <xf numFmtId="0" fontId="2" fillId="0" borderId="3" xfId="0" applyFont="1" applyBorder="1" applyAlignment="1">
      <alignment wrapText="1"/>
    </xf>
    <xf numFmtId="0" fontId="3" fillId="0" borderId="0" xfId="0" applyFont="1" applyBorder="1" applyAlignment="1"/>
    <xf numFmtId="0" fontId="4" fillId="0" borderId="0" xfId="0" applyFont="1" applyFill="1" applyAlignment="1">
      <alignment horizontal="left" wrapText="1"/>
    </xf>
    <xf numFmtId="0" fontId="2" fillId="0" borderId="0" xfId="0" applyFont="1" applyAlignment="1">
      <alignment horizontal="center" vertical="top"/>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showGridLines="0" tabSelected="1" view="pageBreakPreview" zoomScale="115" zoomScaleNormal="100" zoomScaleSheetLayoutView="115" workbookViewId="0">
      <selection activeCell="H15" sqref="H15"/>
    </sheetView>
  </sheetViews>
  <sheetFormatPr defaultColWidth="9.1328125" defaultRowHeight="15.4" x14ac:dyDescent="0.45"/>
  <cols>
    <col min="1" max="1" width="6.3984375" style="2" customWidth="1"/>
    <col min="2" max="2" width="51.73046875" style="3" customWidth="1"/>
    <col min="3" max="3" width="24.86328125" style="3" customWidth="1"/>
    <col min="4" max="4" width="8" style="3" hidden="1" customWidth="1"/>
    <col min="5" max="5" width="2" style="2" customWidth="1"/>
    <col min="6" max="6" width="16.265625" style="30" customWidth="1"/>
    <col min="7" max="7" width="16.265625" style="18" customWidth="1"/>
    <col min="8" max="8" width="16" style="3" customWidth="1"/>
    <col min="9" max="11" width="9.1328125" style="3"/>
    <col min="12" max="13" width="10.3984375" style="3" bestFit="1" customWidth="1"/>
    <col min="14" max="16384" width="9.1328125" style="3"/>
  </cols>
  <sheetData>
    <row r="1" spans="1:11" x14ac:dyDescent="0.45">
      <c r="A1" s="89" t="s">
        <v>26</v>
      </c>
      <c r="B1" s="89"/>
      <c r="C1" s="89"/>
      <c r="D1" s="89"/>
      <c r="E1" s="89"/>
      <c r="F1" s="89"/>
      <c r="G1" s="89"/>
      <c r="H1" s="70"/>
    </row>
    <row r="2" spans="1:11" x14ac:dyDescent="0.45">
      <c r="A2" s="89" t="s">
        <v>29</v>
      </c>
      <c r="B2" s="89"/>
      <c r="C2" s="89"/>
      <c r="D2" s="89"/>
      <c r="E2" s="89"/>
      <c r="F2" s="89"/>
      <c r="G2" s="89"/>
      <c r="H2" s="70"/>
    </row>
    <row r="3" spans="1:11" x14ac:dyDescent="0.45">
      <c r="A3" s="89" t="s">
        <v>45</v>
      </c>
      <c r="B3" s="89"/>
      <c r="C3" s="89"/>
      <c r="D3" s="89"/>
      <c r="E3" s="89"/>
      <c r="F3" s="89"/>
      <c r="G3" s="89"/>
      <c r="H3" s="70"/>
    </row>
    <row r="4" spans="1:11" x14ac:dyDescent="0.45">
      <c r="A4" s="89" t="s">
        <v>46</v>
      </c>
      <c r="B4" s="89"/>
      <c r="C4" s="89"/>
      <c r="D4" s="89"/>
      <c r="E4" s="89"/>
      <c r="F4" s="89"/>
      <c r="G4" s="89"/>
      <c r="H4" s="71"/>
    </row>
    <row r="5" spans="1:11" x14ac:dyDescent="0.45">
      <c r="A5" s="89" t="s">
        <v>16</v>
      </c>
      <c r="B5" s="89"/>
      <c r="C5" s="89"/>
      <c r="D5" s="89"/>
      <c r="E5" s="89"/>
      <c r="F5" s="89"/>
      <c r="G5" s="89"/>
      <c r="H5" s="71"/>
    </row>
    <row r="6" spans="1:11" x14ac:dyDescent="0.45">
      <c r="A6" s="89" t="s">
        <v>73</v>
      </c>
      <c r="B6" s="89"/>
      <c r="C6" s="89"/>
      <c r="D6" s="89"/>
      <c r="E6" s="89"/>
      <c r="F6" s="89"/>
      <c r="G6" s="89"/>
      <c r="H6" s="70"/>
    </row>
    <row r="7" spans="1:11" x14ac:dyDescent="0.45">
      <c r="A7" s="89" t="s">
        <v>71</v>
      </c>
      <c r="B7" s="89"/>
      <c r="C7" s="89"/>
      <c r="D7" s="89"/>
      <c r="E7" s="89"/>
      <c r="F7" s="89"/>
      <c r="G7" s="89"/>
      <c r="H7" s="72"/>
    </row>
    <row r="8" spans="1:11" ht="29.25" customHeight="1" x14ac:dyDescent="0.45">
      <c r="A8" s="94" t="s">
        <v>72</v>
      </c>
      <c r="B8" s="94"/>
      <c r="C8" s="94"/>
      <c r="D8" s="94"/>
      <c r="E8" s="94"/>
      <c r="F8" s="94"/>
      <c r="G8" s="94"/>
    </row>
    <row r="9" spans="1:11" ht="49.5" customHeight="1" x14ac:dyDescent="0.45">
      <c r="A9" s="5" t="s">
        <v>28</v>
      </c>
      <c r="B9" s="87" t="s">
        <v>27</v>
      </c>
      <c r="C9" s="87"/>
      <c r="D9" s="87"/>
      <c r="E9" s="6"/>
      <c r="F9" s="31"/>
      <c r="G9" s="23"/>
    </row>
    <row r="10" spans="1:11" ht="17.25" customHeight="1" x14ac:dyDescent="0.45">
      <c r="A10" s="5"/>
      <c r="B10" s="7" t="s">
        <v>18</v>
      </c>
      <c r="C10" s="8"/>
      <c r="D10" s="9"/>
      <c r="E10" s="10"/>
      <c r="F10" s="77" t="s">
        <v>69</v>
      </c>
      <c r="G10" s="2"/>
    </row>
    <row r="11" spans="1:11" ht="16.5" customHeight="1" x14ac:dyDescent="0.45">
      <c r="A11" s="5"/>
      <c r="B11" s="11" t="s">
        <v>36</v>
      </c>
      <c r="C11" s="12"/>
      <c r="D11" s="13"/>
      <c r="E11" s="14"/>
      <c r="F11" s="44">
        <v>12500</v>
      </c>
      <c r="G11" s="78"/>
    </row>
    <row r="12" spans="1:11" ht="16.5" customHeight="1" x14ac:dyDescent="0.45">
      <c r="B12" s="15" t="s">
        <v>47</v>
      </c>
      <c r="C12" s="16"/>
      <c r="D12" s="17"/>
      <c r="E12" s="16"/>
      <c r="F12" s="73">
        <v>0</v>
      </c>
      <c r="G12" s="78" t="s">
        <v>70</v>
      </c>
    </row>
    <row r="13" spans="1:11" ht="16.5" customHeight="1" x14ac:dyDescent="0.45">
      <c r="B13" s="57"/>
      <c r="C13" s="58"/>
      <c r="D13" s="4"/>
      <c r="E13" s="58"/>
      <c r="F13" s="59"/>
      <c r="G13" s="47"/>
    </row>
    <row r="14" spans="1:11" x14ac:dyDescent="0.45">
      <c r="B14" s="4"/>
      <c r="C14" s="4"/>
      <c r="D14" s="4"/>
      <c r="E14" s="18"/>
      <c r="F14" s="32"/>
      <c r="G14" s="40"/>
    </row>
    <row r="15" spans="1:11" ht="15.75" customHeight="1" x14ac:dyDescent="0.45">
      <c r="A15" s="5" t="s">
        <v>54</v>
      </c>
      <c r="B15" s="87" t="s">
        <v>44</v>
      </c>
      <c r="C15" s="87"/>
      <c r="D15" s="87"/>
      <c r="E15" s="37"/>
      <c r="F15" s="32"/>
      <c r="G15" s="40"/>
    </row>
    <row r="16" spans="1:11" x14ac:dyDescent="0.45">
      <c r="B16" s="19" t="s">
        <v>34</v>
      </c>
      <c r="C16" s="20"/>
      <c r="D16" s="19"/>
      <c r="E16" s="61"/>
      <c r="F16" s="60">
        <v>686347</v>
      </c>
      <c r="G16" s="56"/>
      <c r="K16" s="3" t="s">
        <v>48</v>
      </c>
    </row>
    <row r="17" spans="1:11" x14ac:dyDescent="0.45">
      <c r="B17" s="17" t="s">
        <v>35</v>
      </c>
      <c r="C17" s="17"/>
      <c r="D17" s="17"/>
      <c r="E17" s="62"/>
      <c r="F17" s="63">
        <v>740059</v>
      </c>
      <c r="G17" s="56"/>
    </row>
    <row r="18" spans="1:11" x14ac:dyDescent="0.45">
      <c r="B18" s="4"/>
      <c r="C18" s="4"/>
      <c r="D18" s="4"/>
      <c r="E18" s="52"/>
      <c r="F18" s="52"/>
      <c r="G18" s="53"/>
      <c r="H18"/>
      <c r="I18"/>
      <c r="J18"/>
      <c r="K18"/>
    </row>
    <row r="19" spans="1:11" ht="46.5" customHeight="1" x14ac:dyDescent="0.45">
      <c r="A19" s="5" t="s">
        <v>55</v>
      </c>
      <c r="B19" s="87" t="s">
        <v>0</v>
      </c>
      <c r="C19" s="87"/>
      <c r="D19" s="87"/>
      <c r="E19" s="64"/>
      <c r="F19" s="65" t="s">
        <v>43</v>
      </c>
      <c r="G19" s="65" t="s">
        <v>48</v>
      </c>
      <c r="H19" s="65" t="s">
        <v>75</v>
      </c>
      <c r="I19"/>
      <c r="J19"/>
      <c r="K19"/>
    </row>
    <row r="20" spans="1:11" x14ac:dyDescent="0.45">
      <c r="B20" s="19" t="s">
        <v>20</v>
      </c>
      <c r="C20" s="19"/>
      <c r="D20" s="19"/>
      <c r="E20" s="61"/>
      <c r="F20" s="66">
        <v>0.11700000000000001</v>
      </c>
      <c r="G20" s="83">
        <v>0.123</v>
      </c>
      <c r="H20" s="67">
        <v>6.7000000000000004E-2</v>
      </c>
      <c r="I20"/>
      <c r="J20"/>
      <c r="K20"/>
    </row>
    <row r="21" spans="1:11" x14ac:dyDescent="0.45">
      <c r="B21" s="17" t="s">
        <v>21</v>
      </c>
      <c r="C21" s="17"/>
      <c r="D21" s="17"/>
      <c r="E21" s="62"/>
      <c r="F21" s="66">
        <v>0.11700000000000001</v>
      </c>
      <c r="G21" s="83">
        <v>0.107</v>
      </c>
      <c r="H21" s="67">
        <v>8.7999999999999995E-2</v>
      </c>
      <c r="I21"/>
      <c r="J21"/>
      <c r="K21"/>
    </row>
    <row r="22" spans="1:11" x14ac:dyDescent="0.45">
      <c r="B22" s="17" t="s">
        <v>66</v>
      </c>
      <c r="C22" s="17"/>
      <c r="D22" s="17"/>
      <c r="E22" s="62"/>
      <c r="F22" s="66">
        <v>0.11700000000000001</v>
      </c>
      <c r="G22" s="83">
        <v>0.107</v>
      </c>
      <c r="H22" s="67">
        <v>8.6999999999999994E-2</v>
      </c>
      <c r="I22"/>
      <c r="J22"/>
      <c r="K22"/>
    </row>
    <row r="23" spans="1:11" x14ac:dyDescent="0.45">
      <c r="B23" s="17" t="s">
        <v>22</v>
      </c>
      <c r="C23" s="17"/>
      <c r="D23" s="17"/>
      <c r="E23" s="62"/>
      <c r="F23" s="66">
        <v>0.11700000000000001</v>
      </c>
      <c r="G23" s="83">
        <v>0.106</v>
      </c>
      <c r="H23" s="67">
        <v>8.6999999999999994E-2</v>
      </c>
      <c r="I23"/>
      <c r="J23"/>
      <c r="K23"/>
    </row>
    <row r="24" spans="1:11" x14ac:dyDescent="0.45">
      <c r="B24" s="17" t="s">
        <v>67</v>
      </c>
      <c r="C24" s="17"/>
      <c r="D24" s="17"/>
      <c r="E24" s="62"/>
      <c r="F24" s="66">
        <v>0.11700000000000001</v>
      </c>
      <c r="G24" s="83">
        <v>0.109</v>
      </c>
      <c r="H24" s="67">
        <v>9.4E-2</v>
      </c>
      <c r="I24"/>
      <c r="J24"/>
      <c r="K24"/>
    </row>
    <row r="25" spans="1:11" x14ac:dyDescent="0.45">
      <c r="B25" s="17" t="s">
        <v>23</v>
      </c>
      <c r="C25" s="17"/>
      <c r="D25" s="17"/>
      <c r="E25" s="62"/>
      <c r="F25" s="66">
        <v>0.11700000000000001</v>
      </c>
      <c r="G25" s="83">
        <v>0.106</v>
      </c>
      <c r="H25" s="67">
        <v>9.6000000000000002E-2</v>
      </c>
      <c r="I25"/>
      <c r="J25"/>
      <c r="K25"/>
    </row>
    <row r="26" spans="1:11" x14ac:dyDescent="0.45">
      <c r="B26" s="17" t="s">
        <v>68</v>
      </c>
      <c r="C26" s="17"/>
      <c r="D26" s="17"/>
      <c r="E26" s="62"/>
      <c r="F26" s="66">
        <v>0.115</v>
      </c>
      <c r="G26" s="83">
        <v>0.104</v>
      </c>
      <c r="H26" s="67">
        <v>9.4E-2</v>
      </c>
      <c r="I26"/>
      <c r="J26"/>
      <c r="K26"/>
    </row>
    <row r="27" spans="1:11" x14ac:dyDescent="0.45">
      <c r="B27" s="17" t="s">
        <v>19</v>
      </c>
      <c r="C27" s="17"/>
      <c r="D27" s="17"/>
      <c r="E27" s="62"/>
      <c r="F27" s="66">
        <v>0.11700000000000001</v>
      </c>
      <c r="G27" s="83">
        <v>0.107</v>
      </c>
      <c r="H27" s="67">
        <v>5.8999999999999997E-2</v>
      </c>
      <c r="I27"/>
      <c r="J27"/>
      <c r="K27"/>
    </row>
    <row r="28" spans="1:11" x14ac:dyDescent="0.45">
      <c r="B28" s="17" t="s">
        <v>2</v>
      </c>
      <c r="C28" s="17"/>
      <c r="D28" s="17"/>
      <c r="E28" s="62"/>
      <c r="F28" s="66">
        <v>0.11700000000000001</v>
      </c>
      <c r="G28" s="83">
        <v>0.108</v>
      </c>
      <c r="H28" s="67">
        <v>6.2E-2</v>
      </c>
      <c r="I28"/>
      <c r="J28"/>
      <c r="K28"/>
    </row>
    <row r="29" spans="1:11" x14ac:dyDescent="0.45">
      <c r="B29" s="17" t="s">
        <v>30</v>
      </c>
      <c r="C29" s="17"/>
      <c r="D29" s="17"/>
      <c r="E29" s="62"/>
      <c r="F29" s="66">
        <v>0.11700000000000001</v>
      </c>
      <c r="G29" s="83">
        <v>0.114</v>
      </c>
      <c r="H29" s="67">
        <v>7.8E-2</v>
      </c>
      <c r="I29"/>
      <c r="J29"/>
      <c r="K29"/>
    </row>
    <row r="30" spans="1:11" x14ac:dyDescent="0.45">
      <c r="B30" s="4"/>
      <c r="C30" s="4"/>
      <c r="D30" s="4"/>
      <c r="E30" s="52"/>
      <c r="F30" s="55"/>
      <c r="G30" s="55"/>
      <c r="H30"/>
      <c r="I30"/>
      <c r="J30"/>
      <c r="K30"/>
    </row>
    <row r="31" spans="1:11" x14ac:dyDescent="0.45">
      <c r="B31" s="4"/>
      <c r="C31" s="4"/>
      <c r="D31" s="4"/>
      <c r="E31" s="52"/>
      <c r="F31" s="52"/>
      <c r="G31" s="53"/>
      <c r="H31" s="54"/>
    </row>
    <row r="32" spans="1:11" ht="48.75" customHeight="1" x14ac:dyDescent="0.45">
      <c r="A32" s="5" t="s">
        <v>56</v>
      </c>
      <c r="B32" s="87" t="s">
        <v>42</v>
      </c>
      <c r="C32" s="87"/>
      <c r="D32" s="87"/>
      <c r="E32" s="64"/>
      <c r="F32" s="64" t="s">
        <v>78</v>
      </c>
      <c r="G32" s="64" t="s">
        <v>79</v>
      </c>
    </row>
    <row r="33" spans="1:15" x14ac:dyDescent="0.45">
      <c r="B33" s="19" t="s">
        <v>20</v>
      </c>
      <c r="C33" s="19"/>
      <c r="D33" s="19"/>
      <c r="E33" s="61"/>
      <c r="F33" s="63">
        <v>37066</v>
      </c>
      <c r="G33" s="63">
        <v>20147</v>
      </c>
    </row>
    <row r="34" spans="1:15" x14ac:dyDescent="0.45">
      <c r="B34" s="17" t="s">
        <v>21</v>
      </c>
      <c r="C34" s="17"/>
      <c r="D34" s="17"/>
      <c r="E34" s="62"/>
      <c r="F34" s="63">
        <v>11872</v>
      </c>
      <c r="G34" s="63">
        <v>9683</v>
      </c>
    </row>
    <row r="35" spans="1:15" x14ac:dyDescent="0.45">
      <c r="B35" s="17" t="s">
        <v>66</v>
      </c>
      <c r="C35" s="17"/>
      <c r="D35" s="17"/>
      <c r="E35" s="62"/>
      <c r="F35" s="63">
        <v>6</v>
      </c>
      <c r="G35" s="63">
        <v>5</v>
      </c>
    </row>
    <row r="36" spans="1:15" x14ac:dyDescent="0.45">
      <c r="B36" s="17" t="s">
        <v>22</v>
      </c>
      <c r="C36" s="17"/>
      <c r="D36" s="17"/>
      <c r="E36" s="62"/>
      <c r="F36" s="63">
        <v>17536</v>
      </c>
      <c r="G36" s="63">
        <v>14287</v>
      </c>
    </row>
    <row r="37" spans="1:15" x14ac:dyDescent="0.45">
      <c r="B37" s="17" t="s">
        <v>67</v>
      </c>
      <c r="C37" s="17"/>
      <c r="D37" s="17"/>
      <c r="E37" s="62"/>
      <c r="F37" s="63">
        <v>9</v>
      </c>
      <c r="G37" s="63">
        <v>7</v>
      </c>
    </row>
    <row r="38" spans="1:15" x14ac:dyDescent="0.45">
      <c r="B38" s="17" t="s">
        <v>23</v>
      </c>
      <c r="C38" s="17"/>
      <c r="D38" s="17"/>
      <c r="E38" s="62"/>
      <c r="F38" s="63">
        <v>6132</v>
      </c>
      <c r="G38" s="63">
        <v>5555</v>
      </c>
    </row>
    <row r="39" spans="1:15" x14ac:dyDescent="0.45">
      <c r="B39" s="17" t="s">
        <v>68</v>
      </c>
      <c r="C39" s="17"/>
      <c r="D39" s="17"/>
      <c r="E39" s="62"/>
      <c r="F39" s="63">
        <v>2730</v>
      </c>
      <c r="G39" s="63">
        <v>2476</v>
      </c>
    </row>
    <row r="40" spans="1:15" x14ac:dyDescent="0.45">
      <c r="B40" s="17" t="s">
        <v>19</v>
      </c>
      <c r="C40" s="17"/>
      <c r="D40" s="17"/>
      <c r="E40" s="62"/>
      <c r="F40" s="63">
        <v>1798</v>
      </c>
      <c r="G40" s="63">
        <v>988</v>
      </c>
    </row>
    <row r="41" spans="1:15" x14ac:dyDescent="0.45">
      <c r="B41" s="17" t="s">
        <v>2</v>
      </c>
      <c r="C41" s="17"/>
      <c r="D41" s="17"/>
      <c r="E41" s="62"/>
      <c r="F41" s="63">
        <v>981</v>
      </c>
      <c r="G41" s="63">
        <v>561</v>
      </c>
    </row>
    <row r="42" spans="1:15" x14ac:dyDescent="0.45">
      <c r="B42" s="17" t="s">
        <v>17</v>
      </c>
      <c r="C42" s="17"/>
      <c r="D42" s="17"/>
      <c r="E42" s="62"/>
      <c r="F42" s="63">
        <f>SUM(F33:F41)</f>
        <v>78130</v>
      </c>
      <c r="G42" s="63">
        <f>SUM(G33:G41)</f>
        <v>53709</v>
      </c>
    </row>
    <row r="43" spans="1:15" x14ac:dyDescent="0.45">
      <c r="B43" s="4"/>
      <c r="C43" s="4"/>
      <c r="D43" s="4"/>
      <c r="E43" s="18"/>
      <c r="F43" s="56"/>
      <c r="G43" s="41"/>
    </row>
    <row r="44" spans="1:15" x14ac:dyDescent="0.45">
      <c r="B44" s="4"/>
      <c r="C44" s="4"/>
      <c r="D44" s="4"/>
      <c r="E44" s="18"/>
      <c r="F44" s="46"/>
      <c r="G44" s="46"/>
    </row>
    <row r="45" spans="1:15" ht="30" customHeight="1" x14ac:dyDescent="0.45">
      <c r="A45" s="5" t="s">
        <v>57</v>
      </c>
      <c r="B45" s="87" t="s">
        <v>49</v>
      </c>
      <c r="C45" s="92"/>
      <c r="D45" s="4"/>
      <c r="E45" s="18"/>
      <c r="F45" s="46" t="s">
        <v>76</v>
      </c>
      <c r="G45" s="46" t="s">
        <v>77</v>
      </c>
      <c r="H45"/>
      <c r="I45"/>
      <c r="J45"/>
      <c r="K45"/>
      <c r="L45"/>
      <c r="M45"/>
      <c r="N45"/>
      <c r="O45"/>
    </row>
    <row r="46" spans="1:15" x14ac:dyDescent="0.45">
      <c r="A46" s="1"/>
      <c r="B46" s="45" t="s">
        <v>80</v>
      </c>
      <c r="C46" s="19"/>
      <c r="D46" s="19"/>
      <c r="E46" s="21"/>
      <c r="F46" s="85">
        <v>13.05</v>
      </c>
      <c r="G46" s="85">
        <v>6.87</v>
      </c>
      <c r="H46"/>
      <c r="I46"/>
      <c r="J46"/>
      <c r="K46"/>
      <c r="L46"/>
      <c r="M46"/>
      <c r="N46"/>
      <c r="O46"/>
    </row>
    <row r="47" spans="1:15" x14ac:dyDescent="0.45">
      <c r="A47" s="1"/>
      <c r="B47" s="17" t="s">
        <v>21</v>
      </c>
      <c r="C47" s="17"/>
      <c r="D47" s="17"/>
      <c r="E47" s="22"/>
      <c r="F47" s="85">
        <v>28.49</v>
      </c>
      <c r="G47" s="85">
        <v>23.24</v>
      </c>
      <c r="H47" s="84"/>
      <c r="I47"/>
      <c r="J47"/>
      <c r="K47"/>
      <c r="L47"/>
      <c r="M47"/>
      <c r="N47"/>
      <c r="O47"/>
    </row>
    <row r="48" spans="1:15" x14ac:dyDescent="0.45">
      <c r="A48" s="1"/>
      <c r="B48" s="17" t="s">
        <v>22</v>
      </c>
      <c r="C48" s="17"/>
      <c r="D48" s="17"/>
      <c r="E48" s="22"/>
      <c r="F48" s="85">
        <v>859.17</v>
      </c>
      <c r="G48" s="85">
        <v>700.02</v>
      </c>
      <c r="H48"/>
      <c r="I48"/>
      <c r="J48"/>
      <c r="K48"/>
      <c r="L48"/>
      <c r="M48"/>
      <c r="N48"/>
      <c r="O48"/>
    </row>
    <row r="49" spans="1:15" x14ac:dyDescent="0.45">
      <c r="A49" s="1"/>
      <c r="B49" s="17" t="s">
        <v>23</v>
      </c>
      <c r="C49" s="17"/>
      <c r="D49" s="17"/>
      <c r="E49" s="22"/>
      <c r="F49" s="85">
        <v>24334.13</v>
      </c>
      <c r="G49" s="85">
        <v>22042</v>
      </c>
      <c r="H49"/>
      <c r="I49"/>
      <c r="J49"/>
      <c r="K49"/>
      <c r="L49"/>
      <c r="M49"/>
      <c r="N49"/>
      <c r="O49"/>
    </row>
    <row r="50" spans="1:15" x14ac:dyDescent="0.45">
      <c r="A50" s="1"/>
      <c r="B50" s="17" t="s">
        <v>19</v>
      </c>
      <c r="C50" s="17"/>
      <c r="D50" s="17"/>
      <c r="E50" s="22"/>
      <c r="F50" s="85">
        <v>58.69</v>
      </c>
      <c r="G50" s="85">
        <v>32.270000000000003</v>
      </c>
      <c r="H50"/>
      <c r="I50"/>
      <c r="J50"/>
      <c r="K50"/>
      <c r="L50"/>
      <c r="M50"/>
      <c r="N50"/>
      <c r="O50"/>
    </row>
    <row r="51" spans="1:15" x14ac:dyDescent="0.45">
      <c r="A51" s="1"/>
      <c r="B51" s="24"/>
      <c r="C51" s="24"/>
      <c r="D51" s="19"/>
      <c r="E51" s="18"/>
      <c r="F51" s="52"/>
      <c r="G51" s="46"/>
    </row>
    <row r="52" spans="1:15" ht="48.75" customHeight="1" x14ac:dyDescent="0.45">
      <c r="A52" s="1"/>
      <c r="B52" s="87" t="s">
        <v>3</v>
      </c>
      <c r="C52" s="92"/>
      <c r="D52" s="24"/>
      <c r="E52" s="18"/>
      <c r="F52" s="46" t="s">
        <v>76</v>
      </c>
      <c r="G52" s="46" t="s">
        <v>77</v>
      </c>
    </row>
    <row r="53" spans="1:15" ht="15.75" customHeight="1" x14ac:dyDescent="0.45">
      <c r="A53" s="1"/>
      <c r="B53" s="45" t="s">
        <v>37</v>
      </c>
      <c r="C53" s="34" t="s">
        <v>24</v>
      </c>
      <c r="D53" s="19"/>
      <c r="E53" s="21"/>
      <c r="F53" s="86">
        <f>G53+3.92</f>
        <v>9.98</v>
      </c>
      <c r="G53" s="82">
        <v>6.06</v>
      </c>
    </row>
    <row r="54" spans="1:15" ht="15.75" customHeight="1" x14ac:dyDescent="0.45">
      <c r="A54" s="1"/>
      <c r="B54" s="51" t="s">
        <v>38</v>
      </c>
      <c r="C54" s="25" t="s">
        <v>33</v>
      </c>
      <c r="D54" s="17"/>
      <c r="E54" s="22"/>
      <c r="F54" s="86">
        <f>G54+6.54</f>
        <v>13.6</v>
      </c>
      <c r="G54" s="82">
        <v>7.06</v>
      </c>
    </row>
    <row r="55" spans="1:15" ht="15.75" customHeight="1" x14ac:dyDescent="0.45">
      <c r="A55" s="1"/>
      <c r="B55" s="51" t="s">
        <v>39</v>
      </c>
      <c r="C55" s="25" t="s">
        <v>25</v>
      </c>
      <c r="D55" s="17"/>
      <c r="E55" s="22"/>
      <c r="F55" s="86">
        <f>G55+9.16</f>
        <v>17.5</v>
      </c>
      <c r="G55" s="82">
        <v>8.34</v>
      </c>
    </row>
    <row r="56" spans="1:15" ht="12.75" customHeight="1" x14ac:dyDescent="0.45">
      <c r="A56" s="1"/>
      <c r="B56" s="26"/>
      <c r="C56" s="27"/>
      <c r="D56" s="24"/>
      <c r="E56" s="18"/>
      <c r="F56" s="69"/>
      <c r="G56" s="46"/>
    </row>
    <row r="57" spans="1:15" x14ac:dyDescent="0.45">
      <c r="A57" s="1" t="s">
        <v>58</v>
      </c>
      <c r="B57" s="28" t="s">
        <v>32</v>
      </c>
      <c r="C57" s="4"/>
      <c r="D57" s="4"/>
      <c r="E57" s="38"/>
      <c r="F57" s="32"/>
    </row>
    <row r="58" spans="1:15" x14ac:dyDescent="0.45">
      <c r="B58" s="19" t="s">
        <v>1</v>
      </c>
      <c r="C58" s="19"/>
      <c r="D58" s="19"/>
      <c r="E58" s="21"/>
      <c r="F58" s="79">
        <v>228836</v>
      </c>
    </row>
    <row r="59" spans="1:15" x14ac:dyDescent="0.45">
      <c r="B59" s="17" t="s">
        <v>21</v>
      </c>
      <c r="C59" s="17"/>
      <c r="D59" s="17"/>
      <c r="E59" s="22"/>
      <c r="F59" s="80">
        <v>35150</v>
      </c>
    </row>
    <row r="60" spans="1:15" x14ac:dyDescent="0.45">
      <c r="B60" s="17" t="s">
        <v>22</v>
      </c>
      <c r="C60" s="17"/>
      <c r="D60" s="17"/>
      <c r="E60" s="22"/>
      <c r="F60" s="80">
        <v>1709</v>
      </c>
    </row>
    <row r="61" spans="1:15" x14ac:dyDescent="0.45">
      <c r="B61" s="17" t="s">
        <v>23</v>
      </c>
      <c r="C61" s="17"/>
      <c r="D61" s="17"/>
      <c r="E61" s="22"/>
      <c r="F61" s="80">
        <v>22</v>
      </c>
    </row>
    <row r="62" spans="1:15" x14ac:dyDescent="0.45">
      <c r="B62" s="17" t="s">
        <v>19</v>
      </c>
      <c r="C62" s="17"/>
      <c r="D62" s="17"/>
      <c r="E62" s="22"/>
      <c r="F62" s="81">
        <v>2577</v>
      </c>
    </row>
    <row r="63" spans="1:15" x14ac:dyDescent="0.45">
      <c r="B63" s="17" t="s">
        <v>17</v>
      </c>
      <c r="C63" s="17"/>
      <c r="D63" s="17"/>
      <c r="E63" s="22"/>
      <c r="F63" s="79">
        <f>SUM(F58:F62)</f>
        <v>268294</v>
      </c>
    </row>
    <row r="64" spans="1:15" x14ac:dyDescent="0.45">
      <c r="B64" s="47" t="s">
        <v>74</v>
      </c>
      <c r="C64" s="4"/>
      <c r="D64" s="4"/>
      <c r="E64" s="18"/>
      <c r="F64" s="32"/>
    </row>
    <row r="65" spans="1:8" x14ac:dyDescent="0.45">
      <c r="B65" s="4"/>
      <c r="C65" s="4"/>
      <c r="D65" s="4"/>
      <c r="E65" s="18"/>
      <c r="F65" s="32"/>
    </row>
    <row r="66" spans="1:8" ht="30" customHeight="1" x14ac:dyDescent="0.45">
      <c r="A66" s="39" t="s">
        <v>59</v>
      </c>
      <c r="B66" s="87" t="s">
        <v>4</v>
      </c>
      <c r="C66" s="88"/>
      <c r="D66" s="88"/>
      <c r="E66" s="23"/>
      <c r="F66" s="32"/>
      <c r="H66" s="4"/>
    </row>
    <row r="67" spans="1:8" x14ac:dyDescent="0.45">
      <c r="B67" s="19" t="s">
        <v>5</v>
      </c>
      <c r="C67" s="19"/>
      <c r="D67" s="19"/>
      <c r="E67" s="21"/>
      <c r="F67" s="48">
        <v>7.0300000000000001E-2</v>
      </c>
      <c r="G67" s="93"/>
      <c r="H67" s="93"/>
    </row>
    <row r="68" spans="1:8" x14ac:dyDescent="0.45">
      <c r="B68" s="17" t="s">
        <v>6</v>
      </c>
      <c r="C68" s="17"/>
      <c r="D68" s="17"/>
      <c r="E68" s="22"/>
      <c r="F68" s="49">
        <v>9.4E-2</v>
      </c>
      <c r="G68" s="93"/>
      <c r="H68" s="93"/>
    </row>
    <row r="69" spans="1:8" x14ac:dyDescent="0.45">
      <c r="B69" s="4"/>
      <c r="C69" s="4"/>
      <c r="D69" s="4"/>
      <c r="E69" s="18"/>
      <c r="F69" s="75"/>
      <c r="G69" s="74"/>
      <c r="H69" s="74"/>
    </row>
    <row r="70" spans="1:8" x14ac:dyDescent="0.45">
      <c r="A70" s="39" t="s">
        <v>60</v>
      </c>
      <c r="B70" s="87" t="s">
        <v>51</v>
      </c>
      <c r="C70" s="88"/>
      <c r="D70" s="88"/>
      <c r="E70" s="23"/>
      <c r="F70" s="32"/>
    </row>
    <row r="71" spans="1:8" x14ac:dyDescent="0.45">
      <c r="B71" s="19" t="s">
        <v>52</v>
      </c>
      <c r="C71" s="19"/>
      <c r="D71" s="19"/>
      <c r="E71" s="21"/>
      <c r="F71" s="48">
        <v>5.9400000000000001E-2</v>
      </c>
    </row>
    <row r="72" spans="1:8" x14ac:dyDescent="0.45">
      <c r="B72" s="17" t="s">
        <v>53</v>
      </c>
      <c r="C72" s="17"/>
      <c r="D72" s="17"/>
      <c r="E72" s="22"/>
      <c r="F72" s="48">
        <v>7.4999999999999997E-2</v>
      </c>
    </row>
    <row r="73" spans="1:8" x14ac:dyDescent="0.45">
      <c r="B73" s="4"/>
      <c r="C73" s="4"/>
      <c r="D73" s="4"/>
      <c r="E73" s="18"/>
      <c r="F73" s="40"/>
    </row>
    <row r="74" spans="1:8" ht="48.75" customHeight="1" x14ac:dyDescent="0.45">
      <c r="A74" s="35" t="s">
        <v>61</v>
      </c>
      <c r="B74" s="91" t="s">
        <v>7</v>
      </c>
      <c r="C74" s="91"/>
      <c r="D74" s="91"/>
      <c r="E74" s="36"/>
      <c r="F74" s="42"/>
      <c r="G74" s="36"/>
    </row>
    <row r="75" spans="1:8" x14ac:dyDescent="0.45">
      <c r="B75" s="19" t="s">
        <v>5</v>
      </c>
      <c r="C75" s="19"/>
      <c r="D75" s="19"/>
      <c r="E75" s="21"/>
      <c r="F75" s="43">
        <v>7.6100000000000001E-2</v>
      </c>
    </row>
    <row r="76" spans="1:8" x14ac:dyDescent="0.45">
      <c r="B76" s="17" t="s">
        <v>6</v>
      </c>
      <c r="C76" s="17"/>
      <c r="D76" s="17"/>
      <c r="E76" s="22"/>
      <c r="F76" s="43">
        <v>0.104</v>
      </c>
    </row>
    <row r="77" spans="1:8" ht="46.5" customHeight="1" x14ac:dyDescent="0.45">
      <c r="B77" s="88" t="s">
        <v>8</v>
      </c>
      <c r="C77" s="88"/>
      <c r="D77" s="88"/>
      <c r="E77" s="18"/>
      <c r="F77" s="32"/>
    </row>
    <row r="78" spans="1:8" x14ac:dyDescent="0.45">
      <c r="B78" s="4"/>
      <c r="C78" s="4"/>
      <c r="D78" s="4"/>
      <c r="E78" s="18"/>
      <c r="F78" s="32"/>
    </row>
    <row r="79" spans="1:8" x14ac:dyDescent="0.45">
      <c r="A79" s="29" t="s">
        <v>62</v>
      </c>
      <c r="B79" s="28" t="s">
        <v>9</v>
      </c>
      <c r="C79" s="4"/>
      <c r="D79" s="4"/>
      <c r="E79" s="18"/>
      <c r="F79" s="32"/>
    </row>
    <row r="80" spans="1:8" x14ac:dyDescent="0.45">
      <c r="B80" s="19" t="s">
        <v>31</v>
      </c>
      <c r="C80" s="19"/>
      <c r="D80" s="19"/>
      <c r="E80" s="21"/>
      <c r="F80" s="43">
        <v>0.51500000000000001</v>
      </c>
    </row>
    <row r="81" spans="1:7" x14ac:dyDescent="0.45">
      <c r="B81" s="17" t="s">
        <v>10</v>
      </c>
      <c r="C81" s="17"/>
      <c r="D81" s="17"/>
      <c r="E81" s="22"/>
      <c r="F81" s="43">
        <v>0</v>
      </c>
    </row>
    <row r="82" spans="1:7" x14ac:dyDescent="0.45">
      <c r="B82" s="17" t="s">
        <v>11</v>
      </c>
      <c r="C82" s="17"/>
      <c r="D82" s="17"/>
      <c r="E82" s="22"/>
      <c r="F82" s="50">
        <v>0.48499999999999999</v>
      </c>
    </row>
    <row r="83" spans="1:7" x14ac:dyDescent="0.45">
      <c r="B83" s="17" t="s">
        <v>17</v>
      </c>
      <c r="C83" s="17"/>
      <c r="D83" s="17"/>
      <c r="E83" s="22"/>
      <c r="F83" s="43">
        <f>SUM(F80:F82)</f>
        <v>1</v>
      </c>
    </row>
    <row r="84" spans="1:7" x14ac:dyDescent="0.45">
      <c r="B84" s="4"/>
      <c r="C84" s="4"/>
      <c r="D84" s="4"/>
      <c r="E84" s="18"/>
      <c r="F84" s="32"/>
    </row>
    <row r="85" spans="1:7" x14ac:dyDescent="0.45">
      <c r="A85" s="1" t="s">
        <v>63</v>
      </c>
      <c r="B85" s="28" t="s">
        <v>12</v>
      </c>
      <c r="C85" s="4"/>
      <c r="D85" s="4"/>
      <c r="E85" s="18"/>
      <c r="F85" s="32"/>
    </row>
    <row r="86" spans="1:7" x14ac:dyDescent="0.45">
      <c r="B86" s="19" t="s">
        <v>40</v>
      </c>
      <c r="C86" s="19"/>
      <c r="D86" s="19"/>
      <c r="E86" s="21"/>
      <c r="F86" s="76">
        <v>182645</v>
      </c>
      <c r="G86" s="68"/>
    </row>
    <row r="87" spans="1:7" x14ac:dyDescent="0.45">
      <c r="B87" s="4"/>
      <c r="C87" s="4"/>
      <c r="D87" s="4"/>
      <c r="E87" s="18"/>
      <c r="F87" s="32"/>
    </row>
    <row r="88" spans="1:7" x14ac:dyDescent="0.45">
      <c r="A88" s="1" t="s">
        <v>64</v>
      </c>
      <c r="B88" s="28" t="s">
        <v>13</v>
      </c>
      <c r="C88" s="4"/>
      <c r="D88" s="4"/>
      <c r="E88" s="18"/>
      <c r="F88" s="32"/>
    </row>
    <row r="89" spans="1:7" x14ac:dyDescent="0.45">
      <c r="B89" s="19" t="s">
        <v>41</v>
      </c>
      <c r="C89" s="19"/>
      <c r="D89" s="19"/>
      <c r="E89" s="21"/>
      <c r="F89" s="76">
        <v>2400061</v>
      </c>
    </row>
    <row r="90" spans="1:7" x14ac:dyDescent="0.45">
      <c r="B90" s="51" t="s">
        <v>14</v>
      </c>
      <c r="C90" s="17"/>
      <c r="D90" s="17"/>
      <c r="E90" s="22"/>
      <c r="F90" s="33"/>
    </row>
    <row r="91" spans="1:7" x14ac:dyDescent="0.45">
      <c r="B91" s="4"/>
      <c r="C91" s="4"/>
      <c r="D91" s="4"/>
      <c r="E91" s="18"/>
      <c r="F91" s="32"/>
    </row>
    <row r="92" spans="1:7" x14ac:dyDescent="0.45">
      <c r="A92" s="1" t="s">
        <v>65</v>
      </c>
      <c r="B92" s="28" t="s">
        <v>15</v>
      </c>
      <c r="C92" s="4"/>
      <c r="D92" s="4"/>
      <c r="E92" s="18"/>
      <c r="F92" s="32"/>
    </row>
    <row r="93" spans="1:7" x14ac:dyDescent="0.45">
      <c r="B93" s="19" t="s">
        <v>50</v>
      </c>
      <c r="C93" s="19"/>
      <c r="D93" s="19"/>
      <c r="E93" s="21"/>
      <c r="F93" s="60">
        <v>0</v>
      </c>
    </row>
    <row r="94" spans="1:7" x14ac:dyDescent="0.45">
      <c r="C94" s="24"/>
      <c r="D94" s="24"/>
      <c r="E94" s="18"/>
    </row>
    <row r="96" spans="1:7" ht="5.25" customHeight="1" x14ac:dyDescent="0.45"/>
    <row r="97" spans="1:6" ht="51.75" customHeight="1" x14ac:dyDescent="0.45">
      <c r="A97" s="90"/>
      <c r="B97" s="90"/>
      <c r="C97" s="90"/>
      <c r="D97" s="90"/>
      <c r="E97" s="90"/>
      <c r="F97" s="90"/>
    </row>
  </sheetData>
  <mergeCells count="20">
    <mergeCell ref="B45:C45"/>
    <mergeCell ref="G67:H68"/>
    <mergeCell ref="B52:C52"/>
    <mergeCell ref="A2:G2"/>
    <mergeCell ref="A3:G3"/>
    <mergeCell ref="A4:G4"/>
    <mergeCell ref="A5:G5"/>
    <mergeCell ref="A7:G7"/>
    <mergeCell ref="A6:G6"/>
    <mergeCell ref="A8:G8"/>
    <mergeCell ref="B70:D70"/>
    <mergeCell ref="A1:G1"/>
    <mergeCell ref="A97:F97"/>
    <mergeCell ref="B74:D74"/>
    <mergeCell ref="B77:D77"/>
    <mergeCell ref="B9:D9"/>
    <mergeCell ref="B15:D15"/>
    <mergeCell ref="B19:D19"/>
    <mergeCell ref="B32:D32"/>
    <mergeCell ref="B66:D66"/>
  </mergeCells>
  <phoneticPr fontId="0" type="noConversion"/>
  <pageMargins left="1" right="0.5" top="0.5" bottom="1.17" header="0.5" footer="0.25"/>
  <pageSetup scale="67" fitToHeight="2" orientation="portrait" r:id="rId1"/>
  <headerFooter alignWithMargins="0">
    <oddFooter>&amp;RPage &amp;P of  2</oddFooter>
  </headerFooter>
  <rowBreaks count="1" manualBreakCount="1">
    <brk id="55"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2" ma:contentTypeDescription="" ma:contentTypeScope="" ma:versionID="a62138672b42b0a00d8b2cb47fd6bcc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2024-01-18T08:00:00+00:00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DCBD976C-794F-40D0-9E25-1E01F51A1B0F}"/>
</file>

<file path=customXml/itemProps2.xml><?xml version="1.0" encoding="utf-8"?>
<ds:datastoreItem xmlns:ds="http://schemas.openxmlformats.org/officeDocument/2006/customXml" ds:itemID="{C840EA10-E6C3-4149-BA07-FAE9191F35CF}"/>
</file>

<file path=customXml/itemProps3.xml><?xml version="1.0" encoding="utf-8"?>
<ds:datastoreItem xmlns:ds="http://schemas.openxmlformats.org/officeDocument/2006/customXml" ds:itemID="{589F9D8C-E80D-4378-AA54-25C44BF00706}"/>
</file>

<file path=customXml/itemProps4.xml><?xml version="1.0" encoding="utf-8"?>
<ds:datastoreItem xmlns:ds="http://schemas.openxmlformats.org/officeDocument/2006/customXml" ds:itemID="{762BFE31-E63B-4C70-AF4F-8076070DEF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Ehrbar, Pat</cp:lastModifiedBy>
  <cp:lastPrinted>2017-05-18T19:42:36Z</cp:lastPrinted>
  <dcterms:created xsi:type="dcterms:W3CDTF">2001-11-28T16:36:34Z</dcterms:created>
  <dcterms:modified xsi:type="dcterms:W3CDTF">2024-01-07T19:57:04Z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_docset_NoMedatataSyncRequired">
    <vt:lpwstr>False</vt:lpwstr>
  </property>
</Properties>
</file>