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2" yWindow="360" windowWidth="18288" windowHeight="1116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10b'!$A$1:$J$67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 calcMode="autoNoTable"/>
</workbook>
</file>

<file path=xl/calcChain.xml><?xml version="1.0" encoding="utf-8"?>
<calcChain xmlns="http://schemas.openxmlformats.org/spreadsheetml/2006/main">
  <c r="B4" i="3" l="1"/>
  <c r="D20" i="1"/>
  <c r="E20" i="1"/>
  <c r="H67" i="3" l="1"/>
  <c r="E67" i="3"/>
  <c r="D67" i="3"/>
  <c r="I66" i="3"/>
  <c r="J66" i="3" s="1"/>
  <c r="F66" i="3"/>
  <c r="G66" i="3" s="1"/>
  <c r="I65" i="3"/>
  <c r="J65" i="3" s="1"/>
  <c r="F65" i="3"/>
  <c r="G65" i="3" s="1"/>
  <c r="I64" i="3"/>
  <c r="J64" i="3" s="1"/>
  <c r="F64" i="3"/>
  <c r="G64" i="3" s="1"/>
  <c r="I63" i="3"/>
  <c r="J63" i="3" s="1"/>
  <c r="F63" i="3"/>
  <c r="G63" i="3" s="1"/>
  <c r="I62" i="3"/>
  <c r="J62" i="3" s="1"/>
  <c r="F62" i="3"/>
  <c r="G62" i="3" s="1"/>
  <c r="I61" i="3"/>
  <c r="J61" i="3" s="1"/>
  <c r="F61" i="3"/>
  <c r="G61" i="3" s="1"/>
  <c r="H56" i="3"/>
  <c r="E56" i="3"/>
  <c r="D56" i="3"/>
  <c r="I55" i="3"/>
  <c r="J55" i="3" s="1"/>
  <c r="F55" i="3"/>
  <c r="G55" i="3" s="1"/>
  <c r="I54" i="3"/>
  <c r="J54" i="3" s="1"/>
  <c r="F54" i="3"/>
  <c r="G54" i="3" s="1"/>
  <c r="I53" i="3"/>
  <c r="J53" i="3" s="1"/>
  <c r="F53" i="3"/>
  <c r="G53" i="3" s="1"/>
  <c r="I52" i="3"/>
  <c r="J52" i="3" s="1"/>
  <c r="F52" i="3"/>
  <c r="G52" i="3" s="1"/>
  <c r="I51" i="3"/>
  <c r="J51" i="3" s="1"/>
  <c r="F51" i="3"/>
  <c r="G51" i="3" s="1"/>
  <c r="I50" i="3"/>
  <c r="J50" i="3" s="1"/>
  <c r="F50" i="3"/>
  <c r="G50" i="3" s="1"/>
  <c r="H42" i="3"/>
  <c r="E42" i="3"/>
  <c r="D42" i="3"/>
  <c r="I41" i="3"/>
  <c r="J41" i="3" s="1"/>
  <c r="F41" i="3"/>
  <c r="G41" i="3" s="1"/>
  <c r="I40" i="3"/>
  <c r="J40" i="3" s="1"/>
  <c r="F40" i="3"/>
  <c r="G40" i="3" s="1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F36" i="3"/>
  <c r="G36" i="3" s="1"/>
  <c r="H31" i="3"/>
  <c r="E31" i="3"/>
  <c r="D31" i="3"/>
  <c r="I30" i="3"/>
  <c r="J30" i="3" s="1"/>
  <c r="F30" i="3"/>
  <c r="G30" i="3" s="1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H20" i="3"/>
  <c r="E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2" i="3" l="1"/>
  <c r="G42" i="3" s="1"/>
  <c r="F20" i="3"/>
  <c r="G20" i="3" s="1"/>
  <c r="F67" i="3"/>
  <c r="G67" i="3" s="1"/>
  <c r="I56" i="3"/>
  <c r="J56" i="3" s="1"/>
  <c r="F56" i="3"/>
  <c r="G56" i="3" s="1"/>
  <c r="I67" i="3"/>
  <c r="J67" i="3" s="1"/>
  <c r="I42" i="3"/>
  <c r="J42" i="3" s="1"/>
  <c r="F31" i="3"/>
  <c r="G31" i="3" s="1"/>
  <c r="I31" i="3"/>
  <c r="J31" i="3" s="1"/>
  <c r="I20" i="3"/>
  <c r="J20" i="3" s="1"/>
  <c r="J36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<sst xmlns="http://schemas.openxmlformats.org/spreadsheetml/2006/main" count="198" uniqueCount="42">
  <si>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</si>
  <si>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</si>
  <si>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</si>
  <si>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</si>
  <si>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</si>
  <si>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</si>
  <si>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</si>
  <si>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</si>
  <si>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</si>
  <si>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</si>
  <si>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</si>
  <si>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</si>
  <si>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</si>
  <si>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</si>
  <si>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</si>
  <si>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</si>
  <si>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</si>
  <si>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</si>
  <si>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</si>
  <si>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</si>
  <si>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</si>
  <si>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</si>
  <si>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</si>
  <si>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</si>
  <si>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</si>
  <si>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</si>
  <si>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</si>
  <si>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</si>
  <si>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</si>
  <si>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</si>
  <si>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</si>
  <si>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</si>
  <si>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</si>
  <si>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</si>
  <si>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</si>
  <si>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</si>
  <si>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</si>
  <si>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</si>
  <si>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</si>
  <si>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</si>
  <si>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</si>
  <si>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February 28,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</si>
</sst>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/>
    <xf numFmtId="0" fontId="2" fillId="2" borderId="2" applyNumberFormat="0" applyFont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4" borderId="0" applyNumberFormat="0" applyBorder="0" applyAlignment="0" applyProtection="0"/>
    <xf numFmtId="0" fontId="24" fillId="21" borderId="5" applyNumberFormat="0" applyAlignment="0" applyProtection="0"/>
    <xf numFmtId="0" fontId="25" fillId="22" borderId="6" applyNumberFormat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5" applyNumberFormat="0" applyAlignment="0" applyProtection="0"/>
    <xf numFmtId="0" fontId="32" fillId="0" borderId="10" applyNumberFormat="0" applyFill="0" applyAlignment="0" applyProtection="0"/>
    <xf numFmtId="0" fontId="33" fillId="23" borderId="0" applyNumberFormat="0" applyBorder="0" applyAlignment="0" applyProtection="0"/>
    <xf numFmtId="0" fontId="1" fillId="0" borderId="0"/>
    <xf numFmtId="0" fontId="34" fillId="21" borderId="11" applyNumberFormat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0"/>
  </cellStyleXfs>
  <cellXfs count="114">
    <xf numFmtId="0" fontId="0" fillId="0" borderId="0" xfId="0"/>
    <xf numFmtId="15" fontId="3" fillId="0" borderId="0" xfId="0" quotePrefix="1" applyNumberFormat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4" fontId="6" fillId="0" borderId="0" xfId="0" quotePrefix="1" applyNumberFormat="1" applyFont="1" applyAlignment="1">
      <alignment horizontal="left"/>
    </xf>
    <xf numFmtId="164" fontId="5" fillId="0" borderId="0" xfId="0" quotePrefix="1" applyNumberFormat="1" applyFont="1" applyAlignment="1">
      <alignment horizontal="center"/>
    </xf>
    <xf numFmtId="14" fontId="7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 applyFill="1"/>
    <xf numFmtId="0" fontId="8" fillId="0" borderId="0" xfId="0" applyFont="1" applyFill="1"/>
    <xf numFmtId="37" fontId="8" fillId="0" borderId="0" xfId="0" applyNumberFormat="1" applyFont="1" applyFill="1" applyAlignment="1">
      <alignment horizontal="center"/>
    </xf>
    <xf numFmtId="37" fontId="12" fillId="0" borderId="0" xfId="0" applyNumberFormat="1" applyFont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41" fontId="13" fillId="0" borderId="0" xfId="1" applyNumberFormat="1" applyFont="1" applyFill="1"/>
    <xf numFmtId="165" fontId="14" fillId="0" borderId="0" xfId="0" applyNumberFormat="1" applyFont="1" applyFill="1" applyProtection="1">
      <protection locked="0"/>
    </xf>
    <xf numFmtId="0" fontId="15" fillId="0" borderId="0" xfId="0" applyFont="1" applyFill="1" applyAlignment="1">
      <alignment horizontal="center"/>
    </xf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16" fillId="0" borderId="0" xfId="0" applyFont="1"/>
    <xf numFmtId="37" fontId="13" fillId="0" borderId="0" xfId="0" applyNumberFormat="1" applyFont="1" applyFill="1"/>
    <xf numFmtId="37" fontId="2" fillId="0" borderId="0" xfId="0" applyNumberFormat="1" applyFont="1"/>
    <xf numFmtId="0" fontId="13" fillId="0" borderId="1" xfId="0" applyFont="1" applyFill="1" applyBorder="1"/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1" fontId="13" fillId="0" borderId="0" xfId="1" applyNumberFormat="1" applyFont="1"/>
    <xf numFmtId="37" fontId="13" fillId="0" borderId="0" xfId="0" applyNumberFormat="1" applyFont="1"/>
    <xf numFmtId="165" fontId="14" fillId="0" borderId="0" xfId="0" applyNumberFormat="1" applyFont="1" applyProtection="1">
      <protection locked="0"/>
    </xf>
    <xf numFmtId="0" fontId="17" fillId="0" borderId="0" xfId="0" applyFont="1"/>
    <xf numFmtId="0" fontId="13" fillId="0" borderId="1" xfId="0" applyFont="1" applyFill="1" applyBorder="1" applyAlignment="1">
      <alignment horizontal="center"/>
    </xf>
    <xf numFmtId="37" fontId="13" fillId="0" borderId="1" xfId="0" applyNumberFormat="1" applyFont="1" applyFill="1" applyBorder="1"/>
    <xf numFmtId="0" fontId="8" fillId="0" borderId="0" xfId="0" applyFont="1" applyFill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0" fillId="0" borderId="0" xfId="0" applyFont="1"/>
    <xf numFmtId="0" fontId="20" fillId="0" borderId="0" xfId="0" applyFont="1"/>
    <xf numFmtId="0" fontId="19" fillId="0" borderId="3" xfId="0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7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9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37" fontId="8" fillId="0" borderId="0" xfId="0" applyNumberFormat="1" applyFont="1" applyAlignment="1">
      <alignment horizontal="center"/>
    </xf>
    <xf numFmtId="166" fontId="14" fillId="0" borderId="0" xfId="0" applyNumberFormat="1" applyFont="1" applyAlignment="1" applyProtection="1">
      <alignment horizontal="right"/>
      <protection locked="0"/>
    </xf>
    <xf numFmtId="41" fontId="13" fillId="0" borderId="1" xfId="1" applyNumberFormat="1" applyFont="1" applyBorder="1"/>
    <xf numFmtId="165" fontId="14" fillId="0" borderId="1" xfId="0" applyNumberFormat="1" applyFont="1" applyBorder="1" applyProtection="1">
      <protection locked="0"/>
    </xf>
    <xf numFmtId="166" fontId="14" fillId="0" borderId="1" xfId="0" applyNumberFormat="1" applyFont="1" applyBorder="1" applyAlignment="1" applyProtection="1">
      <alignment horizontal="right"/>
      <protection locked="0"/>
    </xf>
    <xf numFmtId="166" fontId="14" fillId="0" borderId="0" xfId="0" applyNumberFormat="1" applyFont="1" applyBorder="1" applyAlignment="1" applyProtection="1">
      <alignment horizontal="right"/>
      <protection locked="0"/>
    </xf>
    <xf numFmtId="0" fontId="13" fillId="0" borderId="1" xfId="0" applyFont="1" applyBorder="1"/>
    <xf numFmtId="166" fontId="13" fillId="0" borderId="1" xfId="0" applyNumberFormat="1" applyFont="1" applyBorder="1"/>
    <xf numFmtId="166" fontId="13" fillId="0" borderId="0" xfId="0" applyNumberFormat="1" applyFont="1" applyBorder="1"/>
    <xf numFmtId="0" fontId="13" fillId="0" borderId="0" xfId="0" applyFont="1" applyBorder="1"/>
    <xf numFmtId="0" fontId="13" fillId="0" borderId="0" xfId="0" applyFont="1" applyFill="1" applyBorder="1"/>
    <xf numFmtId="0" fontId="9" fillId="0" borderId="0" xfId="0" applyFont="1" applyFill="1" applyAlignment="1"/>
    <xf numFmtId="167" fontId="19" fillId="0" borderId="0" xfId="0" applyNumberFormat="1" applyFont="1"/>
    <xf numFmtId="167" fontId="19" fillId="0" borderId="0" xfId="0" applyNumberFormat="1" applyFont="1" applyFill="1"/>
    <xf numFmtId="0" fontId="38" fillId="0" borderId="0" xfId="0" applyFont="1"/>
    <xf numFmtId="0" fontId="19" fillId="0" borderId="0" xfId="0" applyFont="1" applyBorder="1"/>
    <xf numFmtId="41" fontId="13" fillId="0" borderId="0" xfId="1" applyNumberFormat="1" applyFont="1" applyFill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0" fontId="8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168" fontId="5" fillId="0" borderId="0" xfId="0" quotePrefix="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</cellXfs>
  <cellStyles count="48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2 2" xfId="42"/>
    <cellStyle name="Normal 3" xfId="47"/>
    <cellStyle name="Note 2" xfId="5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5" zoomScaleNormal="75" zoomScaleSheetLayoutView="70" workbookViewId="0">
      <selection activeCell="B2" sqref="B2:J2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5"/>
      <c r="L2" s="6"/>
      <c r="M2" s="6"/>
      <c r="N2" s="6"/>
    </row>
    <row r="3" spans="1:14" ht="21" x14ac:dyDescent="0.4"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5"/>
    </row>
    <row r="4" spans="1:14" ht="21" x14ac:dyDescent="0.4">
      <c r="B4" s="104" t="s">
        <v>41</v>
      </c>
      <c r="C4" s="104"/>
      <c r="D4" s="104"/>
      <c r="E4" s="104"/>
      <c r="F4" s="104"/>
      <c r="G4" s="104"/>
      <c r="H4" s="104"/>
      <c r="I4" s="104"/>
      <c r="J4" s="104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05" t="s">
        <v>2</v>
      </c>
      <c r="C6" s="105"/>
      <c r="D6" s="105"/>
      <c r="E6" s="105"/>
      <c r="F6" s="105"/>
      <c r="G6" s="105"/>
      <c r="H6" s="105"/>
      <c r="I6" s="105"/>
      <c r="J6" s="105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106" t="s">
        <v>3</v>
      </c>
      <c r="C11" s="106"/>
      <c r="D11" s="106"/>
      <c r="E11" s="106"/>
      <c r="F11" s="106"/>
      <c r="G11" s="106"/>
      <c r="H11" s="106"/>
      <c r="I11" s="106"/>
      <c r="J11" s="106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2" t="s">
        <v>6</v>
      </c>
      <c r="I12" s="102"/>
      <c r="J12" s="102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90">
        <v>994781</v>
      </c>
      <c r="E14" s="90">
        <v>989794</v>
      </c>
      <c r="F14" s="21">
        <f>D14-E14</f>
        <v>4987</v>
      </c>
      <c r="G14" s="22">
        <f>F14/E14</f>
        <v>5.0384221363233153E-3</v>
      </c>
      <c r="H14" s="92">
        <v>978357</v>
      </c>
      <c r="I14" s="21">
        <f t="shared" ref="I14:I19" si="0">+D14-H14</f>
        <v>16424</v>
      </c>
      <c r="J14" s="22">
        <f>+I14/H14</f>
        <v>1.6787328142998926E-2</v>
      </c>
      <c r="K14" s="18"/>
    </row>
    <row r="15" spans="1:14" ht="17.399999999999999" x14ac:dyDescent="0.3">
      <c r="A15" s="46">
        <v>2</v>
      </c>
      <c r="B15" s="19" t="s">
        <v>38</v>
      </c>
      <c r="C15" s="20"/>
      <c r="D15" s="90">
        <v>126038</v>
      </c>
      <c r="E15" s="90">
        <v>126087</v>
      </c>
      <c r="F15" s="21">
        <f t="shared" ref="F15:F19" si="1">D15-E15</f>
        <v>-49</v>
      </c>
      <c r="G15" s="22">
        <f t="shared" ref="G15:G20" si="2">F15/E15</f>
        <v>-3.8862055564808424E-4</v>
      </c>
      <c r="H15" s="92">
        <v>123952</v>
      </c>
      <c r="I15" s="21">
        <f t="shared" si="0"/>
        <v>2086</v>
      </c>
      <c r="J15" s="22">
        <f t="shared" ref="J15:J18" si="3">+I15/H15</f>
        <v>1.6829095133600102E-2</v>
      </c>
      <c r="K15" s="18"/>
    </row>
    <row r="16" spans="1:14" ht="17.399999999999999" x14ac:dyDescent="0.3">
      <c r="A16" s="46">
        <v>4</v>
      </c>
      <c r="B16" s="19" t="s">
        <v>39</v>
      </c>
      <c r="C16" s="20"/>
      <c r="D16" s="90">
        <v>3414</v>
      </c>
      <c r="E16" s="90">
        <v>3386</v>
      </c>
      <c r="F16" s="21">
        <f t="shared" si="1"/>
        <v>28</v>
      </c>
      <c r="G16" s="22">
        <f t="shared" si="2"/>
        <v>8.2693443591258121E-3</v>
      </c>
      <c r="H16" s="92">
        <v>3424</v>
      </c>
      <c r="I16" s="21">
        <f t="shared" si="0"/>
        <v>-10</v>
      </c>
      <c r="J16" s="22">
        <f t="shared" si="3"/>
        <v>-2.9205607476635513E-3</v>
      </c>
      <c r="K16" s="18"/>
    </row>
    <row r="17" spans="1:11" ht="17.399999999999999" x14ac:dyDescent="0.3">
      <c r="A17" s="46">
        <v>6</v>
      </c>
      <c r="B17" s="19" t="s">
        <v>18</v>
      </c>
      <c r="C17" s="20"/>
      <c r="D17" s="90">
        <v>6621</v>
      </c>
      <c r="E17" s="90">
        <v>6151</v>
      </c>
      <c r="F17" s="21">
        <f t="shared" si="1"/>
        <v>470</v>
      </c>
      <c r="G17" s="22">
        <f t="shared" si="2"/>
        <v>7.6410339782149242E-2</v>
      </c>
      <c r="H17" s="92">
        <v>6355</v>
      </c>
      <c r="I17" s="21">
        <f t="shared" si="0"/>
        <v>266</v>
      </c>
      <c r="J17" s="22">
        <f t="shared" si="3"/>
        <v>4.185680566483084E-2</v>
      </c>
      <c r="K17" s="18"/>
    </row>
    <row r="18" spans="1:11" ht="17.399999999999999" x14ac:dyDescent="0.3">
      <c r="A18" s="46">
        <v>7</v>
      </c>
      <c r="B18" s="19" t="s">
        <v>40</v>
      </c>
      <c r="C18" s="23"/>
      <c r="D18" s="90">
        <v>8</v>
      </c>
      <c r="E18" s="90">
        <v>8</v>
      </c>
      <c r="F18" s="21">
        <f t="shared" si="1"/>
        <v>0</v>
      </c>
      <c r="G18" s="22">
        <f t="shared" si="2"/>
        <v>0</v>
      </c>
      <c r="H18" s="92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8</v>
      </c>
      <c r="B19" s="19" t="s">
        <v>19</v>
      </c>
      <c r="C19" s="23"/>
      <c r="D19" s="91">
        <v>16</v>
      </c>
      <c r="E19" s="91">
        <v>16</v>
      </c>
      <c r="F19" s="24">
        <f t="shared" si="1"/>
        <v>0</v>
      </c>
      <c r="G19" s="25">
        <f t="shared" si="2"/>
        <v>0</v>
      </c>
      <c r="H19" s="93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46">
        <v>9</v>
      </c>
      <c r="B20" s="19" t="s">
        <v>20</v>
      </c>
      <c r="C20" s="20"/>
      <c r="D20" s="27">
        <f>SUM(D14:D19)</f>
        <v>1130878</v>
      </c>
      <c r="E20" s="27">
        <f>SUM(E14:E19)</f>
        <v>1125442</v>
      </c>
      <c r="F20" s="27">
        <f>SUM(F14:F19)</f>
        <v>5436</v>
      </c>
      <c r="G20" s="22">
        <f t="shared" si="2"/>
        <v>4.8301023064715905E-3</v>
      </c>
      <c r="H20" s="27">
        <f>SUM(H14:H19)</f>
        <v>1112112</v>
      </c>
      <c r="I20" s="27">
        <f>SUM(I14:I19)</f>
        <v>18766</v>
      </c>
      <c r="J20" s="22">
        <f>+I20/H20</f>
        <v>1.6874199720891422E-2</v>
      </c>
      <c r="K20" s="28"/>
    </row>
    <row r="21" spans="1:11" ht="17.399999999999999" x14ac:dyDescent="0.3">
      <c r="A21" s="46">
        <v>10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7.399999999999999" hidden="1" x14ac:dyDescent="0.3">
      <c r="A22" s="46">
        <v>11</v>
      </c>
      <c r="B22" s="108" t="s">
        <v>23</v>
      </c>
      <c r="C22" s="108"/>
      <c r="D22" s="108"/>
      <c r="E22" s="108"/>
      <c r="F22" s="108"/>
      <c r="G22" s="108"/>
      <c r="H22" s="108"/>
      <c r="I22" s="108"/>
      <c r="J22" s="108"/>
      <c r="K22" s="30"/>
    </row>
    <row r="23" spans="1:11" s="14" customFormat="1" ht="17.399999999999999" hidden="1" x14ac:dyDescent="0.3">
      <c r="A23" s="46">
        <v>12</v>
      </c>
      <c r="B23" s="15"/>
      <c r="C23" s="15"/>
      <c r="D23" s="15"/>
      <c r="E23" s="15"/>
      <c r="F23" s="16" t="s">
        <v>5</v>
      </c>
      <c r="G23" s="15"/>
      <c r="H23" s="102" t="s">
        <v>6</v>
      </c>
      <c r="I23" s="102"/>
      <c r="J23" s="102"/>
      <c r="K23" s="26"/>
    </row>
    <row r="24" spans="1:11" s="14" customFormat="1" ht="17.399999999999999" hidden="1" x14ac:dyDescent="0.3">
      <c r="A24" s="46">
        <v>13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hidden="1" x14ac:dyDescent="0.3">
      <c r="A25" s="46">
        <v>14</v>
      </c>
      <c r="B25" s="19" t="s">
        <v>13</v>
      </c>
      <c r="C25" s="20"/>
      <c r="D25" s="47">
        <v>993955</v>
      </c>
      <c r="E25" s="47">
        <v>988789</v>
      </c>
      <c r="F25" s="21">
        <f>D25-E25</f>
        <v>5166</v>
      </c>
      <c r="G25" s="22">
        <f>F25/E25</f>
        <v>5.2245726843644091E-3</v>
      </c>
      <c r="H25" s="49">
        <v>977566</v>
      </c>
      <c r="I25" s="21">
        <f t="shared" ref="I25:I30" si="4">+D25-H25</f>
        <v>16389</v>
      </c>
      <c r="J25" s="22">
        <f t="shared" ref="J25:J30" si="5">+I25/H25</f>
        <v>1.6765108442805907E-2</v>
      </c>
      <c r="K25" s="26"/>
    </row>
    <row r="26" spans="1:11" ht="17.399999999999999" hidden="1" x14ac:dyDescent="0.3">
      <c r="A26" s="46">
        <v>15</v>
      </c>
      <c r="B26" s="19" t="s">
        <v>38</v>
      </c>
      <c r="C26" s="20"/>
      <c r="D26" s="47">
        <v>125896</v>
      </c>
      <c r="E26" s="47">
        <v>125956</v>
      </c>
      <c r="F26" s="21">
        <f t="shared" ref="F26:F30" si="6">D26-E26</f>
        <v>-60</v>
      </c>
      <c r="G26" s="22">
        <f t="shared" ref="G26:G31" si="7">F26/E26</f>
        <v>-4.763568230175617E-4</v>
      </c>
      <c r="H26" s="49">
        <v>123860</v>
      </c>
      <c r="I26" s="21">
        <f t="shared" si="4"/>
        <v>2036</v>
      </c>
      <c r="J26" s="22">
        <f t="shared" si="5"/>
        <v>1.6437913773615372E-2</v>
      </c>
      <c r="K26" s="26"/>
    </row>
    <row r="27" spans="1:11" ht="17.399999999999999" hidden="1" x14ac:dyDescent="0.3">
      <c r="A27" s="46">
        <v>17</v>
      </c>
      <c r="B27" s="19" t="s">
        <v>39</v>
      </c>
      <c r="C27" s="20"/>
      <c r="D27" s="47">
        <v>3415</v>
      </c>
      <c r="E27" s="47">
        <v>3388</v>
      </c>
      <c r="F27" s="21">
        <f t="shared" si="6"/>
        <v>27</v>
      </c>
      <c r="G27" s="22">
        <f t="shared" si="7"/>
        <v>7.9693034238488784E-3</v>
      </c>
      <c r="H27" s="49">
        <v>3423</v>
      </c>
      <c r="I27" s="21">
        <f t="shared" si="4"/>
        <v>-8</v>
      </c>
      <c r="J27" s="22">
        <f t="shared" si="5"/>
        <v>-2.3371311714869996E-3</v>
      </c>
    </row>
    <row r="28" spans="1:11" ht="17.399999999999999" hidden="1" x14ac:dyDescent="0.3">
      <c r="A28" s="46">
        <v>19</v>
      </c>
      <c r="B28" s="19" t="s">
        <v>18</v>
      </c>
      <c r="C28" s="20"/>
      <c r="D28" s="47">
        <v>6592</v>
      </c>
      <c r="E28" s="47">
        <v>6159</v>
      </c>
      <c r="F28" s="21">
        <f t="shared" si="6"/>
        <v>433</v>
      </c>
      <c r="G28" s="22">
        <f t="shared" si="7"/>
        <v>7.0303620717648965E-2</v>
      </c>
      <c r="H28" s="49">
        <v>6346</v>
      </c>
      <c r="I28" s="21">
        <f t="shared" si="4"/>
        <v>246</v>
      </c>
      <c r="J28" s="22">
        <f t="shared" si="5"/>
        <v>3.8764576110936019E-2</v>
      </c>
    </row>
    <row r="29" spans="1:11" ht="17.399999999999999" hidden="1" x14ac:dyDescent="0.3">
      <c r="A29" s="46">
        <v>20</v>
      </c>
      <c r="B29" s="19" t="s">
        <v>40</v>
      </c>
      <c r="C29" s="23"/>
      <c r="D29" s="47">
        <v>8</v>
      </c>
      <c r="E29" s="47">
        <v>8</v>
      </c>
      <c r="F29" s="21">
        <f t="shared" si="6"/>
        <v>0</v>
      </c>
      <c r="G29" s="22">
        <f t="shared" si="7"/>
        <v>0</v>
      </c>
      <c r="H29" s="49">
        <v>8</v>
      </c>
      <c r="I29" s="21">
        <f t="shared" si="4"/>
        <v>0</v>
      </c>
      <c r="J29" s="22">
        <f t="shared" si="5"/>
        <v>0</v>
      </c>
      <c r="K29" s="28"/>
    </row>
    <row r="30" spans="1:11" ht="17.399999999999999" hidden="1" x14ac:dyDescent="0.3">
      <c r="A30" s="46">
        <v>21</v>
      </c>
      <c r="B30" s="19" t="s">
        <v>19</v>
      </c>
      <c r="C30" s="23"/>
      <c r="D30" s="48">
        <v>16</v>
      </c>
      <c r="E30" s="48">
        <v>16</v>
      </c>
      <c r="F30" s="24">
        <f t="shared" si="6"/>
        <v>0</v>
      </c>
      <c r="G30" s="25">
        <f t="shared" si="7"/>
        <v>0</v>
      </c>
      <c r="H30" s="50">
        <v>16</v>
      </c>
      <c r="I30" s="24">
        <f t="shared" si="4"/>
        <v>0</v>
      </c>
      <c r="J30" s="25">
        <f t="shared" si="5"/>
        <v>0</v>
      </c>
      <c r="K30" s="26"/>
    </row>
    <row r="31" spans="1:11" ht="17.399999999999999" hidden="1" x14ac:dyDescent="0.3">
      <c r="A31" s="46">
        <v>22</v>
      </c>
      <c r="B31" s="19" t="s">
        <v>20</v>
      </c>
      <c r="C31" s="20"/>
      <c r="D31" s="21">
        <f>SUM(D25:D30)</f>
        <v>1129882</v>
      </c>
      <c r="E31" s="21">
        <f>SUM(E25:E30)</f>
        <v>1124316</v>
      </c>
      <c r="F31" s="27">
        <f>SUM(F25:F30)</f>
        <v>5566</v>
      </c>
      <c r="G31" s="22">
        <f t="shared" si="7"/>
        <v>4.9505654993791783E-3</v>
      </c>
      <c r="H31" s="27">
        <f>SUM(H25:H30)</f>
        <v>1111219</v>
      </c>
      <c r="I31" s="27">
        <f>SUM(I25:I30)</f>
        <v>18663</v>
      </c>
      <c r="J31" s="22">
        <f>+I31/H31</f>
        <v>1.6795069198780797E-2</v>
      </c>
      <c r="K31" s="28"/>
    </row>
    <row r="32" spans="1:11" ht="17.399999999999999" hidden="1" x14ac:dyDescent="0.3">
      <c r="A32" s="46">
        <v>23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46">
        <v>11</v>
      </c>
      <c r="B33" s="107" t="s">
        <v>22</v>
      </c>
      <c r="C33" s="108"/>
      <c r="D33" s="108"/>
      <c r="E33" s="108"/>
      <c r="F33" s="108"/>
      <c r="G33" s="108"/>
      <c r="H33" s="108"/>
      <c r="I33" s="108"/>
      <c r="J33" s="108"/>
      <c r="K33" s="30"/>
    </row>
    <row r="34" spans="1:11" s="14" customFormat="1" ht="17.399999999999999" x14ac:dyDescent="0.3">
      <c r="A34" s="46">
        <v>12</v>
      </c>
      <c r="B34" s="15"/>
      <c r="C34" s="15"/>
      <c r="D34" s="15"/>
      <c r="E34" s="15"/>
      <c r="F34" s="16" t="s">
        <v>5</v>
      </c>
      <c r="G34" s="15"/>
      <c r="H34" s="102" t="s">
        <v>6</v>
      </c>
      <c r="I34" s="102"/>
      <c r="J34" s="102"/>
      <c r="K34" s="26"/>
    </row>
    <row r="35" spans="1:11" s="14" customFormat="1" ht="17.399999999999999" x14ac:dyDescent="0.3">
      <c r="A35" s="46">
        <v>13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46">
        <v>14</v>
      </c>
      <c r="B36" s="19" t="s">
        <v>13</v>
      </c>
      <c r="C36" s="20"/>
      <c r="D36" s="94">
        <v>994368</v>
      </c>
      <c r="E36" s="94">
        <v>989292</v>
      </c>
      <c r="F36" s="21">
        <f>D36-E36</f>
        <v>5076</v>
      </c>
      <c r="G36" s="22">
        <f>F36/E36</f>
        <v>5.1309421283099428E-3</v>
      </c>
      <c r="H36" s="96">
        <v>977962</v>
      </c>
      <c r="I36" s="21">
        <f t="shared" ref="I36:I41" si="8">+D36-H36</f>
        <v>16406</v>
      </c>
      <c r="J36" s="22">
        <f t="shared" ref="J36:J41" si="9">+I36/H36</f>
        <v>1.6775702941423082E-2</v>
      </c>
      <c r="K36" s="26"/>
    </row>
    <row r="37" spans="1:11" ht="17.399999999999999" x14ac:dyDescent="0.3">
      <c r="A37" s="46">
        <v>15</v>
      </c>
      <c r="B37" s="19" t="s">
        <v>38</v>
      </c>
      <c r="C37" s="20"/>
      <c r="D37" s="94">
        <v>125967</v>
      </c>
      <c r="E37" s="94">
        <v>126022</v>
      </c>
      <c r="F37" s="21">
        <f t="shared" ref="F37:F41" si="10">D37-E37</f>
        <v>-55</v>
      </c>
      <c r="G37" s="22">
        <f t="shared" ref="G37:G42" si="11">F37/E37</f>
        <v>-4.3643173414165782E-4</v>
      </c>
      <c r="H37" s="96">
        <v>123906</v>
      </c>
      <c r="I37" s="21">
        <f t="shared" si="8"/>
        <v>2061</v>
      </c>
      <c r="J37" s="22">
        <f t="shared" si="9"/>
        <v>1.6633577066485883E-2</v>
      </c>
      <c r="K37" s="26"/>
    </row>
    <row r="38" spans="1:11" ht="17.399999999999999" x14ac:dyDescent="0.3">
      <c r="A38" s="46">
        <v>16</v>
      </c>
      <c r="B38" s="19" t="s">
        <v>39</v>
      </c>
      <c r="C38" s="20"/>
      <c r="D38" s="94">
        <v>3415</v>
      </c>
      <c r="E38" s="94">
        <v>3387</v>
      </c>
      <c r="F38" s="21">
        <f t="shared" si="10"/>
        <v>28</v>
      </c>
      <c r="G38" s="22">
        <f t="shared" si="11"/>
        <v>8.2669028638913487E-3</v>
      </c>
      <c r="H38" s="96">
        <v>3424</v>
      </c>
      <c r="I38" s="21">
        <f t="shared" si="8"/>
        <v>-9</v>
      </c>
      <c r="J38" s="22">
        <f t="shared" si="9"/>
        <v>-2.6285046728971961E-3</v>
      </c>
    </row>
    <row r="39" spans="1:11" ht="17.399999999999999" x14ac:dyDescent="0.3">
      <c r="A39" s="46">
        <v>17</v>
      </c>
      <c r="B39" s="19" t="s">
        <v>18</v>
      </c>
      <c r="C39" s="20"/>
      <c r="D39" s="94">
        <v>6607</v>
      </c>
      <c r="E39" s="94">
        <v>6155</v>
      </c>
      <c r="F39" s="21">
        <f t="shared" si="10"/>
        <v>452</v>
      </c>
      <c r="G39" s="22">
        <f t="shared" si="11"/>
        <v>7.3436230706742489E-2</v>
      </c>
      <c r="H39" s="96">
        <v>6351</v>
      </c>
      <c r="I39" s="21">
        <f t="shared" si="8"/>
        <v>256</v>
      </c>
      <c r="J39" s="22">
        <f t="shared" si="9"/>
        <v>4.0308612816879232E-2</v>
      </c>
    </row>
    <row r="40" spans="1:11" ht="17.399999999999999" x14ac:dyDescent="0.3">
      <c r="A40" s="46">
        <v>18</v>
      </c>
      <c r="B40" s="19" t="s">
        <v>40</v>
      </c>
      <c r="C40" s="23"/>
      <c r="D40" s="94">
        <v>8</v>
      </c>
      <c r="E40" s="94">
        <v>8</v>
      </c>
      <c r="F40" s="21">
        <f t="shared" si="10"/>
        <v>0</v>
      </c>
      <c r="G40" s="22">
        <f t="shared" si="11"/>
        <v>0</v>
      </c>
      <c r="H40" s="96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46">
        <v>19</v>
      </c>
      <c r="B41" s="19" t="s">
        <v>19</v>
      </c>
      <c r="C41" s="23"/>
      <c r="D41" s="95">
        <v>16</v>
      </c>
      <c r="E41" s="95">
        <v>16</v>
      </c>
      <c r="F41" s="52">
        <f t="shared" si="10"/>
        <v>0</v>
      </c>
      <c r="G41" s="53">
        <f t="shared" si="11"/>
        <v>0</v>
      </c>
      <c r="H41" s="97">
        <v>16</v>
      </c>
      <c r="I41" s="52">
        <f t="shared" si="8"/>
        <v>0</v>
      </c>
      <c r="J41" s="53">
        <f t="shared" si="9"/>
        <v>0</v>
      </c>
      <c r="K41" s="26"/>
    </row>
    <row r="42" spans="1:11" ht="17.399999999999999" x14ac:dyDescent="0.3">
      <c r="A42" s="46">
        <v>20</v>
      </c>
      <c r="B42" s="19" t="s">
        <v>20</v>
      </c>
      <c r="C42" s="20"/>
      <c r="D42" s="21">
        <f>SUM(D36:D41)</f>
        <v>1130381</v>
      </c>
      <c r="E42" s="21">
        <f>SUM(E36:E41)</f>
        <v>1124880</v>
      </c>
      <c r="F42" s="27">
        <f>SUM(F36:F41)</f>
        <v>5501</v>
      </c>
      <c r="G42" s="22">
        <f t="shared" si="11"/>
        <v>4.890299409714814E-3</v>
      </c>
      <c r="H42" s="27">
        <f>SUM(H36:H41)</f>
        <v>1111667</v>
      </c>
      <c r="I42" s="27">
        <f>SUM(I36:I41)</f>
        <v>18714</v>
      </c>
      <c r="J42" s="22">
        <f>+I42/H42</f>
        <v>1.6834177860816233E-2</v>
      </c>
      <c r="K42" s="28"/>
    </row>
    <row r="43" spans="1:11" ht="17.399999999999999" x14ac:dyDescent="0.3">
      <c r="A43" s="46">
        <v>21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7.399999999999999" x14ac:dyDescent="0.3">
      <c r="A44" s="46">
        <v>22</v>
      </c>
      <c r="B44" s="107" t="s">
        <v>21</v>
      </c>
      <c r="C44" s="108"/>
      <c r="D44" s="108"/>
      <c r="E44" s="108"/>
      <c r="F44" s="108"/>
      <c r="G44" s="108"/>
      <c r="H44" s="108"/>
      <c r="I44" s="108"/>
      <c r="J44" s="108"/>
      <c r="K44" s="28"/>
    </row>
    <row r="45" spans="1:11" ht="17.399999999999999" x14ac:dyDescent="0.3">
      <c r="A45" s="46">
        <v>23</v>
      </c>
      <c r="B45" s="15"/>
      <c r="C45" s="15"/>
      <c r="D45" s="15"/>
      <c r="E45" s="15"/>
      <c r="F45" s="16" t="s">
        <v>5</v>
      </c>
      <c r="G45" s="15"/>
      <c r="H45" s="102" t="s">
        <v>6</v>
      </c>
      <c r="I45" s="102"/>
      <c r="J45" s="102"/>
      <c r="K45" s="28"/>
    </row>
    <row r="46" spans="1:11" ht="17.399999999999999" x14ac:dyDescent="0.3">
      <c r="A46" s="46">
        <v>24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46">
        <v>25</v>
      </c>
      <c r="B47" s="19" t="s">
        <v>13</v>
      </c>
      <c r="C47" s="20"/>
      <c r="D47" s="98">
        <v>987473</v>
      </c>
      <c r="E47" s="98">
        <v>983890</v>
      </c>
      <c r="F47" s="21">
        <f>D47-E47</f>
        <v>3583</v>
      </c>
      <c r="G47" s="22">
        <f>F47/E47</f>
        <v>3.6416672595513725E-3</v>
      </c>
      <c r="H47" s="100">
        <v>972583</v>
      </c>
      <c r="I47" s="21">
        <f t="shared" ref="I47:I52" si="12">+D47-H47</f>
        <v>14890</v>
      </c>
      <c r="J47" s="22">
        <f t="shared" ref="J47:J52" si="13">+I47/H47</f>
        <v>1.5309747342900297E-2</v>
      </c>
      <c r="K47" s="28"/>
    </row>
    <row r="48" spans="1:11" ht="17.399999999999999" x14ac:dyDescent="0.3">
      <c r="A48" s="46">
        <v>26</v>
      </c>
      <c r="B48" s="19" t="s">
        <v>38</v>
      </c>
      <c r="C48" s="20"/>
      <c r="D48" s="98">
        <v>125410</v>
      </c>
      <c r="E48" s="98">
        <v>125290</v>
      </c>
      <c r="F48" s="21">
        <f t="shared" ref="F48:F52" si="14">D48-E48</f>
        <v>120</v>
      </c>
      <c r="G48" s="22">
        <f t="shared" ref="G48:G53" si="15">F48/E48</f>
        <v>9.5777795514406577E-4</v>
      </c>
      <c r="H48" s="100">
        <v>123238</v>
      </c>
      <c r="I48" s="21">
        <f t="shared" si="12"/>
        <v>2172</v>
      </c>
      <c r="J48" s="22">
        <f t="shared" si="13"/>
        <v>1.7624434021973744E-2</v>
      </c>
    </row>
    <row r="49" spans="1:10" ht="17.399999999999999" x14ac:dyDescent="0.3">
      <c r="A49" s="46">
        <v>27</v>
      </c>
      <c r="B49" s="19" t="s">
        <v>39</v>
      </c>
      <c r="C49" s="20"/>
      <c r="D49" s="98">
        <v>3424</v>
      </c>
      <c r="E49" s="98">
        <v>3415</v>
      </c>
      <c r="F49" s="21">
        <f t="shared" si="14"/>
        <v>9</v>
      </c>
      <c r="G49" s="22">
        <f t="shared" si="15"/>
        <v>2.6354319180087846E-3</v>
      </c>
      <c r="H49" s="100">
        <v>3427</v>
      </c>
      <c r="I49" s="21">
        <f t="shared" si="12"/>
        <v>-3</v>
      </c>
      <c r="J49" s="22">
        <f t="shared" si="13"/>
        <v>-8.7540122556171583E-4</v>
      </c>
    </row>
    <row r="50" spans="1:10" ht="17.399999999999999" x14ac:dyDescent="0.3">
      <c r="A50" s="46">
        <v>28</v>
      </c>
      <c r="B50" s="19" t="s">
        <v>18</v>
      </c>
      <c r="C50" s="20"/>
      <c r="D50" s="98">
        <v>6507</v>
      </c>
      <c r="E50" s="98">
        <v>6271</v>
      </c>
      <c r="F50" s="21">
        <f t="shared" si="14"/>
        <v>236</v>
      </c>
      <c r="G50" s="22">
        <f t="shared" si="15"/>
        <v>3.7633551267740394E-2</v>
      </c>
      <c r="H50" s="100">
        <v>6305</v>
      </c>
      <c r="I50" s="21">
        <f t="shared" si="12"/>
        <v>202</v>
      </c>
      <c r="J50" s="22">
        <f t="shared" si="13"/>
        <v>3.2038065027755747E-2</v>
      </c>
    </row>
    <row r="51" spans="1:10" ht="17.399999999999999" x14ac:dyDescent="0.3">
      <c r="A51" s="46">
        <v>29</v>
      </c>
      <c r="B51" s="19" t="s">
        <v>40</v>
      </c>
      <c r="C51" s="23"/>
      <c r="D51" s="98">
        <v>8</v>
      </c>
      <c r="E51" s="98">
        <v>8</v>
      </c>
      <c r="F51" s="21">
        <f t="shared" si="14"/>
        <v>0</v>
      </c>
      <c r="G51" s="22">
        <f t="shared" si="15"/>
        <v>0</v>
      </c>
      <c r="H51" s="100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46">
        <v>30</v>
      </c>
      <c r="B52" s="19" t="s">
        <v>19</v>
      </c>
      <c r="C52" s="23"/>
      <c r="D52" s="99">
        <v>16</v>
      </c>
      <c r="E52" s="99">
        <v>16</v>
      </c>
      <c r="F52" s="52">
        <f t="shared" si="14"/>
        <v>0</v>
      </c>
      <c r="G52" s="53">
        <f t="shared" si="15"/>
        <v>0</v>
      </c>
      <c r="H52" s="101">
        <v>16</v>
      </c>
      <c r="I52" s="52">
        <f t="shared" si="12"/>
        <v>0</v>
      </c>
      <c r="J52" s="53">
        <f t="shared" si="13"/>
        <v>0</v>
      </c>
    </row>
    <row r="53" spans="1:10" ht="17.399999999999999" x14ac:dyDescent="0.3">
      <c r="A53" s="46">
        <v>31</v>
      </c>
      <c r="B53" s="19" t="s">
        <v>20</v>
      </c>
      <c r="C53" s="20"/>
      <c r="D53" s="21">
        <f>SUM(D47:D52)</f>
        <v>1122838</v>
      </c>
      <c r="E53" s="21">
        <f t="shared" ref="E53:F53" si="16">SUM(E47:E52)</f>
        <v>1118890</v>
      </c>
      <c r="F53" s="27">
        <f t="shared" si="16"/>
        <v>3948</v>
      </c>
      <c r="G53" s="22">
        <f t="shared" si="15"/>
        <v>3.5284969925551217E-3</v>
      </c>
      <c r="H53" s="27">
        <f>SUM(H47:H52)</f>
        <v>1105577</v>
      </c>
      <c r="I53" s="27">
        <f>SUM(I47:I52)</f>
        <v>17261</v>
      </c>
      <c r="J53" s="22">
        <f>+I53/H53</f>
        <v>1.5612661985551436E-2</v>
      </c>
    </row>
    <row r="54" spans="1:10" ht="17.399999999999999" x14ac:dyDescent="0.3">
      <c r="A54" s="76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zoomScale="70" zoomScaleNormal="70" zoomScaleSheetLayoutView="70" workbookViewId="0">
      <selection activeCell="B4" sqref="B4:J4"/>
    </sheetView>
  </sheetViews>
  <sheetFormatPr defaultColWidth="8.88671875" defaultRowHeight="14.4" x14ac:dyDescent="0.3"/>
  <cols>
    <col min="1" max="1" width="5.109375" style="40" bestFit="1" customWidth="1"/>
    <col min="2" max="2" width="36.6640625" style="4" customWidth="1"/>
    <col min="3" max="3" width="1.109375" style="4" customWidth="1"/>
    <col min="4" max="4" width="13.109375" style="4" bestFit="1" customWidth="1"/>
    <col min="5" max="5" width="13.10937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54"/>
    </row>
    <row r="3" spans="1:11" ht="21" x14ac:dyDescent="0.4"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54"/>
    </row>
    <row r="4" spans="1:11" ht="21" x14ac:dyDescent="0.4">
      <c r="B4" s="104" t="str">
        <f>'Elect. Customer Counts Pg 10a '!B4:J4</f>
        <v>February 28, 2017</v>
      </c>
      <c r="C4" s="104"/>
      <c r="D4" s="104"/>
      <c r="E4" s="104"/>
      <c r="F4" s="104"/>
      <c r="G4" s="104"/>
      <c r="H4" s="104"/>
      <c r="I4" s="104"/>
      <c r="J4" s="104"/>
      <c r="K4" s="7"/>
    </row>
    <row r="5" spans="1:11" ht="15.6" x14ac:dyDescent="0.3">
      <c r="B5" s="55"/>
      <c r="C5" s="55"/>
      <c r="D5" s="56"/>
      <c r="E5" s="9"/>
      <c r="F5" s="56"/>
      <c r="G5" s="56"/>
      <c r="H5" s="56"/>
      <c r="I5" s="56"/>
      <c r="J5" s="56"/>
      <c r="K5" s="56"/>
    </row>
    <row r="6" spans="1:11" ht="17.399999999999999" x14ac:dyDescent="0.3">
      <c r="B6" s="110" t="s">
        <v>36</v>
      </c>
      <c r="C6" s="110"/>
      <c r="D6" s="110"/>
      <c r="E6" s="110"/>
      <c r="F6" s="110"/>
      <c r="G6" s="110"/>
      <c r="H6" s="110"/>
      <c r="I6" s="110"/>
      <c r="J6" s="110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45"/>
      <c r="B11" s="111" t="s">
        <v>3</v>
      </c>
      <c r="C11" s="111"/>
      <c r="D11" s="111"/>
      <c r="E11" s="111"/>
      <c r="F11" s="111"/>
      <c r="G11" s="111"/>
      <c r="H11" s="111"/>
      <c r="I11" s="111"/>
      <c r="J11" s="111"/>
      <c r="K11" s="12"/>
    </row>
    <row r="12" spans="1:11" s="14" customFormat="1" ht="17.399999999999999" x14ac:dyDescent="0.3">
      <c r="A12" s="45"/>
      <c r="B12" s="57"/>
      <c r="C12" s="57"/>
      <c r="D12" s="57"/>
      <c r="E12" s="15"/>
      <c r="F12" s="58" t="s">
        <v>5</v>
      </c>
      <c r="G12" s="59"/>
      <c r="H12" s="109" t="s">
        <v>6</v>
      </c>
      <c r="I12" s="109"/>
      <c r="J12" s="109"/>
      <c r="K12" s="60"/>
    </row>
    <row r="13" spans="1:11" s="14" customFormat="1" ht="17.399999999999999" x14ac:dyDescent="0.3">
      <c r="A13" s="45"/>
      <c r="B13" s="58" t="s">
        <v>7</v>
      </c>
      <c r="C13" s="58"/>
      <c r="D13" s="61" t="s">
        <v>8</v>
      </c>
      <c r="E13" s="17" t="s">
        <v>9</v>
      </c>
      <c r="F13" s="61" t="s">
        <v>10</v>
      </c>
      <c r="G13" s="61" t="s">
        <v>11</v>
      </c>
      <c r="H13" s="17" t="s">
        <v>12</v>
      </c>
      <c r="I13" s="61" t="s">
        <v>10</v>
      </c>
      <c r="J13" s="61" t="s">
        <v>11</v>
      </c>
      <c r="K13" s="61"/>
    </row>
    <row r="14" spans="1:11" ht="17.399999999999999" x14ac:dyDescent="0.3">
      <c r="A14" s="46">
        <v>1</v>
      </c>
      <c r="B14" s="31" t="s">
        <v>13</v>
      </c>
      <c r="C14" s="31"/>
      <c r="D14" s="77">
        <v>758193</v>
      </c>
      <c r="E14" s="78">
        <v>756043</v>
      </c>
      <c r="F14" s="33">
        <f t="shared" ref="F14:F20" si="0">D14-E14</f>
        <v>2150</v>
      </c>
      <c r="G14" s="35">
        <f t="shared" ref="G14:G20" si="1">F14/E14</f>
        <v>2.843753596025623E-3</v>
      </c>
      <c r="H14" s="80">
        <v>744966</v>
      </c>
      <c r="I14" s="33">
        <f t="shared" ref="I14:I19" si="2">+D14-H14</f>
        <v>13227</v>
      </c>
      <c r="J14" s="62">
        <f t="shared" ref="J14:J20" si="3">+I14/H14</f>
        <v>1.7755172719291886E-2</v>
      </c>
      <c r="K14" s="62"/>
    </row>
    <row r="15" spans="1:11" ht="17.399999999999999" x14ac:dyDescent="0.3">
      <c r="A15" s="46">
        <v>2</v>
      </c>
      <c r="B15" s="31" t="s">
        <v>14</v>
      </c>
      <c r="C15" s="31"/>
      <c r="D15" s="77">
        <v>55435</v>
      </c>
      <c r="E15" s="78">
        <v>55476</v>
      </c>
      <c r="F15" s="33">
        <f t="shared" si="0"/>
        <v>-41</v>
      </c>
      <c r="G15" s="35">
        <f t="shared" si="1"/>
        <v>-7.3905833153075208E-4</v>
      </c>
      <c r="H15" s="80">
        <v>54933</v>
      </c>
      <c r="I15" s="33">
        <f t="shared" si="2"/>
        <v>502</v>
      </c>
      <c r="J15" s="62">
        <f t="shared" si="3"/>
        <v>9.1384049660495521E-3</v>
      </c>
      <c r="K15" s="62"/>
    </row>
    <row r="16" spans="1:11" ht="17.399999999999999" x14ac:dyDescent="0.3">
      <c r="A16" s="46">
        <v>3</v>
      </c>
      <c r="B16" s="31" t="s">
        <v>15</v>
      </c>
      <c r="C16" s="31"/>
      <c r="D16" s="77">
        <v>390</v>
      </c>
      <c r="E16" s="78">
        <v>273.50708842088011</v>
      </c>
      <c r="F16" s="33">
        <f t="shared" si="0"/>
        <v>116.49291157911989</v>
      </c>
      <c r="G16" s="35">
        <f t="shared" si="1"/>
        <v>0.42592282434690487</v>
      </c>
      <c r="H16" s="80">
        <v>403</v>
      </c>
      <c r="I16" s="33">
        <f t="shared" si="2"/>
        <v>-13</v>
      </c>
      <c r="J16" s="62">
        <f t="shared" si="3"/>
        <v>-3.2258064516129031E-2</v>
      </c>
      <c r="K16" s="62"/>
    </row>
    <row r="17" spans="1:11" ht="17.399999999999999" x14ac:dyDescent="0.3">
      <c r="A17" s="46">
        <v>4</v>
      </c>
      <c r="B17" s="31" t="s">
        <v>16</v>
      </c>
      <c r="C17" s="31"/>
      <c r="D17" s="77">
        <v>2355</v>
      </c>
      <c r="E17" s="78">
        <v>2361</v>
      </c>
      <c r="F17" s="33">
        <f t="shared" si="0"/>
        <v>-6</v>
      </c>
      <c r="G17" s="35">
        <f t="shared" si="1"/>
        <v>-2.5412960609911056E-3</v>
      </c>
      <c r="H17" s="80">
        <v>2386</v>
      </c>
      <c r="I17" s="33">
        <f t="shared" si="2"/>
        <v>-31</v>
      </c>
      <c r="J17" s="62">
        <f t="shared" si="3"/>
        <v>-1.2992455993294216E-2</v>
      </c>
      <c r="K17" s="62"/>
    </row>
    <row r="18" spans="1:11" ht="17.399999999999999" x14ac:dyDescent="0.3">
      <c r="A18" s="46">
        <v>5</v>
      </c>
      <c r="B18" s="31" t="s">
        <v>17</v>
      </c>
      <c r="C18" s="31"/>
      <c r="D18" s="77">
        <v>11</v>
      </c>
      <c r="E18" s="78">
        <v>16.333525593062607</v>
      </c>
      <c r="F18" s="33">
        <f t="shared" si="0"/>
        <v>-5.3335255930626069</v>
      </c>
      <c r="G18" s="35">
        <f t="shared" si="1"/>
        <v>-0.3265385395623302</v>
      </c>
      <c r="H18" s="80">
        <v>11</v>
      </c>
      <c r="I18" s="33">
        <f t="shared" si="2"/>
        <v>0</v>
      </c>
      <c r="J18" s="62">
        <f t="shared" si="3"/>
        <v>0</v>
      </c>
      <c r="K18" s="62"/>
    </row>
    <row r="19" spans="1:11" ht="17.399999999999999" x14ac:dyDescent="0.3">
      <c r="A19" s="46">
        <v>6</v>
      </c>
      <c r="B19" s="31" t="s">
        <v>37</v>
      </c>
      <c r="C19" s="31"/>
      <c r="D19" s="52">
        <v>227</v>
      </c>
      <c r="E19" s="79">
        <v>214.15938598605726</v>
      </c>
      <c r="F19" s="63">
        <f t="shared" si="0"/>
        <v>12.840614013942741</v>
      </c>
      <c r="G19" s="64">
        <f t="shared" si="1"/>
        <v>5.99582126873427E-2</v>
      </c>
      <c r="H19" s="81">
        <v>226</v>
      </c>
      <c r="I19" s="63">
        <f t="shared" si="2"/>
        <v>1</v>
      </c>
      <c r="J19" s="65">
        <f t="shared" si="3"/>
        <v>4.4247787610619468E-3</v>
      </c>
      <c r="K19" s="66"/>
    </row>
    <row r="20" spans="1:11" ht="17.399999999999999" x14ac:dyDescent="0.3">
      <c r="A20" s="46">
        <v>7</v>
      </c>
      <c r="B20" s="31" t="s">
        <v>20</v>
      </c>
      <c r="C20" s="31"/>
      <c r="D20" s="34">
        <f>SUM(D14:D19)</f>
        <v>816611</v>
      </c>
      <c r="E20" s="27">
        <f>SUM(E14:E19)</f>
        <v>814384</v>
      </c>
      <c r="F20" s="34">
        <f t="shared" si="0"/>
        <v>2227</v>
      </c>
      <c r="G20" s="35">
        <f t="shared" si="1"/>
        <v>2.7345822118312736E-3</v>
      </c>
      <c r="H20" s="27">
        <f>SUM(H14:H19)</f>
        <v>802925</v>
      </c>
      <c r="I20" s="34">
        <f>SUM(I14:I19)</f>
        <v>13686</v>
      </c>
      <c r="J20" s="62">
        <f t="shared" si="3"/>
        <v>1.7045178565868544E-2</v>
      </c>
      <c r="K20" s="62"/>
    </row>
    <row r="21" spans="1:11" ht="17.399999999999999" x14ac:dyDescent="0.3">
      <c r="A21" s="46">
        <v>8</v>
      </c>
      <c r="B21" s="67"/>
      <c r="C21" s="67"/>
      <c r="D21" s="67"/>
      <c r="E21" s="29"/>
      <c r="F21" s="67"/>
      <c r="G21" s="67"/>
      <c r="H21" s="29"/>
      <c r="I21" s="67"/>
      <c r="J21" s="68"/>
      <c r="K21" s="69"/>
    </row>
    <row r="22" spans="1:11" ht="17.399999999999999" hidden="1" x14ac:dyDescent="0.3">
      <c r="A22" s="46">
        <v>9</v>
      </c>
      <c r="B22" s="113" t="s">
        <v>23</v>
      </c>
      <c r="C22" s="113"/>
      <c r="D22" s="113"/>
      <c r="E22" s="113"/>
      <c r="F22" s="113"/>
      <c r="G22" s="113"/>
      <c r="H22" s="113"/>
      <c r="I22" s="113"/>
      <c r="J22" s="113"/>
      <c r="K22" s="69"/>
    </row>
    <row r="23" spans="1:11" ht="17.399999999999999" hidden="1" x14ac:dyDescent="0.3">
      <c r="A23" s="46">
        <v>10</v>
      </c>
      <c r="B23" s="57"/>
      <c r="C23" s="57"/>
      <c r="D23" s="57"/>
      <c r="E23" s="15"/>
      <c r="F23" s="58" t="s">
        <v>5</v>
      </c>
      <c r="G23" s="59"/>
      <c r="H23" s="109" t="s">
        <v>6</v>
      </c>
      <c r="I23" s="109"/>
      <c r="J23" s="109"/>
      <c r="K23" s="69"/>
    </row>
    <row r="24" spans="1:11" ht="17.399999999999999" hidden="1" x14ac:dyDescent="0.3">
      <c r="A24" s="46">
        <v>11</v>
      </c>
      <c r="B24" s="58" t="s">
        <v>7</v>
      </c>
      <c r="C24" s="58"/>
      <c r="D24" s="61" t="s">
        <v>8</v>
      </c>
      <c r="E24" s="17" t="s">
        <v>9</v>
      </c>
      <c r="F24" s="61" t="s">
        <v>10</v>
      </c>
      <c r="G24" s="61" t="s">
        <v>11</v>
      </c>
      <c r="H24" s="17" t="s">
        <v>12</v>
      </c>
      <c r="I24" s="61" t="s">
        <v>10</v>
      </c>
      <c r="J24" s="61" t="s">
        <v>11</v>
      </c>
      <c r="K24" s="69"/>
    </row>
    <row r="25" spans="1:11" ht="17.399999999999999" hidden="1" x14ac:dyDescent="0.3">
      <c r="A25" s="46">
        <v>12</v>
      </c>
      <c r="B25" s="31" t="s">
        <v>13</v>
      </c>
      <c r="C25" s="70"/>
      <c r="D25" s="33">
        <v>757239</v>
      </c>
      <c r="E25" s="33">
        <v>754761</v>
      </c>
      <c r="F25" s="33">
        <f t="shared" ref="F25:F31" si="4">D25-E25</f>
        <v>2478</v>
      </c>
      <c r="G25" s="35">
        <f t="shared" ref="G25:G31" si="5">F25/E25</f>
        <v>3.2831585097799171E-3</v>
      </c>
      <c r="H25" s="51">
        <v>744094</v>
      </c>
      <c r="I25" s="33">
        <f t="shared" ref="I25:I30" si="6">+D25-H25</f>
        <v>13145</v>
      </c>
      <c r="J25" s="62">
        <f t="shared" ref="J25:J31" si="7">+I25/H25</f>
        <v>1.7665778786013595E-2</v>
      </c>
      <c r="K25" s="69"/>
    </row>
    <row r="26" spans="1:11" ht="17.399999999999999" hidden="1" x14ac:dyDescent="0.3">
      <c r="A26" s="46">
        <v>13</v>
      </c>
      <c r="B26" s="31" t="s">
        <v>14</v>
      </c>
      <c r="C26" s="70"/>
      <c r="D26" s="33">
        <v>55421</v>
      </c>
      <c r="E26" s="33">
        <v>55389</v>
      </c>
      <c r="F26" s="33">
        <f t="shared" si="4"/>
        <v>32</v>
      </c>
      <c r="G26" s="35">
        <f t="shared" si="5"/>
        <v>5.7773204065789238E-4</v>
      </c>
      <c r="H26" s="51">
        <v>54900</v>
      </c>
      <c r="I26" s="33">
        <f t="shared" si="6"/>
        <v>521</v>
      </c>
      <c r="J26" s="62">
        <f t="shared" si="7"/>
        <v>9.4899817850637516E-3</v>
      </c>
      <c r="K26" s="69"/>
    </row>
    <row r="27" spans="1:11" ht="17.399999999999999" hidden="1" x14ac:dyDescent="0.3">
      <c r="A27" s="46">
        <v>14</v>
      </c>
      <c r="B27" s="31" t="s">
        <v>15</v>
      </c>
      <c r="C27" s="70"/>
      <c r="D27" s="33">
        <v>391</v>
      </c>
      <c r="E27" s="33">
        <v>275</v>
      </c>
      <c r="F27" s="33">
        <f t="shared" si="4"/>
        <v>116</v>
      </c>
      <c r="G27" s="35">
        <f t="shared" si="5"/>
        <v>0.42181818181818181</v>
      </c>
      <c r="H27" s="51">
        <v>405</v>
      </c>
      <c r="I27" s="33">
        <f t="shared" si="6"/>
        <v>-14</v>
      </c>
      <c r="J27" s="62">
        <f t="shared" si="7"/>
        <v>-3.4567901234567898E-2</v>
      </c>
      <c r="K27" s="69"/>
    </row>
    <row r="28" spans="1:11" ht="17.399999999999999" hidden="1" x14ac:dyDescent="0.3">
      <c r="A28" s="46">
        <v>15</v>
      </c>
      <c r="B28" s="31" t="s">
        <v>16</v>
      </c>
      <c r="C28" s="70"/>
      <c r="D28" s="33">
        <v>2358</v>
      </c>
      <c r="E28" s="33">
        <v>2361</v>
      </c>
      <c r="F28" s="33">
        <f t="shared" si="4"/>
        <v>-3</v>
      </c>
      <c r="G28" s="35">
        <f t="shared" si="5"/>
        <v>-1.2706480304955528E-3</v>
      </c>
      <c r="H28" s="51">
        <v>2385</v>
      </c>
      <c r="I28" s="33">
        <f t="shared" si="6"/>
        <v>-27</v>
      </c>
      <c r="J28" s="62">
        <f t="shared" si="7"/>
        <v>-1.1320754716981131E-2</v>
      </c>
      <c r="K28" s="69"/>
    </row>
    <row r="29" spans="1:11" ht="17.399999999999999" hidden="1" x14ac:dyDescent="0.3">
      <c r="A29" s="46">
        <v>16</v>
      </c>
      <c r="B29" s="31" t="s">
        <v>17</v>
      </c>
      <c r="C29" s="70"/>
      <c r="D29" s="33">
        <v>11</v>
      </c>
      <c r="E29" s="33">
        <v>16</v>
      </c>
      <c r="F29" s="33">
        <f t="shared" si="4"/>
        <v>-5</v>
      </c>
      <c r="G29" s="35">
        <f t="shared" si="5"/>
        <v>-0.3125</v>
      </c>
      <c r="H29" s="51">
        <v>11</v>
      </c>
      <c r="I29" s="33">
        <f t="shared" si="6"/>
        <v>0</v>
      </c>
      <c r="J29" s="62">
        <f t="shared" si="7"/>
        <v>0</v>
      </c>
      <c r="K29" s="69"/>
    </row>
    <row r="30" spans="1:11" ht="17.399999999999999" hidden="1" x14ac:dyDescent="0.3">
      <c r="A30" s="46">
        <v>17</v>
      </c>
      <c r="B30" s="31" t="s">
        <v>37</v>
      </c>
      <c r="C30" s="70"/>
      <c r="D30" s="63">
        <v>228</v>
      </c>
      <c r="E30" s="63">
        <v>214</v>
      </c>
      <c r="F30" s="63">
        <f t="shared" si="4"/>
        <v>14</v>
      </c>
      <c r="G30" s="64">
        <f t="shared" si="5"/>
        <v>6.5420560747663545E-2</v>
      </c>
      <c r="H30" s="63">
        <v>226</v>
      </c>
      <c r="I30" s="63">
        <f t="shared" si="6"/>
        <v>2</v>
      </c>
      <c r="J30" s="65">
        <f t="shared" si="7"/>
        <v>8.8495575221238937E-3</v>
      </c>
      <c r="K30" s="69"/>
    </row>
    <row r="31" spans="1:11" ht="17.399999999999999" hidden="1" x14ac:dyDescent="0.3">
      <c r="A31" s="46">
        <v>18</v>
      </c>
      <c r="B31" s="31" t="s">
        <v>20</v>
      </c>
      <c r="C31" s="70"/>
      <c r="D31" s="34">
        <f>SUM(D25:D30)</f>
        <v>815648</v>
      </c>
      <c r="E31" s="27">
        <f>SUM(E25:E30)</f>
        <v>813016</v>
      </c>
      <c r="F31" s="34">
        <f t="shared" si="4"/>
        <v>2632</v>
      </c>
      <c r="G31" s="35">
        <f t="shared" si="5"/>
        <v>3.2373286626585455E-3</v>
      </c>
      <c r="H31" s="27">
        <f>SUM(H25:H30)</f>
        <v>802021</v>
      </c>
      <c r="I31" s="34">
        <f>SUM(I25:I30)</f>
        <v>13627</v>
      </c>
      <c r="J31" s="62">
        <f t="shared" si="7"/>
        <v>1.6990826923484546E-2</v>
      </c>
      <c r="K31" s="69"/>
    </row>
    <row r="32" spans="1:11" ht="17.399999999999999" hidden="1" x14ac:dyDescent="0.3">
      <c r="A32" s="46">
        <v>19</v>
      </c>
      <c r="B32" s="67"/>
      <c r="C32" s="67"/>
      <c r="D32" s="67"/>
      <c r="E32" s="29"/>
      <c r="F32" s="67"/>
      <c r="G32" s="67"/>
      <c r="H32" s="29"/>
      <c r="I32" s="67"/>
      <c r="J32" s="68"/>
      <c r="K32" s="69"/>
    </row>
    <row r="33" spans="1:11" ht="17.399999999999999" x14ac:dyDescent="0.3">
      <c r="A33" s="46">
        <v>9</v>
      </c>
      <c r="B33" s="112" t="s">
        <v>22</v>
      </c>
      <c r="C33" s="112"/>
      <c r="D33" s="112"/>
      <c r="E33" s="112"/>
      <c r="F33" s="112"/>
      <c r="G33" s="112"/>
      <c r="H33" s="112"/>
      <c r="I33" s="112"/>
      <c r="J33" s="112"/>
      <c r="K33" s="69"/>
    </row>
    <row r="34" spans="1:11" ht="17.399999999999999" x14ac:dyDescent="0.3">
      <c r="A34" s="46">
        <v>10</v>
      </c>
      <c r="B34" s="57"/>
      <c r="C34" s="57"/>
      <c r="D34" s="57"/>
      <c r="E34" s="15"/>
      <c r="F34" s="58" t="s">
        <v>5</v>
      </c>
      <c r="G34" s="59"/>
      <c r="H34" s="109" t="s">
        <v>6</v>
      </c>
      <c r="I34" s="109"/>
      <c r="J34" s="109"/>
      <c r="K34" s="69"/>
    </row>
    <row r="35" spans="1:11" ht="17.399999999999999" x14ac:dyDescent="0.3">
      <c r="A35" s="46">
        <v>11</v>
      </c>
      <c r="B35" s="58" t="s">
        <v>7</v>
      </c>
      <c r="C35" s="58"/>
      <c r="D35" s="61" t="s">
        <v>8</v>
      </c>
      <c r="E35" s="17" t="s">
        <v>9</v>
      </c>
      <c r="F35" s="61" t="s">
        <v>10</v>
      </c>
      <c r="G35" s="61" t="s">
        <v>11</v>
      </c>
      <c r="H35" s="17" t="s">
        <v>12</v>
      </c>
      <c r="I35" s="61" t="s">
        <v>10</v>
      </c>
      <c r="J35" s="61" t="s">
        <v>11</v>
      </c>
      <c r="K35" s="69"/>
    </row>
    <row r="36" spans="1:11" ht="17.399999999999999" x14ac:dyDescent="0.3">
      <c r="A36" s="46">
        <v>12</v>
      </c>
      <c r="B36" s="31" t="s">
        <v>13</v>
      </c>
      <c r="C36" s="70"/>
      <c r="D36" s="82">
        <v>757716</v>
      </c>
      <c r="E36" s="82">
        <v>755402</v>
      </c>
      <c r="F36" s="33">
        <f t="shared" ref="F36:F42" si="8">D36-E36</f>
        <v>2314</v>
      </c>
      <c r="G36" s="35">
        <f t="shared" ref="G36:G42" si="9">F36/E36</f>
        <v>3.0632696233263879E-3</v>
      </c>
      <c r="H36" s="84">
        <v>744530</v>
      </c>
      <c r="I36" s="33">
        <f t="shared" ref="I36:I41" si="10">+D36-H36</f>
        <v>13186</v>
      </c>
      <c r="J36" s="62">
        <f t="shared" ref="J36:J42" si="11">+I36/H36</f>
        <v>1.7710501927390435E-2</v>
      </c>
      <c r="K36" s="69"/>
    </row>
    <row r="37" spans="1:11" ht="17.399999999999999" x14ac:dyDescent="0.3">
      <c r="A37" s="46">
        <v>13</v>
      </c>
      <c r="B37" s="31" t="s">
        <v>14</v>
      </c>
      <c r="C37" s="70"/>
      <c r="D37" s="82">
        <v>55428</v>
      </c>
      <c r="E37" s="82">
        <v>55433</v>
      </c>
      <c r="F37" s="33">
        <f t="shared" si="8"/>
        <v>-5</v>
      </c>
      <c r="G37" s="35">
        <f t="shared" si="9"/>
        <v>-9.0198978947558317E-5</v>
      </c>
      <c r="H37" s="84">
        <v>54917</v>
      </c>
      <c r="I37" s="33">
        <f t="shared" si="10"/>
        <v>511</v>
      </c>
      <c r="J37" s="62">
        <f t="shared" si="11"/>
        <v>9.3049511080357632E-3</v>
      </c>
      <c r="K37" s="69"/>
    </row>
    <row r="38" spans="1:11" ht="17.399999999999999" x14ac:dyDescent="0.3">
      <c r="A38" s="46">
        <v>14</v>
      </c>
      <c r="B38" s="31" t="s">
        <v>15</v>
      </c>
      <c r="C38" s="70"/>
      <c r="D38" s="82">
        <v>391</v>
      </c>
      <c r="E38" s="82">
        <v>274</v>
      </c>
      <c r="F38" s="33">
        <f t="shared" si="8"/>
        <v>117</v>
      </c>
      <c r="G38" s="35">
        <f t="shared" si="9"/>
        <v>0.42700729927007297</v>
      </c>
      <c r="H38" s="84">
        <v>404</v>
      </c>
      <c r="I38" s="33">
        <f t="shared" si="10"/>
        <v>-13</v>
      </c>
      <c r="J38" s="62">
        <f t="shared" si="11"/>
        <v>-3.2178217821782179E-2</v>
      </c>
      <c r="K38" s="69"/>
    </row>
    <row r="39" spans="1:11" ht="17.399999999999999" x14ac:dyDescent="0.3">
      <c r="A39" s="46">
        <v>15</v>
      </c>
      <c r="B39" s="31" t="s">
        <v>16</v>
      </c>
      <c r="C39" s="70"/>
      <c r="D39" s="82">
        <v>2357</v>
      </c>
      <c r="E39" s="82">
        <v>2361</v>
      </c>
      <c r="F39" s="33">
        <f t="shared" si="8"/>
        <v>-4</v>
      </c>
      <c r="G39" s="35">
        <f t="shared" si="9"/>
        <v>-1.6941973739940702E-3</v>
      </c>
      <c r="H39" s="84">
        <v>2386</v>
      </c>
      <c r="I39" s="33">
        <f t="shared" si="10"/>
        <v>-29</v>
      </c>
      <c r="J39" s="62">
        <f t="shared" si="11"/>
        <v>-1.2154233025984913E-2</v>
      </c>
      <c r="K39" s="69"/>
    </row>
    <row r="40" spans="1:11" ht="17.399999999999999" x14ac:dyDescent="0.3">
      <c r="A40" s="46">
        <v>16</v>
      </c>
      <c r="B40" s="31" t="s">
        <v>17</v>
      </c>
      <c r="C40" s="70"/>
      <c r="D40" s="82">
        <v>11</v>
      </c>
      <c r="E40" s="82">
        <v>16</v>
      </c>
      <c r="F40" s="33">
        <f t="shared" si="8"/>
        <v>-5</v>
      </c>
      <c r="G40" s="35">
        <f t="shared" si="9"/>
        <v>-0.3125</v>
      </c>
      <c r="H40" s="84">
        <v>11</v>
      </c>
      <c r="I40" s="33">
        <f t="shared" si="10"/>
        <v>0</v>
      </c>
      <c r="J40" s="62">
        <f t="shared" si="11"/>
        <v>0</v>
      </c>
      <c r="K40" s="69"/>
    </row>
    <row r="41" spans="1:11" ht="17.399999999999999" x14ac:dyDescent="0.3">
      <c r="A41" s="46">
        <v>17</v>
      </c>
      <c r="B41" s="31" t="s">
        <v>37</v>
      </c>
      <c r="C41" s="70"/>
      <c r="D41" s="83">
        <v>228</v>
      </c>
      <c r="E41" s="83">
        <v>214</v>
      </c>
      <c r="F41" s="63">
        <f t="shared" si="8"/>
        <v>14</v>
      </c>
      <c r="G41" s="64">
        <f t="shared" si="9"/>
        <v>6.5420560747663545E-2</v>
      </c>
      <c r="H41" s="85">
        <v>226</v>
      </c>
      <c r="I41" s="63">
        <f t="shared" si="10"/>
        <v>2</v>
      </c>
      <c r="J41" s="65">
        <f t="shared" si="11"/>
        <v>8.8495575221238937E-3</v>
      </c>
      <c r="K41" s="69"/>
    </row>
    <row r="42" spans="1:11" ht="17.399999999999999" x14ac:dyDescent="0.3">
      <c r="A42" s="46">
        <v>18</v>
      </c>
      <c r="B42" s="31" t="s">
        <v>20</v>
      </c>
      <c r="C42" s="70"/>
      <c r="D42" s="34">
        <f>SUM(D36:D41)</f>
        <v>816131</v>
      </c>
      <c r="E42" s="27">
        <f>SUM(E36:E41)</f>
        <v>813700</v>
      </c>
      <c r="F42" s="34">
        <f t="shared" si="8"/>
        <v>2431</v>
      </c>
      <c r="G42" s="35">
        <f t="shared" si="9"/>
        <v>2.9875875629839007E-3</v>
      </c>
      <c r="H42" s="27">
        <f>SUM(H36:H41)</f>
        <v>802474</v>
      </c>
      <c r="I42" s="34">
        <f>SUM(I36:I41)</f>
        <v>13657</v>
      </c>
      <c r="J42" s="62">
        <f t="shared" si="11"/>
        <v>1.7018619917903884E-2</v>
      </c>
      <c r="K42" s="69"/>
    </row>
    <row r="43" spans="1:11" ht="17.399999999999999" hidden="1" x14ac:dyDescent="0.3">
      <c r="A43" s="46">
        <v>20</v>
      </c>
      <c r="B43" s="31"/>
      <c r="C43" s="70"/>
      <c r="D43" s="34"/>
      <c r="E43" s="27"/>
      <c r="F43" s="34"/>
      <c r="G43" s="35"/>
      <c r="H43" s="27"/>
      <c r="I43" s="34"/>
      <c r="J43" s="62"/>
      <c r="K43" s="69"/>
    </row>
    <row r="44" spans="1:11" ht="17.399999999999999" hidden="1" x14ac:dyDescent="0.3">
      <c r="A44" s="46">
        <v>21</v>
      </c>
      <c r="B44" s="31"/>
      <c r="C44" s="70"/>
      <c r="D44" s="34"/>
      <c r="E44" s="27"/>
      <c r="F44" s="34"/>
      <c r="G44" s="35"/>
      <c r="H44" s="27"/>
      <c r="I44" s="34"/>
      <c r="J44" s="62"/>
      <c r="K44" s="69"/>
    </row>
    <row r="45" spans="1:11" ht="17.399999999999999" x14ac:dyDescent="0.3">
      <c r="A45" s="46">
        <v>19</v>
      </c>
      <c r="B45" s="67"/>
      <c r="C45" s="67"/>
      <c r="D45" s="67"/>
      <c r="E45" s="29"/>
      <c r="F45" s="67"/>
      <c r="G45" s="67"/>
      <c r="H45" s="29"/>
      <c r="I45" s="67"/>
      <c r="J45" s="68"/>
      <c r="K45" s="69"/>
    </row>
    <row r="46" spans="1:11" ht="17.399999999999999" hidden="1" x14ac:dyDescent="0.3">
      <c r="A46" s="46">
        <v>23</v>
      </c>
      <c r="B46" s="70"/>
      <c r="C46" s="70"/>
      <c r="D46" s="70"/>
      <c r="E46" s="71"/>
      <c r="F46" s="70"/>
      <c r="G46" s="70"/>
      <c r="H46" s="71"/>
      <c r="I46" s="70"/>
      <c r="J46" s="69"/>
      <c r="K46" s="69"/>
    </row>
    <row r="47" spans="1:11" ht="17.399999999999999" hidden="1" x14ac:dyDescent="0.3">
      <c r="A47" s="46">
        <v>24</v>
      </c>
      <c r="B47" s="112" t="s">
        <v>22</v>
      </c>
      <c r="C47" s="112"/>
      <c r="D47" s="112"/>
      <c r="E47" s="112"/>
      <c r="F47" s="112"/>
      <c r="G47" s="112"/>
      <c r="H47" s="112"/>
      <c r="I47" s="112"/>
      <c r="J47" s="112"/>
      <c r="K47" s="69"/>
    </row>
    <row r="48" spans="1:11" ht="17.399999999999999" hidden="1" x14ac:dyDescent="0.3">
      <c r="A48" s="46">
        <v>25</v>
      </c>
      <c r="B48" s="57"/>
      <c r="C48" s="57"/>
      <c r="D48" s="57"/>
      <c r="E48" s="15"/>
      <c r="F48" s="58" t="s">
        <v>5</v>
      </c>
      <c r="G48" s="59"/>
      <c r="H48" s="109" t="s">
        <v>6</v>
      </c>
      <c r="I48" s="109"/>
      <c r="J48" s="109"/>
      <c r="K48" s="69"/>
    </row>
    <row r="49" spans="1:11" ht="17.399999999999999" hidden="1" x14ac:dyDescent="0.3">
      <c r="A49" s="46">
        <v>26</v>
      </c>
      <c r="B49" s="58" t="s">
        <v>7</v>
      </c>
      <c r="C49" s="58"/>
      <c r="D49" s="61" t="s">
        <v>8</v>
      </c>
      <c r="E49" s="17" t="s">
        <v>9</v>
      </c>
      <c r="F49" s="61" t="s">
        <v>10</v>
      </c>
      <c r="G49" s="61" t="s">
        <v>11</v>
      </c>
      <c r="H49" s="17" t="s">
        <v>12</v>
      </c>
      <c r="I49" s="61" t="s">
        <v>10</v>
      </c>
      <c r="J49" s="61" t="s">
        <v>11</v>
      </c>
      <c r="K49" s="69"/>
    </row>
    <row r="50" spans="1:11" ht="17.399999999999999" hidden="1" x14ac:dyDescent="0.3">
      <c r="A50" s="46">
        <v>27</v>
      </c>
      <c r="B50" s="31" t="s">
        <v>13</v>
      </c>
      <c r="C50" s="70"/>
      <c r="D50" s="33">
        <v>735749</v>
      </c>
      <c r="E50" s="51">
        <v>742352</v>
      </c>
      <c r="F50" s="33">
        <f t="shared" ref="F50:F56" si="12">D50-E50</f>
        <v>-6603</v>
      </c>
      <c r="G50" s="35">
        <f t="shared" ref="G50:G56" si="13">F50/E50</f>
        <v>-8.8947022436795479E-3</v>
      </c>
      <c r="H50" s="51">
        <v>724869</v>
      </c>
      <c r="I50" s="33">
        <f t="shared" ref="I50:I55" si="14">+D50-H50</f>
        <v>10880</v>
      </c>
      <c r="J50" s="62">
        <f t="shared" ref="J50:J56" si="15">+I50/H50</f>
        <v>1.500960863273226E-2</v>
      </c>
      <c r="K50" s="69"/>
    </row>
    <row r="51" spans="1:11" ht="17.399999999999999" hidden="1" x14ac:dyDescent="0.3">
      <c r="A51" s="46">
        <v>28</v>
      </c>
      <c r="B51" s="31" t="s">
        <v>14</v>
      </c>
      <c r="C51" s="70"/>
      <c r="D51" s="33">
        <v>54727</v>
      </c>
      <c r="E51" s="51">
        <v>55732</v>
      </c>
      <c r="F51" s="33">
        <f t="shared" si="12"/>
        <v>-1005</v>
      </c>
      <c r="G51" s="35">
        <f t="shared" si="13"/>
        <v>-1.8032728055695113E-2</v>
      </c>
      <c r="H51" s="51">
        <v>54306</v>
      </c>
      <c r="I51" s="33">
        <f t="shared" si="14"/>
        <v>421</v>
      </c>
      <c r="J51" s="62">
        <f t="shared" si="15"/>
        <v>7.7523662210437156E-3</v>
      </c>
      <c r="K51" s="69"/>
    </row>
    <row r="52" spans="1:11" ht="17.399999999999999" hidden="1" x14ac:dyDescent="0.3">
      <c r="A52" s="46">
        <v>29</v>
      </c>
      <c r="B52" s="31" t="s">
        <v>15</v>
      </c>
      <c r="C52" s="70"/>
      <c r="D52" s="33">
        <v>425</v>
      </c>
      <c r="E52" s="51">
        <v>325</v>
      </c>
      <c r="F52" s="33">
        <f t="shared" si="12"/>
        <v>100</v>
      </c>
      <c r="G52" s="35">
        <f t="shared" si="13"/>
        <v>0.30769230769230771</v>
      </c>
      <c r="H52" s="51">
        <v>443</v>
      </c>
      <c r="I52" s="33">
        <f t="shared" si="14"/>
        <v>-18</v>
      </c>
      <c r="J52" s="62">
        <f t="shared" si="15"/>
        <v>-4.0632054176072234E-2</v>
      </c>
      <c r="K52" s="69"/>
    </row>
    <row r="53" spans="1:11" ht="17.399999999999999" hidden="1" x14ac:dyDescent="0.3">
      <c r="A53" s="46">
        <v>30</v>
      </c>
      <c r="B53" s="31" t="s">
        <v>16</v>
      </c>
      <c r="C53" s="70"/>
      <c r="D53" s="33">
        <v>2389</v>
      </c>
      <c r="E53" s="51">
        <v>2349</v>
      </c>
      <c r="F53" s="33">
        <f t="shared" si="12"/>
        <v>40</v>
      </c>
      <c r="G53" s="35">
        <f t="shared" si="13"/>
        <v>1.7028522775649212E-2</v>
      </c>
      <c r="H53" s="51">
        <v>2404</v>
      </c>
      <c r="I53" s="33">
        <f t="shared" si="14"/>
        <v>-15</v>
      </c>
      <c r="J53" s="62">
        <f t="shared" si="15"/>
        <v>-6.239600665557404E-3</v>
      </c>
      <c r="K53" s="69"/>
    </row>
    <row r="54" spans="1:11" ht="17.399999999999999" hidden="1" x14ac:dyDescent="0.3">
      <c r="A54" s="46">
        <v>31</v>
      </c>
      <c r="B54" s="31" t="s">
        <v>17</v>
      </c>
      <c r="C54" s="70"/>
      <c r="D54" s="33">
        <v>12</v>
      </c>
      <c r="E54" s="51">
        <v>14</v>
      </c>
      <c r="F54" s="33">
        <f t="shared" si="12"/>
        <v>-2</v>
      </c>
      <c r="G54" s="35">
        <f t="shared" si="13"/>
        <v>-0.14285714285714285</v>
      </c>
      <c r="H54" s="51">
        <v>12</v>
      </c>
      <c r="I54" s="33">
        <f t="shared" si="14"/>
        <v>0</v>
      </c>
      <c r="J54" s="62">
        <f t="shared" si="15"/>
        <v>0</v>
      </c>
      <c r="K54" s="69"/>
    </row>
    <row r="55" spans="1:11" ht="17.399999999999999" hidden="1" x14ac:dyDescent="0.3">
      <c r="A55" s="46">
        <v>32</v>
      </c>
      <c r="B55" s="31" t="s">
        <v>37</v>
      </c>
      <c r="C55" s="70"/>
      <c r="D55" s="63">
        <v>210</v>
      </c>
      <c r="E55" s="52">
        <v>207</v>
      </c>
      <c r="F55" s="63">
        <f t="shared" si="12"/>
        <v>3</v>
      </c>
      <c r="G55" s="64">
        <f t="shared" si="13"/>
        <v>1.4492753623188406E-2</v>
      </c>
      <c r="H55" s="52">
        <v>209</v>
      </c>
      <c r="I55" s="63">
        <f t="shared" si="14"/>
        <v>1</v>
      </c>
      <c r="J55" s="65">
        <f t="shared" si="15"/>
        <v>4.7846889952153108E-3</v>
      </c>
      <c r="K55" s="69"/>
    </row>
    <row r="56" spans="1:11" ht="17.399999999999999" hidden="1" x14ac:dyDescent="0.3">
      <c r="A56" s="46">
        <v>33</v>
      </c>
      <c r="B56" s="31" t="s">
        <v>20</v>
      </c>
      <c r="C56" s="70"/>
      <c r="D56" s="34">
        <f>SUM(D50:D55)</f>
        <v>793512</v>
      </c>
      <c r="E56" s="27">
        <f>SUM(E50:E55)</f>
        <v>800979</v>
      </c>
      <c r="F56" s="34">
        <f t="shared" si="12"/>
        <v>-7467</v>
      </c>
      <c r="G56" s="35">
        <f t="shared" si="13"/>
        <v>-9.3223417842415342E-3</v>
      </c>
      <c r="H56" s="27">
        <f>SUM(H50:H55)</f>
        <v>782243</v>
      </c>
      <c r="I56" s="34">
        <f>SUM(I50:I55)</f>
        <v>11269</v>
      </c>
      <c r="J56" s="62">
        <f t="shared" si="15"/>
        <v>1.4406009385830235E-2</v>
      </c>
      <c r="K56" s="69"/>
    </row>
    <row r="57" spans="1:11" ht="17.399999999999999" hidden="1" x14ac:dyDescent="0.3">
      <c r="A57" s="46">
        <v>34</v>
      </c>
      <c r="B57" s="67"/>
      <c r="C57" s="67"/>
      <c r="D57" s="67"/>
      <c r="E57" s="29"/>
      <c r="F57" s="67"/>
      <c r="G57" s="67"/>
      <c r="H57" s="29"/>
      <c r="I57" s="67"/>
      <c r="J57" s="68"/>
      <c r="K57" s="69"/>
    </row>
    <row r="58" spans="1:11" ht="17.399999999999999" x14ac:dyDescent="0.3">
      <c r="A58" s="46">
        <v>20</v>
      </c>
      <c r="B58" s="112" t="s">
        <v>21</v>
      </c>
      <c r="C58" s="112"/>
      <c r="D58" s="112"/>
      <c r="E58" s="112"/>
      <c r="F58" s="112"/>
      <c r="G58" s="112"/>
      <c r="H58" s="112"/>
      <c r="I58" s="112"/>
      <c r="J58" s="112"/>
      <c r="K58" s="30"/>
    </row>
    <row r="59" spans="1:11" s="14" customFormat="1" ht="17.399999999999999" x14ac:dyDescent="0.3">
      <c r="A59" s="46">
        <v>21</v>
      </c>
      <c r="B59" s="59"/>
      <c r="C59" s="59"/>
      <c r="D59" s="59"/>
      <c r="E59" s="15"/>
      <c r="F59" s="58" t="s">
        <v>5</v>
      </c>
      <c r="G59" s="59"/>
      <c r="H59" s="72"/>
      <c r="I59" s="109" t="s">
        <v>6</v>
      </c>
      <c r="J59" s="109"/>
      <c r="K59" s="60"/>
    </row>
    <row r="60" spans="1:11" s="14" customFormat="1" ht="17.399999999999999" x14ac:dyDescent="0.3">
      <c r="A60" s="46">
        <v>22</v>
      </c>
      <c r="B60" s="58" t="s">
        <v>7</v>
      </c>
      <c r="C60" s="58"/>
      <c r="D60" s="61" t="s">
        <v>8</v>
      </c>
      <c r="E60" s="17" t="s">
        <v>9</v>
      </c>
      <c r="F60" s="61" t="s">
        <v>10</v>
      </c>
      <c r="G60" s="61" t="s">
        <v>11</v>
      </c>
      <c r="H60" s="17" t="s">
        <v>12</v>
      </c>
      <c r="I60" s="61" t="s">
        <v>10</v>
      </c>
      <c r="J60" s="61" t="s">
        <v>11</v>
      </c>
      <c r="K60" s="61"/>
    </row>
    <row r="61" spans="1:11" ht="17.399999999999999" x14ac:dyDescent="0.3">
      <c r="A61" s="46">
        <v>23</v>
      </c>
      <c r="B61" s="31" t="s">
        <v>13</v>
      </c>
      <c r="C61" s="31"/>
      <c r="D61" s="86">
        <v>751784</v>
      </c>
      <c r="E61" s="86">
        <v>752915</v>
      </c>
      <c r="F61" s="33">
        <f t="shared" ref="F61:F67" si="16">D61-E61</f>
        <v>-1131</v>
      </c>
      <c r="G61" s="35">
        <f t="shared" ref="G61:G67" si="17">F61/E61</f>
        <v>-1.5021615985868258E-3</v>
      </c>
      <c r="H61" s="88">
        <v>738865</v>
      </c>
      <c r="I61" s="33">
        <f t="shared" ref="I61:I66" si="18">+D61-H61</f>
        <v>12919</v>
      </c>
      <c r="J61" s="62">
        <f t="shared" ref="J61:J67" si="19">+I61/H61</f>
        <v>1.7484926204381045E-2</v>
      </c>
      <c r="K61" s="62"/>
    </row>
    <row r="62" spans="1:11" ht="17.399999999999999" x14ac:dyDescent="0.3">
      <c r="A62" s="46">
        <v>24</v>
      </c>
      <c r="B62" s="31" t="s">
        <v>14</v>
      </c>
      <c r="C62" s="31"/>
      <c r="D62" s="86">
        <v>55077</v>
      </c>
      <c r="E62" s="86">
        <v>56062</v>
      </c>
      <c r="F62" s="33">
        <f t="shared" si="16"/>
        <v>-985</v>
      </c>
      <c r="G62" s="35">
        <f t="shared" si="17"/>
        <v>-1.7569833398737113E-2</v>
      </c>
      <c r="H62" s="88">
        <v>54678</v>
      </c>
      <c r="I62" s="33">
        <f t="shared" si="18"/>
        <v>399</v>
      </c>
      <c r="J62" s="62">
        <f t="shared" si="19"/>
        <v>7.2972676396356852E-3</v>
      </c>
      <c r="K62" s="62"/>
    </row>
    <row r="63" spans="1:11" ht="17.399999999999999" x14ac:dyDescent="0.3">
      <c r="A63" s="46">
        <v>25</v>
      </c>
      <c r="B63" s="31" t="s">
        <v>15</v>
      </c>
      <c r="C63" s="31"/>
      <c r="D63" s="86">
        <v>396</v>
      </c>
      <c r="E63" s="86">
        <v>281</v>
      </c>
      <c r="F63" s="33">
        <f t="shared" si="16"/>
        <v>115</v>
      </c>
      <c r="G63" s="35">
        <f t="shared" si="17"/>
        <v>0.40925266903914592</v>
      </c>
      <c r="H63" s="88">
        <v>414</v>
      </c>
      <c r="I63" s="33">
        <f t="shared" si="18"/>
        <v>-18</v>
      </c>
      <c r="J63" s="62">
        <f t="shared" si="19"/>
        <v>-4.3478260869565216E-2</v>
      </c>
      <c r="K63" s="62"/>
    </row>
    <row r="64" spans="1:11" ht="17.399999999999999" x14ac:dyDescent="0.3">
      <c r="A64" s="46">
        <v>26</v>
      </c>
      <c r="B64" s="31" t="s">
        <v>16</v>
      </c>
      <c r="C64" s="31"/>
      <c r="D64" s="86">
        <v>2366</v>
      </c>
      <c r="E64" s="86">
        <v>2335</v>
      </c>
      <c r="F64" s="33">
        <f t="shared" si="16"/>
        <v>31</v>
      </c>
      <c r="G64" s="35">
        <f t="shared" si="17"/>
        <v>1.3276231263383297E-2</v>
      </c>
      <c r="H64" s="88">
        <v>2377</v>
      </c>
      <c r="I64" s="33">
        <f t="shared" si="18"/>
        <v>-11</v>
      </c>
      <c r="J64" s="62">
        <f t="shared" si="19"/>
        <v>-4.6276819520403873E-3</v>
      </c>
      <c r="K64" s="62"/>
    </row>
    <row r="65" spans="1:11" ht="17.399999999999999" x14ac:dyDescent="0.3">
      <c r="A65" s="46">
        <v>27</v>
      </c>
      <c r="B65" s="31" t="s">
        <v>17</v>
      </c>
      <c r="C65" s="31"/>
      <c r="D65" s="86">
        <v>11</v>
      </c>
      <c r="E65" s="86">
        <v>17</v>
      </c>
      <c r="F65" s="33">
        <f t="shared" si="16"/>
        <v>-6</v>
      </c>
      <c r="G65" s="35">
        <f t="shared" si="17"/>
        <v>-0.35294117647058826</v>
      </c>
      <c r="H65" s="88">
        <v>11</v>
      </c>
      <c r="I65" s="33">
        <f t="shared" si="18"/>
        <v>0</v>
      </c>
      <c r="J65" s="62">
        <f t="shared" si="19"/>
        <v>0</v>
      </c>
      <c r="K65" s="62"/>
    </row>
    <row r="66" spans="1:11" ht="17.399999999999999" x14ac:dyDescent="0.3">
      <c r="A66" s="46">
        <v>28</v>
      </c>
      <c r="B66" s="31" t="s">
        <v>37</v>
      </c>
      <c r="C66" s="31"/>
      <c r="D66" s="87">
        <v>227</v>
      </c>
      <c r="E66" s="87">
        <v>200</v>
      </c>
      <c r="F66" s="63">
        <f t="shared" si="16"/>
        <v>27</v>
      </c>
      <c r="G66" s="64">
        <f t="shared" si="17"/>
        <v>0.13500000000000001</v>
      </c>
      <c r="H66" s="89">
        <v>224</v>
      </c>
      <c r="I66" s="63">
        <f t="shared" si="18"/>
        <v>3</v>
      </c>
      <c r="J66" s="65">
        <f t="shared" si="19"/>
        <v>1.3392857142857142E-2</v>
      </c>
      <c r="K66" s="66"/>
    </row>
    <row r="67" spans="1:11" ht="17.399999999999999" x14ac:dyDescent="0.3">
      <c r="A67" s="46">
        <v>29</v>
      </c>
      <c r="B67" s="31" t="s">
        <v>20</v>
      </c>
      <c r="C67" s="31"/>
      <c r="D67" s="34">
        <f>SUM(D61:D66)</f>
        <v>809861</v>
      </c>
      <c r="E67" s="27">
        <f>SUM(E61:E66)</f>
        <v>811810</v>
      </c>
      <c r="F67" s="34">
        <f t="shared" si="16"/>
        <v>-1949</v>
      </c>
      <c r="G67" s="35">
        <f t="shared" si="17"/>
        <v>-2.4008080708540175E-3</v>
      </c>
      <c r="H67" s="27">
        <f>SUM(H61:H66)</f>
        <v>796569</v>
      </c>
      <c r="I67" s="34">
        <f>SUM(I61:I66)</f>
        <v>13292</v>
      </c>
      <c r="J67" s="62">
        <f t="shared" si="19"/>
        <v>1.6686564503514446E-2</v>
      </c>
      <c r="K67" s="62"/>
    </row>
    <row r="68" spans="1:11" x14ac:dyDescent="0.3">
      <c r="H68" s="3"/>
    </row>
    <row r="69" spans="1:11" x14ac:dyDescent="0.3">
      <c r="H69" s="3"/>
    </row>
    <row r="70" spans="1:11" x14ac:dyDescent="0.3">
      <c r="H70" s="3"/>
    </row>
    <row r="71" spans="1:11" x14ac:dyDescent="0.3">
      <c r="H71" s="3"/>
    </row>
    <row r="72" spans="1:11" x14ac:dyDescent="0.3">
      <c r="H72" s="3"/>
    </row>
    <row r="73" spans="1:11" x14ac:dyDescent="0.3">
      <c r="H73" s="3"/>
    </row>
    <row r="76" spans="1:11" x14ac:dyDescent="0.3">
      <c r="B76" s="45"/>
      <c r="D76" s="40"/>
      <c r="E76" s="42"/>
      <c r="F76" s="40"/>
      <c r="G76" s="40"/>
    </row>
    <row r="77" spans="1:11" x14ac:dyDescent="0.3">
      <c r="B77" s="45"/>
      <c r="D77" s="73"/>
      <c r="E77" s="74"/>
      <c r="F77" s="73"/>
      <c r="G77" s="73"/>
    </row>
    <row r="78" spans="1:11" x14ac:dyDescent="0.3">
      <c r="C78" s="75"/>
    </row>
    <row r="81" spans="2:2" x14ac:dyDescent="0.3">
      <c r="B81" s="36"/>
    </row>
  </sheetData>
  <mergeCells count="14">
    <mergeCell ref="B58:J58"/>
    <mergeCell ref="I59:J59"/>
    <mergeCell ref="B22:J22"/>
    <mergeCell ref="H23:J23"/>
    <mergeCell ref="B33:J33"/>
    <mergeCell ref="H34:J34"/>
    <mergeCell ref="B47:J47"/>
    <mergeCell ref="H48:J48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70" orientation="portrait" r:id="rId1"/>
  <headerFooter alignWithMargins="0">
    <oddFooter xml:space="preserve">&amp;L
&amp;C&amp;14 10b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815BC54D72924CA91BC0B8265787F8" ma:contentTypeVersion="104" ma:contentTypeDescription="" ma:contentTypeScope="" ma:versionID="74f53cbd8baa891c15483d98beba50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170381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7510D87-C413-4BED-86E2-6F50F6F73E59}"/>
</file>

<file path=customXml/itemProps2.xml><?xml version="1.0" encoding="utf-8"?>
<ds:datastoreItem xmlns:ds="http://schemas.openxmlformats.org/officeDocument/2006/customXml" ds:itemID="{280D9FD3-D993-45F1-A80E-D22A07F263FE}"/>
</file>

<file path=customXml/itemProps3.xml><?xml version="1.0" encoding="utf-8"?>
<ds:datastoreItem xmlns:ds="http://schemas.openxmlformats.org/officeDocument/2006/customXml" ds:itemID="{817A4B7D-7032-4450-8759-DA2D4959295C}"/>
</file>

<file path=customXml/itemProps4.xml><?xml version="1.0" encoding="utf-8"?>
<ds:datastoreItem xmlns:ds="http://schemas.openxmlformats.org/officeDocument/2006/customXml" ds:itemID="{44D2376E-A441-4025-8E87-BD35BC84E9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2017-05-15T18:34:27Z</cp:lastPrinted>
  <dcterms:created xsi:type="dcterms:W3CDTF">2014-01-09T00:48:14Z</dcterms:created>
  <dcterms:modified xsi:type="dcterms:W3CDTF">2017-05-15T18:35:13Z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0x0101006E56B4D1795A2E4DB2F0B01679ED314A00CB815BC54D72924CA91BC0B8265787F8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