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  <sheet name="Pg 6b CustCount_Gas" sheetId="2" r:id="rId2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 calcMode="autoNoTable"/>
</workbook>
</file>

<file path=xl/calcChain.xml><?xml version="1.0" encoding="utf-8"?>
<calcChain xmlns="http://schemas.openxmlformats.org/spreadsheetml/2006/main">
  <c r="G67" i="2" l="1"/>
  <c r="D67" i="2"/>
  <c r="C67" i="2"/>
  <c r="E67" i="2" s="1"/>
  <c r="F67" i="2" s="1"/>
  <c r="H66" i="2"/>
  <c r="I66" i="2" s="1"/>
  <c r="E66" i="2"/>
  <c r="F66" i="2" s="1"/>
  <c r="H65" i="2"/>
  <c r="I65" i="2" s="1"/>
  <c r="E65" i="2"/>
  <c r="F65" i="2" s="1"/>
  <c r="H64" i="2"/>
  <c r="I64" i="2" s="1"/>
  <c r="E64" i="2"/>
  <c r="F64" i="2" s="1"/>
  <c r="H63" i="2"/>
  <c r="I63" i="2" s="1"/>
  <c r="E63" i="2"/>
  <c r="F63" i="2" s="1"/>
  <c r="H62" i="2"/>
  <c r="I62" i="2" s="1"/>
  <c r="E62" i="2"/>
  <c r="F62" i="2" s="1"/>
  <c r="H61" i="2"/>
  <c r="H67" i="2" s="1"/>
  <c r="I67" i="2" s="1"/>
  <c r="E61" i="2"/>
  <c r="F61" i="2" s="1"/>
  <c r="H55" i="2"/>
  <c r="I55" i="2" s="1"/>
  <c r="G55" i="2"/>
  <c r="D55" i="2"/>
  <c r="C55" i="2"/>
  <c r="E55" i="2" s="1"/>
  <c r="F55" i="2" s="1"/>
  <c r="I54" i="2"/>
  <c r="H54" i="2"/>
  <c r="F54" i="2"/>
  <c r="E54" i="2"/>
  <c r="I53" i="2"/>
  <c r="H53" i="2"/>
  <c r="F53" i="2"/>
  <c r="E53" i="2"/>
  <c r="I52" i="2"/>
  <c r="H52" i="2"/>
  <c r="F52" i="2"/>
  <c r="E52" i="2"/>
  <c r="I51" i="2"/>
  <c r="H51" i="2"/>
  <c r="F51" i="2"/>
  <c r="E51" i="2"/>
  <c r="I50" i="2"/>
  <c r="H50" i="2"/>
  <c r="F50" i="2"/>
  <c r="E50" i="2"/>
  <c r="I49" i="2"/>
  <c r="H49" i="2"/>
  <c r="F49" i="2"/>
  <c r="E49" i="2"/>
  <c r="G41" i="2"/>
  <c r="D41" i="2"/>
  <c r="C41" i="2"/>
  <c r="E41" i="2" s="1"/>
  <c r="F41" i="2" s="1"/>
  <c r="H40" i="2"/>
  <c r="I40" i="2" s="1"/>
  <c r="E40" i="2"/>
  <c r="F40" i="2" s="1"/>
  <c r="H39" i="2"/>
  <c r="I39" i="2" s="1"/>
  <c r="E39" i="2"/>
  <c r="F39" i="2" s="1"/>
  <c r="H38" i="2"/>
  <c r="I38" i="2" s="1"/>
  <c r="E38" i="2"/>
  <c r="F38" i="2" s="1"/>
  <c r="H37" i="2"/>
  <c r="I37" i="2" s="1"/>
  <c r="E37" i="2"/>
  <c r="F37" i="2" s="1"/>
  <c r="H36" i="2"/>
  <c r="I36" i="2" s="1"/>
  <c r="E36" i="2"/>
  <c r="F36" i="2" s="1"/>
  <c r="H35" i="2"/>
  <c r="H41" i="2" s="1"/>
  <c r="I41" i="2" s="1"/>
  <c r="E35" i="2"/>
  <c r="F35" i="2" s="1"/>
  <c r="G29" i="2"/>
  <c r="D29" i="2"/>
  <c r="C29" i="2"/>
  <c r="E29" i="2" s="1"/>
  <c r="F29" i="2" s="1"/>
  <c r="H28" i="2"/>
  <c r="I28" i="2" s="1"/>
  <c r="E28" i="2"/>
  <c r="F28" i="2" s="1"/>
  <c r="H27" i="2"/>
  <c r="I27" i="2" s="1"/>
  <c r="E27" i="2"/>
  <c r="F27" i="2" s="1"/>
  <c r="H26" i="2"/>
  <c r="I26" i="2" s="1"/>
  <c r="E26" i="2"/>
  <c r="F26" i="2" s="1"/>
  <c r="H25" i="2"/>
  <c r="I25" i="2" s="1"/>
  <c r="E25" i="2"/>
  <c r="F25" i="2" s="1"/>
  <c r="H24" i="2"/>
  <c r="I24" i="2" s="1"/>
  <c r="E24" i="2"/>
  <c r="F24" i="2" s="1"/>
  <c r="H23" i="2"/>
  <c r="H29" i="2" s="1"/>
  <c r="I29" i="2" s="1"/>
  <c r="E23" i="2"/>
  <c r="F23" i="2" s="1"/>
  <c r="G17" i="2"/>
  <c r="D17" i="2"/>
  <c r="C17" i="2"/>
  <c r="E17" i="2" s="1"/>
  <c r="F17" i="2" s="1"/>
  <c r="H16" i="2"/>
  <c r="I16" i="2" s="1"/>
  <c r="E16" i="2"/>
  <c r="F16" i="2" s="1"/>
  <c r="H15" i="2"/>
  <c r="I15" i="2" s="1"/>
  <c r="E15" i="2"/>
  <c r="F15" i="2" s="1"/>
  <c r="H14" i="2"/>
  <c r="I14" i="2" s="1"/>
  <c r="E14" i="2"/>
  <c r="F14" i="2" s="1"/>
  <c r="H13" i="2"/>
  <c r="I13" i="2" s="1"/>
  <c r="E13" i="2"/>
  <c r="F13" i="2" s="1"/>
  <c r="H12" i="2"/>
  <c r="I12" i="2" s="1"/>
  <c r="E12" i="2"/>
  <c r="F12" i="2" s="1"/>
  <c r="H11" i="2"/>
  <c r="H17" i="2" s="1"/>
  <c r="I17" i="2" s="1"/>
  <c r="E11" i="2"/>
  <c r="F11" i="2" s="1"/>
  <c r="I23" i="2" l="1"/>
  <c r="I11" i="2"/>
  <c r="I35" i="2"/>
  <c r="I61" i="2"/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<sst xmlns="http://schemas.openxmlformats.org/spreadsheetml/2006/main" count="178" uniqueCount="28">
  <si>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</si>
  <si>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</si>
  <si>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</si>
  <si>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</si>
  <si>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</si>
  <si>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</si>
  <si>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</si>
  <si>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</si>
  <si>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</si>
  <si>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</si>
  <si>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</si>
  <si>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</si>
  <si>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</si>
  <si>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</si>
  <si>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</si>
  <si>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</si>
  <si>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</si>
  <si>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</si>
  <si>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</si>
  <si>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</si>
  <si>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</si>
  <si>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</si>
  <si>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</si>
  <si>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</si>
  <si>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</si>
  <si>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</si>
  <si>
    <t>GAS</t>
  </si>
  <si>
    <t>Gas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</si>
</sst>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79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166" fontId="12" fillId="0" borderId="1" xfId="0" applyNumberFormat="1" applyFont="1" applyBorder="1"/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8" fillId="0" borderId="0" xfId="0" applyFont="1" applyFill="1" applyAlignment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167" fontId="20" fillId="0" borderId="0" xfId="0" applyNumberFormat="1" applyFont="1"/>
    <xf numFmtId="167" fontId="20" fillId="0" borderId="0" xfId="0" applyNumberFormat="1" applyFont="1" applyFill="1"/>
    <xf numFmtId="0" fontId="21" fillId="0" borderId="0" xfId="0" applyFont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topLeftCell="A18" zoomScale="75" zoomScaleNormal="75" workbookViewId="0">
      <selection activeCell="L54" sqref="L54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5"/>
      <c r="K2" s="6"/>
      <c r="L2" s="6"/>
      <c r="M2" s="6"/>
    </row>
    <row r="3" spans="1:13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"/>
    </row>
    <row r="4" spans="1:13" ht="20.25" x14ac:dyDescent="0.3">
      <c r="A4" s="43">
        <v>42460</v>
      </c>
      <c r="B4" s="43"/>
      <c r="C4" s="43"/>
      <c r="D4" s="43"/>
      <c r="E4" s="43"/>
      <c r="F4" s="43"/>
      <c r="G4" s="43"/>
      <c r="H4" s="43"/>
      <c r="I4" s="43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1" t="s">
        <v>6</v>
      </c>
      <c r="H9" s="41"/>
      <c r="I9" s="41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979715</v>
      </c>
      <c r="D11" s="21">
        <v>978988</v>
      </c>
      <c r="E11" s="21">
        <f>C11-D11</f>
        <v>727</v>
      </c>
      <c r="F11" s="22">
        <f>E11/D11</f>
        <v>7.4260358656081586E-4</v>
      </c>
      <c r="G11" s="21">
        <v>968579</v>
      </c>
      <c r="H11" s="21">
        <f t="shared" ref="H11:H18" si="0">+C11-G11</f>
        <v>11136</v>
      </c>
      <c r="I11" s="22">
        <f>+H11/G11</f>
        <v>1.1497255257444152E-2</v>
      </c>
      <c r="J11" s="18"/>
    </row>
    <row r="12" spans="1:13" ht="18.75" x14ac:dyDescent="0.3">
      <c r="A12" s="19" t="s">
        <v>14</v>
      </c>
      <c r="B12" s="20"/>
      <c r="C12" s="21">
        <v>124008</v>
      </c>
      <c r="D12" s="21">
        <v>123974.9485</v>
      </c>
      <c r="E12" s="21">
        <f t="shared" ref="E12:E18" si="1">C12-D12</f>
        <v>33.051500000001397</v>
      </c>
      <c r="F12" s="22">
        <f t="shared" ref="F12:F19" si="2">E12/D12</f>
        <v>2.665982152031416E-4</v>
      </c>
      <c r="G12" s="21">
        <v>122204</v>
      </c>
      <c r="H12" s="21">
        <f t="shared" si="0"/>
        <v>1804</v>
      </c>
      <c r="I12" s="22">
        <f t="shared" ref="I12:I17" si="3">+H12/G12</f>
        <v>1.4762200909953848E-2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173.81</v>
      </c>
      <c r="E13" s="21">
        <f t="shared" si="1"/>
        <v>-14.810000000000002</v>
      </c>
      <c r="F13" s="22">
        <f t="shared" si="2"/>
        <v>-8.5207985731545949E-2</v>
      </c>
      <c r="G13" s="21">
        <v>160</v>
      </c>
      <c r="H13" s="21">
        <f t="shared" si="0"/>
        <v>-1</v>
      </c>
      <c r="I13" s="22">
        <f t="shared" si="3"/>
        <v>-6.2500000000000003E-3</v>
      </c>
      <c r="J13" s="18"/>
    </row>
    <row r="14" spans="1:13" ht="18.75" x14ac:dyDescent="0.3">
      <c r="A14" s="19" t="s">
        <v>16</v>
      </c>
      <c r="B14" s="20"/>
      <c r="C14" s="21">
        <v>3419</v>
      </c>
      <c r="D14" s="21">
        <v>3427.1229699999994</v>
      </c>
      <c r="E14" s="21">
        <f t="shared" si="1"/>
        <v>-8.1229699999994409</v>
      </c>
      <c r="F14" s="22">
        <f t="shared" si="2"/>
        <v>-2.3702009152007297E-3</v>
      </c>
      <c r="G14" s="21">
        <v>3437</v>
      </c>
      <c r="H14" s="21">
        <f t="shared" si="0"/>
        <v>-18</v>
      </c>
      <c r="I14" s="22">
        <f t="shared" si="3"/>
        <v>-5.2371254000581902E-3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3.8770300000000004</v>
      </c>
      <c r="E15" s="21">
        <f t="shared" si="1"/>
        <v>0.12296999999999958</v>
      </c>
      <c r="F15" s="22">
        <f t="shared" si="2"/>
        <v>3.1717577630299372E-2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6389</v>
      </c>
      <c r="D16" s="21">
        <v>6268.0000000000009</v>
      </c>
      <c r="E16" s="21">
        <f t="shared" si="1"/>
        <v>120.99999999999909</v>
      </c>
      <c r="F16" s="22">
        <f t="shared" si="2"/>
        <v>1.9304403318442735E-2</v>
      </c>
      <c r="G16" s="21">
        <v>6205</v>
      </c>
      <c r="H16" s="21">
        <f t="shared" si="0"/>
        <v>184</v>
      </c>
      <c r="I16" s="22">
        <f t="shared" si="3"/>
        <v>2.9653505237711524E-2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16</v>
      </c>
      <c r="E18" s="24">
        <f t="shared" si="1"/>
        <v>0</v>
      </c>
      <c r="F18" s="25">
        <f t="shared" si="2"/>
        <v>0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1113718</v>
      </c>
      <c r="D19" s="27">
        <f t="shared" ref="D19:E19" si="4">SUM(D11:D18)</f>
        <v>1112859.7585</v>
      </c>
      <c r="E19" s="27">
        <f t="shared" si="4"/>
        <v>858.24150000000111</v>
      </c>
      <c r="F19" s="22">
        <f t="shared" si="2"/>
        <v>7.712036430868941E-4</v>
      </c>
      <c r="G19" s="27">
        <f>SUM(G11:G18)</f>
        <v>1100613</v>
      </c>
      <c r="H19" s="27">
        <f>SUM(H11:H18)</f>
        <v>13105</v>
      </c>
      <c r="I19" s="22">
        <f>+H19/G19</f>
        <v>1.1907000916761841E-2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hidden="1" x14ac:dyDescent="0.3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30"/>
    </row>
    <row r="23" spans="1:10" s="14" customFormat="1" ht="18" hidden="1" x14ac:dyDescent="0.25">
      <c r="A23" s="15"/>
      <c r="B23" s="15"/>
      <c r="C23" s="15"/>
      <c r="D23" s="15"/>
      <c r="E23" s="16" t="s">
        <v>5</v>
      </c>
      <c r="F23" s="15"/>
      <c r="G23" s="41" t="s">
        <v>6</v>
      </c>
      <c r="H23" s="41"/>
      <c r="I23" s="41"/>
      <c r="J23" s="26"/>
    </row>
    <row r="24" spans="1:10" s="14" customFormat="1" ht="18" hidden="1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hidden="1" x14ac:dyDescent="0.3">
      <c r="A25" s="19" t="s">
        <v>13</v>
      </c>
      <c r="B25" s="20"/>
      <c r="C25" s="21">
        <v>978546</v>
      </c>
      <c r="D25" s="21">
        <v>978124</v>
      </c>
      <c r="E25" s="21">
        <f>C25-D25</f>
        <v>422</v>
      </c>
      <c r="F25" s="22">
        <f>E25/D25</f>
        <v>4.3143814076742828E-4</v>
      </c>
      <c r="G25" s="21">
        <v>967820</v>
      </c>
      <c r="H25" s="21">
        <f t="shared" ref="H25:H32" si="5">+C25-G25</f>
        <v>10726</v>
      </c>
      <c r="I25" s="22">
        <f t="shared" ref="I25:I32" si="6">+H25/G25</f>
        <v>1.108263933376041E-2</v>
      </c>
      <c r="J25" s="26"/>
    </row>
    <row r="26" spans="1:10" ht="18.75" hidden="1" x14ac:dyDescent="0.3">
      <c r="A26" s="19" t="s">
        <v>14</v>
      </c>
      <c r="B26" s="20"/>
      <c r="C26" s="21">
        <v>123834</v>
      </c>
      <c r="D26" s="21">
        <v>123796</v>
      </c>
      <c r="E26" s="21">
        <f t="shared" ref="E26:E32" si="7">C26-D26</f>
        <v>38</v>
      </c>
      <c r="F26" s="22">
        <f t="shared" ref="F26:F33" si="8">E26/D26</f>
        <v>3.0695660602927396E-4</v>
      </c>
      <c r="G26" s="21">
        <v>122037</v>
      </c>
      <c r="H26" s="21">
        <f t="shared" si="5"/>
        <v>1797</v>
      </c>
      <c r="I26" s="22">
        <f t="shared" si="6"/>
        <v>1.4725042405172202E-2</v>
      </c>
      <c r="J26" s="26"/>
    </row>
    <row r="27" spans="1:10" ht="18.75" hidden="1" x14ac:dyDescent="0.3">
      <c r="A27" s="19" t="s">
        <v>15</v>
      </c>
      <c r="B27" s="20"/>
      <c r="C27" s="21">
        <v>159</v>
      </c>
      <c r="D27" s="21">
        <v>174</v>
      </c>
      <c r="E27" s="21">
        <f t="shared" si="7"/>
        <v>-15</v>
      </c>
      <c r="F27" s="22">
        <f t="shared" si="8"/>
        <v>-8.6206896551724144E-2</v>
      </c>
      <c r="G27" s="21">
        <v>161</v>
      </c>
      <c r="H27" s="21">
        <f t="shared" si="5"/>
        <v>-2</v>
      </c>
      <c r="I27" s="22">
        <f t="shared" si="6"/>
        <v>-1.2422360248447204E-2</v>
      </c>
      <c r="J27" s="26"/>
    </row>
    <row r="28" spans="1:10" ht="18.75" hidden="1" x14ac:dyDescent="0.3">
      <c r="A28" s="19" t="s">
        <v>16</v>
      </c>
      <c r="B28" s="20"/>
      <c r="C28" s="21">
        <v>3419</v>
      </c>
      <c r="D28" s="21">
        <v>3429</v>
      </c>
      <c r="E28" s="21">
        <f t="shared" si="7"/>
        <v>-10</v>
      </c>
      <c r="F28" s="22">
        <f t="shared" si="8"/>
        <v>-2.9163021289005542E-3</v>
      </c>
      <c r="G28" s="21">
        <v>3439</v>
      </c>
      <c r="H28" s="21">
        <f t="shared" si="5"/>
        <v>-20</v>
      </c>
      <c r="I28" s="22">
        <f t="shared" si="6"/>
        <v>-5.815644082582146E-3</v>
      </c>
    </row>
    <row r="29" spans="1:10" ht="18.75" hidden="1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hidden="1" x14ac:dyDescent="0.3">
      <c r="A30" s="19" t="s">
        <v>18</v>
      </c>
      <c r="B30" s="20"/>
      <c r="C30" s="21">
        <v>6363</v>
      </c>
      <c r="D30" s="21">
        <v>6262</v>
      </c>
      <c r="E30" s="21">
        <f t="shared" si="7"/>
        <v>101</v>
      </c>
      <c r="F30" s="22">
        <f t="shared" si="8"/>
        <v>1.6129032258064516E-2</v>
      </c>
      <c r="G30" s="21">
        <v>6180</v>
      </c>
      <c r="H30" s="21">
        <f t="shared" si="5"/>
        <v>183</v>
      </c>
      <c r="I30" s="22">
        <f t="shared" si="6"/>
        <v>2.9611650485436892E-2</v>
      </c>
    </row>
    <row r="31" spans="1:10" ht="18.75" hidden="1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hidden="1" x14ac:dyDescent="0.3">
      <c r="A32" s="19" t="s">
        <v>20</v>
      </c>
      <c r="B32" s="23"/>
      <c r="C32" s="24">
        <v>16</v>
      </c>
      <c r="D32" s="24">
        <v>16</v>
      </c>
      <c r="E32" s="24">
        <f t="shared" si="7"/>
        <v>0</v>
      </c>
      <c r="F32" s="25">
        <f t="shared" si="8"/>
        <v>0</v>
      </c>
      <c r="G32" s="24">
        <v>16</v>
      </c>
      <c r="H32" s="24">
        <f t="shared" si="5"/>
        <v>0</v>
      </c>
      <c r="I32" s="25">
        <f t="shared" si="6"/>
        <v>0</v>
      </c>
      <c r="J32" s="26"/>
    </row>
    <row r="33" spans="1:10" ht="18.75" hidden="1" x14ac:dyDescent="0.3">
      <c r="A33" s="19" t="s">
        <v>21</v>
      </c>
      <c r="B33" s="20"/>
      <c r="C33" s="21">
        <f>SUM(C25:C32)</f>
        <v>1112349</v>
      </c>
      <c r="D33" s="21">
        <f t="shared" ref="D33:E33" si="9">SUM(D25:D32)</f>
        <v>1111813</v>
      </c>
      <c r="E33" s="27">
        <f t="shared" si="9"/>
        <v>536</v>
      </c>
      <c r="F33" s="22">
        <f t="shared" si="8"/>
        <v>4.8209546029772993E-4</v>
      </c>
      <c r="G33" s="27">
        <f>SUM(G25:G32)</f>
        <v>1099665</v>
      </c>
      <c r="H33" s="27">
        <f>SUM(H25:H32)</f>
        <v>12684</v>
      </c>
      <c r="I33" s="22">
        <f>+H33/G33</f>
        <v>1.1534421846653299E-2</v>
      </c>
      <c r="J33" s="28"/>
    </row>
    <row r="34" spans="1:10" ht="18.75" hidden="1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hidden="1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1" t="s">
        <v>6</v>
      </c>
      <c r="H38" s="41"/>
      <c r="I38" s="41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978546</v>
      </c>
      <c r="D40" s="21">
        <v>978124</v>
      </c>
      <c r="E40" s="21">
        <f>C40-D40</f>
        <v>422</v>
      </c>
      <c r="F40" s="22">
        <f>E40/D40</f>
        <v>4.3143814076742828E-4</v>
      </c>
      <c r="G40" s="21">
        <v>967820</v>
      </c>
      <c r="H40" s="21">
        <f t="shared" ref="H40:H47" si="10">+C40-G40</f>
        <v>10726</v>
      </c>
      <c r="I40" s="22">
        <f t="shared" ref="I40:I47" si="11">+H40/G40</f>
        <v>1.108263933376041E-2</v>
      </c>
      <c r="J40" s="26"/>
    </row>
    <row r="41" spans="1:10" ht="18.75" x14ac:dyDescent="0.3">
      <c r="A41" s="19" t="s">
        <v>14</v>
      </c>
      <c r="B41" s="20"/>
      <c r="C41" s="21">
        <v>123834</v>
      </c>
      <c r="D41" s="21">
        <v>123796</v>
      </c>
      <c r="E41" s="21">
        <f t="shared" ref="E41:E47" si="12">C41-D41</f>
        <v>38</v>
      </c>
      <c r="F41" s="22">
        <f t="shared" ref="F41:F48" si="13">E41/D41</f>
        <v>3.0695660602927396E-4</v>
      </c>
      <c r="G41" s="21">
        <v>122037</v>
      </c>
      <c r="H41" s="21">
        <f t="shared" si="10"/>
        <v>1797</v>
      </c>
      <c r="I41" s="22">
        <f t="shared" si="11"/>
        <v>1.4725042405172202E-2</v>
      </c>
      <c r="J41" s="26"/>
    </row>
    <row r="42" spans="1:10" ht="18.75" x14ac:dyDescent="0.3">
      <c r="A42" s="19" t="s">
        <v>15</v>
      </c>
      <c r="B42" s="20"/>
      <c r="C42" s="21">
        <v>159</v>
      </c>
      <c r="D42" s="21">
        <v>174</v>
      </c>
      <c r="E42" s="21">
        <f t="shared" si="12"/>
        <v>-15</v>
      </c>
      <c r="F42" s="22">
        <f t="shared" si="13"/>
        <v>-8.6206896551724144E-2</v>
      </c>
      <c r="G42" s="21">
        <v>161</v>
      </c>
      <c r="H42" s="21">
        <f t="shared" si="10"/>
        <v>-2</v>
      </c>
      <c r="I42" s="22">
        <f t="shared" si="11"/>
        <v>-1.2422360248447204E-2</v>
      </c>
      <c r="J42" s="26"/>
    </row>
    <row r="43" spans="1:10" ht="18.75" x14ac:dyDescent="0.3">
      <c r="A43" s="19" t="s">
        <v>16</v>
      </c>
      <c r="B43" s="20"/>
      <c r="C43" s="21">
        <v>3419</v>
      </c>
      <c r="D43" s="21">
        <v>3429</v>
      </c>
      <c r="E43" s="21">
        <f t="shared" si="12"/>
        <v>-10</v>
      </c>
      <c r="F43" s="22">
        <f t="shared" si="13"/>
        <v>-2.9163021289005542E-3</v>
      </c>
      <c r="G43" s="21">
        <v>3439</v>
      </c>
      <c r="H43" s="21">
        <f t="shared" si="10"/>
        <v>-20</v>
      </c>
      <c r="I43" s="22">
        <f t="shared" si="11"/>
        <v>-5.815644082582146E-3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6363</v>
      </c>
      <c r="D45" s="21">
        <v>6262</v>
      </c>
      <c r="E45" s="21">
        <f t="shared" si="12"/>
        <v>101</v>
      </c>
      <c r="F45" s="22">
        <f t="shared" si="13"/>
        <v>1.6129032258064516E-2</v>
      </c>
      <c r="G45" s="21">
        <v>6180</v>
      </c>
      <c r="H45" s="21">
        <f t="shared" si="10"/>
        <v>183</v>
      </c>
      <c r="I45" s="22">
        <f t="shared" si="11"/>
        <v>2.9611650485436892E-2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16</v>
      </c>
      <c r="E47" s="24">
        <f t="shared" si="12"/>
        <v>0</v>
      </c>
      <c r="F47" s="25">
        <f t="shared" si="13"/>
        <v>0</v>
      </c>
      <c r="G47" s="24">
        <v>16</v>
      </c>
      <c r="H47" s="24">
        <f t="shared" si="10"/>
        <v>0</v>
      </c>
      <c r="I47" s="25">
        <f t="shared" si="11"/>
        <v>0</v>
      </c>
      <c r="J47" s="26"/>
    </row>
    <row r="48" spans="1:10" ht="18.75" x14ac:dyDescent="0.3">
      <c r="A48" s="19" t="s">
        <v>21</v>
      </c>
      <c r="B48" s="20"/>
      <c r="C48" s="21">
        <f>SUM(C40:C47)</f>
        <v>1112349</v>
      </c>
      <c r="D48" s="21">
        <f t="shared" ref="D48:E48" si="14">SUM(D40:D47)</f>
        <v>1111813</v>
      </c>
      <c r="E48" s="27">
        <f t="shared" si="14"/>
        <v>536</v>
      </c>
      <c r="F48" s="22">
        <f t="shared" si="13"/>
        <v>4.8209546029772993E-4</v>
      </c>
      <c r="G48" s="27">
        <f>SUM(G40:G47)</f>
        <v>1099665</v>
      </c>
      <c r="H48" s="27">
        <f>SUM(H40:H47)</f>
        <v>12684</v>
      </c>
      <c r="I48" s="22">
        <f>+H48/G48</f>
        <v>1.1534421846653299E-2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6" t="s">
        <v>23</v>
      </c>
      <c r="B52" s="46"/>
      <c r="C52" s="46"/>
      <c r="D52" s="46"/>
      <c r="E52" s="46"/>
      <c r="F52" s="46"/>
      <c r="G52" s="46"/>
      <c r="H52" s="46"/>
      <c r="I52" s="46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1" t="s">
        <v>6</v>
      </c>
      <c r="H53" s="41"/>
      <c r="I53" s="41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973511</v>
      </c>
      <c r="D55" s="21">
        <v>989475</v>
      </c>
      <c r="E55" s="21">
        <f>C55-D55</f>
        <v>-15964</v>
      </c>
      <c r="F55" s="22">
        <f>E55/D55</f>
        <v>-1.6133808332701685E-2</v>
      </c>
      <c r="G55" s="21">
        <v>963052</v>
      </c>
      <c r="H55" s="21">
        <f t="shared" ref="H55:H62" si="15">+C55-G55</f>
        <v>10459</v>
      </c>
      <c r="I55" s="22">
        <f t="shared" ref="I55:I62" si="16">+H55/G55</f>
        <v>1.0860265073952394E-2</v>
      </c>
      <c r="J55" s="28"/>
    </row>
    <row r="56" spans="1:10" ht="18.75" x14ac:dyDescent="0.3">
      <c r="A56" s="19" t="s">
        <v>14</v>
      </c>
      <c r="B56" s="20"/>
      <c r="C56" s="21">
        <v>123362</v>
      </c>
      <c r="D56" s="21">
        <v>123533</v>
      </c>
      <c r="E56" s="21">
        <f t="shared" ref="E56:E62" si="17">C56-D56</f>
        <v>-171</v>
      </c>
      <c r="F56" s="22">
        <f t="shared" ref="F56:F63" si="18">E56/D56</f>
        <v>-1.3842455052496094E-3</v>
      </c>
      <c r="G56" s="21">
        <v>121590</v>
      </c>
      <c r="H56" s="21">
        <f t="shared" si="15"/>
        <v>1772</v>
      </c>
      <c r="I56" s="22">
        <f t="shared" si="16"/>
        <v>1.4573566905173124E-2</v>
      </c>
    </row>
    <row r="57" spans="1:10" ht="18.75" x14ac:dyDescent="0.3">
      <c r="A57" s="19" t="s">
        <v>15</v>
      </c>
      <c r="B57" s="20"/>
      <c r="C57" s="21">
        <v>160</v>
      </c>
      <c r="D57" s="21">
        <v>170</v>
      </c>
      <c r="E57" s="21">
        <f t="shared" si="17"/>
        <v>-10</v>
      </c>
      <c r="F57" s="22">
        <f t="shared" si="18"/>
        <v>-5.8823529411764705E-2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3425</v>
      </c>
      <c r="D58" s="21">
        <v>3414</v>
      </c>
      <c r="E58" s="21">
        <f t="shared" si="17"/>
        <v>11</v>
      </c>
      <c r="F58" s="22">
        <f t="shared" si="18"/>
        <v>3.2220269478617459E-3</v>
      </c>
      <c r="G58" s="21">
        <v>3436</v>
      </c>
      <c r="H58" s="21">
        <f t="shared" si="15"/>
        <v>-11</v>
      </c>
      <c r="I58" s="22">
        <f t="shared" si="16"/>
        <v>-3.2013969732246797E-3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6320</v>
      </c>
      <c r="D60" s="21">
        <v>6119</v>
      </c>
      <c r="E60" s="21">
        <f t="shared" si="17"/>
        <v>201</v>
      </c>
      <c r="F60" s="22">
        <f t="shared" si="18"/>
        <v>3.2848504657623796E-2</v>
      </c>
      <c r="G60" s="21">
        <v>6076</v>
      </c>
      <c r="H60" s="21">
        <f t="shared" si="15"/>
        <v>244</v>
      </c>
      <c r="I60" s="22">
        <f t="shared" si="16"/>
        <v>4.0157998683344305E-2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16</v>
      </c>
      <c r="H62" s="24">
        <f t="shared" si="15"/>
        <v>0</v>
      </c>
      <c r="I62" s="25">
        <f t="shared" si="16"/>
        <v>0</v>
      </c>
    </row>
    <row r="63" spans="1:10" ht="18.75" x14ac:dyDescent="0.3">
      <c r="A63" s="19" t="s">
        <v>21</v>
      </c>
      <c r="B63" s="20"/>
      <c r="C63" s="21">
        <f>SUM(C55:C62)</f>
        <v>1106806</v>
      </c>
      <c r="D63" s="21">
        <f t="shared" ref="D63:E63" si="19">SUM(D55:D62)</f>
        <v>1122740</v>
      </c>
      <c r="E63" s="27">
        <f t="shared" si="19"/>
        <v>-15934</v>
      </c>
      <c r="F63" s="22">
        <f t="shared" si="18"/>
        <v>-1.4192065838929761E-2</v>
      </c>
      <c r="G63" s="27">
        <f>SUM(G55:G62)</f>
        <v>1094343</v>
      </c>
      <c r="H63" s="27">
        <f>SUM(H55:H62)</f>
        <v>12463</v>
      </c>
      <c r="I63" s="22">
        <f>+H63/G63</f>
        <v>1.1388568300797831E-2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zoomScale="70" zoomScaleNormal="70" workbookViewId="0">
      <selection activeCell="C59" sqref="C59"/>
    </sheetView>
  </sheetViews>
  <sheetFormatPr defaultColWidth="8.85546875" defaultRowHeight="16.5" x14ac:dyDescent="0.3"/>
  <cols>
    <col min="1" max="1" width="36.7109375" style="4" customWidth="1"/>
    <col min="2" max="2" width="1.140625" style="4" customWidth="1"/>
    <col min="3" max="3" width="13.140625" style="4" bestFit="1" customWidth="1"/>
    <col min="4" max="4" width="13.140625" style="3" bestFit="1" customWidth="1"/>
    <col min="5" max="5" width="15.85546875" style="4" customWidth="1"/>
    <col min="6" max="6" width="14.5703125" style="4" customWidth="1"/>
    <col min="7" max="7" width="15.7109375" style="4" customWidth="1"/>
    <col min="8" max="8" width="15.5703125" style="4" customWidth="1"/>
    <col min="9" max="9" width="17.7109375" style="4" customWidth="1"/>
    <col min="10" max="10" width="9.5703125" style="4" customWidth="1"/>
    <col min="11" max="16384" width="8.85546875" style="4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0"/>
    </row>
    <row r="3" spans="1:10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20.25" x14ac:dyDescent="0.3">
      <c r="A4" s="48">
        <v>42460</v>
      </c>
      <c r="B4" s="48"/>
      <c r="C4" s="48"/>
      <c r="D4" s="48"/>
      <c r="E4" s="48"/>
      <c r="F4" s="48"/>
      <c r="G4" s="48"/>
      <c r="H4" s="48"/>
      <c r="I4" s="48"/>
      <c r="J4" s="7"/>
    </row>
    <row r="5" spans="1:10" x14ac:dyDescent="0.3">
      <c r="A5" s="49"/>
      <c r="B5" s="49"/>
      <c r="C5" s="50"/>
      <c r="D5" s="9"/>
      <c r="E5" s="50"/>
      <c r="F5" s="50"/>
      <c r="G5" s="50"/>
      <c r="H5" s="50"/>
      <c r="I5" s="50"/>
      <c r="J5" s="50"/>
    </row>
    <row r="6" spans="1:10" ht="18.75" x14ac:dyDescent="0.3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11"/>
    </row>
    <row r="8" spans="1:10" s="14" customFormat="1" ht="18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12"/>
    </row>
    <row r="9" spans="1:10" s="14" customFormat="1" ht="18" x14ac:dyDescent="0.25">
      <c r="A9" s="53"/>
      <c r="B9" s="53"/>
      <c r="C9" s="53"/>
      <c r="D9" s="15"/>
      <c r="E9" s="54" t="s">
        <v>5</v>
      </c>
      <c r="F9" s="55"/>
      <c r="G9" s="56" t="s">
        <v>6</v>
      </c>
      <c r="H9" s="56"/>
      <c r="I9" s="56"/>
      <c r="J9" s="57"/>
    </row>
    <row r="10" spans="1:10" s="14" customFormat="1" ht="18" x14ac:dyDescent="0.25">
      <c r="A10" s="54" t="s">
        <v>7</v>
      </c>
      <c r="B10" s="54"/>
      <c r="C10" s="58" t="s">
        <v>8</v>
      </c>
      <c r="D10" s="17" t="s">
        <v>9</v>
      </c>
      <c r="E10" s="58" t="s">
        <v>10</v>
      </c>
      <c r="F10" s="58" t="s">
        <v>11</v>
      </c>
      <c r="G10" s="17" t="s">
        <v>12</v>
      </c>
      <c r="H10" s="58" t="s">
        <v>10</v>
      </c>
      <c r="I10" s="58" t="s">
        <v>11</v>
      </c>
      <c r="J10" s="58"/>
    </row>
    <row r="11" spans="1:10" ht="18.75" x14ac:dyDescent="0.3">
      <c r="A11" s="31" t="s">
        <v>13</v>
      </c>
      <c r="B11" s="31"/>
      <c r="C11" s="21">
        <v>745907</v>
      </c>
      <c r="D11" s="21">
        <v>749751.00000000023</v>
      </c>
      <c r="E11" s="33">
        <f t="shared" ref="E11:E17" si="0">C11-D11</f>
        <v>-3844.0000000002328</v>
      </c>
      <c r="F11" s="35">
        <f t="shared" ref="F11:F17" si="1">E11/D11</f>
        <v>-5.1270355091226705E-3</v>
      </c>
      <c r="G11" s="21">
        <v>736498</v>
      </c>
      <c r="H11" s="33">
        <f t="shared" ref="H11:H16" si="2">+C11-G11</f>
        <v>9409</v>
      </c>
      <c r="I11" s="59">
        <f t="shared" ref="I11:I17" si="3">+H11/G11</f>
        <v>1.2775323218800323E-2</v>
      </c>
      <c r="J11" s="59"/>
    </row>
    <row r="12" spans="1:10" ht="18.75" x14ac:dyDescent="0.3">
      <c r="A12" s="31" t="s">
        <v>14</v>
      </c>
      <c r="B12" s="31"/>
      <c r="C12" s="21">
        <v>54977</v>
      </c>
      <c r="D12" s="21">
        <v>55967.999999999993</v>
      </c>
      <c r="E12" s="33">
        <f t="shared" si="0"/>
        <v>-990.99999999999272</v>
      </c>
      <c r="F12" s="35">
        <f t="shared" si="1"/>
        <v>-1.7706546598055904E-2</v>
      </c>
      <c r="G12" s="21">
        <v>54730</v>
      </c>
      <c r="H12" s="33">
        <f t="shared" si="2"/>
        <v>247</v>
      </c>
      <c r="I12" s="59">
        <f t="shared" si="3"/>
        <v>4.513064133016627E-3</v>
      </c>
      <c r="J12" s="59"/>
    </row>
    <row r="13" spans="1:10" ht="18.75" x14ac:dyDescent="0.3">
      <c r="A13" s="31" t="s">
        <v>15</v>
      </c>
      <c r="B13" s="31"/>
      <c r="C13" s="21">
        <v>403</v>
      </c>
      <c r="D13" s="21">
        <v>286.14285714285677</v>
      </c>
      <c r="E13" s="33">
        <f t="shared" si="0"/>
        <v>116.85714285714323</v>
      </c>
      <c r="F13" s="35">
        <f t="shared" si="1"/>
        <v>0.40838741887169427</v>
      </c>
      <c r="G13" s="21">
        <v>425</v>
      </c>
      <c r="H13" s="33">
        <f t="shared" si="2"/>
        <v>-22</v>
      </c>
      <c r="I13" s="59">
        <f t="shared" si="3"/>
        <v>-5.1764705882352942E-2</v>
      </c>
      <c r="J13" s="59"/>
    </row>
    <row r="14" spans="1:10" ht="18.75" x14ac:dyDescent="0.3">
      <c r="A14" s="31" t="s">
        <v>16</v>
      </c>
      <c r="B14" s="31"/>
      <c r="C14" s="21">
        <v>2385</v>
      </c>
      <c r="D14" s="21">
        <v>2348.9999999999991</v>
      </c>
      <c r="E14" s="33">
        <f t="shared" si="0"/>
        <v>36.000000000000909</v>
      </c>
      <c r="F14" s="35">
        <f t="shared" si="1"/>
        <v>1.5325670498084684E-2</v>
      </c>
      <c r="G14" s="21">
        <v>2385</v>
      </c>
      <c r="H14" s="33">
        <f t="shared" si="2"/>
        <v>0</v>
      </c>
      <c r="I14" s="59">
        <f t="shared" si="3"/>
        <v>0</v>
      </c>
      <c r="J14" s="59"/>
    </row>
    <row r="15" spans="1:10" ht="18.75" x14ac:dyDescent="0.3">
      <c r="A15" s="31" t="s">
        <v>17</v>
      </c>
      <c r="B15" s="31"/>
      <c r="C15" s="21">
        <v>11</v>
      </c>
      <c r="D15" s="21">
        <v>17.042328042328059</v>
      </c>
      <c r="E15" s="33">
        <f t="shared" si="0"/>
        <v>-6.0423280423280588</v>
      </c>
      <c r="F15" s="35">
        <f t="shared" si="1"/>
        <v>-0.35454827693263025</v>
      </c>
      <c r="G15" s="21">
        <v>12</v>
      </c>
      <c r="H15" s="33">
        <f t="shared" si="2"/>
        <v>-1</v>
      </c>
      <c r="I15" s="59">
        <f t="shared" si="3"/>
        <v>-8.3333333333333329E-2</v>
      </c>
      <c r="J15" s="59"/>
    </row>
    <row r="16" spans="1:10" ht="18.75" x14ac:dyDescent="0.3">
      <c r="A16" s="31" t="s">
        <v>27</v>
      </c>
      <c r="B16" s="31"/>
      <c r="C16" s="24">
        <v>226</v>
      </c>
      <c r="D16" s="24">
        <v>196.81481481481495</v>
      </c>
      <c r="E16" s="60">
        <f t="shared" si="0"/>
        <v>29.185185185185048</v>
      </c>
      <c r="F16" s="61">
        <f t="shared" si="1"/>
        <v>0.14828754234098529</v>
      </c>
      <c r="G16" s="60">
        <v>212</v>
      </c>
      <c r="H16" s="60">
        <f t="shared" si="2"/>
        <v>14</v>
      </c>
      <c r="I16" s="62">
        <f t="shared" si="3"/>
        <v>6.6037735849056603E-2</v>
      </c>
      <c r="J16" s="63"/>
    </row>
    <row r="17" spans="1:10" ht="18.75" x14ac:dyDescent="0.3">
      <c r="A17" s="31" t="s">
        <v>21</v>
      </c>
      <c r="B17" s="31"/>
      <c r="C17" s="34">
        <f>SUM(C11:C16)</f>
        <v>803909</v>
      </c>
      <c r="D17" s="27">
        <f>SUM(D11:D16)</f>
        <v>808568.00000000023</v>
      </c>
      <c r="E17" s="34">
        <f t="shared" si="0"/>
        <v>-4659.0000000002328</v>
      </c>
      <c r="F17" s="35">
        <f t="shared" si="1"/>
        <v>-5.7620385669482736E-3</v>
      </c>
      <c r="G17" s="27">
        <f>SUM(G11:G16)</f>
        <v>794262</v>
      </c>
      <c r="H17" s="34">
        <f>SUM(H11:H16)</f>
        <v>9647</v>
      </c>
      <c r="I17" s="59">
        <f t="shared" si="3"/>
        <v>1.2145866225502415E-2</v>
      </c>
      <c r="J17" s="59"/>
    </row>
    <row r="18" spans="1:10" ht="18.75" x14ac:dyDescent="0.3">
      <c r="A18" s="64"/>
      <c r="B18" s="64"/>
      <c r="C18" s="64"/>
      <c r="D18" s="29"/>
      <c r="E18" s="64"/>
      <c r="F18" s="64"/>
      <c r="G18" s="29"/>
      <c r="H18" s="64"/>
      <c r="I18" s="65"/>
      <c r="J18" s="66"/>
    </row>
    <row r="19" spans="1:10" ht="18.75" hidden="1" x14ac:dyDescent="0.3">
      <c r="A19" s="67"/>
      <c r="B19" s="67"/>
      <c r="C19" s="67"/>
      <c r="D19" s="39"/>
      <c r="E19" s="67"/>
      <c r="F19" s="67"/>
      <c r="G19" s="39"/>
      <c r="H19" s="67"/>
      <c r="I19" s="66"/>
      <c r="J19" s="66"/>
    </row>
    <row r="20" spans="1:10" ht="18.75" hidden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6"/>
    </row>
    <row r="21" spans="1:10" ht="18.75" hidden="1" x14ac:dyDescent="0.3">
      <c r="A21" s="53"/>
      <c r="B21" s="53"/>
      <c r="C21" s="53"/>
      <c r="D21" s="15"/>
      <c r="E21" s="54" t="s">
        <v>5</v>
      </c>
      <c r="F21" s="55"/>
      <c r="G21" s="56" t="s">
        <v>6</v>
      </c>
      <c r="H21" s="56"/>
      <c r="I21" s="56"/>
      <c r="J21" s="66"/>
    </row>
    <row r="22" spans="1:10" ht="18.75" hidden="1" x14ac:dyDescent="0.3">
      <c r="A22" s="54" t="s">
        <v>7</v>
      </c>
      <c r="B22" s="54"/>
      <c r="C22" s="58" t="s">
        <v>8</v>
      </c>
      <c r="D22" s="17" t="s">
        <v>9</v>
      </c>
      <c r="E22" s="58" t="s">
        <v>10</v>
      </c>
      <c r="F22" s="58" t="s">
        <v>11</v>
      </c>
      <c r="G22" s="17" t="s">
        <v>12</v>
      </c>
      <c r="H22" s="58" t="s">
        <v>10</v>
      </c>
      <c r="I22" s="58" t="s">
        <v>11</v>
      </c>
      <c r="J22" s="66"/>
    </row>
    <row r="23" spans="1:10" ht="18.75" hidden="1" x14ac:dyDescent="0.3">
      <c r="A23" s="31" t="s">
        <v>13</v>
      </c>
      <c r="B23" s="67"/>
      <c r="C23" s="33">
        <v>744989</v>
      </c>
      <c r="D23" s="21">
        <v>748695</v>
      </c>
      <c r="E23" s="33">
        <f t="shared" ref="E23:E29" si="4">C23-D23</f>
        <v>-3706</v>
      </c>
      <c r="F23" s="35">
        <f t="shared" ref="F23:F29" si="5">E23/D23</f>
        <v>-4.9499462397905687E-3</v>
      </c>
      <c r="G23" s="21">
        <v>735749</v>
      </c>
      <c r="H23" s="33">
        <f t="shared" ref="H23:H28" si="6">+C23-G23</f>
        <v>9240</v>
      </c>
      <c r="I23" s="59">
        <f t="shared" ref="I23:I29" si="7">+H23/G23</f>
        <v>1.2558630728686005E-2</v>
      </c>
      <c r="J23" s="66"/>
    </row>
    <row r="24" spans="1:10" ht="18.75" hidden="1" x14ac:dyDescent="0.3">
      <c r="A24" s="31" t="s">
        <v>14</v>
      </c>
      <c r="B24" s="67"/>
      <c r="C24" s="33">
        <v>54937</v>
      </c>
      <c r="D24" s="21">
        <v>55875</v>
      </c>
      <c r="E24" s="33">
        <f t="shared" si="4"/>
        <v>-938</v>
      </c>
      <c r="F24" s="35">
        <f t="shared" si="5"/>
        <v>-1.6787472035794185E-2</v>
      </c>
      <c r="G24" s="21">
        <v>54727</v>
      </c>
      <c r="H24" s="33">
        <f t="shared" si="6"/>
        <v>210</v>
      </c>
      <c r="I24" s="59">
        <f t="shared" si="7"/>
        <v>3.8372284247263689E-3</v>
      </c>
      <c r="J24" s="66"/>
    </row>
    <row r="25" spans="1:10" ht="18.75" hidden="1" x14ac:dyDescent="0.3">
      <c r="A25" s="31" t="s">
        <v>15</v>
      </c>
      <c r="B25" s="67"/>
      <c r="C25" s="33">
        <v>404</v>
      </c>
      <c r="D25" s="21">
        <v>287</v>
      </c>
      <c r="E25" s="33">
        <f t="shared" si="4"/>
        <v>117</v>
      </c>
      <c r="F25" s="35">
        <f t="shared" si="5"/>
        <v>0.40766550522648082</v>
      </c>
      <c r="G25" s="21">
        <v>425</v>
      </c>
      <c r="H25" s="33">
        <f t="shared" si="6"/>
        <v>-21</v>
      </c>
      <c r="I25" s="59">
        <f t="shared" si="7"/>
        <v>-4.9411764705882349E-2</v>
      </c>
      <c r="J25" s="66"/>
    </row>
    <row r="26" spans="1:10" ht="18.75" hidden="1" x14ac:dyDescent="0.3">
      <c r="A26" s="31" t="s">
        <v>16</v>
      </c>
      <c r="B26" s="67"/>
      <c r="C26" s="33">
        <v>2385</v>
      </c>
      <c r="D26" s="21">
        <v>2350</v>
      </c>
      <c r="E26" s="33">
        <f t="shared" si="4"/>
        <v>35</v>
      </c>
      <c r="F26" s="35">
        <f t="shared" si="5"/>
        <v>1.4893617021276596E-2</v>
      </c>
      <c r="G26" s="21">
        <v>2389</v>
      </c>
      <c r="H26" s="33">
        <f t="shared" si="6"/>
        <v>-4</v>
      </c>
      <c r="I26" s="59">
        <f t="shared" si="7"/>
        <v>-1.6743407283382169E-3</v>
      </c>
      <c r="J26" s="66"/>
    </row>
    <row r="27" spans="1:10" ht="18.75" hidden="1" x14ac:dyDescent="0.3">
      <c r="A27" s="31" t="s">
        <v>17</v>
      </c>
      <c r="B27" s="67"/>
      <c r="C27" s="33">
        <v>11</v>
      </c>
      <c r="D27" s="21">
        <v>17</v>
      </c>
      <c r="E27" s="33">
        <f t="shared" si="4"/>
        <v>-6</v>
      </c>
      <c r="F27" s="35">
        <f t="shared" si="5"/>
        <v>-0.35294117647058826</v>
      </c>
      <c r="G27" s="21">
        <v>12</v>
      </c>
      <c r="H27" s="33">
        <f t="shared" si="6"/>
        <v>-1</v>
      </c>
      <c r="I27" s="59">
        <f t="shared" si="7"/>
        <v>-8.3333333333333329E-2</v>
      </c>
      <c r="J27" s="66"/>
    </row>
    <row r="28" spans="1:10" ht="18.75" hidden="1" x14ac:dyDescent="0.3">
      <c r="A28" s="31" t="s">
        <v>27</v>
      </c>
      <c r="B28" s="67"/>
      <c r="C28" s="60">
        <v>226</v>
      </c>
      <c r="D28" s="24">
        <v>197</v>
      </c>
      <c r="E28" s="60">
        <f t="shared" si="4"/>
        <v>29</v>
      </c>
      <c r="F28" s="61">
        <f t="shared" si="5"/>
        <v>0.14720812182741116</v>
      </c>
      <c r="G28" s="60">
        <v>210</v>
      </c>
      <c r="H28" s="60">
        <f t="shared" si="6"/>
        <v>16</v>
      </c>
      <c r="I28" s="62">
        <f t="shared" si="7"/>
        <v>7.6190476190476197E-2</v>
      </c>
      <c r="J28" s="66"/>
    </row>
    <row r="29" spans="1:10" ht="18.75" hidden="1" x14ac:dyDescent="0.3">
      <c r="A29" s="31" t="s">
        <v>21</v>
      </c>
      <c r="B29" s="67"/>
      <c r="C29" s="34">
        <f>SUM(C23:C28)</f>
        <v>802952</v>
      </c>
      <c r="D29" s="27">
        <f>SUM(D23:D28)</f>
        <v>807421</v>
      </c>
      <c r="E29" s="34">
        <f t="shared" si="4"/>
        <v>-4469</v>
      </c>
      <c r="F29" s="35">
        <f t="shared" si="5"/>
        <v>-5.5349068206053597E-3</v>
      </c>
      <c r="G29" s="27">
        <f>SUM(G23:G28)</f>
        <v>793512</v>
      </c>
      <c r="H29" s="34">
        <f>SUM(H23:H28)</f>
        <v>9440</v>
      </c>
      <c r="I29" s="59">
        <f t="shared" si="7"/>
        <v>1.1896480456502233E-2</v>
      </c>
      <c r="J29" s="66"/>
    </row>
    <row r="30" spans="1:10" ht="18.75" hidden="1" x14ac:dyDescent="0.3">
      <c r="A30" s="64"/>
      <c r="B30" s="64"/>
      <c r="C30" s="64"/>
      <c r="D30" s="29"/>
      <c r="E30" s="64"/>
      <c r="F30" s="64"/>
      <c r="G30" s="29"/>
      <c r="H30" s="64"/>
      <c r="I30" s="65"/>
      <c r="J30" s="66"/>
    </row>
    <row r="31" spans="1:10" ht="18.75" x14ac:dyDescent="0.3">
      <c r="A31" s="67"/>
      <c r="B31" s="67"/>
      <c r="C31" s="67"/>
      <c r="D31" s="39"/>
      <c r="E31" s="67"/>
      <c r="F31" s="67"/>
      <c r="G31" s="39"/>
      <c r="H31" s="67"/>
      <c r="I31" s="66"/>
      <c r="J31" s="66"/>
    </row>
    <row r="32" spans="1:10" ht="18.75" x14ac:dyDescent="0.3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6"/>
    </row>
    <row r="33" spans="1:10" ht="18.75" x14ac:dyDescent="0.3">
      <c r="A33" s="53"/>
      <c r="B33" s="53"/>
      <c r="C33" s="53"/>
      <c r="D33" s="15"/>
      <c r="E33" s="54" t="s">
        <v>5</v>
      </c>
      <c r="F33" s="55"/>
      <c r="G33" s="56" t="s">
        <v>6</v>
      </c>
      <c r="H33" s="56"/>
      <c r="I33" s="56"/>
      <c r="J33" s="66"/>
    </row>
    <row r="34" spans="1:10" ht="18.75" x14ac:dyDescent="0.3">
      <c r="A34" s="54" t="s">
        <v>7</v>
      </c>
      <c r="B34" s="54"/>
      <c r="C34" s="58" t="s">
        <v>8</v>
      </c>
      <c r="D34" s="17" t="s">
        <v>9</v>
      </c>
      <c r="E34" s="58" t="s">
        <v>10</v>
      </c>
      <c r="F34" s="58" t="s">
        <v>11</v>
      </c>
      <c r="G34" s="17" t="s">
        <v>12</v>
      </c>
      <c r="H34" s="58" t="s">
        <v>10</v>
      </c>
      <c r="I34" s="58" t="s">
        <v>11</v>
      </c>
      <c r="J34" s="66"/>
    </row>
    <row r="35" spans="1:10" ht="18.75" x14ac:dyDescent="0.3">
      <c r="A35" s="31" t="s">
        <v>13</v>
      </c>
      <c r="B35" s="67"/>
      <c r="C35" s="33">
        <v>744989</v>
      </c>
      <c r="D35" s="21">
        <v>748695</v>
      </c>
      <c r="E35" s="33">
        <f t="shared" ref="E35:E41" si="8">C35-D35</f>
        <v>-3706</v>
      </c>
      <c r="F35" s="35">
        <f t="shared" ref="F35:F41" si="9">E35/D35</f>
        <v>-4.9499462397905687E-3</v>
      </c>
      <c r="G35" s="21">
        <v>735749</v>
      </c>
      <c r="H35" s="33">
        <f t="shared" ref="H35:H40" si="10">+C35-G35</f>
        <v>9240</v>
      </c>
      <c r="I35" s="59">
        <f t="shared" ref="I35:I41" si="11">+H35/G35</f>
        <v>1.2558630728686005E-2</v>
      </c>
      <c r="J35" s="66"/>
    </row>
    <row r="36" spans="1:10" ht="18.75" x14ac:dyDescent="0.3">
      <c r="A36" s="31" t="s">
        <v>14</v>
      </c>
      <c r="B36" s="67"/>
      <c r="C36" s="33">
        <v>54937</v>
      </c>
      <c r="D36" s="21">
        <v>55875</v>
      </c>
      <c r="E36" s="33">
        <f t="shared" si="8"/>
        <v>-938</v>
      </c>
      <c r="F36" s="35">
        <f t="shared" si="9"/>
        <v>-1.6787472035794185E-2</v>
      </c>
      <c r="G36" s="21">
        <v>54727</v>
      </c>
      <c r="H36" s="33">
        <f t="shared" si="10"/>
        <v>210</v>
      </c>
      <c r="I36" s="59">
        <f t="shared" si="11"/>
        <v>3.8372284247263689E-3</v>
      </c>
      <c r="J36" s="66"/>
    </row>
    <row r="37" spans="1:10" ht="18.75" x14ac:dyDescent="0.3">
      <c r="A37" s="31" t="s">
        <v>15</v>
      </c>
      <c r="B37" s="67"/>
      <c r="C37" s="33">
        <v>404</v>
      </c>
      <c r="D37" s="21">
        <v>287</v>
      </c>
      <c r="E37" s="33">
        <f t="shared" si="8"/>
        <v>117</v>
      </c>
      <c r="F37" s="35">
        <f t="shared" si="9"/>
        <v>0.40766550522648082</v>
      </c>
      <c r="G37" s="21">
        <v>425</v>
      </c>
      <c r="H37" s="33">
        <f t="shared" si="10"/>
        <v>-21</v>
      </c>
      <c r="I37" s="59">
        <f t="shared" si="11"/>
        <v>-4.9411764705882349E-2</v>
      </c>
      <c r="J37" s="66"/>
    </row>
    <row r="38" spans="1:10" ht="18.75" x14ac:dyDescent="0.3">
      <c r="A38" s="31" t="s">
        <v>16</v>
      </c>
      <c r="B38" s="67"/>
      <c r="C38" s="33">
        <v>2385</v>
      </c>
      <c r="D38" s="21">
        <v>2350</v>
      </c>
      <c r="E38" s="33">
        <f t="shared" si="8"/>
        <v>35</v>
      </c>
      <c r="F38" s="35">
        <f t="shared" si="9"/>
        <v>1.4893617021276596E-2</v>
      </c>
      <c r="G38" s="21">
        <v>2389</v>
      </c>
      <c r="H38" s="33">
        <f t="shared" si="10"/>
        <v>-4</v>
      </c>
      <c r="I38" s="59">
        <f t="shared" si="11"/>
        <v>-1.6743407283382169E-3</v>
      </c>
      <c r="J38" s="66"/>
    </row>
    <row r="39" spans="1:10" ht="18.75" x14ac:dyDescent="0.3">
      <c r="A39" s="31" t="s">
        <v>17</v>
      </c>
      <c r="B39" s="67"/>
      <c r="C39" s="33">
        <v>11</v>
      </c>
      <c r="D39" s="21">
        <v>17</v>
      </c>
      <c r="E39" s="33">
        <f t="shared" si="8"/>
        <v>-6</v>
      </c>
      <c r="F39" s="35">
        <f t="shared" si="9"/>
        <v>-0.35294117647058826</v>
      </c>
      <c r="G39" s="21">
        <v>12</v>
      </c>
      <c r="H39" s="33">
        <f t="shared" si="10"/>
        <v>-1</v>
      </c>
      <c r="I39" s="59">
        <f t="shared" si="11"/>
        <v>-8.3333333333333329E-2</v>
      </c>
      <c r="J39" s="66"/>
    </row>
    <row r="40" spans="1:10" ht="18.75" x14ac:dyDescent="0.3">
      <c r="A40" s="31" t="s">
        <v>27</v>
      </c>
      <c r="B40" s="67"/>
      <c r="C40" s="60">
        <v>226</v>
      </c>
      <c r="D40" s="24">
        <v>197</v>
      </c>
      <c r="E40" s="60">
        <f t="shared" si="8"/>
        <v>29</v>
      </c>
      <c r="F40" s="61">
        <f t="shared" si="9"/>
        <v>0.14720812182741116</v>
      </c>
      <c r="G40" s="60">
        <v>210</v>
      </c>
      <c r="H40" s="60">
        <f t="shared" si="10"/>
        <v>16</v>
      </c>
      <c r="I40" s="62">
        <f t="shared" si="11"/>
        <v>7.6190476190476197E-2</v>
      </c>
      <c r="J40" s="66"/>
    </row>
    <row r="41" spans="1:10" ht="18.75" x14ac:dyDescent="0.3">
      <c r="A41" s="31" t="s">
        <v>21</v>
      </c>
      <c r="B41" s="67"/>
      <c r="C41" s="34">
        <f>SUM(C35:C40)</f>
        <v>802952</v>
      </c>
      <c r="D41" s="27">
        <f>SUM(D35:D40)</f>
        <v>807421</v>
      </c>
      <c r="E41" s="34">
        <f t="shared" si="8"/>
        <v>-4469</v>
      </c>
      <c r="F41" s="35">
        <f t="shared" si="9"/>
        <v>-5.5349068206053597E-3</v>
      </c>
      <c r="G41" s="27">
        <f>SUM(G35:G40)</f>
        <v>793512</v>
      </c>
      <c r="H41" s="34">
        <f>SUM(H35:H40)</f>
        <v>9440</v>
      </c>
      <c r="I41" s="59">
        <f t="shared" si="11"/>
        <v>1.1896480456502233E-2</v>
      </c>
      <c r="J41" s="66"/>
    </row>
    <row r="42" spans="1:10" ht="18.75" x14ac:dyDescent="0.3">
      <c r="A42" s="31"/>
      <c r="B42" s="67"/>
      <c r="C42" s="34"/>
      <c r="D42" s="27"/>
      <c r="E42" s="34"/>
      <c r="F42" s="35"/>
      <c r="G42" s="27"/>
      <c r="H42" s="34"/>
      <c r="I42" s="59"/>
      <c r="J42" s="66"/>
    </row>
    <row r="43" spans="1:10" ht="18.75" x14ac:dyDescent="0.3">
      <c r="A43" s="31"/>
      <c r="B43" s="67"/>
      <c r="C43" s="34"/>
      <c r="D43" s="27"/>
      <c r="E43" s="34"/>
      <c r="F43" s="35"/>
      <c r="G43" s="27"/>
      <c r="H43" s="34"/>
      <c r="I43" s="59"/>
      <c r="J43" s="66"/>
    </row>
    <row r="44" spans="1:10" ht="18.75" x14ac:dyDescent="0.3">
      <c r="A44" s="64"/>
      <c r="B44" s="64"/>
      <c r="C44" s="64"/>
      <c r="D44" s="29"/>
      <c r="E44" s="64"/>
      <c r="F44" s="64"/>
      <c r="G44" s="29"/>
      <c r="H44" s="64"/>
      <c r="I44" s="65"/>
      <c r="J44" s="66"/>
    </row>
    <row r="45" spans="1:10" ht="18.75" hidden="1" x14ac:dyDescent="0.3">
      <c r="A45" s="67"/>
      <c r="B45" s="67"/>
      <c r="C45" s="67"/>
      <c r="D45" s="39"/>
      <c r="E45" s="67"/>
      <c r="F45" s="67"/>
      <c r="G45" s="39"/>
      <c r="H45" s="67"/>
      <c r="I45" s="66"/>
      <c r="J45" s="66"/>
    </row>
    <row r="46" spans="1:10" ht="18.75" hidden="1" x14ac:dyDescent="0.3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6"/>
    </row>
    <row r="47" spans="1:10" ht="18.75" hidden="1" x14ac:dyDescent="0.3">
      <c r="A47" s="53"/>
      <c r="B47" s="53"/>
      <c r="C47" s="53"/>
      <c r="D47" s="15"/>
      <c r="E47" s="54" t="s">
        <v>5</v>
      </c>
      <c r="F47" s="55"/>
      <c r="G47" s="56" t="s">
        <v>6</v>
      </c>
      <c r="H47" s="56"/>
      <c r="I47" s="56"/>
      <c r="J47" s="66"/>
    </row>
    <row r="48" spans="1:10" ht="18.75" hidden="1" x14ac:dyDescent="0.3">
      <c r="A48" s="54" t="s">
        <v>7</v>
      </c>
      <c r="B48" s="54"/>
      <c r="C48" s="58" t="s">
        <v>8</v>
      </c>
      <c r="D48" s="17" t="s">
        <v>9</v>
      </c>
      <c r="E48" s="58" t="s">
        <v>10</v>
      </c>
      <c r="F48" s="58" t="s">
        <v>11</v>
      </c>
      <c r="G48" s="17" t="s">
        <v>12</v>
      </c>
      <c r="H48" s="58" t="s">
        <v>10</v>
      </c>
      <c r="I48" s="58" t="s">
        <v>11</v>
      </c>
      <c r="J48" s="66"/>
    </row>
    <row r="49" spans="1:10" ht="18.75" hidden="1" x14ac:dyDescent="0.3">
      <c r="A49" s="31" t="s">
        <v>13</v>
      </c>
      <c r="B49" s="67"/>
      <c r="C49" s="33">
        <v>735749</v>
      </c>
      <c r="D49" s="21">
        <v>742352</v>
      </c>
      <c r="E49" s="33">
        <f t="shared" ref="E49:E55" si="12">C49-D49</f>
        <v>-6603</v>
      </c>
      <c r="F49" s="35">
        <f t="shared" ref="F49:F55" si="13">E49/D49</f>
        <v>-8.8947022436795479E-3</v>
      </c>
      <c r="G49" s="21">
        <v>724869</v>
      </c>
      <c r="H49" s="33">
        <f t="shared" ref="H49:H54" si="14">+C49-G49</f>
        <v>10880</v>
      </c>
      <c r="I49" s="59">
        <f t="shared" ref="I49:I55" si="15">+H49/G49</f>
        <v>1.500960863273226E-2</v>
      </c>
      <c r="J49" s="66"/>
    </row>
    <row r="50" spans="1:10" ht="18.75" hidden="1" x14ac:dyDescent="0.3">
      <c r="A50" s="31" t="s">
        <v>14</v>
      </c>
      <c r="B50" s="67"/>
      <c r="C50" s="33">
        <v>54727</v>
      </c>
      <c r="D50" s="21">
        <v>55732</v>
      </c>
      <c r="E50" s="33">
        <f t="shared" si="12"/>
        <v>-1005</v>
      </c>
      <c r="F50" s="35">
        <f t="shared" si="13"/>
        <v>-1.8032728055695113E-2</v>
      </c>
      <c r="G50" s="21">
        <v>54306</v>
      </c>
      <c r="H50" s="33">
        <f t="shared" si="14"/>
        <v>421</v>
      </c>
      <c r="I50" s="59">
        <f t="shared" si="15"/>
        <v>7.7523662210437156E-3</v>
      </c>
      <c r="J50" s="66"/>
    </row>
    <row r="51" spans="1:10" ht="18.75" hidden="1" x14ac:dyDescent="0.3">
      <c r="A51" s="31" t="s">
        <v>15</v>
      </c>
      <c r="B51" s="67"/>
      <c r="C51" s="33">
        <v>425</v>
      </c>
      <c r="D51" s="21">
        <v>325</v>
      </c>
      <c r="E51" s="33">
        <f t="shared" si="12"/>
        <v>100</v>
      </c>
      <c r="F51" s="35">
        <f t="shared" si="13"/>
        <v>0.30769230769230771</v>
      </c>
      <c r="G51" s="21">
        <v>443</v>
      </c>
      <c r="H51" s="33">
        <f t="shared" si="14"/>
        <v>-18</v>
      </c>
      <c r="I51" s="59">
        <f t="shared" si="15"/>
        <v>-4.0632054176072234E-2</v>
      </c>
      <c r="J51" s="66"/>
    </row>
    <row r="52" spans="1:10" ht="18.75" hidden="1" x14ac:dyDescent="0.3">
      <c r="A52" s="31" t="s">
        <v>16</v>
      </c>
      <c r="B52" s="67"/>
      <c r="C52" s="33">
        <v>2389</v>
      </c>
      <c r="D52" s="21">
        <v>2349</v>
      </c>
      <c r="E52" s="33">
        <f t="shared" si="12"/>
        <v>40</v>
      </c>
      <c r="F52" s="35">
        <f t="shared" si="13"/>
        <v>1.7028522775649212E-2</v>
      </c>
      <c r="G52" s="21">
        <v>2404</v>
      </c>
      <c r="H52" s="33">
        <f t="shared" si="14"/>
        <v>-15</v>
      </c>
      <c r="I52" s="59">
        <f t="shared" si="15"/>
        <v>-6.239600665557404E-3</v>
      </c>
      <c r="J52" s="66"/>
    </row>
    <row r="53" spans="1:10" ht="18.75" hidden="1" x14ac:dyDescent="0.3">
      <c r="A53" s="31" t="s">
        <v>17</v>
      </c>
      <c r="B53" s="67"/>
      <c r="C53" s="33">
        <v>12</v>
      </c>
      <c r="D53" s="21">
        <v>14</v>
      </c>
      <c r="E53" s="33">
        <f t="shared" si="12"/>
        <v>-2</v>
      </c>
      <c r="F53" s="35">
        <f t="shared" si="13"/>
        <v>-0.14285714285714285</v>
      </c>
      <c r="G53" s="21">
        <v>12</v>
      </c>
      <c r="H53" s="33">
        <f t="shared" si="14"/>
        <v>0</v>
      </c>
      <c r="I53" s="59">
        <f t="shared" si="15"/>
        <v>0</v>
      </c>
      <c r="J53" s="66"/>
    </row>
    <row r="54" spans="1:10" ht="18.75" hidden="1" x14ac:dyDescent="0.3">
      <c r="A54" s="31" t="s">
        <v>27</v>
      </c>
      <c r="B54" s="67"/>
      <c r="C54" s="60">
        <v>210</v>
      </c>
      <c r="D54" s="24">
        <v>207</v>
      </c>
      <c r="E54" s="60">
        <f t="shared" si="12"/>
        <v>3</v>
      </c>
      <c r="F54" s="61">
        <f t="shared" si="13"/>
        <v>1.4492753623188406E-2</v>
      </c>
      <c r="G54" s="24">
        <v>209</v>
      </c>
      <c r="H54" s="60">
        <f t="shared" si="14"/>
        <v>1</v>
      </c>
      <c r="I54" s="62">
        <f t="shared" si="15"/>
        <v>4.7846889952153108E-3</v>
      </c>
      <c r="J54" s="66"/>
    </row>
    <row r="55" spans="1:10" ht="18.75" hidden="1" x14ac:dyDescent="0.3">
      <c r="A55" s="31" t="s">
        <v>21</v>
      </c>
      <c r="B55" s="67"/>
      <c r="C55" s="34">
        <f>SUM(C49:C54)</f>
        <v>793512</v>
      </c>
      <c r="D55" s="27">
        <f>SUM(D49:D54)</f>
        <v>800979</v>
      </c>
      <c r="E55" s="34">
        <f t="shared" si="12"/>
        <v>-7467</v>
      </c>
      <c r="F55" s="35">
        <f t="shared" si="13"/>
        <v>-9.3223417842415342E-3</v>
      </c>
      <c r="G55" s="27">
        <f>SUM(G49:G54)</f>
        <v>782243</v>
      </c>
      <c r="H55" s="34">
        <f>SUM(H49:H54)</f>
        <v>11269</v>
      </c>
      <c r="I55" s="59">
        <f t="shared" si="15"/>
        <v>1.4406009385830235E-2</v>
      </c>
      <c r="J55" s="66"/>
    </row>
    <row r="56" spans="1:10" ht="18.75" hidden="1" x14ac:dyDescent="0.3">
      <c r="A56" s="64"/>
      <c r="B56" s="64"/>
      <c r="C56" s="64"/>
      <c r="D56" s="29"/>
      <c r="E56" s="64"/>
      <c r="F56" s="64"/>
      <c r="G56" s="29"/>
      <c r="H56" s="64"/>
      <c r="I56" s="65"/>
      <c r="J56" s="66"/>
    </row>
    <row r="57" spans="1:10" ht="18.75" x14ac:dyDescent="0.3">
      <c r="A57" s="31"/>
      <c r="B57" s="31"/>
      <c r="C57" s="70"/>
      <c r="D57" s="71"/>
      <c r="E57" s="70"/>
      <c r="F57" s="70"/>
      <c r="G57" s="71"/>
      <c r="H57" s="70"/>
      <c r="I57" s="70"/>
      <c r="J57" s="70"/>
    </row>
    <row r="58" spans="1:10" ht="18.75" x14ac:dyDescent="0.3">
      <c r="A58" s="69" t="s">
        <v>23</v>
      </c>
      <c r="B58" s="69"/>
      <c r="C58" s="69"/>
      <c r="D58" s="69"/>
      <c r="E58" s="69"/>
      <c r="F58" s="69"/>
      <c r="G58" s="69"/>
      <c r="H58" s="69"/>
      <c r="I58" s="69"/>
      <c r="J58" s="30"/>
    </row>
    <row r="59" spans="1:10" s="14" customFormat="1" ht="18" x14ac:dyDescent="0.25">
      <c r="A59" s="55"/>
      <c r="B59" s="55"/>
      <c r="C59" s="55"/>
      <c r="D59" s="15"/>
      <c r="E59" s="54" t="s">
        <v>5</v>
      </c>
      <c r="F59" s="55"/>
      <c r="G59" s="72"/>
      <c r="H59" s="56" t="s">
        <v>6</v>
      </c>
      <c r="I59" s="56"/>
      <c r="J59" s="57"/>
    </row>
    <row r="60" spans="1:10" s="14" customFormat="1" ht="18" x14ac:dyDescent="0.25">
      <c r="A60" s="54" t="s">
        <v>7</v>
      </c>
      <c r="B60" s="54"/>
      <c r="C60" s="58" t="s">
        <v>8</v>
      </c>
      <c r="D60" s="17" t="s">
        <v>9</v>
      </c>
      <c r="E60" s="58" t="s">
        <v>10</v>
      </c>
      <c r="F60" s="58" t="s">
        <v>11</v>
      </c>
      <c r="G60" s="17" t="s">
        <v>12</v>
      </c>
      <c r="H60" s="58" t="s">
        <v>10</v>
      </c>
      <c r="I60" s="58" t="s">
        <v>11</v>
      </c>
      <c r="J60" s="58"/>
    </row>
    <row r="61" spans="1:10" ht="18.75" x14ac:dyDescent="0.3">
      <c r="A61" s="31" t="s">
        <v>13</v>
      </c>
      <c r="B61" s="31"/>
      <c r="C61" s="33">
        <v>739649</v>
      </c>
      <c r="D61" s="21">
        <v>751102</v>
      </c>
      <c r="E61" s="33">
        <f t="shared" ref="E61:E67" si="16">C61-D61</f>
        <v>-11453</v>
      </c>
      <c r="F61" s="35">
        <f t="shared" ref="F61:F67" si="17">E61/D61</f>
        <v>-1.5248261887200408E-2</v>
      </c>
      <c r="G61" s="21">
        <v>729964</v>
      </c>
      <c r="H61" s="33">
        <f t="shared" ref="H61:H66" si="18">+C61-G61</f>
        <v>9685</v>
      </c>
      <c r="I61" s="59">
        <f t="shared" ref="I61:I67" si="19">+H61/G61</f>
        <v>1.3267777589031788E-2</v>
      </c>
      <c r="J61" s="59"/>
    </row>
    <row r="62" spans="1:10" ht="18.75" x14ac:dyDescent="0.3">
      <c r="A62" s="31" t="s">
        <v>14</v>
      </c>
      <c r="B62" s="31"/>
      <c r="C62" s="33">
        <v>54699</v>
      </c>
      <c r="D62" s="21">
        <v>55945</v>
      </c>
      <c r="E62" s="33">
        <f t="shared" si="16"/>
        <v>-1246</v>
      </c>
      <c r="F62" s="35">
        <f t="shared" si="17"/>
        <v>-2.2271874162123513E-2</v>
      </c>
      <c r="G62" s="21">
        <v>54433</v>
      </c>
      <c r="H62" s="33">
        <f t="shared" si="18"/>
        <v>266</v>
      </c>
      <c r="I62" s="59">
        <f t="shared" si="19"/>
        <v>4.8867414987232008E-3</v>
      </c>
      <c r="J62" s="59"/>
    </row>
    <row r="63" spans="1:10" ht="18.75" x14ac:dyDescent="0.3">
      <c r="A63" s="31" t="s">
        <v>15</v>
      </c>
      <c r="B63" s="31"/>
      <c r="C63" s="33">
        <v>413</v>
      </c>
      <c r="D63" s="21">
        <v>309</v>
      </c>
      <c r="E63" s="33">
        <f t="shared" si="16"/>
        <v>104</v>
      </c>
      <c r="F63" s="35">
        <f t="shared" si="17"/>
        <v>0.33656957928802589</v>
      </c>
      <c r="G63" s="21">
        <v>433</v>
      </c>
      <c r="H63" s="33">
        <f t="shared" si="18"/>
        <v>-20</v>
      </c>
      <c r="I63" s="59">
        <f t="shared" si="19"/>
        <v>-4.6189376443418015E-2</v>
      </c>
      <c r="J63" s="59"/>
    </row>
    <row r="64" spans="1:10" ht="18.75" x14ac:dyDescent="0.3">
      <c r="A64" s="31" t="s">
        <v>16</v>
      </c>
      <c r="B64" s="31"/>
      <c r="C64" s="33">
        <v>2377</v>
      </c>
      <c r="D64" s="21">
        <v>2331</v>
      </c>
      <c r="E64" s="33">
        <f t="shared" si="16"/>
        <v>46</v>
      </c>
      <c r="F64" s="35">
        <f t="shared" si="17"/>
        <v>1.9734019734019732E-2</v>
      </c>
      <c r="G64" s="21">
        <v>2379</v>
      </c>
      <c r="H64" s="33">
        <f t="shared" si="18"/>
        <v>-2</v>
      </c>
      <c r="I64" s="59">
        <f t="shared" si="19"/>
        <v>-8.4068936527952921E-4</v>
      </c>
      <c r="J64" s="59"/>
    </row>
    <row r="65" spans="1:10" ht="18.75" x14ac:dyDescent="0.3">
      <c r="A65" s="31" t="s">
        <v>17</v>
      </c>
      <c r="B65" s="31"/>
      <c r="C65" s="33">
        <v>11</v>
      </c>
      <c r="D65" s="21">
        <v>15</v>
      </c>
      <c r="E65" s="33">
        <f t="shared" si="16"/>
        <v>-4</v>
      </c>
      <c r="F65" s="35">
        <f t="shared" si="17"/>
        <v>-0.26666666666666666</v>
      </c>
      <c r="G65" s="21">
        <v>12</v>
      </c>
      <c r="H65" s="33">
        <f t="shared" si="18"/>
        <v>-1</v>
      </c>
      <c r="I65" s="59">
        <f t="shared" si="19"/>
        <v>-8.3333333333333329E-2</v>
      </c>
      <c r="J65" s="59"/>
    </row>
    <row r="66" spans="1:10" ht="18.75" x14ac:dyDescent="0.3">
      <c r="A66" s="31" t="s">
        <v>27</v>
      </c>
      <c r="B66" s="31"/>
      <c r="C66" s="60">
        <v>225</v>
      </c>
      <c r="D66" s="24">
        <v>204</v>
      </c>
      <c r="E66" s="60">
        <f t="shared" si="16"/>
        <v>21</v>
      </c>
      <c r="F66" s="61">
        <f t="shared" si="17"/>
        <v>0.10294117647058823</v>
      </c>
      <c r="G66" s="24">
        <v>208</v>
      </c>
      <c r="H66" s="60">
        <f t="shared" si="18"/>
        <v>17</v>
      </c>
      <c r="I66" s="62">
        <f t="shared" si="19"/>
        <v>8.1730769230769232E-2</v>
      </c>
      <c r="J66" s="63"/>
    </row>
    <row r="67" spans="1:10" ht="18.75" x14ac:dyDescent="0.3">
      <c r="A67" s="31" t="s">
        <v>21</v>
      </c>
      <c r="B67" s="31"/>
      <c r="C67" s="34">
        <f>SUM(C61:C66)</f>
        <v>797374</v>
      </c>
      <c r="D67" s="27">
        <f>SUM(D61:D66)</f>
        <v>809906</v>
      </c>
      <c r="E67" s="34">
        <f t="shared" si="16"/>
        <v>-12532</v>
      </c>
      <c r="F67" s="35">
        <f t="shared" si="17"/>
        <v>-1.5473400616861709E-2</v>
      </c>
      <c r="G67" s="27">
        <f>SUM(G61:G66)</f>
        <v>787429</v>
      </c>
      <c r="H67" s="34">
        <f>SUM(H61:H66)</f>
        <v>9945</v>
      </c>
      <c r="I67" s="59">
        <f t="shared" si="19"/>
        <v>1.2629710107196967E-2</v>
      </c>
      <c r="J67" s="59"/>
    </row>
    <row r="68" spans="1:10" x14ac:dyDescent="0.3">
      <c r="G68" s="3"/>
    </row>
    <row r="69" spans="1:10" x14ac:dyDescent="0.3">
      <c r="G69" s="3"/>
    </row>
    <row r="70" spans="1:10" x14ac:dyDescent="0.3">
      <c r="G70" s="3"/>
    </row>
    <row r="71" spans="1:10" x14ac:dyDescent="0.3">
      <c r="G71" s="3"/>
    </row>
    <row r="72" spans="1:10" x14ac:dyDescent="0.3">
      <c r="G72" s="3"/>
    </row>
    <row r="73" spans="1:10" x14ac:dyDescent="0.3">
      <c r="G73" s="3"/>
    </row>
    <row r="76" spans="1:10" x14ac:dyDescent="0.3">
      <c r="A76" s="73"/>
      <c r="C76" s="74"/>
      <c r="D76" s="75"/>
      <c r="E76" s="74"/>
      <c r="F76" s="74"/>
    </row>
    <row r="77" spans="1:10" x14ac:dyDescent="0.3">
      <c r="A77" s="73"/>
      <c r="C77" s="76"/>
      <c r="D77" s="77"/>
      <c r="E77" s="76"/>
      <c r="F77" s="76"/>
    </row>
    <row r="78" spans="1:10" x14ac:dyDescent="0.3">
      <c r="B78" s="78"/>
    </row>
    <row r="81" spans="1:1" s="4" customFormat="1" x14ac:dyDescent="0.3">
      <c r="A81" s="36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A2:I2"/>
    <mergeCell ref="A3:I3"/>
    <mergeCell ref="A4:I4"/>
    <mergeCell ref="A6:I6"/>
    <mergeCell ref="A8:I8"/>
    <mergeCell ref="G9:I9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CF5727B-A77F-4C31-A658-FBA1411E9127}"/>
</file>

<file path=customXml/itemProps2.xml><?xml version="1.0" encoding="utf-8"?>
<ds:datastoreItem xmlns:ds="http://schemas.openxmlformats.org/officeDocument/2006/customXml" ds:itemID="{75BC3CED-6E65-4886-8F41-D9ABA96CD3AF}"/>
</file>

<file path=customXml/itemProps3.xml><?xml version="1.0" encoding="utf-8"?>
<ds:datastoreItem xmlns:ds="http://schemas.openxmlformats.org/officeDocument/2006/customXml" ds:itemID="{68B80BB0-9167-4E17-99BC-7EF7D429E755}"/>
</file>

<file path=customXml/itemProps4.xml><?xml version="1.0" encoding="utf-8"?>
<ds:datastoreItem xmlns:ds="http://schemas.openxmlformats.org/officeDocument/2006/customXml" ds:itemID="{A94380DA-A60C-4322-87FE-8C3979EF0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6a CustCount_Electric</vt:lpstr>
      <vt:lpstr>Pg 6b CustCount_Gas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Kevin Popich</cp:lastModifiedBy>
  <cp:lastPrinted>2016-05-12T23:05:29Z</cp:lastPrinted>
  <dcterms:created xsi:type="dcterms:W3CDTF">2014-01-09T00:48:14Z</dcterms:created>
  <dcterms:modified xsi:type="dcterms:W3CDTF">2016-05-12T23:06:22Z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