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990" yWindow="90" windowWidth="18780" windowHeight="11400"/>
  </bookViews>
  <sheets>
    <sheet name="BS - Summary for Comm Reports" sheetId="3" r:id="rId1"/>
  </sheets>
  <calcPr calcId="145621"/>
</workbook>
</file>

<file path=xl/calcChain.xml><?xml version="1.0" encoding="utf-8"?>
<calcChain xmlns="http://schemas.openxmlformats.org/spreadsheetml/2006/main">
  <c r="D195" i="3" l="1"/>
  <c r="D197" i="3" s="1"/>
  <c r="D199" i="3" s="1"/>
  <c r="C195" i="3"/>
  <c r="C197" i="3" s="1"/>
  <c r="C199" i="3" s="1"/>
  <c r="B195" i="3"/>
  <c r="B197" i="3" s="1"/>
  <c r="B199" i="3" s="1"/>
  <c r="D185" i="3"/>
  <c r="C185" i="3"/>
  <c r="B185" i="3"/>
  <c r="D179" i="3"/>
  <c r="D181" i="3" s="1"/>
  <c r="D201" i="3" s="1"/>
  <c r="B179" i="3"/>
  <c r="B181" i="3" s="1"/>
  <c r="B201" i="3" s="1"/>
  <c r="C163" i="3"/>
  <c r="C146" i="3"/>
  <c r="D140" i="3"/>
  <c r="C140" i="3"/>
  <c r="B140" i="3"/>
  <c r="D135" i="3"/>
  <c r="B135" i="3"/>
  <c r="C115" i="3"/>
  <c r="D93" i="3"/>
  <c r="B93" i="3"/>
  <c r="D87" i="3"/>
  <c r="B87" i="3"/>
  <c r="C82" i="3"/>
  <c r="D72" i="3"/>
  <c r="C72" i="3"/>
  <c r="B72" i="3"/>
  <c r="D68" i="3"/>
  <c r="B68" i="3"/>
  <c r="D54" i="3"/>
  <c r="B54" i="3"/>
  <c r="D44" i="3"/>
  <c r="D46" i="3" s="1"/>
  <c r="B44" i="3"/>
  <c r="B46" i="3" s="1"/>
  <c r="C34" i="3"/>
  <c r="C28" i="3"/>
  <c r="D21" i="3"/>
  <c r="B21" i="3"/>
  <c r="D13" i="3"/>
  <c r="B13" i="3"/>
  <c r="C13" i="3" l="1"/>
  <c r="C36" i="3" s="1"/>
  <c r="C21" i="3"/>
  <c r="B28" i="3"/>
  <c r="D28" i="3"/>
  <c r="B34" i="3"/>
  <c r="D34" i="3"/>
  <c r="C44" i="3"/>
  <c r="C46" i="3" s="1"/>
  <c r="C54" i="3"/>
  <c r="C68" i="3"/>
  <c r="B82" i="3"/>
  <c r="B98" i="3" s="1"/>
  <c r="D82" i="3"/>
  <c r="D98" i="3" s="1"/>
  <c r="C87" i="3"/>
  <c r="C93" i="3"/>
  <c r="B115" i="3"/>
  <c r="D115" i="3"/>
  <c r="C135" i="3"/>
  <c r="C148" i="3"/>
  <c r="B146" i="3"/>
  <c r="B148" i="3" s="1"/>
  <c r="D146" i="3"/>
  <c r="D148" i="3" s="1"/>
  <c r="B163" i="3"/>
  <c r="D163" i="3"/>
  <c r="C179" i="3"/>
  <c r="C181" i="3" s="1"/>
  <c r="C201" i="3" s="1"/>
  <c r="B203" i="3" l="1"/>
  <c r="D203" i="3"/>
  <c r="C98" i="3"/>
  <c r="C117" i="3" s="1"/>
  <c r="D36" i="3"/>
  <c r="B36" i="3"/>
  <c r="D117" i="3"/>
  <c r="C203" i="3"/>
  <c r="B117" i="3"/>
</calcChain>
</file>

<file path=xl/sharedStrings.xml><?xml version="1.0" encoding="utf-8"?>
<sst xmlns="http://schemas.openxmlformats.org/spreadsheetml/2006/main" count="173" uniqueCount="171">
  <si>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</si>
  <si>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</si>
  <si>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</si>
  <si>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</si>
  <si>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</si>
  <si>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</si>
  <si>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</si>
  <si>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</si>
  <si>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</si>
  <si>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</si>
  <si>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</si>
  <si>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</si>
  <si>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</si>
  <si>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</si>
  <si>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</si>
  <si>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</si>
  <si>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</si>
  <si>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</si>
  <si>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</si>
  <si>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</si>
  <si>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</si>
  <si>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</si>
  <si>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</si>
  <si>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</si>
  <si>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</si>
  <si>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</si>
  <si>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</si>
  <si>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</si>
  <si>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</si>
  <si>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</si>
  <si>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</si>
  <si>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</si>
  <si>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</si>
  <si>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</si>
  <si>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</si>
  <si>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</si>
  <si>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</si>
  <si>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</si>
  <si>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</si>
  <si>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</si>
  <si>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</si>
  <si>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</si>
  <si>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</si>
  <si>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</si>
  <si>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</si>
  <si>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</si>
  <si>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</si>
  <si>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</si>
  <si>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</si>
  <si>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</si>
  <si>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</si>
  <si>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</si>
  <si>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</si>
  <si>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</si>
  <si>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</si>
  <si>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</si>
  <si>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</si>
  <si>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</si>
  <si>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</si>
  <si>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</si>
  <si>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</si>
  <si>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</si>
  <si>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</si>
  <si>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</si>
  <si>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</si>
  <si>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</si>
  <si>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</si>
  <si>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</si>
  <si>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</si>
  <si>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</si>
  <si>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</si>
  <si>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</si>
  <si>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</si>
  <si>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</si>
  <si>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</si>
  <si>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</si>
  <si>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</si>
  <si>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</si>
  <si>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</si>
  <si>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</si>
  <si>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</si>
  <si>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</si>
  <si>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</si>
  <si>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</si>
  <si>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</si>
  <si>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</si>
  <si>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</si>
  <si>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</si>
  <si>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</si>
  <si>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</si>
  <si>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</si>
  <si>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</si>
  <si>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</si>
  <si>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</si>
  <si>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</si>
  <si>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</si>
  <si>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</si>
  <si>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</si>
  <si>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</si>
  <si>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</si>
  <si>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</si>
  <si>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</si>
  <si>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</si>
  <si>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</si>
  <si>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</si>
  <si>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</si>
  <si>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</si>
  <si>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</si>
  <si>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</si>
  <si>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</si>
  <si>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</si>
  <si>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</si>
  <si>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</si>
  <si>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</si>
  <si>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</si>
  <si>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</si>
  <si>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</si>
  <si>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</si>
  <si>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</si>
  <si>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</si>
  <si>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</si>
  <si>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</si>
  <si>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</si>
  <si>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</si>
  <si>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</si>
  <si>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</si>
  <si>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</si>
  <si>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</si>
  <si>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</si>
  <si>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</si>
  <si>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</si>
  <si>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</si>
  <si>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</si>
  <si>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</si>
  <si>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</si>
  <si>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</si>
  <si>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</si>
  <si>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</si>
  <si>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</si>
  <si>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</si>
  <si>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</si>
  <si>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</si>
  <si>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</si>
  <si>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</si>
  <si>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</si>
  <si>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</si>
  <si>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</si>
  <si>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</si>
  <si>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</si>
  <si>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</si>
  <si>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</si>
  <si>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</si>
  <si>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</si>
  <si>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</si>
  <si>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</si>
  <si>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</si>
  <si>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</si>
  <si>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</si>
  <si>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</si>
  <si>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</si>
  <si>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</si>
  <si>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</si>
  <si>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</si>
  <si>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</si>
  <si>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</si>
  <si>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</si>
  <si>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</si>
  <si>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</si>
  <si>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July 2015</t>
  </si>
  <si>
    <t>August 2015</t>
  </si>
  <si>
    <t>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</si>
</sst>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4" fontId="18" fillId="0" borderId="10" xfId="0" applyNumberFormat="1" applyFont="1" applyBorder="1" applyAlignment="1">
      <alignment horizontal="left"/>
    </xf>
    <xf numFmtId="0" fontId="19" fillId="0" borderId="11" xfId="0" applyFont="1" applyBorder="1"/>
    <xf numFmtId="17" fontId="19" fillId="0" borderId="11" xfId="0" quotePrefix="1" applyNumberFormat="1" applyFont="1" applyBorder="1" applyAlignment="1">
      <alignment horizontal="center"/>
    </xf>
    <xf numFmtId="17" fontId="19" fillId="0" borderId="11" xfId="0" quotePrefix="1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left"/>
    </xf>
    <xf numFmtId="164" fontId="18" fillId="0" borderId="11" xfId="0" applyNumberFormat="1" applyFont="1" applyBorder="1" applyAlignment="1">
      <alignment horizontal="left"/>
    </xf>
    <xf numFmtId="164" fontId="21" fillId="0" borderId="12" xfId="0" applyNumberFormat="1" applyFont="1" applyBorder="1" applyAlignment="1">
      <alignment horizontal="left"/>
    </xf>
    <xf numFmtId="164" fontId="20" fillId="0" borderId="0" xfId="0" applyNumberFormat="1" applyFont="1" applyAlignment="1">
      <alignment horizontal="left"/>
    </xf>
    <xf numFmtId="165" fontId="20" fillId="0" borderId="0" xfId="42" applyNumberFormat="1" applyFont="1" applyAlignment="1">
      <alignment horizontal="right"/>
    </xf>
    <xf numFmtId="165" fontId="20" fillId="0" borderId="0" xfId="42" applyNumberFormat="1" applyFont="1" applyFill="1" applyAlignment="1">
      <alignment horizontal="right"/>
    </xf>
    <xf numFmtId="164" fontId="20" fillId="0" borderId="10" xfId="0" applyNumberFormat="1" applyFont="1" applyBorder="1" applyAlignment="1">
      <alignment horizontal="left"/>
    </xf>
    <xf numFmtId="165" fontId="20" fillId="0" borderId="10" xfId="42" applyNumberFormat="1" applyFont="1" applyBorder="1" applyAlignment="1">
      <alignment horizontal="right"/>
    </xf>
    <xf numFmtId="165" fontId="20" fillId="0" borderId="10" xfId="42" applyNumberFormat="1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Fill="1"/>
    <xf numFmtId="164" fontId="19" fillId="0" borderId="13" xfId="0" applyNumberFormat="1" applyFont="1" applyBorder="1" applyAlignment="1">
      <alignment horizontal="left"/>
    </xf>
    <xf numFmtId="165" fontId="19" fillId="0" borderId="13" xfId="42" applyNumberFormat="1" applyFont="1" applyFill="1" applyBorder="1" applyAlignment="1">
      <alignment horizontal="right"/>
    </xf>
    <xf numFmtId="165" fontId="20" fillId="0" borderId="0" xfId="42" applyNumberFormat="1" applyFont="1" applyAlignment="1">
      <alignment horizontal="right" wrapText="1"/>
    </xf>
    <xf numFmtId="165" fontId="20" fillId="0" borderId="0" xfId="42" applyNumberFormat="1" applyFont="1" applyFill="1" applyAlignment="1">
      <alignment horizontal="right" wrapText="1"/>
    </xf>
    <xf numFmtId="165" fontId="20" fillId="0" borderId="0" xfId="42" applyNumberFormat="1" applyFont="1" applyBorder="1" applyAlignment="1">
      <alignment horizontal="right"/>
    </xf>
    <xf numFmtId="165" fontId="20" fillId="0" borderId="0" xfId="42" applyNumberFormat="1" applyFont="1" applyFill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"/>
  <sheetViews>
    <sheetView tabSelected="1" workbookViewId="0">
      <pane xSplit="1" ySplit="3" topLeftCell="B88" activePane="bottomRight" state="frozen"/>
      <selection pane="topRight" activeCell="B1" sqref="B1"/>
      <selection pane="bottomLeft" activeCell="A4" sqref="A4"/>
      <selection pane="bottomRight" activeCell="I105" sqref="I105"/>
    </sheetView>
  </sheetViews>
  <sheetFormatPr defaultRowHeight="12.75" x14ac:dyDescent="0.2"/>
  <cols>
    <col min="1" max="1" width="50" style="3" bestFit="1" customWidth="1"/>
    <col min="2" max="3" width="17.5703125" style="13" bestFit="1" customWidth="1"/>
    <col min="4" max="4" width="17.5703125" style="14" bestFit="1" customWidth="1"/>
    <col min="5" max="16384" width="9.140625" style="4"/>
  </cols>
  <sheetData>
    <row r="1" spans="1:4" s="2" customFormat="1" x14ac:dyDescent="0.2">
      <c r="A1" s="1"/>
      <c r="B1" s="22"/>
      <c r="C1" s="22"/>
      <c r="D1" s="23"/>
    </row>
    <row r="2" spans="1:4" x14ac:dyDescent="0.2">
      <c r="A2" s="6" t="s">
        <v>167</v>
      </c>
      <c r="B2" s="7" t="s">
        <v>168</v>
      </c>
      <c r="C2" s="7" t="s">
        <v>169</v>
      </c>
      <c r="D2" s="8" t="s">
        <v>170</v>
      </c>
    </row>
    <row r="3" spans="1:4" s="2" customFormat="1" x14ac:dyDescent="0.2">
      <c r="A3" s="1"/>
      <c r="B3" s="22"/>
      <c r="C3" s="22"/>
      <c r="D3" s="23"/>
    </row>
    <row r="4" spans="1:4" x14ac:dyDescent="0.2">
      <c r="A4" s="3" t="s">
        <v>166</v>
      </c>
    </row>
    <row r="5" spans="1:4" x14ac:dyDescent="0.2">
      <c r="A5" s="3" t="s">
        <v>165</v>
      </c>
    </row>
    <row r="6" spans="1:4" x14ac:dyDescent="0.2">
      <c r="A6" s="3" t="s">
        <v>164</v>
      </c>
    </row>
    <row r="7" spans="1:4" x14ac:dyDescent="0.2">
      <c r="A7" s="3" t="s">
        <v>163</v>
      </c>
      <c r="B7" s="24">
        <v>9037896070.3899994</v>
      </c>
      <c r="C7" s="24">
        <v>9053741489</v>
      </c>
      <c r="D7" s="24">
        <v>9062172777.6100006</v>
      </c>
    </row>
    <row r="8" spans="1:4" x14ac:dyDescent="0.2">
      <c r="A8" s="3" t="s">
        <v>162</v>
      </c>
      <c r="B8" s="24">
        <v>0</v>
      </c>
      <c r="C8" s="24">
        <v>0</v>
      </c>
      <c r="D8" s="24">
        <v>0</v>
      </c>
    </row>
    <row r="9" spans="1:4" x14ac:dyDescent="0.2">
      <c r="A9" s="3" t="s">
        <v>161</v>
      </c>
      <c r="B9" s="24">
        <v>50240405.149999999</v>
      </c>
      <c r="C9" s="24">
        <v>50240476.219999999</v>
      </c>
      <c r="D9" s="24">
        <v>49892821.960000001</v>
      </c>
    </row>
    <row r="10" spans="1:4" x14ac:dyDescent="0.2">
      <c r="A10" s="3" t="s">
        <v>160</v>
      </c>
      <c r="B10" s="24">
        <v>20145101.18</v>
      </c>
      <c r="C10" s="24">
        <v>16437232.689999999</v>
      </c>
      <c r="D10" s="24">
        <v>17818867.25</v>
      </c>
    </row>
    <row r="11" spans="1:4" x14ac:dyDescent="0.2">
      <c r="A11" s="3" t="s">
        <v>159</v>
      </c>
      <c r="B11" s="24">
        <v>201960015.49000001</v>
      </c>
      <c r="C11" s="24">
        <v>210879474.30000001</v>
      </c>
      <c r="D11" s="24">
        <v>220282594.72999999</v>
      </c>
    </row>
    <row r="12" spans="1:4" ht="13.5" thickBot="1" x14ac:dyDescent="0.25">
      <c r="A12" s="5" t="s">
        <v>158</v>
      </c>
      <c r="B12" s="16">
        <v>282791674.87</v>
      </c>
      <c r="C12" s="16">
        <v>282791674.82999998</v>
      </c>
      <c r="D12" s="16">
        <v>282791674.87</v>
      </c>
    </row>
    <row r="13" spans="1:4" x14ac:dyDescent="0.2">
      <c r="A13" s="3" t="s">
        <v>157</v>
      </c>
      <c r="B13" s="13">
        <f>SUM(B7:B12)</f>
        <v>9593033267.0799999</v>
      </c>
      <c r="C13" s="13">
        <f>SUM(C7:C12)</f>
        <v>9614090347.039999</v>
      </c>
      <c r="D13" s="13">
        <f>SUM(D7:D12)</f>
        <v>9632958736.4200001</v>
      </c>
    </row>
    <row r="14" spans="1:4" x14ac:dyDescent="0.2">
      <c r="B14" s="18"/>
      <c r="C14" s="18"/>
      <c r="D14" s="19"/>
    </row>
    <row r="15" spans="1:4" x14ac:dyDescent="0.2">
      <c r="A15" s="3" t="s">
        <v>156</v>
      </c>
    </row>
    <row r="16" spans="1:4" x14ac:dyDescent="0.2">
      <c r="A16" s="3" t="s">
        <v>155</v>
      </c>
      <c r="B16" s="24">
        <v>3249516923.6199999</v>
      </c>
      <c r="C16" s="24">
        <v>3269118639</v>
      </c>
      <c r="D16" s="24">
        <v>3284595182.1300001</v>
      </c>
    </row>
    <row r="17" spans="1:4" x14ac:dyDescent="0.2">
      <c r="A17" s="3" t="s">
        <v>154</v>
      </c>
      <c r="B17" s="24">
        <v>6138607.2300000004</v>
      </c>
      <c r="C17" s="24">
        <v>6138640.21</v>
      </c>
      <c r="D17" s="24">
        <v>6138640.21</v>
      </c>
    </row>
    <row r="18" spans="1:4" x14ac:dyDescent="0.2">
      <c r="A18" s="3" t="s">
        <v>153</v>
      </c>
      <c r="B18" s="24">
        <v>40773519.57</v>
      </c>
      <c r="C18" s="24">
        <v>27367729.530000001</v>
      </c>
      <c r="D18" s="24">
        <v>23476289.649999999</v>
      </c>
    </row>
    <row r="19" spans="1:4" x14ac:dyDescent="0.2">
      <c r="A19" s="3" t="s">
        <v>152</v>
      </c>
      <c r="B19" s="24">
        <v>67768691.739999995</v>
      </c>
      <c r="C19" s="24">
        <v>77778113.989999995</v>
      </c>
      <c r="D19" s="24">
        <v>77953083.269999996</v>
      </c>
    </row>
    <row r="20" spans="1:4" ht="13.5" thickBot="1" x14ac:dyDescent="0.25">
      <c r="A20" s="5" t="s">
        <v>151</v>
      </c>
      <c r="B20" s="16">
        <v>8654564.4700000007</v>
      </c>
      <c r="C20" s="16">
        <v>8654564.4700000007</v>
      </c>
      <c r="D20" s="16">
        <v>8654564.4700000007</v>
      </c>
    </row>
    <row r="21" spans="1:4" x14ac:dyDescent="0.2">
      <c r="A21" s="3" t="s">
        <v>150</v>
      </c>
      <c r="B21" s="13">
        <f>SUM(B16:B20)</f>
        <v>3372852306.6299996</v>
      </c>
      <c r="C21" s="13">
        <f t="shared" ref="C21:D21" si="0">SUM(C16:C20)</f>
        <v>3389057687.1999998</v>
      </c>
      <c r="D21" s="13">
        <f t="shared" si="0"/>
        <v>3400817759.73</v>
      </c>
    </row>
    <row r="22" spans="1:4" x14ac:dyDescent="0.2">
      <c r="B22" s="18"/>
      <c r="C22" s="18"/>
      <c r="D22" s="19"/>
    </row>
    <row r="23" spans="1:4" x14ac:dyDescent="0.2">
      <c r="A23" s="3" t="s">
        <v>149</v>
      </c>
    </row>
    <row r="24" spans="1:4" x14ac:dyDescent="0.2">
      <c r="A24" s="3" t="s">
        <v>148</v>
      </c>
      <c r="B24" s="24">
        <v>469588125.06</v>
      </c>
      <c r="C24" s="24">
        <v>467107774.30000001</v>
      </c>
      <c r="D24" s="24">
        <v>465073975.06999999</v>
      </c>
    </row>
    <row r="25" spans="1:4" x14ac:dyDescent="0.2">
      <c r="A25" s="3" t="s">
        <v>147</v>
      </c>
      <c r="B25" s="24">
        <v>1008615.62</v>
      </c>
      <c r="C25" s="24">
        <v>882538.67</v>
      </c>
      <c r="D25" s="24">
        <v>756461.72</v>
      </c>
    </row>
    <row r="26" spans="1:4" x14ac:dyDescent="0.2">
      <c r="A26" s="3" t="s">
        <v>146</v>
      </c>
      <c r="B26" s="24">
        <v>257940.61</v>
      </c>
      <c r="C26" s="24">
        <v>443169.76</v>
      </c>
      <c r="D26" s="24">
        <v>117138.09</v>
      </c>
    </row>
    <row r="27" spans="1:4" ht="13.5" thickBot="1" x14ac:dyDescent="0.25">
      <c r="A27" s="5" t="s">
        <v>145</v>
      </c>
      <c r="B27" s="16">
        <v>48676301.280000001</v>
      </c>
      <c r="C27" s="16">
        <v>54506993.240000002</v>
      </c>
      <c r="D27" s="16">
        <v>55151892.340000004</v>
      </c>
    </row>
    <row r="28" spans="1:4" x14ac:dyDescent="0.2">
      <c r="A28" s="3" t="s">
        <v>144</v>
      </c>
      <c r="B28" s="13">
        <f>SUM(B24:B27)</f>
        <v>519530982.57000005</v>
      </c>
      <c r="C28" s="13">
        <f t="shared" ref="C28:D28" si="1">SUM(C24:C27)</f>
        <v>522940475.97000003</v>
      </c>
      <c r="D28" s="13">
        <f t="shared" si="1"/>
        <v>521099467.22000003</v>
      </c>
    </row>
    <row r="29" spans="1:4" x14ac:dyDescent="0.2">
      <c r="B29" s="18"/>
      <c r="C29" s="18"/>
      <c r="D29" s="19"/>
    </row>
    <row r="30" spans="1:4" x14ac:dyDescent="0.2">
      <c r="A30" s="3" t="s">
        <v>143</v>
      </c>
    </row>
    <row r="31" spans="1:4" x14ac:dyDescent="0.2">
      <c r="A31" s="3" t="s">
        <v>142</v>
      </c>
      <c r="B31" s="24">
        <v>-4677693997.5699997</v>
      </c>
      <c r="C31" s="24">
        <v>-4702339401.8299999</v>
      </c>
      <c r="D31" s="24">
        <v>-4727947776.9199896</v>
      </c>
    </row>
    <row r="32" spans="1:4" x14ac:dyDescent="0.2">
      <c r="A32" s="3" t="s">
        <v>141</v>
      </c>
      <c r="B32" s="24">
        <v>-125409320</v>
      </c>
      <c r="C32" s="24">
        <v>-125921505.94</v>
      </c>
      <c r="D32" s="24">
        <v>-116613142.34999999</v>
      </c>
    </row>
    <row r="33" spans="1:4" ht="13.5" thickBot="1" x14ac:dyDescent="0.25">
      <c r="A33" s="5" t="s">
        <v>140</v>
      </c>
      <c r="B33" s="16">
        <v>-107139913.079999</v>
      </c>
      <c r="C33" s="16">
        <v>-108033671.25</v>
      </c>
      <c r="D33" s="16">
        <v>-108927429.42</v>
      </c>
    </row>
    <row r="34" spans="1:4" x14ac:dyDescent="0.2">
      <c r="A34" s="3" t="s">
        <v>139</v>
      </c>
      <c r="B34" s="13">
        <f>SUM(B31:B33)</f>
        <v>-4910243230.6499987</v>
      </c>
      <c r="C34" s="13">
        <f t="shared" ref="C34:D34" si="2">SUM(C31:C33)</f>
        <v>-4936294579.0199995</v>
      </c>
      <c r="D34" s="13">
        <f t="shared" si="2"/>
        <v>-4953488348.68999</v>
      </c>
    </row>
    <row r="35" spans="1:4" x14ac:dyDescent="0.2">
      <c r="B35" s="18"/>
      <c r="C35" s="18"/>
      <c r="D35" s="19"/>
    </row>
    <row r="36" spans="1:4" x14ac:dyDescent="0.2">
      <c r="A36" s="3" t="s">
        <v>138</v>
      </c>
      <c r="B36" s="13">
        <f>B13+B21+B28+B34</f>
        <v>8575173325.6300001</v>
      </c>
      <c r="C36" s="13">
        <f t="shared" ref="C36:D36" si="3">C13+C21+C28+C34</f>
        <v>8589793931.1899977</v>
      </c>
      <c r="D36" s="13">
        <f t="shared" si="3"/>
        <v>8601387614.6800079</v>
      </c>
    </row>
    <row r="37" spans="1:4" x14ac:dyDescent="0.2">
      <c r="B37" s="18"/>
      <c r="C37" s="18"/>
      <c r="D37" s="19"/>
    </row>
    <row r="38" spans="1:4" x14ac:dyDescent="0.2">
      <c r="A38" s="3" t="s">
        <v>137</v>
      </c>
    </row>
    <row r="39" spans="1:4" x14ac:dyDescent="0.2">
      <c r="A39" s="3" t="s">
        <v>136</v>
      </c>
    </row>
    <row r="40" spans="1:4" x14ac:dyDescent="0.2">
      <c r="A40" s="3" t="s">
        <v>135</v>
      </c>
      <c r="B40" s="24">
        <v>1515196.16</v>
      </c>
      <c r="C40" s="24">
        <v>4912986.66</v>
      </c>
      <c r="D40" s="24">
        <v>4028551.88</v>
      </c>
    </row>
    <row r="41" spans="1:4" x14ac:dyDescent="0.2">
      <c r="A41" s="3" t="s">
        <v>134</v>
      </c>
      <c r="B41" s="24">
        <v>-421167.78</v>
      </c>
      <c r="C41" s="24">
        <v>-421167.78</v>
      </c>
      <c r="D41" s="24">
        <v>398835.72</v>
      </c>
    </row>
    <row r="42" spans="1:4" x14ac:dyDescent="0.2">
      <c r="A42" s="3" t="s">
        <v>133</v>
      </c>
      <c r="B42" s="24">
        <v>29622649</v>
      </c>
      <c r="C42" s="24">
        <v>29622649</v>
      </c>
      <c r="D42" s="24">
        <v>29594520</v>
      </c>
    </row>
    <row r="43" spans="1:4" ht="13.5" thickBot="1" x14ac:dyDescent="0.25">
      <c r="A43" s="5" t="s">
        <v>132</v>
      </c>
      <c r="B43" s="16">
        <v>50095756.369999997</v>
      </c>
      <c r="C43" s="16">
        <v>50081518.839999899</v>
      </c>
      <c r="D43" s="16">
        <v>50293588.159999996</v>
      </c>
    </row>
    <row r="44" spans="1:4" x14ac:dyDescent="0.2">
      <c r="A44" s="3" t="s">
        <v>131</v>
      </c>
      <c r="B44" s="13">
        <f>SUM(B40:B43)</f>
        <v>80812433.75</v>
      </c>
      <c r="C44" s="13">
        <f t="shared" ref="C44:D44" si="4">SUM(C40:C43)</f>
        <v>84195986.719999909</v>
      </c>
      <c r="D44" s="13">
        <f t="shared" si="4"/>
        <v>84315495.75999999</v>
      </c>
    </row>
    <row r="45" spans="1:4" x14ac:dyDescent="0.2">
      <c r="B45" s="18"/>
      <c r="C45" s="18"/>
      <c r="D45" s="19"/>
    </row>
    <row r="46" spans="1:4" x14ac:dyDescent="0.2">
      <c r="A46" s="3" t="s">
        <v>130</v>
      </c>
      <c r="B46" s="13">
        <f>B44</f>
        <v>80812433.75</v>
      </c>
      <c r="C46" s="13">
        <f t="shared" ref="C46:D46" si="5">C44</f>
        <v>84195986.719999909</v>
      </c>
      <c r="D46" s="13">
        <f t="shared" si="5"/>
        <v>84315495.75999999</v>
      </c>
    </row>
    <row r="47" spans="1:4" x14ac:dyDescent="0.2">
      <c r="B47" s="18"/>
      <c r="C47" s="18"/>
      <c r="D47" s="19"/>
    </row>
    <row r="48" spans="1:4" x14ac:dyDescent="0.2">
      <c r="A48" s="3" t="s">
        <v>129</v>
      </c>
    </row>
    <row r="49" spans="1:4" x14ac:dyDescent="0.2">
      <c r="A49" s="3" t="s">
        <v>128</v>
      </c>
    </row>
    <row r="50" spans="1:4" x14ac:dyDescent="0.2">
      <c r="A50" s="3" t="s">
        <v>127</v>
      </c>
      <c r="B50" s="24">
        <v>9027096.6300000008</v>
      </c>
      <c r="C50" s="24">
        <v>27081131.149999999</v>
      </c>
      <c r="D50" s="24">
        <v>13674268.1399999</v>
      </c>
    </row>
    <row r="51" spans="1:4" x14ac:dyDescent="0.2">
      <c r="A51" s="3" t="s">
        <v>126</v>
      </c>
      <c r="B51" s="24">
        <v>7735211.71</v>
      </c>
      <c r="C51" s="24">
        <v>6900574.1899999902</v>
      </c>
      <c r="D51" s="24">
        <v>6947167.5599999996</v>
      </c>
    </row>
    <row r="52" spans="1:4" x14ac:dyDescent="0.2">
      <c r="A52" s="3" t="s">
        <v>125</v>
      </c>
      <c r="B52" s="24">
        <v>3776712.78</v>
      </c>
      <c r="C52" s="24">
        <v>3558638.78</v>
      </c>
      <c r="D52" s="24">
        <v>4075479.45</v>
      </c>
    </row>
    <row r="53" spans="1:4" ht="13.5" thickBot="1" x14ac:dyDescent="0.25">
      <c r="A53" s="5" t="s">
        <v>124</v>
      </c>
      <c r="B53" s="16">
        <v>0</v>
      </c>
      <c r="C53" s="16">
        <v>0</v>
      </c>
      <c r="D53" s="16">
        <v>0</v>
      </c>
    </row>
    <row r="54" spans="1:4" x14ac:dyDescent="0.2">
      <c r="A54" s="3" t="s">
        <v>123</v>
      </c>
      <c r="B54" s="13">
        <f>SUM(B50:B53)</f>
        <v>20539021.120000001</v>
      </c>
      <c r="C54" s="13">
        <f t="shared" ref="C54:D54" si="6">SUM(C50:C53)</f>
        <v>37540344.11999999</v>
      </c>
      <c r="D54" s="13">
        <f t="shared" si="6"/>
        <v>24696915.149999898</v>
      </c>
    </row>
    <row r="55" spans="1:4" x14ac:dyDescent="0.2">
      <c r="B55" s="18"/>
      <c r="C55" s="18"/>
      <c r="D55" s="19"/>
    </row>
    <row r="56" spans="1:4" x14ac:dyDescent="0.2">
      <c r="A56" s="3" t="s">
        <v>122</v>
      </c>
    </row>
    <row r="57" spans="1:4" x14ac:dyDescent="0.2">
      <c r="A57" s="3" t="s">
        <v>121</v>
      </c>
    </row>
    <row r="58" spans="1:4" x14ac:dyDescent="0.2">
      <c r="B58" s="18"/>
      <c r="C58" s="18"/>
      <c r="D58" s="19"/>
    </row>
    <row r="59" spans="1:4" x14ac:dyDescent="0.2">
      <c r="A59" s="3" t="s">
        <v>120</v>
      </c>
      <c r="B59" s="24"/>
      <c r="C59" s="24"/>
      <c r="D59" s="25"/>
    </row>
    <row r="60" spans="1:4" x14ac:dyDescent="0.2">
      <c r="A60" s="3" t="s">
        <v>119</v>
      </c>
      <c r="B60" s="24">
        <v>3312955.02</v>
      </c>
      <c r="C60" s="24">
        <v>3312955.02</v>
      </c>
      <c r="D60" s="24">
        <v>3312955.02</v>
      </c>
    </row>
    <row r="61" spans="1:4" x14ac:dyDescent="0.2">
      <c r="A61" s="3" t="s">
        <v>118</v>
      </c>
      <c r="B61" s="24">
        <v>152133637.75</v>
      </c>
      <c r="C61" s="24">
        <v>147947055.21000001</v>
      </c>
      <c r="D61" s="24">
        <v>143428418.449999</v>
      </c>
    </row>
    <row r="62" spans="1:4" x14ac:dyDescent="0.2">
      <c r="A62" s="3" t="s">
        <v>117</v>
      </c>
      <c r="B62" s="24">
        <v>90690519.219999999</v>
      </c>
      <c r="C62" s="24">
        <v>89432252.439999998</v>
      </c>
      <c r="D62" s="24">
        <v>88680146.139999896</v>
      </c>
    </row>
    <row r="63" spans="1:4" x14ac:dyDescent="0.2">
      <c r="A63" s="3" t="s">
        <v>116</v>
      </c>
      <c r="B63" s="24">
        <v>849836.18</v>
      </c>
      <c r="C63" s="24">
        <v>944294.01</v>
      </c>
      <c r="D63" s="24">
        <v>398250.18</v>
      </c>
    </row>
    <row r="64" spans="1:4" x14ac:dyDescent="0.2">
      <c r="A64" s="3" t="s">
        <v>115</v>
      </c>
      <c r="B64" s="24">
        <v>0</v>
      </c>
      <c r="C64" s="24">
        <v>0</v>
      </c>
      <c r="D64" s="24">
        <v>0</v>
      </c>
    </row>
    <row r="65" spans="1:4" x14ac:dyDescent="0.2">
      <c r="A65" s="3" t="s">
        <v>114</v>
      </c>
      <c r="B65" s="24">
        <v>129156410.08</v>
      </c>
      <c r="C65" s="24">
        <v>129740814.75</v>
      </c>
      <c r="D65" s="24">
        <v>127619888.02</v>
      </c>
    </row>
    <row r="66" spans="1:4" x14ac:dyDescent="0.2">
      <c r="A66" s="3" t="s">
        <v>113</v>
      </c>
      <c r="B66" s="24">
        <v>-12542.15</v>
      </c>
      <c r="C66" s="24">
        <v>6422.21</v>
      </c>
      <c r="D66" s="24">
        <v>-23870.04</v>
      </c>
    </row>
    <row r="67" spans="1:4" ht="13.5" thickBot="1" x14ac:dyDescent="0.25">
      <c r="A67" s="5" t="s">
        <v>112</v>
      </c>
      <c r="B67" s="16">
        <v>-12276992.51</v>
      </c>
      <c r="C67" s="16">
        <v>-11812739.57</v>
      </c>
      <c r="D67" s="16">
        <v>-8346858.98999999</v>
      </c>
    </row>
    <row r="68" spans="1:4" x14ac:dyDescent="0.2">
      <c r="A68" s="3" t="s">
        <v>111</v>
      </c>
      <c r="B68" s="13">
        <f>SUM(B60:B67)</f>
        <v>363853823.59000003</v>
      </c>
      <c r="C68" s="13">
        <f t="shared" ref="C68:D68" si="7">SUM(C60:C67)</f>
        <v>359571054.06999999</v>
      </c>
      <c r="D68" s="13">
        <f t="shared" si="7"/>
        <v>355068928.7799989</v>
      </c>
    </row>
    <row r="69" spans="1:4" x14ac:dyDescent="0.2">
      <c r="B69" s="18"/>
      <c r="C69" s="18"/>
      <c r="D69" s="19"/>
    </row>
    <row r="70" spans="1:4" x14ac:dyDescent="0.2">
      <c r="A70" s="3" t="s">
        <v>110</v>
      </c>
    </row>
    <row r="71" spans="1:4" ht="13.5" thickBot="1" x14ac:dyDescent="0.25">
      <c r="A71" s="5" t="s">
        <v>109</v>
      </c>
      <c r="B71" s="16">
        <v>-8941927.9700000007</v>
      </c>
      <c r="C71" s="16">
        <v>-10210850.220000001</v>
      </c>
      <c r="D71" s="16">
        <v>-11487963.210000001</v>
      </c>
    </row>
    <row r="72" spans="1:4" x14ac:dyDescent="0.2">
      <c r="A72" s="3" t="s">
        <v>108</v>
      </c>
      <c r="B72" s="13">
        <f>SUM(B71)</f>
        <v>-8941927.9700000007</v>
      </c>
      <c r="C72" s="13">
        <f t="shared" ref="C72:D72" si="8">SUM(C71)</f>
        <v>-10210850.220000001</v>
      </c>
      <c r="D72" s="13">
        <f t="shared" si="8"/>
        <v>-11487963.210000001</v>
      </c>
    </row>
    <row r="73" spans="1:4" x14ac:dyDescent="0.2">
      <c r="B73" s="18"/>
      <c r="C73" s="18"/>
      <c r="D73" s="19"/>
    </row>
    <row r="74" spans="1:4" x14ac:dyDescent="0.2">
      <c r="A74" s="3" t="s">
        <v>107</v>
      </c>
    </row>
    <row r="75" spans="1:4" x14ac:dyDescent="0.2">
      <c r="A75" s="3" t="s">
        <v>106</v>
      </c>
      <c r="B75" s="24">
        <v>20865073.82</v>
      </c>
      <c r="C75" s="24">
        <v>19669441.599999901</v>
      </c>
      <c r="D75" s="24">
        <v>19538672.649999999</v>
      </c>
    </row>
    <row r="76" spans="1:4" x14ac:dyDescent="0.2">
      <c r="A76" s="3" t="s">
        <v>105</v>
      </c>
      <c r="B76" s="24">
        <v>78980346.829999998</v>
      </c>
      <c r="C76" s="24">
        <v>79788825.849999994</v>
      </c>
      <c r="D76" s="24">
        <v>79384395.679999903</v>
      </c>
    </row>
    <row r="77" spans="1:4" x14ac:dyDescent="0.2">
      <c r="A77" s="3" t="s">
        <v>104</v>
      </c>
      <c r="B77" s="24">
        <v>27414.28</v>
      </c>
      <c r="C77" s="24">
        <v>181925.83</v>
      </c>
      <c r="D77" s="24">
        <v>259569.61</v>
      </c>
    </row>
    <row r="78" spans="1:4" x14ac:dyDescent="0.2">
      <c r="A78" s="3" t="s">
        <v>103</v>
      </c>
      <c r="B78" s="24">
        <v>34267.199999999997</v>
      </c>
      <c r="C78" s="24">
        <v>34267.199999999997</v>
      </c>
      <c r="D78" s="24">
        <v>34267.199999999997</v>
      </c>
    </row>
    <row r="79" spans="1:4" x14ac:dyDescent="0.2">
      <c r="A79" s="3" t="s">
        <v>102</v>
      </c>
      <c r="B79" s="24">
        <v>5136165.75</v>
      </c>
      <c r="C79" s="24">
        <v>5118248.3099999996</v>
      </c>
      <c r="D79" s="24">
        <v>5070736.57</v>
      </c>
    </row>
    <row r="80" spans="1:4" x14ac:dyDescent="0.2">
      <c r="A80" s="3" t="s">
        <v>101</v>
      </c>
      <c r="B80" s="24">
        <v>34578564.829999998</v>
      </c>
      <c r="C80" s="24">
        <v>39528799.649999999</v>
      </c>
      <c r="D80" s="24">
        <v>45970640.710000001</v>
      </c>
    </row>
    <row r="81" spans="1:4" ht="13.5" thickBot="1" x14ac:dyDescent="0.25">
      <c r="A81" s="5" t="s">
        <v>100</v>
      </c>
      <c r="B81" s="16">
        <v>596456.15</v>
      </c>
      <c r="C81" s="16">
        <v>616287.93999999994</v>
      </c>
      <c r="D81" s="16">
        <v>632564.92000000004</v>
      </c>
    </row>
    <row r="82" spans="1:4" x14ac:dyDescent="0.2">
      <c r="A82" s="3" t="s">
        <v>99</v>
      </c>
      <c r="B82" s="13">
        <f>SUM(B75:B81)</f>
        <v>140218288.86000001</v>
      </c>
      <c r="C82" s="13">
        <f t="shared" ref="C82:D82" si="9">SUM(C75:C81)</f>
        <v>144937796.37999991</v>
      </c>
      <c r="D82" s="13">
        <f t="shared" si="9"/>
        <v>150890847.33999988</v>
      </c>
    </row>
    <row r="83" spans="1:4" x14ac:dyDescent="0.2">
      <c r="B83" s="18"/>
      <c r="C83" s="18"/>
      <c r="D83" s="19"/>
    </row>
    <row r="84" spans="1:4" x14ac:dyDescent="0.2">
      <c r="A84" s="3" t="s">
        <v>98</v>
      </c>
    </row>
    <row r="85" spans="1:4" x14ac:dyDescent="0.2">
      <c r="A85" s="3" t="s">
        <v>97</v>
      </c>
      <c r="B85" s="24">
        <v>9802546.8000000007</v>
      </c>
      <c r="C85" s="24">
        <v>11058498.869999999</v>
      </c>
      <c r="D85" s="24">
        <v>18771323.989999998</v>
      </c>
    </row>
    <row r="86" spans="1:4" ht="13.5" thickBot="1" x14ac:dyDescent="0.25">
      <c r="A86" s="5" t="s">
        <v>96</v>
      </c>
      <c r="B86" s="16">
        <v>0</v>
      </c>
      <c r="C86" s="16">
        <v>0</v>
      </c>
      <c r="D86" s="16">
        <v>0</v>
      </c>
    </row>
    <row r="87" spans="1:4" x14ac:dyDescent="0.2">
      <c r="A87" s="3" t="s">
        <v>95</v>
      </c>
      <c r="B87" s="13">
        <f>SUM(B85:B86)</f>
        <v>9802546.8000000007</v>
      </c>
      <c r="C87" s="13">
        <f t="shared" ref="C87:D87" si="10">SUM(C85:C86)</f>
        <v>11058498.869999999</v>
      </c>
      <c r="D87" s="13">
        <f t="shared" si="10"/>
        <v>18771323.989999998</v>
      </c>
    </row>
    <row r="88" spans="1:4" x14ac:dyDescent="0.2">
      <c r="B88" s="18"/>
      <c r="C88" s="18"/>
      <c r="D88" s="19"/>
    </row>
    <row r="89" spans="1:4" x14ac:dyDescent="0.2">
      <c r="A89" s="3" t="s">
        <v>94</v>
      </c>
    </row>
    <row r="90" spans="1:4" x14ac:dyDescent="0.2">
      <c r="A90" s="3" t="s">
        <v>93</v>
      </c>
      <c r="B90" s="24">
        <v>19143371.02</v>
      </c>
      <c r="C90" s="24">
        <v>17903257.02</v>
      </c>
      <c r="D90" s="24">
        <v>16753345.429999899</v>
      </c>
    </row>
    <row r="91" spans="1:4" x14ac:dyDescent="0.2">
      <c r="A91" s="3" t="s">
        <v>92</v>
      </c>
      <c r="B91" s="24">
        <v>9387515.3100000005</v>
      </c>
      <c r="C91" s="24">
        <v>16427134.869999999</v>
      </c>
      <c r="D91" s="24">
        <v>22485722.829999998</v>
      </c>
    </row>
    <row r="92" spans="1:4" ht="13.5" thickBot="1" x14ac:dyDescent="0.25">
      <c r="A92" s="5" t="s">
        <v>75</v>
      </c>
      <c r="B92" s="16">
        <v>6736.09</v>
      </c>
      <c r="C92" s="16">
        <v>6736.13</v>
      </c>
      <c r="D92" s="16">
        <v>6736.13</v>
      </c>
    </row>
    <row r="93" spans="1:4" x14ac:dyDescent="0.2">
      <c r="A93" s="3" t="s">
        <v>91</v>
      </c>
      <c r="B93" s="13">
        <f>SUM(B90:B92)</f>
        <v>28537622.419999998</v>
      </c>
      <c r="C93" s="13">
        <f t="shared" ref="C93:D93" si="11">SUM(C90:C92)</f>
        <v>34337128.020000003</v>
      </c>
      <c r="D93" s="13">
        <f t="shared" si="11"/>
        <v>39245804.389999904</v>
      </c>
    </row>
    <row r="94" spans="1:4" x14ac:dyDescent="0.2">
      <c r="B94" s="18"/>
      <c r="C94" s="18"/>
      <c r="D94" s="19"/>
    </row>
    <row r="95" spans="1:4" x14ac:dyDescent="0.2">
      <c r="A95" s="3" t="s">
        <v>90</v>
      </c>
    </row>
    <row r="96" spans="1:4" x14ac:dyDescent="0.2">
      <c r="A96" s="3" t="s">
        <v>89</v>
      </c>
      <c r="B96" s="24">
        <v>597075890.25999904</v>
      </c>
      <c r="C96" s="24">
        <v>596193501.00999999</v>
      </c>
      <c r="D96" s="24">
        <v>611357910.5</v>
      </c>
    </row>
    <row r="97" spans="1:4" x14ac:dyDescent="0.2">
      <c r="B97" s="18"/>
      <c r="C97" s="18"/>
      <c r="D97" s="19"/>
    </row>
    <row r="98" spans="1:4" x14ac:dyDescent="0.2">
      <c r="A98" s="3" t="s">
        <v>88</v>
      </c>
      <c r="B98" s="13">
        <f>+B96+B93+B87+B82+B72+B68+B54</f>
        <v>1151085265.079999</v>
      </c>
      <c r="C98" s="13">
        <f>+C96+C93+C87+C82+C72+C68+C54</f>
        <v>1173427472.2499998</v>
      </c>
      <c r="D98" s="14">
        <f>+D96+D93+D87+D82+D72+D68+D54</f>
        <v>1188543766.9399984</v>
      </c>
    </row>
    <row r="99" spans="1:4" x14ac:dyDescent="0.2">
      <c r="B99" s="18"/>
      <c r="C99" s="18"/>
      <c r="D99" s="19"/>
    </row>
    <row r="100" spans="1:4" x14ac:dyDescent="0.2">
      <c r="A100" s="3" t="s">
        <v>87</v>
      </c>
    </row>
    <row r="101" spans="1:4" x14ac:dyDescent="0.2">
      <c r="A101" s="9" t="s">
        <v>86</v>
      </c>
      <c r="B101" s="24">
        <v>20161759.949999999</v>
      </c>
      <c r="C101" s="24">
        <v>20161800.93</v>
      </c>
      <c r="D101" s="24">
        <v>20161843.280000001</v>
      </c>
    </row>
    <row r="102" spans="1:4" x14ac:dyDescent="0.2">
      <c r="A102" s="3" t="s">
        <v>85</v>
      </c>
      <c r="B102" s="24">
        <v>3131410.1999999899</v>
      </c>
      <c r="C102" s="24">
        <v>3595689.94</v>
      </c>
      <c r="D102" s="24">
        <v>4125535</v>
      </c>
    </row>
    <row r="103" spans="1:4" x14ac:dyDescent="0.2">
      <c r="A103" s="3" t="s">
        <v>84</v>
      </c>
      <c r="B103" s="24">
        <v>3235461.58</v>
      </c>
      <c r="C103" s="24">
        <v>3134723.8499999898</v>
      </c>
      <c r="D103" s="24">
        <v>3309331.68</v>
      </c>
    </row>
    <row r="104" spans="1:4" x14ac:dyDescent="0.2">
      <c r="A104" s="3" t="s">
        <v>83</v>
      </c>
      <c r="B104" s="24">
        <v>0</v>
      </c>
      <c r="C104" s="24">
        <v>0</v>
      </c>
      <c r="D104" s="24">
        <v>0</v>
      </c>
    </row>
    <row r="105" spans="1:4" x14ac:dyDescent="0.2">
      <c r="A105" s="3" t="s">
        <v>82</v>
      </c>
      <c r="B105" s="24">
        <v>31136059.3899999</v>
      </c>
      <c r="C105" s="24">
        <v>30902822.9099999</v>
      </c>
      <c r="D105" s="24">
        <v>30662633.100000001</v>
      </c>
    </row>
    <row r="106" spans="1:4" x14ac:dyDescent="0.2">
      <c r="A106" s="3" t="s">
        <v>81</v>
      </c>
      <c r="B106" s="24">
        <v>110007443.84999999</v>
      </c>
      <c r="C106" s="24">
        <v>109637581.499999</v>
      </c>
      <c r="D106" s="24">
        <v>112362056.72999901</v>
      </c>
    </row>
    <row r="107" spans="1:4" x14ac:dyDescent="0.2">
      <c r="A107" s="3" t="s">
        <v>80</v>
      </c>
      <c r="B107" s="24">
        <v>12497901.4599999</v>
      </c>
      <c r="C107" s="24">
        <v>12070612.279999999</v>
      </c>
      <c r="D107" s="24">
        <v>11643323.1</v>
      </c>
    </row>
    <row r="108" spans="1:4" x14ac:dyDescent="0.2">
      <c r="A108" s="3" t="s">
        <v>79</v>
      </c>
      <c r="B108" s="24">
        <v>52552174.939999998</v>
      </c>
      <c r="C108" s="24">
        <v>52349045.140000001</v>
      </c>
      <c r="D108" s="24">
        <v>52171515.979999997</v>
      </c>
    </row>
    <row r="109" spans="1:4" x14ac:dyDescent="0.2">
      <c r="A109" s="3" t="s">
        <v>78</v>
      </c>
      <c r="B109" s="24">
        <v>564594905.05999994</v>
      </c>
      <c r="C109" s="24">
        <v>562080957.66999996</v>
      </c>
      <c r="D109" s="24">
        <v>559715238.13999999</v>
      </c>
    </row>
    <row r="110" spans="1:4" x14ac:dyDescent="0.2">
      <c r="A110" s="3" t="s">
        <v>77</v>
      </c>
      <c r="B110" s="24">
        <v>0</v>
      </c>
      <c r="C110" s="24">
        <v>0</v>
      </c>
      <c r="D110" s="24">
        <v>0</v>
      </c>
    </row>
    <row r="111" spans="1:4" x14ac:dyDescent="0.2">
      <c r="A111" s="3" t="s">
        <v>76</v>
      </c>
      <c r="B111" s="24">
        <v>-406947.29</v>
      </c>
      <c r="C111" s="24">
        <v>-295844.86</v>
      </c>
      <c r="D111" s="24">
        <v>-374196.55</v>
      </c>
    </row>
    <row r="112" spans="1:4" x14ac:dyDescent="0.2">
      <c r="A112" s="3" t="s">
        <v>75</v>
      </c>
      <c r="B112" s="24">
        <v>241693853.88</v>
      </c>
      <c r="C112" s="24">
        <v>242541618.84</v>
      </c>
      <c r="D112" s="24">
        <v>245315230.63999999</v>
      </c>
    </row>
    <row r="113" spans="1:4" x14ac:dyDescent="0.2">
      <c r="A113" s="3" t="s">
        <v>74</v>
      </c>
      <c r="B113" s="24">
        <v>553012.34</v>
      </c>
      <c r="C113" s="24">
        <v>540585.05000000005</v>
      </c>
      <c r="D113" s="24">
        <v>528255.44999999995</v>
      </c>
    </row>
    <row r="114" spans="1:4" ht="13.5" thickBot="1" x14ac:dyDescent="0.25">
      <c r="A114" s="5" t="s">
        <v>73</v>
      </c>
      <c r="B114" s="16">
        <v>46145809.560000002</v>
      </c>
      <c r="C114" s="16">
        <v>45914279.989999898</v>
      </c>
      <c r="D114" s="16">
        <v>45681767.630000003</v>
      </c>
    </row>
    <row r="115" spans="1:4" x14ac:dyDescent="0.2">
      <c r="A115" s="3" t="s">
        <v>72</v>
      </c>
      <c r="B115" s="13">
        <f>SUM(B101:B114)</f>
        <v>1085302844.9199998</v>
      </c>
      <c r="C115" s="13">
        <f>SUM(C101:C114)</f>
        <v>1082633873.2399988</v>
      </c>
      <c r="D115" s="13">
        <f>SUM(D101:D114)</f>
        <v>1085302534.1799991</v>
      </c>
    </row>
    <row r="116" spans="1:4" ht="9" customHeight="1" x14ac:dyDescent="0.2">
      <c r="A116" s="10"/>
      <c r="B116" s="18"/>
      <c r="C116" s="18"/>
      <c r="D116" s="19"/>
    </row>
    <row r="117" spans="1:4" ht="17.25" customHeight="1" thickBot="1" x14ac:dyDescent="0.25">
      <c r="A117" s="11" t="s">
        <v>71</v>
      </c>
      <c r="B117" s="21">
        <f>+B115+B98+B46+B36</f>
        <v>10892373869.379999</v>
      </c>
      <c r="C117" s="21">
        <f>+C115+C98+C46+C36</f>
        <v>10930051263.399996</v>
      </c>
      <c r="D117" s="21">
        <f>+D115+D98+D46+D36</f>
        <v>10959549411.560005</v>
      </c>
    </row>
    <row r="118" spans="1:4" ht="13.5" thickTop="1" x14ac:dyDescent="0.2">
      <c r="B118" s="19"/>
      <c r="C118" s="19"/>
      <c r="D118" s="19"/>
    </row>
    <row r="119" spans="1:4" x14ac:dyDescent="0.2">
      <c r="A119" s="3" t="s">
        <v>70</v>
      </c>
      <c r="B119" s="14"/>
      <c r="C119" s="14"/>
    </row>
    <row r="120" spans="1:4" x14ac:dyDescent="0.2">
      <c r="A120" s="3" t="s">
        <v>69</v>
      </c>
      <c r="B120" s="14"/>
      <c r="C120" s="14"/>
    </row>
    <row r="121" spans="1:4" x14ac:dyDescent="0.2">
      <c r="A121" s="3" t="s">
        <v>68</v>
      </c>
      <c r="B121" s="24">
        <v>-2185751.96999999</v>
      </c>
      <c r="C121" s="24">
        <v>-2185751.96999999</v>
      </c>
      <c r="D121" s="24">
        <v>-2185751.96999999</v>
      </c>
    </row>
    <row r="122" spans="1:4" x14ac:dyDescent="0.2">
      <c r="A122" s="3" t="s">
        <v>67</v>
      </c>
      <c r="B122" s="24">
        <v>-121989852.31</v>
      </c>
      <c r="C122" s="24">
        <v>-119408903.86</v>
      </c>
      <c r="D122" s="24">
        <v>-127077488.78</v>
      </c>
    </row>
    <row r="123" spans="1:4" x14ac:dyDescent="0.2">
      <c r="A123" s="3" t="s">
        <v>66</v>
      </c>
      <c r="B123" s="24">
        <v>0</v>
      </c>
      <c r="C123" s="24">
        <v>0</v>
      </c>
      <c r="D123" s="24">
        <v>0</v>
      </c>
    </row>
    <row r="124" spans="1:4" x14ac:dyDescent="0.2">
      <c r="A124" s="3" t="s">
        <v>65</v>
      </c>
      <c r="B124" s="24">
        <v>-14000000</v>
      </c>
      <c r="C124" s="24">
        <v>0</v>
      </c>
      <c r="D124" s="24">
        <v>-79500000</v>
      </c>
    </row>
    <row r="125" spans="1:4" x14ac:dyDescent="0.2">
      <c r="A125" s="3" t="s">
        <v>64</v>
      </c>
      <c r="B125" s="24">
        <v>-241033525.97</v>
      </c>
      <c r="C125" s="24">
        <v>-258064664.71000001</v>
      </c>
      <c r="D125" s="24">
        <v>-246654103.94999999</v>
      </c>
    </row>
    <row r="126" spans="1:4" x14ac:dyDescent="0.2">
      <c r="A126" s="3" t="s">
        <v>63</v>
      </c>
      <c r="B126" s="24">
        <v>0</v>
      </c>
      <c r="C126" s="24">
        <v>0</v>
      </c>
      <c r="D126" s="24">
        <v>0</v>
      </c>
    </row>
    <row r="127" spans="1:4" x14ac:dyDescent="0.2">
      <c r="A127" s="3" t="s">
        <v>62</v>
      </c>
      <c r="B127" s="24">
        <v>0</v>
      </c>
      <c r="C127" s="24">
        <v>0</v>
      </c>
      <c r="D127" s="24">
        <v>0</v>
      </c>
    </row>
    <row r="128" spans="1:4" x14ac:dyDescent="0.2">
      <c r="A128" s="3" t="s">
        <v>61</v>
      </c>
      <c r="B128" s="24">
        <v>-26129488.559999999</v>
      </c>
      <c r="C128" s="24">
        <v>-26701737.559999999</v>
      </c>
      <c r="D128" s="24">
        <v>-27552397.0499999</v>
      </c>
    </row>
    <row r="129" spans="1:4" x14ac:dyDescent="0.2">
      <c r="A129" s="3" t="s">
        <v>60</v>
      </c>
      <c r="B129" s="24">
        <v>-101790235.09</v>
      </c>
      <c r="C129" s="24">
        <v>-109537777.39</v>
      </c>
      <c r="D129" s="24">
        <v>-79959364.450000003</v>
      </c>
    </row>
    <row r="130" spans="1:4" x14ac:dyDescent="0.2">
      <c r="A130" s="3" t="s">
        <v>59</v>
      </c>
      <c r="B130" s="24">
        <v>-58564069.549999997</v>
      </c>
      <c r="C130" s="24">
        <v>-76930741.760000005</v>
      </c>
      <c r="D130" s="24">
        <v>-55360309.359999999</v>
      </c>
    </row>
    <row r="131" spans="1:4" x14ac:dyDescent="0.2">
      <c r="A131" s="3" t="s">
        <v>58</v>
      </c>
      <c r="B131" s="24">
        <v>0</v>
      </c>
      <c r="C131" s="24">
        <v>0</v>
      </c>
      <c r="D131" s="24">
        <v>0</v>
      </c>
    </row>
    <row r="132" spans="1:4" x14ac:dyDescent="0.2">
      <c r="A132" s="3" t="s">
        <v>57</v>
      </c>
      <c r="B132" s="24">
        <v>-1278819.79</v>
      </c>
      <c r="C132" s="24">
        <v>-1697991.1</v>
      </c>
      <c r="D132" s="24">
        <v>-1850804.8199999901</v>
      </c>
    </row>
    <row r="133" spans="1:4" x14ac:dyDescent="0.2">
      <c r="A133" s="3" t="s">
        <v>56</v>
      </c>
      <c r="B133" s="24">
        <v>-25073876.879999898</v>
      </c>
      <c r="C133" s="24">
        <v>-23405764.649999999</v>
      </c>
      <c r="D133" s="24">
        <v>-22375013.760000002</v>
      </c>
    </row>
    <row r="134" spans="1:4" ht="13.5" thickBot="1" x14ac:dyDescent="0.25">
      <c r="A134" s="5" t="s">
        <v>55</v>
      </c>
      <c r="B134" s="16">
        <v>-1015907.36</v>
      </c>
      <c r="C134" s="16">
        <v>-882538.67</v>
      </c>
      <c r="D134" s="16">
        <v>-756461.72</v>
      </c>
    </row>
    <row r="135" spans="1:4" x14ac:dyDescent="0.2">
      <c r="A135" s="3" t="s">
        <v>54</v>
      </c>
      <c r="B135" s="13">
        <f>SUM(B121:B134)</f>
        <v>-593061527.47999978</v>
      </c>
      <c r="C135" s="13">
        <f t="shared" ref="C135:D135" si="12">SUM(C121:C134)</f>
        <v>-618815871.66999996</v>
      </c>
      <c r="D135" s="13">
        <f t="shared" si="12"/>
        <v>-643271695.8599999</v>
      </c>
    </row>
    <row r="136" spans="1:4" x14ac:dyDescent="0.2">
      <c r="B136" s="19"/>
      <c r="C136" s="19"/>
      <c r="D136" s="19"/>
    </row>
    <row r="137" spans="1:4" x14ac:dyDescent="0.2">
      <c r="A137" s="3" t="s">
        <v>53</v>
      </c>
      <c r="B137" s="14"/>
      <c r="C137" s="14"/>
    </row>
    <row r="138" spans="1:4" x14ac:dyDescent="0.2">
      <c r="A138" s="3" t="s">
        <v>52</v>
      </c>
      <c r="B138" s="14"/>
      <c r="C138" s="14"/>
    </row>
    <row r="139" spans="1:4" ht="13.5" thickBot="1" x14ac:dyDescent="0.25">
      <c r="A139" s="5" t="s">
        <v>47</v>
      </c>
      <c r="B139" s="16">
        <v>-73731358.319999993</v>
      </c>
      <c r="C139" s="16">
        <v>-73050689.5</v>
      </c>
      <c r="D139" s="16">
        <v>-70000128.870000005</v>
      </c>
    </row>
    <row r="140" spans="1:4" x14ac:dyDescent="0.2">
      <c r="A140" s="3" t="s">
        <v>51</v>
      </c>
      <c r="B140" s="14">
        <f>SUM(B139)</f>
        <v>-73731358.319999993</v>
      </c>
      <c r="C140" s="14">
        <f t="shared" ref="C140:D140" si="13">SUM(C139)</f>
        <v>-73050689.5</v>
      </c>
      <c r="D140" s="14">
        <f t="shared" si="13"/>
        <v>-70000128.870000005</v>
      </c>
    </row>
    <row r="141" spans="1:4" x14ac:dyDescent="0.2">
      <c r="B141" s="19"/>
      <c r="C141" s="19"/>
      <c r="D141" s="19"/>
    </row>
    <row r="142" spans="1:4" x14ac:dyDescent="0.2">
      <c r="A142" s="3" t="s">
        <v>50</v>
      </c>
      <c r="B142" s="14"/>
      <c r="C142" s="14"/>
    </row>
    <row r="143" spans="1:4" x14ac:dyDescent="0.2">
      <c r="A143" s="3" t="s">
        <v>49</v>
      </c>
      <c r="B143" s="24">
        <v>0</v>
      </c>
      <c r="C143" s="24">
        <v>0</v>
      </c>
      <c r="D143" s="24">
        <v>0</v>
      </c>
    </row>
    <row r="144" spans="1:4" x14ac:dyDescent="0.2">
      <c r="A144" s="3" t="s">
        <v>48</v>
      </c>
      <c r="B144" s="24">
        <v>-1737234081.96</v>
      </c>
      <c r="C144" s="24">
        <v>-1738401134.5599999</v>
      </c>
      <c r="D144" s="24">
        <v>-1748489153.1299901</v>
      </c>
    </row>
    <row r="145" spans="1:4" ht="13.5" thickBot="1" x14ac:dyDescent="0.25">
      <c r="A145" s="5" t="s">
        <v>47</v>
      </c>
      <c r="B145" s="16">
        <v>-288102097.31999999</v>
      </c>
      <c r="C145" s="16">
        <v>-287271952.22999901</v>
      </c>
      <c r="D145" s="16">
        <v>-294995477.64999998</v>
      </c>
    </row>
    <row r="146" spans="1:4" x14ac:dyDescent="0.2">
      <c r="A146" s="3" t="s">
        <v>46</v>
      </c>
      <c r="B146" s="14">
        <f>SUM(B143:B145)</f>
        <v>-2025336179.28</v>
      </c>
      <c r="C146" s="14">
        <f t="shared" ref="C146:D146" si="14">SUM(C143:C145)</f>
        <v>-2025673086.789999</v>
      </c>
      <c r="D146" s="14">
        <f t="shared" si="14"/>
        <v>-2043484630.7799902</v>
      </c>
    </row>
    <row r="147" spans="1:4" x14ac:dyDescent="0.2">
      <c r="B147" s="19"/>
      <c r="C147" s="19"/>
      <c r="D147" s="19"/>
    </row>
    <row r="148" spans="1:4" x14ac:dyDescent="0.2">
      <c r="A148" s="3" t="s">
        <v>45</v>
      </c>
      <c r="B148" s="13">
        <f>B140+B146</f>
        <v>-2099067537.5999999</v>
      </c>
      <c r="C148" s="13">
        <f t="shared" ref="C148:D148" si="15">C140+C146</f>
        <v>-2098723776.289999</v>
      </c>
      <c r="D148" s="13">
        <f t="shared" si="15"/>
        <v>-2113484759.6499901</v>
      </c>
    </row>
    <row r="149" spans="1:4" x14ac:dyDescent="0.2">
      <c r="B149" s="19"/>
      <c r="C149" s="19"/>
      <c r="D149" s="19"/>
    </row>
    <row r="150" spans="1:4" x14ac:dyDescent="0.2">
      <c r="A150" s="3" t="s">
        <v>44</v>
      </c>
      <c r="B150" s="14"/>
      <c r="C150" s="14"/>
    </row>
    <row r="151" spans="1:4" x14ac:dyDescent="0.2">
      <c r="A151" s="3" t="s">
        <v>43</v>
      </c>
      <c r="B151" s="13">
        <v>0</v>
      </c>
      <c r="C151" s="13">
        <v>0</v>
      </c>
      <c r="D151" s="14">
        <v>0</v>
      </c>
    </row>
    <row r="152" spans="1:4" x14ac:dyDescent="0.2">
      <c r="A152" s="3" t="s">
        <v>42</v>
      </c>
      <c r="B152" s="24">
        <v>-51454920.479999997</v>
      </c>
      <c r="C152" s="24">
        <v>-53079003.629999898</v>
      </c>
      <c r="D152" s="24">
        <v>-53963237.399999999</v>
      </c>
    </row>
    <row r="153" spans="1:4" x14ac:dyDescent="0.2">
      <c r="A153" s="3" t="s">
        <v>41</v>
      </c>
      <c r="B153" s="24">
        <v>-252500</v>
      </c>
      <c r="C153" s="24">
        <v>-171500</v>
      </c>
      <c r="D153" s="24">
        <v>-214000</v>
      </c>
    </row>
    <row r="154" spans="1:4" x14ac:dyDescent="0.2">
      <c r="A154" s="3" t="s">
        <v>40</v>
      </c>
      <c r="B154" s="24">
        <v>-121816336.87</v>
      </c>
      <c r="C154" s="24">
        <v>-122250149.13</v>
      </c>
      <c r="D154" s="24">
        <v>-118197775.37</v>
      </c>
    </row>
    <row r="155" spans="1:4" x14ac:dyDescent="0.2">
      <c r="A155" s="3" t="s">
        <v>39</v>
      </c>
      <c r="B155" s="24">
        <v>-304501157.88</v>
      </c>
      <c r="C155" s="24">
        <v>-304227842.88</v>
      </c>
      <c r="D155" s="24">
        <v>-303463914.39999998</v>
      </c>
    </row>
    <row r="156" spans="1:4" x14ac:dyDescent="0.2">
      <c r="A156" s="3" t="s">
        <v>38</v>
      </c>
      <c r="B156" s="24">
        <v>0</v>
      </c>
      <c r="C156" s="24">
        <v>0</v>
      </c>
      <c r="D156" s="24">
        <v>0</v>
      </c>
    </row>
    <row r="157" spans="1:4" x14ac:dyDescent="0.2">
      <c r="A157" s="3" t="s">
        <v>37</v>
      </c>
      <c r="B157" s="24">
        <v>-78590069.719999999</v>
      </c>
      <c r="C157" s="24">
        <v>-79042339.6199999</v>
      </c>
      <c r="D157" s="24">
        <v>-79230972.989999995</v>
      </c>
    </row>
    <row r="158" spans="1:4" x14ac:dyDescent="0.2">
      <c r="A158" s="3" t="s">
        <v>36</v>
      </c>
      <c r="B158" s="24">
        <v>-71979933.230000004</v>
      </c>
      <c r="C158" s="24">
        <v>-73628902.159999996</v>
      </c>
      <c r="D158" s="24">
        <v>-75632894.010000005</v>
      </c>
    </row>
    <row r="159" spans="1:4" x14ac:dyDescent="0.2">
      <c r="A159" s="3" t="s">
        <v>35</v>
      </c>
      <c r="B159" s="24">
        <v>-332801530.109999</v>
      </c>
      <c r="C159" s="24">
        <v>-335014386.81</v>
      </c>
      <c r="D159" s="24">
        <v>-337096752.30000001</v>
      </c>
    </row>
    <row r="160" spans="1:4" x14ac:dyDescent="0.2">
      <c r="A160" s="3" t="s">
        <v>34</v>
      </c>
      <c r="B160" s="24">
        <v>-122965857.68000001</v>
      </c>
      <c r="C160" s="24">
        <v>-122493682.84</v>
      </c>
      <c r="D160" s="24">
        <v>-133787551.23</v>
      </c>
    </row>
    <row r="161" spans="1:4" x14ac:dyDescent="0.2">
      <c r="A161" s="3" t="s">
        <v>33</v>
      </c>
      <c r="B161" s="24">
        <v>-461153.51</v>
      </c>
      <c r="C161" s="24">
        <v>-3513745.94</v>
      </c>
      <c r="D161" s="24">
        <v>-3455696.21</v>
      </c>
    </row>
    <row r="162" spans="1:4" ht="13.5" thickBot="1" x14ac:dyDescent="0.25">
      <c r="A162" s="5" t="s">
        <v>32</v>
      </c>
      <c r="B162" s="16">
        <v>0</v>
      </c>
      <c r="C162" s="16">
        <v>0</v>
      </c>
      <c r="D162" s="16">
        <v>0</v>
      </c>
    </row>
    <row r="163" spans="1:4" x14ac:dyDescent="0.2">
      <c r="A163" s="3" t="s">
        <v>31</v>
      </c>
      <c r="B163" s="13">
        <f>SUM(B151:B162)</f>
        <v>-1084823459.4799991</v>
      </c>
      <c r="C163" s="13">
        <f t="shared" ref="C163:D163" si="16">SUM(C151:C162)</f>
        <v>-1093421553.0099998</v>
      </c>
      <c r="D163" s="13">
        <f t="shared" si="16"/>
        <v>-1105042793.9100001</v>
      </c>
    </row>
    <row r="164" spans="1:4" x14ac:dyDescent="0.2">
      <c r="B164" s="19"/>
      <c r="C164" s="19"/>
      <c r="D164" s="19"/>
    </row>
    <row r="165" spans="1:4" x14ac:dyDescent="0.2">
      <c r="A165" s="3" t="s">
        <v>30</v>
      </c>
      <c r="B165" s="14"/>
      <c r="C165" s="14"/>
    </row>
    <row r="166" spans="1:4" x14ac:dyDescent="0.2">
      <c r="A166" s="3" t="s">
        <v>29</v>
      </c>
      <c r="B166" s="14"/>
      <c r="C166" s="14"/>
    </row>
    <row r="167" spans="1:4" x14ac:dyDescent="0.2">
      <c r="A167" s="3" t="s">
        <v>28</v>
      </c>
      <c r="B167" s="14"/>
      <c r="C167" s="14"/>
    </row>
    <row r="168" spans="1:4" x14ac:dyDescent="0.2">
      <c r="A168" s="3" t="s">
        <v>27</v>
      </c>
      <c r="B168" s="24">
        <v>-859037.91</v>
      </c>
      <c r="C168" s="24">
        <v>-859037.91</v>
      </c>
      <c r="D168" s="24">
        <v>-859037.91</v>
      </c>
    </row>
    <row r="169" spans="1:4" x14ac:dyDescent="0.2">
      <c r="A169" s="3" t="s">
        <v>26</v>
      </c>
      <c r="B169" s="24">
        <v>-478145249.86999899</v>
      </c>
      <c r="C169" s="24">
        <v>-478145249.83999997</v>
      </c>
      <c r="D169" s="24">
        <v>-478145249.86999899</v>
      </c>
    </row>
    <row r="170" spans="1:4" x14ac:dyDescent="0.2">
      <c r="A170" s="3" t="s">
        <v>25</v>
      </c>
      <c r="B170" s="24">
        <v>-2804096691.4699998</v>
      </c>
      <c r="C170" s="24">
        <v>-2804096691</v>
      </c>
      <c r="D170" s="24">
        <v>-2804096691.4699998</v>
      </c>
    </row>
    <row r="171" spans="1:4" x14ac:dyDescent="0.2">
      <c r="A171" s="3" t="s">
        <v>24</v>
      </c>
      <c r="B171" s="24">
        <v>7133879.4000000004</v>
      </c>
      <c r="C171" s="24">
        <v>7133879.4000000004</v>
      </c>
      <c r="D171" s="24">
        <v>7133879.4000000004</v>
      </c>
    </row>
    <row r="172" spans="1:4" x14ac:dyDescent="0.2">
      <c r="A172" s="3" t="s">
        <v>23</v>
      </c>
      <c r="B172" s="24">
        <v>-11888577</v>
      </c>
      <c r="C172" s="24">
        <v>-11888577</v>
      </c>
      <c r="D172" s="24">
        <v>-14048059</v>
      </c>
    </row>
    <row r="173" spans="1:4" x14ac:dyDescent="0.2">
      <c r="A173" s="3" t="s">
        <v>22</v>
      </c>
      <c r="B173" s="24">
        <v>-211452684.38999999</v>
      </c>
      <c r="C173" s="24">
        <v>-211452684.419999</v>
      </c>
      <c r="D173" s="24">
        <v>-209321331.38999999</v>
      </c>
    </row>
    <row r="174" spans="1:4" x14ac:dyDescent="0.2">
      <c r="A174" s="3" t="s">
        <v>21</v>
      </c>
      <c r="B174" s="24">
        <v>14874795</v>
      </c>
      <c r="C174" s="24">
        <v>14874795</v>
      </c>
      <c r="D174" s="24">
        <v>14902924</v>
      </c>
    </row>
    <row r="175" spans="1:4" x14ac:dyDescent="0.2">
      <c r="A175" s="3" t="s">
        <v>20</v>
      </c>
      <c r="B175" s="24">
        <v>161487639.84999999</v>
      </c>
      <c r="C175" s="24">
        <v>160337678.31999999</v>
      </c>
      <c r="D175" s="24">
        <v>159187716.799999</v>
      </c>
    </row>
    <row r="176" spans="1:4" x14ac:dyDescent="0.2">
      <c r="A176" s="3" t="s">
        <v>19</v>
      </c>
      <c r="B176" s="24">
        <v>-172572696.360001</v>
      </c>
      <c r="C176" s="24">
        <v>-175722098.65999901</v>
      </c>
      <c r="D176" s="24">
        <v>-181675103.92999801</v>
      </c>
    </row>
    <row r="177" spans="1:4" x14ac:dyDescent="0.2">
      <c r="A177" s="3" t="s">
        <v>18</v>
      </c>
      <c r="B177" s="24">
        <v>158194831.78</v>
      </c>
      <c r="C177" s="24">
        <v>158830831.80000001</v>
      </c>
      <c r="D177" s="24">
        <v>175279053.78</v>
      </c>
    </row>
    <row r="178" spans="1:4" ht="13.5" thickBot="1" x14ac:dyDescent="0.25">
      <c r="A178" s="15" t="s">
        <v>17</v>
      </c>
      <c r="B178" s="16">
        <v>5848610</v>
      </c>
      <c r="C178" s="16">
        <v>5848610</v>
      </c>
      <c r="D178" s="16">
        <v>5848610</v>
      </c>
    </row>
    <row r="179" spans="1:4" x14ac:dyDescent="0.2">
      <c r="A179" s="12" t="s">
        <v>16</v>
      </c>
      <c r="B179" s="14">
        <f>SUM(B168:B178)</f>
        <v>-3331475180.9699998</v>
      </c>
      <c r="C179" s="14">
        <f t="shared" ref="C179:D179" si="17">SUM(C168:C178)</f>
        <v>-3335138544.3099976</v>
      </c>
      <c r="D179" s="14">
        <f t="shared" si="17"/>
        <v>-3325793289.5899973</v>
      </c>
    </row>
    <row r="180" spans="1:4" x14ac:dyDescent="0.2">
      <c r="A180" s="12"/>
      <c r="B180" s="19"/>
      <c r="C180" s="19"/>
      <c r="D180" s="19"/>
    </row>
    <row r="181" spans="1:4" x14ac:dyDescent="0.2">
      <c r="A181" s="12" t="s">
        <v>15</v>
      </c>
      <c r="B181" s="13">
        <f>B179</f>
        <v>-3331475180.9699998</v>
      </c>
      <c r="C181" s="13">
        <f t="shared" ref="C181:D181" si="18">C179</f>
        <v>-3335138544.3099976</v>
      </c>
      <c r="D181" s="13">
        <f t="shared" si="18"/>
        <v>-3325793289.5899973</v>
      </c>
    </row>
    <row r="182" spans="1:4" x14ac:dyDescent="0.2">
      <c r="A182" s="12"/>
      <c r="B182" s="18"/>
      <c r="C182" s="18"/>
      <c r="D182" s="19"/>
    </row>
    <row r="183" spans="1:4" x14ac:dyDescent="0.2">
      <c r="A183" s="12" t="s">
        <v>14</v>
      </c>
    </row>
    <row r="184" spans="1:4" ht="13.5" thickBot="1" x14ac:dyDescent="0.25">
      <c r="A184" s="15" t="s">
        <v>13</v>
      </c>
      <c r="B184" s="16">
        <v>0</v>
      </c>
      <c r="C184" s="16">
        <v>0</v>
      </c>
      <c r="D184" s="16">
        <v>0</v>
      </c>
    </row>
    <row r="185" spans="1:4" x14ac:dyDescent="0.2">
      <c r="A185" s="12" t="s">
        <v>12</v>
      </c>
      <c r="B185" s="13">
        <f>SUM(B184)</f>
        <v>0</v>
      </c>
      <c r="C185" s="13">
        <f t="shared" ref="C185:D185" si="19">SUM(C184)</f>
        <v>0</v>
      </c>
      <c r="D185" s="13">
        <f t="shared" si="19"/>
        <v>0</v>
      </c>
    </row>
    <row r="186" spans="1:4" x14ac:dyDescent="0.2">
      <c r="A186" s="12"/>
      <c r="B186" s="18"/>
      <c r="C186" s="18"/>
      <c r="D186" s="19"/>
    </row>
    <row r="187" spans="1:4" x14ac:dyDescent="0.2">
      <c r="A187" s="12" t="s">
        <v>11</v>
      </c>
    </row>
    <row r="188" spans="1:4" ht="13.5" thickBot="1" x14ac:dyDescent="0.25">
      <c r="A188" s="15" t="s">
        <v>10</v>
      </c>
      <c r="B188" s="16"/>
      <c r="C188" s="16"/>
      <c r="D188" s="17"/>
    </row>
    <row r="189" spans="1:4" x14ac:dyDescent="0.2">
      <c r="A189" s="12" t="s">
        <v>9</v>
      </c>
    </row>
    <row r="190" spans="1:4" x14ac:dyDescent="0.2">
      <c r="A190" s="12"/>
      <c r="B190" s="18"/>
      <c r="C190" s="18"/>
      <c r="D190" s="19"/>
    </row>
    <row r="191" spans="1:4" x14ac:dyDescent="0.2">
      <c r="A191" s="12" t="s">
        <v>8</v>
      </c>
    </row>
    <row r="192" spans="1:4" x14ac:dyDescent="0.2">
      <c r="A192" s="12" t="s">
        <v>7</v>
      </c>
      <c r="B192" s="24">
        <v>-250000000</v>
      </c>
      <c r="C192" s="24">
        <v>-250000000</v>
      </c>
      <c r="D192" s="24">
        <v>-250000000</v>
      </c>
    </row>
    <row r="193" spans="1:4" x14ac:dyDescent="0.2">
      <c r="A193" s="12" t="s">
        <v>6</v>
      </c>
      <c r="B193" s="24">
        <v>-3535860000</v>
      </c>
      <c r="C193" s="24">
        <v>-3535860000</v>
      </c>
      <c r="D193" s="24">
        <v>-3523860000</v>
      </c>
    </row>
    <row r="194" spans="1:4" ht="13.5" thickBot="1" x14ac:dyDescent="0.25">
      <c r="A194" s="15" t="s">
        <v>5</v>
      </c>
      <c r="B194" s="16">
        <v>1913836.15</v>
      </c>
      <c r="C194" s="16">
        <v>1908481.8</v>
      </c>
      <c r="D194" s="16">
        <v>1903127.45</v>
      </c>
    </row>
    <row r="195" spans="1:4" x14ac:dyDescent="0.2">
      <c r="A195" s="12" t="s">
        <v>4</v>
      </c>
      <c r="B195" s="13">
        <f>SUM(B192:B194)</f>
        <v>-3783946163.8499999</v>
      </c>
      <c r="C195" s="13">
        <f t="shared" ref="C195:D195" si="20">SUM(C192:C194)</f>
        <v>-3783951518.1999998</v>
      </c>
      <c r="D195" s="13">
        <f t="shared" si="20"/>
        <v>-3771956872.5500002</v>
      </c>
    </row>
    <row r="196" spans="1:4" x14ac:dyDescent="0.2">
      <c r="A196" s="12"/>
      <c r="B196" s="18"/>
      <c r="C196" s="18"/>
      <c r="D196" s="19"/>
    </row>
    <row r="197" spans="1:4" x14ac:dyDescent="0.2">
      <c r="A197" s="12" t="s">
        <v>3</v>
      </c>
      <c r="B197" s="13">
        <f>B195</f>
        <v>-3783946163.8499999</v>
      </c>
      <c r="C197" s="13">
        <f t="shared" ref="C197:D197" si="21">C195</f>
        <v>-3783951518.1999998</v>
      </c>
      <c r="D197" s="13">
        <f t="shared" si="21"/>
        <v>-3771956872.5500002</v>
      </c>
    </row>
    <row r="198" spans="1:4" x14ac:dyDescent="0.2">
      <c r="A198" s="12"/>
    </row>
    <row r="199" spans="1:4" x14ac:dyDescent="0.2">
      <c r="A199" s="12" t="s">
        <v>2</v>
      </c>
      <c r="B199" s="13">
        <f>B197</f>
        <v>-3783946163.8499999</v>
      </c>
      <c r="C199" s="13">
        <f t="shared" ref="C199:D199" si="22">C197</f>
        <v>-3783951518.1999998</v>
      </c>
      <c r="D199" s="13">
        <f t="shared" si="22"/>
        <v>-3771956872.5500002</v>
      </c>
    </row>
    <row r="200" spans="1:4" x14ac:dyDescent="0.2">
      <c r="A200" s="12"/>
    </row>
    <row r="201" spans="1:4" x14ac:dyDescent="0.2">
      <c r="A201" s="12" t="s">
        <v>1</v>
      </c>
      <c r="B201" s="13">
        <f>B181+B199</f>
        <v>-7115421344.8199997</v>
      </c>
      <c r="C201" s="13">
        <f t="shared" ref="C201:D201" si="23">C181+C199</f>
        <v>-7119090062.5099974</v>
      </c>
      <c r="D201" s="13">
        <f t="shared" si="23"/>
        <v>-7097750162.1399975</v>
      </c>
    </row>
    <row r="202" spans="1:4" x14ac:dyDescent="0.2">
      <c r="A202" s="12"/>
      <c r="B202" s="18"/>
      <c r="C202" s="18"/>
      <c r="D202" s="19"/>
    </row>
    <row r="203" spans="1:4" ht="13.5" thickBot="1" x14ac:dyDescent="0.25">
      <c r="A203" s="20" t="s">
        <v>0</v>
      </c>
      <c r="B203" s="21">
        <f>B201+B148+B135+B163</f>
        <v>-10892373869.379999</v>
      </c>
      <c r="C203" s="21">
        <f t="shared" ref="C203:D203" si="24">C201+C148+C135+C163</f>
        <v>-10930051263.479996</v>
      </c>
      <c r="D203" s="21">
        <f t="shared" si="24"/>
        <v>-10959549411.559988</v>
      </c>
    </row>
    <row r="204" spans="1:4" ht="13.5" thickTop="1" x14ac:dyDescent="0.2"/>
    <row r="206" spans="1:4" x14ac:dyDescent="0.2">
      <c r="D206" s="13"/>
    </row>
  </sheetData>
  <conditionalFormatting sqref="D205">
    <cfRule type="cellIs" dxfId="2" priority="3" stopIfTrue="1" operator="notEqual">
      <formula>0</formula>
    </cfRule>
  </conditionalFormatting>
  <conditionalFormatting sqref="C205">
    <cfRule type="cellIs" dxfId="1" priority="2" stopIfTrue="1" operator="notEqual">
      <formula>0</formula>
    </cfRule>
  </conditionalFormatting>
  <conditionalFormatting sqref="B205">
    <cfRule type="cellIs" dxfId="0" priority="1" stopIfTrue="1" operator="notEqual">
      <formula>0</formula>
    </cfRule>
  </conditionalFormatting>
  <pageMargins left="0.75" right="0.75" top="1" bottom="1" header="0.5" footer="0.5"/>
  <pageSetup scale="82" fitToHeight="0" orientation="portrait" r:id="rId1"/>
  <headerFooter>
    <oddHeader>&amp;C&amp;"Arial,Bold"&amp;10Puget Sound Energy
Balance Sheet</oddHeader>
    <oddFooter>&amp;C&amp;P of &amp;N</oddFooter>
  </headerFooter>
  <rowBreaks count="1" manualBreakCount="1">
    <brk id="1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1E78E03D95E74588CE88D815BC7C81" ma:contentTypeVersion="119" ma:contentTypeDescription="" ma:contentTypeScope="" ma:versionID="3551dbf10b6ef008a180385b89da2a9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8B91496-4A79-4A93-B635-B5E887465F3B}"/>
</file>

<file path=customXml/itemProps2.xml><?xml version="1.0" encoding="utf-8"?>
<ds:datastoreItem xmlns:ds="http://schemas.openxmlformats.org/officeDocument/2006/customXml" ds:itemID="{16942721-A6C7-4621-A225-F5268C32ABCF}"/>
</file>

<file path=customXml/itemProps3.xml><?xml version="1.0" encoding="utf-8"?>
<ds:datastoreItem xmlns:ds="http://schemas.openxmlformats.org/officeDocument/2006/customXml" ds:itemID="{2838FAD7-8B6F-486D-A7DC-1E1CBB95B953}"/>
</file>

<file path=customXml/itemProps4.xml><?xml version="1.0" encoding="utf-8"?>
<ds:datastoreItem xmlns:ds="http://schemas.openxmlformats.org/officeDocument/2006/customXml" ds:itemID="{1E94CD70-DCC0-48E9-BF4E-A38DD5CA97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- Summary for Comm Reports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2015-11-10T23:39:16Z</cp:lastPrinted>
  <dcterms:created xsi:type="dcterms:W3CDTF">2015-11-02T21:11:41Z</dcterms:created>
  <dcterms:modified xsi:type="dcterms:W3CDTF">2015-11-12T01:15:31Z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0x0101006E56B4D1795A2E4DB2F0B01679ED314A00141E78E03D95E74588CE88D815BC7C81</vt:lpwstr>
  </property>
  <property fmtid="{D5CDD505-2E9C-101B-9397-08002B2CF9AE}" pid="3" name="_docset_NoMedatataSyncRequired">
    <vt:lpwstr>False</vt:lpwstr>
  </property>
</Properties>
</file>