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wyse\Documents\"/>
    </mc:Choice>
  </mc:AlternateContent>
  <bookViews>
    <workbookView xWindow="480" yWindow="50" windowWidth="27960" windowHeight="11820"/>
  </bookViews>
  <sheets>
    <sheet name="Rev Inc %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>[2]Hidden!#REF!</definedName>
    <definedName name="_ACT2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CCT">[1]Hidden!$D$11</definedName>
    <definedName name="ACCT.ConsolSum">[1]Hidden!$Q$11</definedName>
    <definedName name="ACT_CUR">[2]Hidden!#REF!</definedName>
    <definedName name="ACT_YTD">[2]Hidden!#REF!</definedName>
    <definedName name="AmountCount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>#REF!</definedName>
    <definedName name="BUD_CUR">[2]Hidden!#REF!</definedName>
    <definedName name="BUD_YTD">[2]Hidden!#REF!</definedName>
    <definedName name="CalRecyTons">'[4]Recycl Tons, Commodity Value'!$L$23</definedName>
    <definedName name="CheckTotals">#REF!</definedName>
    <definedName name="colgroup">[1]Orientation!$G$6</definedName>
    <definedName name="colsegment">[1]Orientation!$F$6</definedName>
    <definedName name="CRCTable">#REF!</definedName>
    <definedName name="CRCTableOLD">#REF!</definedName>
    <definedName name="CriteriaType">[5]ControlPanel!$Z$2:$Z$5</definedName>
    <definedName name="Cutomers">#REF!</definedName>
    <definedName name="_xlnm.Database">#REF!</definedName>
    <definedName name="Database1">#REF!</definedName>
    <definedName name="DEPT">[2]Hidden!#REF!</definedName>
    <definedName name="District">'[6]Vashon BS'!#REF!</definedName>
    <definedName name="DistrictNum">#REF!</definedName>
    <definedName name="drlFilter">[1]Settings!$D$27</definedName>
    <definedName name="End">#REF!</definedName>
    <definedName name="ExcludeIC">'[6]Vashon BS'!#REF!</definedName>
    <definedName name="FBTable">#REF!</definedName>
    <definedName name="FBTableOld">#REF!</definedName>
    <definedName name="filter">[1]Settings!$B$14:$H$25</definedName>
    <definedName name="GLMappingStart">#REF!</definedName>
    <definedName name="IncomeStmnt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MemoAttachment">#REF!</definedName>
    <definedName name="MetaSet">[1]Orientation!$C$22</definedName>
    <definedName name="NewOnlyOrg">#N/A</definedName>
    <definedName name="NOTES">#REF!</definedName>
    <definedName name="NR">#REF!</definedName>
    <definedName name="OfficerSalary">#N/A</definedName>
    <definedName name="OffsetAcctBil">[7]JEexport!$L$10</definedName>
    <definedName name="OffsetAcctPmt">[7]JEexport!$L$9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rimtbl">[1]Orientation!$C$23</definedName>
    <definedName name="_xlnm.Print_Area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Print1">#REF!</definedName>
    <definedName name="Print2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>[8]ControlPanel!$S$2:$S$16</definedName>
    <definedName name="ReportVersion">[1]Settings!$D$5</definedName>
    <definedName name="RetainedEarnings">#REF!</definedName>
    <definedName name="RevCust">[9]RevenuesCust!#REF!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>#REF!</definedName>
    <definedName name="sSRCDate">'[10]Feb''12 FAR Data'!#REF!</definedName>
    <definedName name="Supplemental_filter">[1]Settings!$C$31</definedName>
    <definedName name="SWDisposal">#N/A</definedName>
    <definedName name="System">[11]BS_Close!$V$8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otal_Comm">'[4]Tariff Rate Sheet'!$L$214</definedName>
    <definedName name="Total_DB">'[4]Tariff Rate Sheet'!$L$278</definedName>
    <definedName name="Total_Resi">'[4]Tariff Rate Sheet'!$L$107</definedName>
    <definedName name="Transactions">#REF!</definedName>
    <definedName name="WTable">#REF!</definedName>
    <definedName name="WTableOld">#REF!</definedName>
    <definedName name="ww">#REF!</definedName>
    <definedName name="xperiod">[1]Orientation!$G$15</definedName>
    <definedName name="xtabin">[2]Hidden!#REF!</definedName>
    <definedName name="xx">#REF!</definedName>
    <definedName name="xxx">#REF!</definedName>
    <definedName name="xxxx">#REF!</definedName>
    <definedName name="YearMonth">'[6]Vashon BS'!#REF!</definedName>
    <definedName name="YWMedWasteDisp">#N/A</definedName>
  </definedNames>
  <calcPr calcId="152511"/>
</workbook>
</file>

<file path=xl/calcChain.xml><?xml version="1.0" encoding="utf-8"?>
<calcChain xmlns="http://schemas.openxmlformats.org/spreadsheetml/2006/main">
  <c r="C8" i="1" l="1"/>
  <c r="C6" i="1"/>
  <c r="B8" i="1"/>
  <c r="B6" i="1"/>
  <c r="D8" i="1" l="1"/>
  <c r="C15" i="1"/>
  <c r="E8" i="1" l="1"/>
  <c r="C17" i="1"/>
  <c r="E17" i="1" s="1"/>
  <c r="D15" i="1"/>
  <c r="B19" i="1"/>
  <c r="E15" i="1"/>
  <c r="C19" i="1"/>
  <c r="B10" i="1"/>
  <c r="C10" i="1"/>
  <c r="D6" i="1"/>
  <c r="D10" i="1" s="1"/>
  <c r="E6" i="1"/>
  <c r="E19" i="1" l="1"/>
  <c r="D17" i="1"/>
  <c r="D19" i="1" s="1"/>
  <c r="E10" i="1"/>
</calcChain>
</file>

<file path=xl/sharedStrings.xml><?xml version="1.0" encoding="utf-8"?>
<sst xmlns="http://schemas.openxmlformats.org/spreadsheetml/2006/main" count="10" uniqueCount="7">
  <si>
    <t>Increase:</t>
  </si>
  <si>
    <t>From  DF Calc:</t>
  </si>
  <si>
    <t>Residential</t>
  </si>
  <si>
    <t>Commercial</t>
  </si>
  <si>
    <t>Total</t>
  </si>
  <si>
    <t>Revenue IS:</t>
  </si>
  <si>
    <t>Murrey's Disposal Co., Inc. d/b/a Olympic Disposal G-9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</si>
</sst>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0"/>
      <name val="Times New Roman"/>
      <family val="1"/>
    </font>
    <font>
      <sz val="11"/>
      <color indexed="8"/>
      <name val="Arial"/>
      <family val="2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 MT"/>
    </font>
    <font>
      <b/>
      <u/>
      <sz val="11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9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17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7" borderId="0" applyNumberFormat="0" applyBorder="0" applyAlignment="0" applyProtection="0"/>
    <xf numFmtId="0" fontId="4" fillId="15" borderId="0" applyNumberFormat="0" applyBorder="0" applyAlignment="0" applyProtection="0"/>
    <xf numFmtId="0" fontId="4" fillId="22" borderId="0" applyNumberFormat="0" applyBorder="0" applyAlignment="0" applyProtection="0"/>
    <xf numFmtId="41" fontId="5" fillId="0" borderId="0"/>
    <xf numFmtId="0" fontId="6" fillId="5" borderId="0" applyNumberFormat="0" applyBorder="0" applyAlignment="0" applyProtection="0"/>
    <xf numFmtId="3" fontId="5" fillId="0" borderId="0"/>
    <xf numFmtId="0" fontId="7" fillId="23" borderId="1" applyNumberFormat="0" applyAlignment="0" applyProtection="0"/>
    <xf numFmtId="0" fontId="7" fillId="3" borderId="1" applyNumberFormat="0" applyAlignment="0" applyProtection="0"/>
    <xf numFmtId="0" fontId="8" fillId="24" borderId="2" applyNumberFormat="0" applyAlignment="0" applyProtection="0"/>
    <xf numFmtId="0" fontId="5" fillId="25" borderId="0">
      <alignment horizont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0" fillId="0" borderId="0"/>
    <xf numFmtId="0" fontId="11" fillId="0" borderId="0"/>
    <xf numFmtId="0" fontId="11" fillId="0" borderId="0"/>
    <xf numFmtId="0" fontId="12" fillId="26" borderId="3" applyAlignment="0">
      <alignment horizontal="right"/>
      <protection locked="0"/>
    </xf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" fillId="27" borderId="0">
      <alignment horizontal="right"/>
      <protection locked="0"/>
    </xf>
    <xf numFmtId="14" fontId="5" fillId="0" borderId="0"/>
    <xf numFmtId="0" fontId="16" fillId="0" borderId="0" applyNumberFormat="0" applyFill="0" applyBorder="0" applyAlignment="0" applyProtection="0"/>
    <xf numFmtId="2" fontId="15" fillId="27" borderId="0">
      <alignment horizontal="right"/>
      <protection locked="0"/>
    </xf>
    <xf numFmtId="1" fontId="5" fillId="0" borderId="0">
      <alignment horizontal="center"/>
    </xf>
    <xf numFmtId="0" fontId="17" fillId="6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9" borderId="1" applyNumberFormat="0" applyAlignment="0" applyProtection="0"/>
    <xf numFmtId="3" fontId="27" fillId="28" borderId="0">
      <protection locked="0"/>
    </xf>
    <xf numFmtId="4" fontId="27" fillId="28" borderId="0">
      <protection locked="0"/>
    </xf>
    <xf numFmtId="0" fontId="28" fillId="0" borderId="9" applyNumberFormat="0" applyFill="0" applyAlignment="0" applyProtection="0"/>
    <xf numFmtId="0" fontId="29" fillId="13" borderId="0" applyNumberFormat="0" applyBorder="0" applyAlignment="0" applyProtection="0"/>
    <xf numFmtId="43" fontId="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5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29" borderId="10" applyNumberFormat="0" applyFont="0" applyAlignment="0" applyProtection="0"/>
    <xf numFmtId="0" fontId="9" fillId="29" borderId="10" applyNumberFormat="0" applyFont="0" applyAlignment="0" applyProtection="0"/>
    <xf numFmtId="165" fontId="31" fillId="0" borderId="0" applyNumberFormat="0"/>
    <xf numFmtId="0" fontId="32" fillId="3" borderId="11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5" fillId="0" borderId="0"/>
    <xf numFmtId="0" fontId="33" fillId="0" borderId="0" applyNumberFormat="0" applyFont="0" applyFill="0" applyBorder="0" applyAlignment="0" applyProtection="0">
      <alignment horizontal="left"/>
    </xf>
    <xf numFmtId="0" fontId="34" fillId="0" borderId="12">
      <alignment horizont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0" fillId="0" borderId="0">
      <alignment vertical="top"/>
    </xf>
    <xf numFmtId="0" fontId="10" fillId="0" borderId="0" applyNumberFormat="0" applyBorder="0" applyAlignment="0"/>
    <xf numFmtId="37" fontId="36" fillId="0" borderId="0"/>
    <xf numFmtId="37" fontId="37" fillId="0" borderId="0"/>
    <xf numFmtId="0" fontId="38" fillId="0" borderId="13" applyNumberFormat="0" applyFill="0" applyAlignment="0" applyProtection="0"/>
    <xf numFmtId="0" fontId="38" fillId="0" borderId="14" applyNumberFormat="0" applyFill="0" applyAlignment="0" applyProtection="0"/>
    <xf numFmtId="0" fontId="39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2" borderId="0" xfId="0" applyFont="1" applyFill="1"/>
    <xf numFmtId="42" fontId="0" fillId="0" borderId="0" xfId="0" applyNumberFormat="1"/>
    <xf numFmtId="10" fontId="0" fillId="0" borderId="0" xfId="0" applyNumberFormat="1"/>
    <xf numFmtId="3" fontId="0" fillId="0" borderId="0" xfId="0" applyNumberFormat="1"/>
    <xf numFmtId="42" fontId="2" fillId="0" borderId="0" xfId="0" applyNumberFormat="1" applyFont="1"/>
    <xf numFmtId="44" fontId="0" fillId="0" borderId="0" xfId="0" applyNumberFormat="1"/>
    <xf numFmtId="42" fontId="0" fillId="0" borderId="0" xfId="0" applyNumberFormat="1" applyFill="1"/>
  </cellXfs>
  <cellStyles count="189">
    <cellStyle name="20% - Accent1 2" xfId="1"/>
    <cellStyle name="20% - Accent1 3" xfId="2"/>
    <cellStyle name="20% - Accent2 2" xfId="3"/>
    <cellStyle name="20% - Accent3 2" xfId="4"/>
    <cellStyle name="20% - Accent4 2" xfId="5"/>
    <cellStyle name="20% - Accent4 3" xfId="6"/>
    <cellStyle name="20% - Accent5 2" xfId="7"/>
    <cellStyle name="20% - Accent6 2" xfId="8"/>
    <cellStyle name="40% - Accent1 2" xfId="9"/>
    <cellStyle name="40% - Accent1 3" xfId="10"/>
    <cellStyle name="40% - Accent2 2" xfId="11"/>
    <cellStyle name="40% - Accent3 2" xfId="12"/>
    <cellStyle name="40% - Accent4 2" xfId="13"/>
    <cellStyle name="40% - Accent4 3" xfId="14"/>
    <cellStyle name="40% - Accent5 2" xfId="15"/>
    <cellStyle name="40% - Accent6 2" xfId="16"/>
    <cellStyle name="40% - Accent6 3" xfId="17"/>
    <cellStyle name="60% - Accent1 2" xfId="18"/>
    <cellStyle name="60% - Accent1 3" xfId="19"/>
    <cellStyle name="60% - Accent2 2" xfId="20"/>
    <cellStyle name="60% - Accent3 2" xfId="21"/>
    <cellStyle name="60% - Accent3 3" xfId="22"/>
    <cellStyle name="60% - Accent4 2" xfId="23"/>
    <cellStyle name="60% - Accent4 3" xfId="24"/>
    <cellStyle name="60% - Accent5 2" xfId="25"/>
    <cellStyle name="60% - Accent6 2" xfId="26"/>
    <cellStyle name="Accent1 2" xfId="27"/>
    <cellStyle name="Accent1 3" xfId="28"/>
    <cellStyle name="Accent2 2" xfId="29"/>
    <cellStyle name="Accent3 2" xfId="30"/>
    <cellStyle name="Accent4 2" xfId="31"/>
    <cellStyle name="Accent5 2" xfId="32"/>
    <cellStyle name="Accent6 2" xfId="33"/>
    <cellStyle name="Accounting" xfId="34"/>
    <cellStyle name="Bad 2" xfId="35"/>
    <cellStyle name="Budget" xfId="36"/>
    <cellStyle name="Calculation 2" xfId="37"/>
    <cellStyle name="Calculation 3" xfId="38"/>
    <cellStyle name="Check Cell 2" xfId="39"/>
    <cellStyle name="combo" xfId="40"/>
    <cellStyle name="Comma 10" xfId="41"/>
    <cellStyle name="Comma 11" xfId="42"/>
    <cellStyle name="Comma 12" xfId="43"/>
    <cellStyle name="Comma 13" xfId="44"/>
    <cellStyle name="Comma 14" xfId="45"/>
    <cellStyle name="Comma 15" xfId="46"/>
    <cellStyle name="Comma 16" xfId="47"/>
    <cellStyle name="Comma 17" xfId="48"/>
    <cellStyle name="Comma 18" xfId="49"/>
    <cellStyle name="Comma 2" xfId="50"/>
    <cellStyle name="Comma 2 2" xfId="51"/>
    <cellStyle name="Comma 2 2 2" xfId="52"/>
    <cellStyle name="Comma 2 3" xfId="53"/>
    <cellStyle name="Comma 2 4" xfId="54"/>
    <cellStyle name="Comma 3" xfId="55"/>
    <cellStyle name="Comma 3 2" xfId="56"/>
    <cellStyle name="Comma 3 2 2" xfId="57"/>
    <cellStyle name="Comma 3 3" xfId="58"/>
    <cellStyle name="Comma 3 4" xfId="59"/>
    <cellStyle name="Comma 4" xfId="60"/>
    <cellStyle name="Comma 4 2" xfId="61"/>
    <cellStyle name="Comma 4 3" xfId="62"/>
    <cellStyle name="Comma 4 4" xfId="63"/>
    <cellStyle name="Comma 4 5" xfId="64"/>
    <cellStyle name="Comma 5" xfId="65"/>
    <cellStyle name="Comma 6" xfId="66"/>
    <cellStyle name="Comma 6 2" xfId="67"/>
    <cellStyle name="Comma 7" xfId="68"/>
    <cellStyle name="Comma 8" xfId="69"/>
    <cellStyle name="Comma 9" xfId="70"/>
    <cellStyle name="Comma(2)" xfId="71"/>
    <cellStyle name="Comma0 - Style2" xfId="72"/>
    <cellStyle name="Comma1 - Style1" xfId="73"/>
    <cellStyle name="Comments" xfId="74"/>
    <cellStyle name="Currency 2" xfId="75"/>
    <cellStyle name="Currency 2 2" xfId="76"/>
    <cellStyle name="Currency 2 3" xfId="77"/>
    <cellStyle name="Currency 3" xfId="78"/>
    <cellStyle name="Currency 3 2" xfId="79"/>
    <cellStyle name="Currency 4" xfId="80"/>
    <cellStyle name="Currency 5" xfId="81"/>
    <cellStyle name="Currency 6" xfId="82"/>
    <cellStyle name="Currency 7" xfId="83"/>
    <cellStyle name="Currency 8" xfId="84"/>
    <cellStyle name="Currency 9" xfId="85"/>
    <cellStyle name="Data Enter" xfId="86"/>
    <cellStyle name="date" xfId="87"/>
    <cellStyle name="Explanatory Text 2" xfId="88"/>
    <cellStyle name="FactSheet" xfId="89"/>
    <cellStyle name="fish" xfId="90"/>
    <cellStyle name="Good 2" xfId="91"/>
    <cellStyle name="Heading 1 2" xfId="92"/>
    <cellStyle name="Heading 1 3" xfId="93"/>
    <cellStyle name="Heading 2 2" xfId="94"/>
    <cellStyle name="Heading 2 3" xfId="95"/>
    <cellStyle name="Heading 3 2" xfId="96"/>
    <cellStyle name="Heading 3 3" xfId="97"/>
    <cellStyle name="Heading 4 2" xfId="98"/>
    <cellStyle name="Hyperlink 2" xfId="99"/>
    <cellStyle name="Hyperlink 3" xfId="100"/>
    <cellStyle name="Input 2" xfId="101"/>
    <cellStyle name="input(0)" xfId="102"/>
    <cellStyle name="Input(2)" xfId="103"/>
    <cellStyle name="Linked Cell 2" xfId="104"/>
    <cellStyle name="Neutral 2" xfId="105"/>
    <cellStyle name="New_normal" xfId="106"/>
    <cellStyle name="Normal" xfId="0" builtinId="0"/>
    <cellStyle name="Normal - Style1" xfId="107"/>
    <cellStyle name="Normal - Style2" xfId="108"/>
    <cellStyle name="Normal - Style3" xfId="109"/>
    <cellStyle name="Normal - Style4" xfId="110"/>
    <cellStyle name="Normal - Style5" xfId="111"/>
    <cellStyle name="Normal 10" xfId="112"/>
    <cellStyle name="Normal 10 2" xfId="113"/>
    <cellStyle name="Normal 10 2 2" xfId="114"/>
    <cellStyle name="Normal 10_Vashon Payroll 9-30-12 Rev 10-31-2012" xfId="115"/>
    <cellStyle name="Normal 11" xfId="116"/>
    <cellStyle name="Normal 12" xfId="117"/>
    <cellStyle name="Normal 13" xfId="118"/>
    <cellStyle name="Normal 14" xfId="119"/>
    <cellStyle name="Normal 15" xfId="120"/>
    <cellStyle name="Normal 16" xfId="121"/>
    <cellStyle name="Normal 17" xfId="122"/>
    <cellStyle name="Normal 18" xfId="123"/>
    <cellStyle name="Normal 19" xfId="124"/>
    <cellStyle name="Normal 2" xfId="125"/>
    <cellStyle name="Normal 2 2" xfId="126"/>
    <cellStyle name="Normal 2 2 2" xfId="127"/>
    <cellStyle name="Normal 2 2 3" xfId="128"/>
    <cellStyle name="Normal 2 2_IS210PL" xfId="129"/>
    <cellStyle name="Normal 2 3" xfId="130"/>
    <cellStyle name="Normal 2 3 2" xfId="131"/>
    <cellStyle name="Normal 2 3 3" xfId="132"/>
    <cellStyle name="Normal 2 4" xfId="133"/>
    <cellStyle name="Normal 2 5" xfId="134"/>
    <cellStyle name="Normal 2_2180 Payroll Schedule 8-22-2011" xfId="135"/>
    <cellStyle name="Normal 20" xfId="136"/>
    <cellStyle name="Normal 21" xfId="137"/>
    <cellStyle name="Normal 22" xfId="138"/>
    <cellStyle name="Normal 23" xfId="139"/>
    <cellStyle name="Normal 24" xfId="140"/>
    <cellStyle name="Normal 25" xfId="141"/>
    <cellStyle name="Normal 26" xfId="142"/>
    <cellStyle name="Normal 27" xfId="143"/>
    <cellStyle name="Normal 28" xfId="144"/>
    <cellStyle name="Normal 29" xfId="145"/>
    <cellStyle name="Normal 3" xfId="146"/>
    <cellStyle name="Normal 3 2" xfId="147"/>
    <cellStyle name="Normal 3_2149 Depr 9-30-12" xfId="148"/>
    <cellStyle name="Normal 4" xfId="149"/>
    <cellStyle name="Normal 5" xfId="150"/>
    <cellStyle name="Normal 5 2" xfId="151"/>
    <cellStyle name="Normal 5_2183 UTC Depreciation 3 31 2012 Heather 6-6-2012" xfId="152"/>
    <cellStyle name="Normal 6" xfId="153"/>
    <cellStyle name="Normal 7" xfId="154"/>
    <cellStyle name="Normal 8" xfId="155"/>
    <cellStyle name="Normal 9" xfId="156"/>
    <cellStyle name="Note 2" xfId="157"/>
    <cellStyle name="Note 3" xfId="158"/>
    <cellStyle name="Notes" xfId="159"/>
    <cellStyle name="Output 2" xfId="160"/>
    <cellStyle name="Percent 2" xfId="161"/>
    <cellStyle name="Percent 2 2" xfId="162"/>
    <cellStyle name="Percent 2 3" xfId="163"/>
    <cellStyle name="Percent 3" xfId="164"/>
    <cellStyle name="Percent 4" xfId="165"/>
    <cellStyle name="Percent 4 2" xfId="166"/>
    <cellStyle name="Percent 5" xfId="167"/>
    <cellStyle name="Percent 7" xfId="168"/>
    <cellStyle name="Percent(1)" xfId="169"/>
    <cellStyle name="Percent(2)" xfId="170"/>
    <cellStyle name="PRM" xfId="171"/>
    <cellStyle name="PSChar" xfId="172"/>
    <cellStyle name="PSHeading" xfId="173"/>
    <cellStyle name="STYL0 - Style1" xfId="174"/>
    <cellStyle name="STYL1 - Style2" xfId="175"/>
    <cellStyle name="STYL2 - Style3" xfId="176"/>
    <cellStyle name="STYL3 - Style4" xfId="177"/>
    <cellStyle name="STYL4 - Style5" xfId="178"/>
    <cellStyle name="STYL5 - Style6" xfId="179"/>
    <cellStyle name="STYL6 - Style7" xfId="180"/>
    <cellStyle name="STYL7 - Style8" xfId="181"/>
    <cellStyle name="Style 1" xfId="182"/>
    <cellStyle name="STYLE1" xfId="183"/>
    <cellStyle name="sub heading" xfId="184"/>
    <cellStyle name="title 2" xfId="185"/>
    <cellStyle name="Total 2" xfId="186"/>
    <cellStyle name="Total 3" xfId="187"/>
    <cellStyle name="Warning Text 2" xfId="1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Master%20Truck%20Schedule/South_LeMay%20Master%20Truck%20Schedule-Shar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apps/rsc/EFilingDocuments/Clallam%20-%20DF%20Calc%201-1-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apps/rsc/EFilingDocuments/Jefferson%20DF%20Calc%201-1-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RC%20Reports/SRC%20Format/Bonus%20Schedule/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ashon/Rate%20Incr%201-1-2013/ProForma%20Pacific%20Disposal_Staff%20Final%20outcome%208-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Western%20Region/WUTC/WUTC-Mason%202149/Rate%20Filing/General%20Rate%20Filing%2011-13-2012/Audit/FINAL/Staff%20final%20Mason%20Proforma%20Linked%203-13-2013%20%20-%20Company%20Rat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Vashon/Rate%20Incr%201-1-2012/Vashon%20Pro%20Form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Reports/2180%20LeMay/2009/LeMay%20Annual%20Report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Staff Calcs "/>
      <sheetName val="Proposed Rates"/>
      <sheetName val="Co Provided Price Out"/>
    </sheetNames>
    <sheetDataSet>
      <sheetData sheetId="0"/>
      <sheetData sheetId="1">
        <row r="23">
          <cell r="P23">
            <v>2286125.1708580526</v>
          </cell>
          <cell r="W23">
            <v>48430.708120319498</v>
          </cell>
        </row>
        <row r="77">
          <cell r="P77">
            <v>1074405.6698754707</v>
          </cell>
          <cell r="W77">
            <v>28567.166207346159</v>
          </cell>
        </row>
      </sheetData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Staff Calcs "/>
      <sheetName val="Proposed Rates"/>
      <sheetName val="Co Provided Priceout"/>
    </sheetNames>
    <sheetDataSet>
      <sheetData sheetId="0"/>
      <sheetData sheetId="1">
        <row r="19">
          <cell r="P19">
            <v>644732.70215752756</v>
          </cell>
          <cell r="W19">
            <v>6047.9537923094722</v>
          </cell>
        </row>
        <row r="43">
          <cell r="R43">
            <v>7967.5027208996562</v>
          </cell>
          <cell r="W43">
            <v>7966.2578808672688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Legal Exp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2012 Capital Structure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1753938.3114074212</v>
          </cell>
        </row>
        <row r="214">
          <cell r="L214">
            <v>852492.14253095828</v>
          </cell>
        </row>
        <row r="278">
          <cell r="L278">
            <v>837580.65530511085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5">
          <cell r="J15">
            <v>2138.64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3">
          <cell r="L23">
            <v>2329.3388396454475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B19" sqref="B19"/>
    </sheetView>
  </sheetViews>
  <sheetFormatPr defaultRowHeight="14.5"/>
  <cols>
    <col min="1" max="1" width="17.7265625" customWidth="1"/>
    <col min="2" max="2" width="18.1796875" customWidth="1"/>
    <col min="3" max="3" width="14.26953125" customWidth="1"/>
    <col min="4" max="4" width="17.453125" customWidth="1"/>
  </cols>
  <sheetData>
    <row r="1" spans="1:14">
      <c r="A1" s="1" t="s">
        <v>0</v>
      </c>
    </row>
    <row r="2" spans="1:14">
      <c r="A2" s="1" t="s">
        <v>6</v>
      </c>
    </row>
    <row r="3" spans="1:14">
      <c r="A3" s="1"/>
    </row>
    <row r="4" spans="1:14">
      <c r="A4" s="2" t="s">
        <v>1</v>
      </c>
    </row>
    <row r="5" spans="1:14">
      <c r="A5" s="1"/>
    </row>
    <row r="6" spans="1:14">
      <c r="A6" t="s">
        <v>2</v>
      </c>
      <c r="B6" s="3">
        <f>'[12]Staff Calcs '!$P$23+'[13]Staff Calcs '!$P$19</f>
        <v>2930857.8730155802</v>
      </c>
      <c r="C6" s="3">
        <f>'[12]Staff Calcs '!$W$23+'[13]Staff Calcs '!$W$19</f>
        <v>54478.661912628973</v>
      </c>
      <c r="D6" s="3">
        <f>B6+C6</f>
        <v>2985336.5349282091</v>
      </c>
      <c r="E6" s="4">
        <f>C6/B6</f>
        <v>1.858795761275708E-2</v>
      </c>
      <c r="F6" s="5"/>
      <c r="G6" s="5"/>
      <c r="H6" s="5"/>
      <c r="I6" s="5"/>
      <c r="J6" s="5"/>
      <c r="K6" s="5"/>
      <c r="L6" s="5"/>
      <c r="M6" s="5"/>
      <c r="N6" s="5"/>
    </row>
    <row r="7" spans="1:14">
      <c r="B7" s="3"/>
      <c r="C7" s="3"/>
      <c r="D7" s="3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t="s">
        <v>3</v>
      </c>
      <c r="B8" s="3">
        <f>'[12]Staff Calcs '!$P$77+'[13]Staff Calcs '!$R$43</f>
        <v>1082373.1725963703</v>
      </c>
      <c r="C8" s="3">
        <f>'[12]Staff Calcs '!$W$77+'[13]Staff Calcs '!$W$43</f>
        <v>36533.424088213425</v>
      </c>
      <c r="D8" s="3">
        <f>B8+C8</f>
        <v>1118906.5966845837</v>
      </c>
      <c r="E8" s="4">
        <f>C8/B8</f>
        <v>3.3753076123069402E-2</v>
      </c>
      <c r="F8" s="5"/>
      <c r="G8" s="5"/>
      <c r="H8" s="5"/>
      <c r="I8" s="5"/>
      <c r="J8" s="5"/>
      <c r="K8" s="5"/>
      <c r="L8" s="5"/>
      <c r="M8" s="5"/>
      <c r="N8" s="5"/>
    </row>
    <row r="9" spans="1:14">
      <c r="B9" s="3"/>
      <c r="C9" s="3"/>
      <c r="D9" s="3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1" t="s">
        <v>4</v>
      </c>
      <c r="B10" s="6">
        <f>SUM(B6:B8)</f>
        <v>4013231.0456119506</v>
      </c>
      <c r="C10" s="6">
        <f t="shared" ref="C10:D10" si="0">SUM(C6:C8)</f>
        <v>91012.086000842392</v>
      </c>
      <c r="D10" s="6">
        <f t="shared" si="0"/>
        <v>4104243.1316127926</v>
      </c>
      <c r="E10" s="4">
        <f>C10/B10</f>
        <v>2.2678008060451595E-2</v>
      </c>
      <c r="F10" s="5"/>
      <c r="G10" s="5"/>
      <c r="H10" s="5"/>
      <c r="I10" s="5"/>
      <c r="J10" s="5"/>
      <c r="K10" s="5"/>
      <c r="L10" s="5"/>
      <c r="M10" s="5"/>
      <c r="N10" s="5"/>
    </row>
    <row r="11" spans="1:14">
      <c r="B11" s="3"/>
      <c r="C11" s="3"/>
      <c r="D11" s="3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>
      <c r="B12" s="3"/>
      <c r="C12" s="3"/>
      <c r="D12" s="3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2" t="s">
        <v>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>
      <c r="A14" s="1"/>
      <c r="F14" s="5"/>
      <c r="G14" s="5"/>
      <c r="H14" s="5"/>
      <c r="I14" s="5"/>
      <c r="J14" s="5"/>
      <c r="K14" s="5"/>
      <c r="L14" s="5"/>
      <c r="M14" s="5"/>
      <c r="N14" s="5"/>
    </row>
    <row r="15" spans="1:14">
      <c r="A15" t="s">
        <v>2</v>
      </c>
      <c r="B15" s="8">
        <v>3402822</v>
      </c>
      <c r="C15" s="3">
        <f>C6</f>
        <v>54478.661912628973</v>
      </c>
      <c r="D15" s="3">
        <f>B15+C15</f>
        <v>3457300.6619126289</v>
      </c>
      <c r="E15" s="4">
        <f>C15/B15</f>
        <v>1.6009847683078626E-2</v>
      </c>
      <c r="F15" s="5"/>
      <c r="G15" s="5"/>
      <c r="H15" s="5"/>
      <c r="I15" s="5"/>
      <c r="J15" s="5"/>
      <c r="K15" s="5"/>
      <c r="L15" s="5"/>
      <c r="M15" s="5"/>
      <c r="N15" s="5"/>
    </row>
    <row r="16" spans="1:14">
      <c r="B16" s="3"/>
      <c r="C16" s="3"/>
      <c r="D16" s="3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>
      <c r="A17" t="s">
        <v>3</v>
      </c>
      <c r="B17" s="8">
        <v>1842498</v>
      </c>
      <c r="C17" s="3">
        <f>C8</f>
        <v>36533.424088213425</v>
      </c>
      <c r="D17" s="3">
        <f>B17+C17</f>
        <v>1879031.4240882134</v>
      </c>
      <c r="E17" s="4">
        <f>C17/B17</f>
        <v>1.9828202846468992E-2</v>
      </c>
      <c r="F17" s="5"/>
      <c r="G17" s="5"/>
      <c r="H17" s="5"/>
      <c r="I17" s="5"/>
      <c r="J17" s="5"/>
      <c r="K17" s="5"/>
      <c r="L17" s="5"/>
      <c r="M17" s="5"/>
      <c r="N17" s="5"/>
    </row>
    <row r="18" spans="1:14">
      <c r="B18" s="3"/>
      <c r="C18" s="3"/>
      <c r="D18" s="3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>
      <c r="A19" s="1" t="s">
        <v>4</v>
      </c>
      <c r="B19" s="6">
        <f>SUM(B15:B17)</f>
        <v>5245320</v>
      </c>
      <c r="C19" s="6">
        <f t="shared" ref="C19:D19" si="1">SUM(C15:C17)</f>
        <v>91012.086000842392</v>
      </c>
      <c r="D19" s="6">
        <f t="shared" si="1"/>
        <v>5336332.086000842</v>
      </c>
      <c r="E19" s="4">
        <f>C19/B19</f>
        <v>1.7351102697422158E-2</v>
      </c>
      <c r="F19" s="5"/>
      <c r="G19" s="5"/>
      <c r="H19" s="5"/>
      <c r="I19" s="5"/>
      <c r="J19" s="5"/>
      <c r="K19" s="5"/>
      <c r="L19" s="5"/>
      <c r="M19" s="5"/>
      <c r="N19" s="5"/>
    </row>
    <row r="20" spans="1:14">
      <c r="B20" s="3"/>
      <c r="C20" s="3"/>
      <c r="D20" s="3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>
      <c r="B21" s="3"/>
      <c r="C21" s="3"/>
      <c r="D21" s="3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>
      <c r="B22" s="3"/>
      <c r="C22" s="7"/>
    </row>
    <row r="23" spans="1:14">
      <c r="C23" s="7"/>
    </row>
    <row r="24" spans="1:14">
      <c r="B24" s="3"/>
      <c r="C24" s="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8CAF38FA060CB46BDD29BC415CD9640" ma:contentTypeVersion="119" ma:contentTypeDescription="" ma:contentTypeScope="" ma:versionID="126ed718f30e76fe443a57256568955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2015-11-04T08:00:00+00:00</OpenedDate>
    <Date1 xmlns="dc463f71-b30c-4ab2-9473-d307f9d35888">2015-11-04T08:00:00+00:00</Date1>
    <IsDocumentOrder xmlns="dc463f71-b30c-4ab2-9473-d307f9d35888" xsi:nil="true"/>
    <IsHighlyConfidential xmlns="dc463f71-b30c-4ab2-9473-d307f9d35888">false</IsHighlyConfidential>
    <CaseCompanyNames xmlns="dc463f71-b30c-4ab2-9473-d307f9d35888">MURREY'S DISPOSAL COMPANY, INC.</CaseCompanyNames>
    <DocketNumber xmlns="dc463f71-b30c-4ab2-9473-d307f9d35888">152094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B3959BD-723C-4582-9B2A-2E4943E186FC}"/>
</file>

<file path=customXml/itemProps2.xml><?xml version="1.0" encoding="utf-8"?>
<ds:datastoreItem xmlns:ds="http://schemas.openxmlformats.org/officeDocument/2006/customXml" ds:itemID="{BD3D114C-E076-4B0B-98CE-F4FBDEB4D468}"/>
</file>

<file path=customXml/itemProps3.xml><?xml version="1.0" encoding="utf-8"?>
<ds:datastoreItem xmlns:ds="http://schemas.openxmlformats.org/officeDocument/2006/customXml" ds:itemID="{96F0A642-3234-4209-96AD-662FFD2EAF2D}"/>
</file>

<file path=customXml/itemProps4.xml><?xml version="1.0" encoding="utf-8"?>
<ds:datastoreItem xmlns:ds="http://schemas.openxmlformats.org/officeDocument/2006/customXml" ds:itemID="{E45050A7-2440-49B7-B433-42D242ED43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 Inc %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Wyse, Lisa (UTC)</cp:lastModifiedBy>
  <dcterms:created xsi:type="dcterms:W3CDTF">2015-10-14T16:53:24Z</dcterms:created>
  <dcterms:modified xsi:type="dcterms:W3CDTF">2015-11-04T23:35:23Z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0x0101006E56B4D1795A2E4DB2F0B01679ED314A0058CAF38FA060CB46BDD29BC415CD9640</vt:lpwstr>
  </property>
  <property fmtid="{D5CDD505-2E9C-101B-9397-08002B2CF9AE}" pid="3" name="_docset_NoMedatataSyncRequired">
    <vt:lpwstr>False</vt:lpwstr>
  </property>
</Properties>
</file>