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120" windowHeight="9120" tabRatio="601" activeTab="0"/>
  </bookViews>
  <sheets>
    <sheet name="Check Sheet" sheetId="1" r:id="rId1"/>
    <sheet name="Item 20, pg 12" sheetId="2" r:id="rId2"/>
    <sheet name="Item 100, pg 21" sheetId="3" r:id="rId3"/>
    <sheet name="Item 105, pg 25" sheetId="4" r:id="rId4"/>
    <sheet name="Item 105, pg 27" sheetId="5" r:id="rId5"/>
    <sheet name="Item 105, pg 28" sheetId="6" r:id="rId6"/>
    <sheet name="Item 105, pg 30" sheetId="7" r:id="rId7"/>
    <sheet name="Item 105, pg 31" sheetId="8" r:id="rId8"/>
    <sheet name="Item 255, pg 46" sheetId="9" r:id="rId9"/>
    <sheet name="Item 255, pg 47" sheetId="10" r:id="rId10"/>
    <sheet name="Item 255, pg 48" sheetId="11" r:id="rId11"/>
    <sheet name="Item 255, pg 49" sheetId="12" r:id="rId12"/>
    <sheet name="Item 260, pg 50" sheetId="13" r:id="rId13"/>
  </sheets>
  <externalReferences>
    <externalReference r:id="rId16"/>
    <externalReference r:id="rId17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<sst xmlns="http://schemas.openxmlformats.org/spreadsheetml/2006/main" count="830" uniqueCount="266">
  <si>
    <t>Title Page</t>
  </si>
  <si>
    <t>Item Index</t>
  </si>
  <si>
    <t>Taxes Sheet</t>
  </si>
  <si>
    <t>MG</t>
  </si>
  <si>
    <t>Garbage and</t>
  </si>
  <si>
    <t>Recycling</t>
  </si>
  <si>
    <t>Service*</t>
  </si>
  <si>
    <t>* The charge included in this rate for recycling and/or yard waste is:</t>
  </si>
  <si>
    <t>Recycling :</t>
  </si>
  <si>
    <t>Yard Waste :</t>
  </si>
  <si>
    <t>Check Sheet</t>
  </si>
  <si>
    <t>Index Topic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</si>
  <si>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</si>
  <si>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</si>
  <si>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</si>
  <si>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</si>
  <si>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</si>
  <si>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</si>
  <si>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</si>
  <si>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</si>
  <si>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</si>
  <si>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</si>
  <si>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</si>
  <si>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</si>
  <si>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</si>
  <si>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</si>
  <si>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</si>
  <si>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</si>
  <si>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</si>
  <si>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</si>
  <si>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</si>
  <si>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</si>
  <si>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Each Scheduled Pickup</t>
  </si>
  <si>
    <t>32 gal can</t>
  </si>
  <si>
    <t>Item 255 -- Container Service -- Dumped in Company's Vehicle</t>
  </si>
  <si>
    <t>Non-Compacted Material (Company-owned container)</t>
  </si>
  <si>
    <t>Rates stated per drop box, per pickup</t>
  </si>
  <si>
    <t>Rates in this item are subject to disposal fees named in Item 230.</t>
  </si>
  <si>
    <t xml:space="preserve">Note 2:  </t>
  </si>
  <si>
    <t>Rates named in this item apply for all hauls not exceeding 5 miles from the point of pickup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</si>
  <si>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</si>
  <si>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</si>
  <si>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</si>
  <si>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</si>
  <si>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</si>
  <si>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</si>
  <si>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>If rent is not shown, it is to be included in the rate for the first pickup.</t>
  </si>
  <si>
    <t>Accessorial charges assessed (lids, tarping, unlocking, unlatching, etc.):</t>
  </si>
  <si>
    <t>Recycl only</t>
  </si>
  <si>
    <t xml:space="preserve">     Revised page No.</t>
  </si>
  <si>
    <t xml:space="preserve">   Revised Page No.</t>
  </si>
  <si>
    <t xml:space="preserve"> 3rd    Revised Page No.  30</t>
  </si>
  <si>
    <t>Revised Page No.</t>
  </si>
  <si>
    <t xml:space="preserve">    Revised Page No.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</si>
  <si>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</si>
  <si>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</si>
  <si>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Item 260 -- Drop Box Service -- To Disposal Site and Return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</si>
  <si>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</si>
  <si>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</si>
  <si>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</si>
  <si>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</si>
  <si>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</si>
  <si>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</si>
  <si>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</si>
  <si>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</si>
  <si>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</si>
  <si>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</si>
  <si>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</si>
  <si>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</si>
  <si>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</si>
  <si>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</si>
  <si>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</si>
  <si>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</si>
  <si>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</si>
  <si>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</si>
  <si>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</si>
  <si>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</si>
  <si>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$  n/a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</si>
  <si>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</si>
  <si>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</si>
  <si>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</si>
  <si>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</si>
  <si>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</si>
  <si>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 xml:space="preserve"> 40 Yard</t>
  </si>
  <si>
    <t xml:space="preserve"> 50 Yard</t>
  </si>
  <si>
    <t xml:space="preserve">(3) If rent is shown, the rate for the first pickup and each additional pickup must be the same.  </t>
  </si>
  <si>
    <t>Irmgard R Wilcox</t>
  </si>
  <si>
    <t>Supplement No.</t>
  </si>
  <si>
    <t>Revision No.</t>
  </si>
  <si>
    <t>Note 1:  Description/rules related to recycling program are shown on page 23.</t>
  </si>
  <si>
    <t>Note 2:  Description/rules related to yardwaste program are shown on page 24.</t>
  </si>
  <si>
    <t>price adjustment will be adjusted annually using the defered accounting method.</t>
  </si>
  <si>
    <t xml:space="preserve">        Effective Date:</t>
  </si>
  <si>
    <t xml:space="preserve">               Effective Date:</t>
  </si>
  <si>
    <t xml:space="preserve">    Effective Date:</t>
  </si>
  <si>
    <t>Special Fuel Surcharge</t>
  </si>
  <si>
    <t>***</t>
  </si>
  <si>
    <t xml:space="preserve">           Revised Page No.</t>
  </si>
  <si>
    <t xml:space="preserve">                  Effective Date: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</si>
  <si>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</si>
  <si>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</si>
  <si>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Appendix A</t>
  </si>
  <si>
    <t>Service Area: Pierce County as described in Appendix A</t>
  </si>
  <si>
    <t>Service Area:   Pierce County as described in Appendix A</t>
  </si>
  <si>
    <t>program are shown on page 23.</t>
  </si>
  <si>
    <t>yardwaste program are shown on page 24.</t>
  </si>
  <si>
    <t>An additional charge of $.75 per unit will be assessed to all Multi Family complexes who elect not to recycle.</t>
  </si>
  <si>
    <t>An initial delivery charge of $38.00 will be assessed of customers request delivery of a compactor.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</si>
  <si>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</si>
  <si>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</si>
  <si>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</si>
  <si>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</si>
  <si>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Flat Monthly Charge</t>
  </si>
  <si>
    <t>$</t>
  </si>
  <si>
    <t>Type of receptacle</t>
  </si>
  <si>
    <t xml:space="preserve"> </t>
  </si>
  <si>
    <t xml:space="preserve"> 20 Yard</t>
  </si>
  <si>
    <t xml:space="preserve"> 25 Yard</t>
  </si>
  <si>
    <t xml:space="preserve"> 30 Yard</t>
  </si>
  <si>
    <t>mile.  Mileage charge is in addition to all regular charges.</t>
  </si>
  <si>
    <t>Rate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</si>
  <si>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</si>
  <si>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</si>
  <si>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</si>
  <si>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</si>
  <si>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</si>
  <si>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</si>
  <si>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</si>
  <si>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</si>
  <si>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</si>
  <si>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</si>
  <si>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</si>
  <si>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</si>
  <si>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 xml:space="preserve">Item 105 -- Multi-family Service -- Monthly Rates </t>
  </si>
  <si>
    <t xml:space="preserve">Non-compacted Recycling Material </t>
  </si>
  <si>
    <t>Multi-family residential rates per container for garbage customers using drop box service</t>
  </si>
  <si>
    <t>90 gal toter</t>
  </si>
  <si>
    <t>Number of Receptacles</t>
  </si>
  <si>
    <t>Frequency of pickup</t>
  </si>
  <si>
    <t>P</t>
  </si>
  <si>
    <t>Rent per day</t>
  </si>
  <si>
    <t>Rent per month</t>
  </si>
  <si>
    <t>Pickup Charge</t>
  </si>
  <si>
    <t>(See notes 1, 2 &amp; 3)</t>
  </si>
  <si>
    <t>Special Pickup Charge</t>
  </si>
  <si>
    <t>Frequency of Service Codes: W=Weekly; EOW-Every Other Week; M=Monthly; P=Per Pickup</t>
  </si>
  <si>
    <t>A charge of $2.85 per residential living unit will be assessed to the owner/manager of a Multi-Family</t>
  </si>
  <si>
    <t>complex who are on irregular garbage service who do not elect to recycle.</t>
  </si>
  <si>
    <t xml:space="preserve">         Effective Date: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</si>
  <si>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</si>
  <si>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</si>
  <si>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</si>
  <si>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</si>
  <si>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</si>
  <si>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</si>
  <si>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</si>
  <si>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</si>
  <si>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</si>
  <si>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</si>
  <si>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</si>
  <si>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</si>
  <si>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</si>
  <si>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</si>
  <si>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</si>
  <si>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</si>
  <si>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</si>
  <si>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</si>
  <si>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</si>
  <si>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</si>
  <si>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</si>
  <si>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</si>
  <si>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</si>
  <si>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</si>
  <si>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</si>
  <si>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</si>
  <si>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</si>
  <si>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</si>
  <si>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</si>
  <si>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</si>
  <si>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4:</t>
  </si>
  <si>
    <t>Rate per receptacle</t>
  </si>
  <si>
    <t>32-gallon can or unit</t>
  </si>
  <si>
    <t>Mini-can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</si>
  <si>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</si>
  <si>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</si>
  <si>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</si>
  <si>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</si>
  <si>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</si>
  <si>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</si>
  <si>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</si>
  <si>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</si>
  <si>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</si>
  <si>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</si>
  <si>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</si>
  <si>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Note 2:</t>
  </si>
  <si>
    <t>Note 3:</t>
  </si>
  <si>
    <t xml:space="preserve">  3 Yard</t>
  </si>
  <si>
    <t>Tarping</t>
  </si>
  <si>
    <t>2nd</t>
  </si>
  <si>
    <t>Docket No. TG-____________________  Date: ________________  By: ___________________</t>
  </si>
  <si>
    <t>8th</t>
  </si>
  <si>
    <t xml:space="preserve">                   Effective Date:   November 1, 2009</t>
  </si>
  <si>
    <t>Effective Date:  November 1, 2009</t>
  </si>
  <si>
    <t>Above rates include $3.63 per yard, per pick-up for recycling service.</t>
  </si>
  <si>
    <t>Recycling service rates on this page expire on: October 31, 2010 (C)</t>
  </si>
  <si>
    <t>6th</t>
  </si>
  <si>
    <t>Recycling rates on this page expire on; October 31, 2010 (C)</t>
  </si>
  <si>
    <t>If a company employee disconnect/reconnect compactor a charge of $5.50 per haul will be assessed.</t>
  </si>
  <si>
    <t>Recycling rates on this page expire on: October 31, 2010 (C)</t>
  </si>
  <si>
    <t>to the disposal site.  Excess miles will be charged for at $2.97 per mile or fraction of a</t>
  </si>
  <si>
    <t>per haul</t>
  </si>
  <si>
    <t xml:space="preserve">Recycling service rates on this page expire on: October 31, 2010 (C) </t>
  </si>
  <si>
    <t>Recycling rates on this page expire: October 31, 2010 (C)</t>
  </si>
  <si>
    <t>The charge included in this rate for recycling is $6.00. Description/rules related to recycling</t>
  </si>
  <si>
    <t>Permanent Service:  Service is defined as no less than scheduled or a minimum of every other week pickup. (C)</t>
  </si>
  <si>
    <t>Item 20 -- Definitions, continued</t>
  </si>
  <si>
    <t>Company-specific definitions:</t>
  </si>
  <si>
    <t>COMPACTED MATERIAL:</t>
  </si>
  <si>
    <t>Material that has been compressed by any mechanical device either</t>
  </si>
  <si>
    <t>before or after it is placed in the receptacle handled by the collector.</t>
  </si>
  <si>
    <t>MULTI-FAMILY:</t>
  </si>
  <si>
    <t xml:space="preserve">The term "Multi-Family Residences" as defined in the Pierce County </t>
  </si>
  <si>
    <t>Ordinance Number 91-86 shall mean commercially-billed residential</t>
  </si>
  <si>
    <t>mobile home parks.  Multi family rates will apply to commercially billed</t>
  </si>
  <si>
    <t xml:space="preserve">homes, duplexes, apartments, mobile homes, condominiums, etc., </t>
  </si>
  <si>
    <t>where service is billed to and paid by the residential property owner or</t>
  </si>
  <si>
    <t>manager.</t>
  </si>
  <si>
    <t>RECYCLING STATIONS:</t>
  </si>
  <si>
    <t>1st</t>
  </si>
  <si>
    <t>units, commercially-billed Multi family complexes, condominiums and</t>
  </si>
  <si>
    <t>One 6 yard container and four 90-gallon toters.</t>
  </si>
  <si>
    <t>governed by need or space availability).(C)</t>
  </si>
  <si>
    <t>Item 105 -- Multi-family Service  (continued)</t>
  </si>
  <si>
    <t>Multi-family recycling:</t>
  </si>
  <si>
    <t>accordance with Ordinance No. 91-86 Pierce County.</t>
  </si>
  <si>
    <t>Recycling Stations</t>
  </si>
  <si>
    <t>Docket No. TG-____________________  Date: __________________  By: ___________________</t>
  </si>
  <si>
    <t>Provisions apply only in the following service area:</t>
  </si>
  <si>
    <t xml:space="preserve">       Effective Date:  November 1, 2009</t>
  </si>
  <si>
    <t>American Disposal Co., Inc  G-87</t>
  </si>
  <si>
    <t>23rd</t>
  </si>
  <si>
    <t>7th</t>
  </si>
  <si>
    <t>Recycling credit/debit (if applicable): Customers receiving service will receive a commodity</t>
  </si>
  <si>
    <t>Following is a description of the recycling program (type of container, frequency, etc.).  Program provided in</t>
  </si>
  <si>
    <t>Stations must provide residents with adequate recycling service based on</t>
  </si>
  <si>
    <t>the number of units at the property. (N)</t>
  </si>
  <si>
    <t>Material accepted are: News paper, mixed paper, phone books, cereal boxes,</t>
  </si>
  <si>
    <t>paper milk-style cartons, corrugated cardboard (OCC), aluminum, metal cans,</t>
  </si>
  <si>
    <t>tin, polyethylene (PET), and mixed plastics-neck must be smaller than the base. (N)</t>
  </si>
  <si>
    <t xml:space="preserve">(Two yard container or four yard container may be substituted </t>
  </si>
  <si>
    <t>Customers receiving service will receive a commodity price adjustment of $.14 (A) credit per month.  The commodity</t>
  </si>
  <si>
    <t xml:space="preserve">price adjustment of $.14 (A) credit per month.  The commodity price adjustment will be adjusted </t>
  </si>
  <si>
    <t>price adjustment of $.14 (A) credit per month.  The commodity price adjustment will be adjusted</t>
  </si>
  <si>
    <t>Customers receiving service will receive a commodity price adjustment of $.24 (A) credit per yard per pick-up,</t>
  </si>
  <si>
    <t>Customers receiving service will receive a commodity price adjustment of $.24 (A) credit per yard per pick-up,(C)</t>
  </si>
  <si>
    <t>Customers receiving service will receive a commodity price adjustment of $.24 (A) credit per yard per pick-up.</t>
  </si>
  <si>
    <t>$75.00 (C)</t>
  </si>
  <si>
    <t xml:space="preserve">$73.00 (C) </t>
  </si>
  <si>
    <t>$85.00 (C)</t>
  </si>
  <si>
    <t>$80.00 (C)</t>
  </si>
  <si>
    <t>$93.00 (C)</t>
  </si>
  <si>
    <t xml:space="preserve">$86.00 (C) </t>
  </si>
  <si>
    <t xml:space="preserve">$104.00(C) </t>
  </si>
  <si>
    <t>$132.00(C)</t>
  </si>
  <si>
    <t xml:space="preserve">$123.00(C) </t>
  </si>
  <si>
    <t xml:space="preserve">$ 94.00(C)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</si>
</sst>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dddd\,\ mmmm\ dd\,\ yyyy"/>
    <numFmt numFmtId="171" formatCode="[$-409]mmmm\ d\,\ yyyy;@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2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3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2" fillId="0" borderId="23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23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3" xfId="0" applyBorder="1" applyAlignment="1" quotePrefix="1">
      <alignment horizontal="left" indent="1"/>
    </xf>
    <xf numFmtId="0" fontId="3" fillId="0" borderId="20" xfId="0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20" xfId="0" applyBorder="1" applyAlignment="1">
      <alignment horizontal="center"/>
    </xf>
    <xf numFmtId="0" fontId="4" fillId="0" borderId="0" xfId="0" applyFont="1" applyBorder="1" applyAlignment="1">
      <alignment/>
    </xf>
    <xf numFmtId="8" fontId="0" fillId="0" borderId="0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168" fontId="0" fillId="0" borderId="16" xfId="0" applyNumberFormat="1" applyBorder="1" applyAlignment="1">
      <alignment horizontal="center"/>
    </xf>
    <xf numFmtId="168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8" fontId="0" fillId="0" borderId="23" xfId="0" applyNumberFormat="1" applyBorder="1" applyAlignment="1">
      <alignment horizontal="left"/>
    </xf>
    <xf numFmtId="168" fontId="0" fillId="0" borderId="23" xfId="0" applyNumberFormat="1" applyBorder="1" applyAlignment="1">
      <alignment/>
    </xf>
    <xf numFmtId="168" fontId="0" fillId="0" borderId="23" xfId="0" applyNumberFormat="1" applyBorder="1" applyAlignment="1">
      <alignment horizontal="right"/>
    </xf>
    <xf numFmtId="168" fontId="0" fillId="0" borderId="20" xfId="0" applyNumberFormat="1" applyBorder="1" applyAlignment="1">
      <alignment horizontal="left"/>
    </xf>
    <xf numFmtId="7" fontId="0" fillId="0" borderId="20" xfId="0" applyNumberFormat="1" applyBorder="1" applyAlignment="1">
      <alignment horizontal="left"/>
    </xf>
    <xf numFmtId="0" fontId="0" fillId="0" borderId="20" xfId="0" applyFont="1" applyBorder="1" applyAlignment="1">
      <alignment horizontal="right"/>
    </xf>
    <xf numFmtId="2" fontId="0" fillId="0" borderId="20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3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2" xfId="0" applyBorder="1" applyAlignment="1">
      <alignment/>
    </xf>
    <xf numFmtId="0" fontId="4" fillId="34" borderId="0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1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8" fontId="0" fillId="0" borderId="19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0" fillId="0" borderId="23" xfId="0" applyNumberFormat="1" applyBorder="1" applyAlignment="1">
      <alignment/>
    </xf>
    <xf numFmtId="2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8" fontId="0" fillId="0" borderId="19" xfId="0" applyNumberFormat="1" applyBorder="1" applyAlignment="1">
      <alignment horizontal="left"/>
    </xf>
    <xf numFmtId="168" fontId="0" fillId="0" borderId="18" xfId="0" applyNumberFormat="1" applyBorder="1" applyAlignment="1">
      <alignment horizontal="left"/>
    </xf>
    <xf numFmtId="0" fontId="0" fillId="33" borderId="19" xfId="0" applyFill="1" applyBorder="1" applyAlignment="1">
      <alignment/>
    </xf>
    <xf numFmtId="168" fontId="0" fillId="0" borderId="23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8" fontId="0" fillId="0" borderId="18" xfId="0" applyNumberForma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168" fontId="0" fillId="0" borderId="23" xfId="0" applyNumberFormat="1" applyFont="1" applyBorder="1" applyAlignment="1">
      <alignment/>
    </xf>
    <xf numFmtId="8" fontId="0" fillId="0" borderId="23" xfId="0" applyNumberFormat="1" applyFont="1" applyBorder="1" applyAlignment="1">
      <alignment horizontal="center"/>
    </xf>
    <xf numFmtId="168" fontId="0" fillId="0" borderId="23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" fontId="0" fillId="0" borderId="23" xfId="0" applyNumberForma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16" xfId="0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33" borderId="18" xfId="0" applyFill="1" applyBorder="1" applyAlignment="1">
      <alignment/>
    </xf>
    <xf numFmtId="171" fontId="0" fillId="0" borderId="17" xfId="0" applyNumberFormat="1" applyBorder="1" applyAlignment="1">
      <alignment horizontal="left"/>
    </xf>
    <xf numFmtId="171" fontId="0" fillId="0" borderId="16" xfId="0" applyNumberFormat="1" applyBorder="1" applyAlignment="1">
      <alignment horizontal="left"/>
    </xf>
    <xf numFmtId="171" fontId="0" fillId="0" borderId="16" xfId="0" applyNumberFormat="1" applyBorder="1" applyAlignment="1">
      <alignment/>
    </xf>
    <xf numFmtId="168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0" xfId="0" applyNumberFormat="1" applyBorder="1" applyAlignment="1">
      <alignment/>
    </xf>
    <xf numFmtId="168" fontId="0" fillId="0" borderId="23" xfId="0" applyNumberFormat="1" applyFont="1" applyBorder="1" applyAlignment="1">
      <alignment horizontal="right"/>
    </xf>
    <xf numFmtId="0" fontId="0" fillId="33" borderId="0" xfId="0" applyFill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8" fontId="0" fillId="0" borderId="0" xfId="0" applyNumberFormat="1" applyFont="1" applyBorder="1" applyAlignment="1">
      <alignment horizontal="right"/>
    </xf>
    <xf numFmtId="167" fontId="0" fillId="0" borderId="16" xfId="0" applyNumberFormat="1" applyFont="1" applyBorder="1" applyAlignment="1">
      <alignment horizontal="left"/>
    </xf>
    <xf numFmtId="167" fontId="0" fillId="0" borderId="17" xfId="0" applyNumberFormat="1" applyFont="1" applyBorder="1" applyAlignment="1">
      <alignment horizontal="left"/>
    </xf>
    <xf numFmtId="15" fontId="0" fillId="0" borderId="16" xfId="0" applyNumberFormat="1" applyBorder="1" applyAlignment="1">
      <alignment/>
    </xf>
    <xf numFmtId="168" fontId="0" fillId="33" borderId="0" xfId="0" applyNumberFormat="1" applyFill="1" applyBorder="1" applyAlignment="1">
      <alignment/>
    </xf>
    <xf numFmtId="7" fontId="0" fillId="0" borderId="2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7" fontId="0" fillId="0" borderId="2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urrey-American\Tariff\Murrey's%20Tariff%20G-00009%20Updated%20to%2011-1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udspet\Local%20Settings\Temporary%20Internet%20Files\Content.Outlook\NYGM0DW2\American%20Tariff%20G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 pg 2"/>
      <sheetName val="Index by topic, pg 3"/>
      <sheetName val="Index by topic, pg 4"/>
      <sheetName val="Item 5, pg 5"/>
      <sheetName val="Item 10,15,16,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 45, 50, pg 14"/>
      <sheetName val="Item 51,52, pg 15"/>
      <sheetName val="Item 55,60, pg 16"/>
      <sheetName val="Item 70, pg 17"/>
      <sheetName val="Item 75, pg 18"/>
      <sheetName val="Item 80, pg 19"/>
      <sheetName val="Item 90, pg 20"/>
      <sheetName val="Item 100, pg 21"/>
      <sheetName val="Item 100, pg 22"/>
      <sheetName val="Item 100, pg 23"/>
      <sheetName val="Item 100, pg 24"/>
      <sheetName val="Item 105, pg 25"/>
      <sheetName val="Item 105, Pg 26"/>
      <sheetName val="Item 105, pg 27"/>
      <sheetName val="Item 105, pg 28"/>
      <sheetName val="Item 105, pg 29"/>
      <sheetName val="Item 105, pg 30"/>
      <sheetName val="Item 105, pg 31"/>
      <sheetName val="Item 120,130,150, pg 32"/>
      <sheetName val="Item 160 pg 33"/>
      <sheetName val="Item 200, pg 34"/>
      <sheetName val="Item 205, pg 35"/>
      <sheetName val="Item 207, pg 36"/>
      <sheetName val="Item 210, 220, pg 37"/>
      <sheetName val="Item 230, pg 38"/>
      <sheetName val="Item 240 pg 39"/>
      <sheetName val="Item 245, pg 40"/>
      <sheetName val="Item 250, pg 41"/>
      <sheetName val="Item 255, pg 42"/>
      <sheetName val="Item 255, pg 43"/>
      <sheetName val="Item 255, pg 44"/>
      <sheetName val="Item 255, pg 45"/>
      <sheetName val="Item 255, pg 46"/>
      <sheetName val="Item 255, pg 47"/>
      <sheetName val="Item 255, pg 48"/>
      <sheetName val="Item 255, pg 49"/>
      <sheetName val="Item 260, pg 50"/>
      <sheetName val="Item 265, pg 51"/>
      <sheetName val="Item 270, pg 52"/>
      <sheetName val="Item 275, pg 53"/>
      <sheetName val="Item 275, pg 54"/>
      <sheetName val="Item 300, pg 55"/>
    </sheetNames>
    <sheetDataSet>
      <sheetData sheetId="1">
        <row r="15">
          <cell r="E15" t="str">
            <v> </v>
          </cell>
        </row>
      </sheetData>
      <sheetData sheetId="2">
        <row r="2">
          <cell r="C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20, pg 12"/>
      <sheetName val="Item 100, pg 21"/>
      <sheetName val="Item 105, pg 25"/>
      <sheetName val="Item 105, pg 27"/>
      <sheetName val="Item 105, pg 28"/>
      <sheetName val="Item 105, pg 30"/>
      <sheetName val="Item 105, pg 31"/>
      <sheetName val="Item 255, pg 46"/>
      <sheetName val="Item 255, pg 47"/>
      <sheetName val="Item 255, pg 48"/>
      <sheetName val="Item 255, pg 49"/>
      <sheetName val="Item 260, pg 50"/>
    </sheetNames>
    <sheetDataSet>
      <sheetData sheetId="0">
        <row r="2">
          <cell r="B2">
            <v>25</v>
          </cell>
        </row>
        <row r="53">
          <cell r="B53" t="str">
            <v>Irmgard R Wilcox</v>
          </cell>
        </row>
        <row r="55">
          <cell r="B55">
            <v>40070</v>
          </cell>
        </row>
      </sheetData>
      <sheetData sheetId="11">
        <row r="4">
          <cell r="C4" t="str">
            <v>American Disposal Co., Inc  G-87</v>
          </cell>
        </row>
        <row r="51">
          <cell r="K51">
            <v>40118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8.00390625" style="0" bestFit="1" customWidth="1"/>
    <col min="4" max="4" width="6.7109375" style="0" customWidth="1"/>
    <col min="7" max="7" width="6.8515625" style="0" customWidth="1"/>
    <col min="10" max="10" width="16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60</v>
      </c>
      <c r="B2" s="38">
        <v>25</v>
      </c>
      <c r="C2" s="5"/>
      <c r="D2" s="5"/>
      <c r="E2" s="5"/>
      <c r="F2" s="5"/>
      <c r="G2" s="38" t="s">
        <v>240</v>
      </c>
      <c r="H2" s="175" t="s">
        <v>52</v>
      </c>
      <c r="I2" s="175"/>
      <c r="J2" s="28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62</v>
      </c>
      <c r="B4" s="5"/>
      <c r="C4" s="153" t="s">
        <v>239</v>
      </c>
      <c r="D4" s="5"/>
      <c r="E4" s="5"/>
      <c r="F4" s="5"/>
      <c r="G4" s="5"/>
      <c r="H4" s="5"/>
      <c r="I4" s="5"/>
      <c r="J4" s="6"/>
    </row>
    <row r="5" spans="1:10" ht="12.75">
      <c r="A5" s="7" t="s">
        <v>63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75" t="s">
        <v>67</v>
      </c>
      <c r="D7" s="175"/>
      <c r="E7" s="175"/>
      <c r="F7" s="175"/>
      <c r="G7" s="175"/>
      <c r="H7" s="175"/>
      <c r="I7" s="5"/>
      <c r="J7" s="6"/>
    </row>
    <row r="8" spans="1:10" ht="12.75">
      <c r="A8" s="4"/>
      <c r="B8" s="5" t="s">
        <v>71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72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73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74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2" t="s">
        <v>75</v>
      </c>
      <c r="C13" s="19" t="s">
        <v>69</v>
      </c>
      <c r="D13" s="5"/>
      <c r="E13" s="22" t="s">
        <v>75</v>
      </c>
      <c r="F13" s="19" t="s">
        <v>69</v>
      </c>
      <c r="G13" s="5"/>
      <c r="H13" s="22" t="s">
        <v>75</v>
      </c>
      <c r="I13" s="19" t="s">
        <v>69</v>
      </c>
      <c r="J13" s="6"/>
    </row>
    <row r="14" spans="1:10" ht="12.75">
      <c r="A14" s="4"/>
      <c r="B14" s="23" t="s">
        <v>68</v>
      </c>
      <c r="C14" s="20" t="s">
        <v>70</v>
      </c>
      <c r="D14" s="5"/>
      <c r="E14" s="23" t="s">
        <v>68</v>
      </c>
      <c r="F14" s="20" t="s">
        <v>70</v>
      </c>
      <c r="G14" s="5"/>
      <c r="H14" s="23" t="s">
        <v>68</v>
      </c>
      <c r="I14" s="20" t="s">
        <v>70</v>
      </c>
      <c r="J14" s="6"/>
    </row>
    <row r="15" spans="1:10" ht="12.75">
      <c r="A15" s="4"/>
      <c r="B15" s="18" t="s">
        <v>0</v>
      </c>
      <c r="C15" s="68">
        <v>0</v>
      </c>
      <c r="D15" s="5"/>
      <c r="E15" s="18">
        <v>24</v>
      </c>
      <c r="F15" s="68">
        <v>1</v>
      </c>
      <c r="G15" s="5"/>
      <c r="H15" s="18">
        <v>48</v>
      </c>
      <c r="I15" s="68">
        <v>6</v>
      </c>
      <c r="J15" s="6"/>
    </row>
    <row r="16" spans="1:10" ht="12.75">
      <c r="A16" s="4"/>
      <c r="B16" s="18" t="s">
        <v>10</v>
      </c>
      <c r="C16" s="68">
        <v>23</v>
      </c>
      <c r="D16" s="5"/>
      <c r="E16" s="18">
        <v>25</v>
      </c>
      <c r="F16" s="68">
        <v>8</v>
      </c>
      <c r="G16" s="5"/>
      <c r="H16" s="18">
        <v>49</v>
      </c>
      <c r="I16" s="68">
        <v>6</v>
      </c>
      <c r="J16" s="6"/>
    </row>
    <row r="17" spans="1:10" ht="12.75">
      <c r="A17" s="4"/>
      <c r="B17" s="18" t="s">
        <v>1</v>
      </c>
      <c r="C17" s="68">
        <v>1</v>
      </c>
      <c r="D17" s="5"/>
      <c r="E17" s="18">
        <v>26</v>
      </c>
      <c r="F17" s="68">
        <v>4</v>
      </c>
      <c r="G17" s="5"/>
      <c r="H17" s="18">
        <v>50</v>
      </c>
      <c r="I17" s="68">
        <v>2</v>
      </c>
      <c r="J17" s="6"/>
    </row>
    <row r="18" spans="1:10" ht="12.75">
      <c r="A18" s="4"/>
      <c r="B18" s="18" t="s">
        <v>11</v>
      </c>
      <c r="C18" s="68">
        <v>0</v>
      </c>
      <c r="D18" s="5"/>
      <c r="E18" s="18">
        <v>27</v>
      </c>
      <c r="F18" s="68">
        <v>8</v>
      </c>
      <c r="G18" s="5"/>
      <c r="H18" s="18">
        <v>51</v>
      </c>
      <c r="I18" s="68">
        <v>1</v>
      </c>
      <c r="J18" s="6"/>
    </row>
    <row r="19" spans="1:10" ht="12.75">
      <c r="A19" s="4"/>
      <c r="B19" s="18" t="s">
        <v>11</v>
      </c>
      <c r="C19" s="68">
        <v>0</v>
      </c>
      <c r="D19" s="5"/>
      <c r="E19" s="18">
        <v>28</v>
      </c>
      <c r="F19" s="68">
        <v>8</v>
      </c>
      <c r="G19" s="5"/>
      <c r="H19" s="18">
        <v>52</v>
      </c>
      <c r="I19" s="174">
        <v>0</v>
      </c>
      <c r="J19" s="6"/>
    </row>
    <row r="20" spans="1:10" ht="12.75">
      <c r="A20" s="4"/>
      <c r="B20" s="18" t="s">
        <v>2</v>
      </c>
      <c r="C20" s="68">
        <v>0</v>
      </c>
      <c r="D20" s="5"/>
      <c r="E20" s="18">
        <v>29</v>
      </c>
      <c r="F20" s="68">
        <v>0</v>
      </c>
      <c r="G20" s="5"/>
      <c r="H20" s="18">
        <v>53</v>
      </c>
      <c r="I20" s="68">
        <v>1</v>
      </c>
      <c r="J20" s="6"/>
    </row>
    <row r="21" spans="1:10" ht="12.75">
      <c r="A21" s="4"/>
      <c r="B21" s="18" t="s">
        <v>101</v>
      </c>
      <c r="C21" s="68">
        <v>0</v>
      </c>
      <c r="D21" s="5"/>
      <c r="E21" s="18">
        <v>30</v>
      </c>
      <c r="F21" s="68">
        <v>6</v>
      </c>
      <c r="G21" s="5"/>
      <c r="H21" s="18">
        <v>54</v>
      </c>
      <c r="I21" s="68">
        <v>1</v>
      </c>
      <c r="J21" s="6"/>
    </row>
    <row r="22" spans="1:10" ht="12.75">
      <c r="A22" s="4"/>
      <c r="B22" s="18">
        <v>6</v>
      </c>
      <c r="C22" s="68">
        <v>0</v>
      </c>
      <c r="D22" s="5"/>
      <c r="E22" s="18">
        <v>31</v>
      </c>
      <c r="F22" s="68">
        <v>1</v>
      </c>
      <c r="G22" s="5"/>
      <c r="H22" s="18">
        <v>55</v>
      </c>
      <c r="I22" s="68">
        <v>0</v>
      </c>
      <c r="J22" s="6"/>
    </row>
    <row r="23" spans="1:10" ht="12.75">
      <c r="A23" s="4"/>
      <c r="B23" s="18">
        <v>7</v>
      </c>
      <c r="C23" s="68">
        <v>0</v>
      </c>
      <c r="D23" s="5"/>
      <c r="E23" s="18">
        <v>32</v>
      </c>
      <c r="F23" s="68">
        <v>4</v>
      </c>
      <c r="G23" s="5"/>
      <c r="H23" s="18" t="s">
        <v>115</v>
      </c>
      <c r="I23" s="68" t="s">
        <v>115</v>
      </c>
      <c r="J23" s="6"/>
    </row>
    <row r="24" spans="1:10" ht="12.75">
      <c r="A24" s="4"/>
      <c r="B24" s="18">
        <v>8</v>
      </c>
      <c r="C24" s="68">
        <v>0</v>
      </c>
      <c r="D24" s="5"/>
      <c r="E24" s="18">
        <v>33</v>
      </c>
      <c r="F24" s="68">
        <v>1</v>
      </c>
      <c r="G24" s="5"/>
      <c r="H24" s="18" t="s">
        <v>115</v>
      </c>
      <c r="I24" s="68" t="s">
        <v>115</v>
      </c>
      <c r="J24" s="6"/>
    </row>
    <row r="25" spans="1:10" ht="12.75">
      <c r="A25" s="4"/>
      <c r="B25" s="18">
        <v>9</v>
      </c>
      <c r="C25" s="68">
        <v>0</v>
      </c>
      <c r="D25" s="5"/>
      <c r="E25" s="18">
        <v>34</v>
      </c>
      <c r="F25" s="68">
        <v>0</v>
      </c>
      <c r="G25" s="5"/>
      <c r="H25" s="18" t="s">
        <v>115</v>
      </c>
      <c r="I25" s="68" t="s">
        <v>115</v>
      </c>
      <c r="J25" s="6"/>
    </row>
    <row r="26" spans="1:10" ht="12.75">
      <c r="A26" s="4"/>
      <c r="B26" s="18">
        <v>10</v>
      </c>
      <c r="C26" s="68">
        <v>0</v>
      </c>
      <c r="D26" s="5"/>
      <c r="E26" s="18">
        <v>35</v>
      </c>
      <c r="F26" s="68">
        <v>0</v>
      </c>
      <c r="G26" s="5"/>
      <c r="H26" s="18" t="s">
        <v>115</v>
      </c>
      <c r="I26" s="68" t="s">
        <v>115</v>
      </c>
      <c r="J26" s="6"/>
    </row>
    <row r="27" spans="1:10" ht="12.75">
      <c r="A27" s="4"/>
      <c r="B27" s="18">
        <v>11</v>
      </c>
      <c r="C27" s="68">
        <v>0</v>
      </c>
      <c r="D27" s="5"/>
      <c r="E27" s="18">
        <v>36</v>
      </c>
      <c r="F27" s="68">
        <v>1</v>
      </c>
      <c r="G27" s="5"/>
      <c r="H27" s="18" t="s">
        <v>115</v>
      </c>
      <c r="I27" s="68" t="s">
        <v>115</v>
      </c>
      <c r="J27" s="6"/>
    </row>
    <row r="28" spans="1:10" ht="12.75">
      <c r="A28" s="4"/>
      <c r="B28" s="18">
        <v>12</v>
      </c>
      <c r="C28" s="68">
        <v>1</v>
      </c>
      <c r="D28" s="5"/>
      <c r="E28" s="18">
        <v>37</v>
      </c>
      <c r="F28" s="68">
        <v>1</v>
      </c>
      <c r="G28" s="5"/>
      <c r="H28" s="18" t="s">
        <v>115</v>
      </c>
      <c r="I28" s="68" t="s">
        <v>115</v>
      </c>
      <c r="J28" s="6"/>
    </row>
    <row r="29" spans="1:10" ht="12.75">
      <c r="A29" s="4"/>
      <c r="B29" s="18">
        <v>13</v>
      </c>
      <c r="C29" s="68">
        <v>0</v>
      </c>
      <c r="D29" s="5"/>
      <c r="E29" s="18">
        <v>38</v>
      </c>
      <c r="F29" s="68">
        <v>4</v>
      </c>
      <c r="G29" s="5"/>
      <c r="H29" s="18" t="s">
        <v>115</v>
      </c>
      <c r="I29" s="68" t="s">
        <v>115</v>
      </c>
      <c r="J29" s="6"/>
    </row>
    <row r="30" spans="1:10" ht="12.75">
      <c r="A30" s="4"/>
      <c r="B30" s="18">
        <v>14</v>
      </c>
      <c r="C30" s="68">
        <v>0</v>
      </c>
      <c r="D30" s="5"/>
      <c r="E30" s="18">
        <v>39</v>
      </c>
      <c r="F30" s="68">
        <v>4</v>
      </c>
      <c r="G30" s="5"/>
      <c r="H30" s="18" t="s">
        <v>115</v>
      </c>
      <c r="I30" s="68" t="s">
        <v>115</v>
      </c>
      <c r="J30" s="6"/>
    </row>
    <row r="31" spans="1:10" ht="12.75">
      <c r="A31" s="4"/>
      <c r="B31" s="18">
        <v>15</v>
      </c>
      <c r="C31" s="68">
        <v>2</v>
      </c>
      <c r="D31" s="5"/>
      <c r="E31" s="18">
        <v>40</v>
      </c>
      <c r="F31" s="68">
        <v>4</v>
      </c>
      <c r="G31" s="5"/>
      <c r="H31" s="18"/>
      <c r="I31" s="18"/>
      <c r="J31" s="6"/>
    </row>
    <row r="32" spans="1:10" ht="12.75">
      <c r="A32" s="4"/>
      <c r="B32" s="18">
        <v>16</v>
      </c>
      <c r="C32" s="68">
        <v>4</v>
      </c>
      <c r="D32" s="5"/>
      <c r="E32" s="18">
        <v>41</v>
      </c>
      <c r="F32" s="68">
        <v>0</v>
      </c>
      <c r="G32" s="5"/>
      <c r="H32" s="18"/>
      <c r="I32" s="18"/>
      <c r="J32" s="6"/>
    </row>
    <row r="33" spans="1:10" ht="12.75">
      <c r="A33" s="4"/>
      <c r="B33" s="18">
        <v>17</v>
      </c>
      <c r="C33" s="68">
        <v>1</v>
      </c>
      <c r="D33" s="5"/>
      <c r="E33" s="18">
        <v>42</v>
      </c>
      <c r="F33" s="68">
        <v>4</v>
      </c>
      <c r="G33" s="5"/>
      <c r="H33" s="18"/>
      <c r="I33" s="18"/>
      <c r="J33" s="6"/>
    </row>
    <row r="34" spans="1:10" ht="12.75">
      <c r="A34" s="4"/>
      <c r="B34" s="18">
        <v>18</v>
      </c>
      <c r="C34" s="68">
        <v>0</v>
      </c>
      <c r="D34" s="5"/>
      <c r="E34" s="18">
        <v>43</v>
      </c>
      <c r="F34" s="174">
        <v>5</v>
      </c>
      <c r="G34" s="5"/>
      <c r="H34" s="18"/>
      <c r="I34" s="18"/>
      <c r="J34" s="6"/>
    </row>
    <row r="35" spans="1:10" ht="12.75">
      <c r="A35" s="4"/>
      <c r="B35" s="18">
        <v>19</v>
      </c>
      <c r="C35" s="68">
        <v>1</v>
      </c>
      <c r="D35" s="5"/>
      <c r="E35" s="18">
        <v>44</v>
      </c>
      <c r="F35" s="68">
        <v>4</v>
      </c>
      <c r="G35" s="5"/>
      <c r="H35" s="18"/>
      <c r="I35" s="18"/>
      <c r="J35" s="6"/>
    </row>
    <row r="36" spans="1:10" ht="12.75">
      <c r="A36" s="4"/>
      <c r="B36" s="18">
        <v>20</v>
      </c>
      <c r="C36" s="68">
        <v>0</v>
      </c>
      <c r="D36" s="5"/>
      <c r="E36" s="18">
        <v>45</v>
      </c>
      <c r="F36" s="68">
        <v>4</v>
      </c>
      <c r="G36" s="5"/>
      <c r="H36" s="18"/>
      <c r="I36" s="18"/>
      <c r="J36" s="6"/>
    </row>
    <row r="37" spans="1:10" ht="12.75">
      <c r="A37" s="4"/>
      <c r="B37" s="18">
        <v>21</v>
      </c>
      <c r="C37" s="68">
        <v>8</v>
      </c>
      <c r="D37" s="5"/>
      <c r="E37" s="18">
        <v>46</v>
      </c>
      <c r="F37" s="68">
        <v>6</v>
      </c>
      <c r="G37" s="5"/>
      <c r="H37" s="18"/>
      <c r="I37" s="18"/>
      <c r="J37" s="6"/>
    </row>
    <row r="38" spans="1:10" ht="12.75">
      <c r="A38" s="4"/>
      <c r="B38" s="18">
        <v>22</v>
      </c>
      <c r="C38" s="68">
        <v>4</v>
      </c>
      <c r="D38" s="5"/>
      <c r="E38" s="18">
        <v>47</v>
      </c>
      <c r="F38" s="68">
        <v>7</v>
      </c>
      <c r="G38" s="5"/>
      <c r="H38" s="18"/>
      <c r="I38" s="18"/>
      <c r="J38" s="6"/>
    </row>
    <row r="39" spans="1:10" ht="12.75">
      <c r="A39" s="4"/>
      <c r="B39" s="18">
        <v>23</v>
      </c>
      <c r="C39" s="68">
        <v>1</v>
      </c>
      <c r="D39" s="5"/>
      <c r="E39" s="18"/>
      <c r="F39" s="18"/>
      <c r="G39" s="5"/>
      <c r="H39" s="18"/>
      <c r="I39" s="18"/>
      <c r="J39" s="6"/>
    </row>
    <row r="40" spans="1:10" ht="12.75">
      <c r="A40" s="4"/>
      <c r="B40" s="18"/>
      <c r="C40" s="18"/>
      <c r="D40" s="5"/>
      <c r="E40" s="18"/>
      <c r="F40" s="18"/>
      <c r="G40" s="5"/>
      <c r="H40" s="18"/>
      <c r="I40" s="18"/>
      <c r="J40" s="6"/>
    </row>
    <row r="41" spans="1:10" ht="12.75">
      <c r="A41" s="4"/>
      <c r="B41" s="18"/>
      <c r="C41" s="18"/>
      <c r="D41" s="5"/>
      <c r="E41" s="18"/>
      <c r="F41" s="18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179" t="s">
        <v>76</v>
      </c>
      <c r="E44" s="179"/>
      <c r="F44" s="179"/>
      <c r="G44" s="179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 t="s">
        <v>115</v>
      </c>
      <c r="C46" s="5"/>
      <c r="D46" s="5"/>
      <c r="E46" s="5"/>
      <c r="F46" s="69" t="s">
        <v>87</v>
      </c>
      <c r="G46" s="5"/>
      <c r="H46" s="69" t="s">
        <v>88</v>
      </c>
      <c r="I46" s="5"/>
      <c r="J46" s="6"/>
    </row>
    <row r="47" spans="1:10" ht="12.75">
      <c r="A47" s="4"/>
      <c r="B47" s="5" t="s">
        <v>115</v>
      </c>
      <c r="C47" s="5" t="s">
        <v>95</v>
      </c>
      <c r="D47" s="5"/>
      <c r="E47" s="5"/>
      <c r="F47" s="11" t="s">
        <v>96</v>
      </c>
      <c r="G47" s="5" t="s">
        <v>115</v>
      </c>
      <c r="H47" s="11" t="s">
        <v>96</v>
      </c>
      <c r="I47" s="5"/>
      <c r="J47" s="6"/>
    </row>
    <row r="48" spans="1:10" ht="12.75">
      <c r="A48" s="4"/>
      <c r="B48" s="5" t="s">
        <v>115</v>
      </c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66</v>
      </c>
      <c r="B53" s="5" t="s">
        <v>86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 t="s">
        <v>65</v>
      </c>
      <c r="B55" s="157">
        <v>40070</v>
      </c>
      <c r="C55" s="8"/>
      <c r="D55" s="8"/>
      <c r="E55" s="8"/>
      <c r="F55" s="8"/>
      <c r="G55" s="8"/>
      <c r="H55" s="8" t="s">
        <v>92</v>
      </c>
      <c r="I55" s="8"/>
      <c r="J55" s="158">
        <v>40118</v>
      </c>
    </row>
    <row r="56" spans="1:10" ht="12.75">
      <c r="A56" s="176" t="s">
        <v>57</v>
      </c>
      <c r="B56" s="177"/>
      <c r="C56" s="177"/>
      <c r="D56" s="177"/>
      <c r="E56" s="177"/>
      <c r="F56" s="177"/>
      <c r="G56" s="177"/>
      <c r="H56" s="177"/>
      <c r="I56" s="177"/>
      <c r="J56" s="178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64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4">
    <mergeCell ref="H2:I2"/>
    <mergeCell ref="A56:J56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0.8515625" style="0" customWidth="1"/>
    <col min="2" max="2" width="17.57421875" style="0" customWidth="1"/>
    <col min="3" max="3" width="1.8515625" style="0" customWidth="1"/>
    <col min="4" max="4" width="10.28125" style="0" customWidth="1"/>
    <col min="5" max="5" width="9.57421875" style="0" customWidth="1"/>
    <col min="6" max="6" width="9.8515625" style="0" customWidth="1"/>
    <col min="7" max="7" width="2.8515625" style="0" customWidth="1"/>
    <col min="8" max="8" width="9.28125" style="0" customWidth="1"/>
    <col min="9" max="9" width="3.8515625" style="0" customWidth="1"/>
    <col min="11" max="11" width="16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60</v>
      </c>
      <c r="B2" s="38">
        <f>'Check Sheet'!$B$2</f>
        <v>25</v>
      </c>
      <c r="C2" s="5"/>
      <c r="D2" s="5"/>
      <c r="E2" s="5"/>
      <c r="F2" s="5"/>
      <c r="G2" s="8" t="s">
        <v>241</v>
      </c>
      <c r="H2" s="175" t="s">
        <v>61</v>
      </c>
      <c r="I2" s="175"/>
      <c r="J2" s="175"/>
      <c r="K2" s="28">
        <v>47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62</v>
      </c>
      <c r="B4" s="5"/>
      <c r="C4" s="153" t="str">
        <f>'Item 255, pg 46'!D4</f>
        <v>American Disposal Co., Inc 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63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198" t="s">
        <v>34</v>
      </c>
      <c r="B7" s="179"/>
      <c r="C7" s="179"/>
      <c r="D7" s="179"/>
      <c r="E7" s="179"/>
      <c r="F7" s="179"/>
      <c r="G7" s="179"/>
      <c r="H7" s="179"/>
      <c r="I7" s="179"/>
      <c r="J7" s="179"/>
      <c r="K7" s="194"/>
    </row>
    <row r="8" spans="1:11" ht="12.75">
      <c r="A8" s="199" t="s">
        <v>82</v>
      </c>
      <c r="B8" s="175"/>
      <c r="C8" s="175"/>
      <c r="D8" s="175"/>
      <c r="E8" s="175"/>
      <c r="F8" s="175"/>
      <c r="G8" s="175"/>
      <c r="H8" s="175"/>
      <c r="I8" s="175"/>
      <c r="J8" s="175"/>
      <c r="K8" s="196"/>
    </row>
    <row r="9" spans="1:11" ht="12.75">
      <c r="A9" s="195" t="s">
        <v>13</v>
      </c>
      <c r="B9" s="175"/>
      <c r="C9" s="175"/>
      <c r="D9" s="175"/>
      <c r="E9" s="175"/>
      <c r="F9" s="175"/>
      <c r="G9" s="175"/>
      <c r="H9" s="175"/>
      <c r="I9" s="175"/>
      <c r="J9" s="175"/>
      <c r="K9" s="19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102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190</v>
      </c>
      <c r="B13" s="21"/>
      <c r="C13" s="11"/>
      <c r="D13" s="191" t="s">
        <v>14</v>
      </c>
      <c r="E13" s="193"/>
      <c r="F13" s="193"/>
      <c r="G13" s="192"/>
      <c r="H13" s="193"/>
      <c r="I13" s="192"/>
      <c r="J13" s="193"/>
      <c r="K13" s="197"/>
    </row>
    <row r="14" spans="1:11" ht="12.75">
      <c r="A14" s="62" t="s">
        <v>24</v>
      </c>
      <c r="B14" s="55"/>
      <c r="C14" s="56"/>
      <c r="D14" s="18" t="s">
        <v>185</v>
      </c>
      <c r="E14" s="18" t="s">
        <v>196</v>
      </c>
      <c r="F14" s="31" t="s">
        <v>186</v>
      </c>
      <c r="G14" s="17"/>
      <c r="H14" s="14" t="s">
        <v>187</v>
      </c>
      <c r="I14" s="17"/>
      <c r="J14" s="17" t="s">
        <v>23</v>
      </c>
      <c r="K14" s="18" t="s">
        <v>23</v>
      </c>
    </row>
    <row r="15" spans="1:11" ht="12.75">
      <c r="A15" s="64" t="s">
        <v>32</v>
      </c>
      <c r="B15" s="14"/>
      <c r="C15" s="17"/>
      <c r="D15" s="18">
        <v>100.15</v>
      </c>
      <c r="E15" s="18">
        <v>136.95</v>
      </c>
      <c r="F15" s="149">
        <v>173.03</v>
      </c>
      <c r="G15" s="111"/>
      <c r="H15" s="151">
        <v>259.7</v>
      </c>
      <c r="I15" s="111"/>
      <c r="J15" s="17" t="s">
        <v>113</v>
      </c>
      <c r="K15" s="18" t="s">
        <v>113</v>
      </c>
    </row>
    <row r="16" spans="1:11" ht="12.75">
      <c r="A16" s="57" t="s">
        <v>18</v>
      </c>
      <c r="B16" s="58"/>
      <c r="C16" s="59"/>
      <c r="D16" s="18">
        <v>109.15</v>
      </c>
      <c r="E16" s="18">
        <v>147.95</v>
      </c>
      <c r="F16" s="78">
        <f>+F15+6</f>
        <v>179.03</v>
      </c>
      <c r="G16" s="111"/>
      <c r="H16" s="78">
        <f>+H15+6</f>
        <v>265.7</v>
      </c>
      <c r="I16" s="111"/>
      <c r="J16" s="17" t="s">
        <v>113</v>
      </c>
      <c r="K16" s="18" t="s">
        <v>113</v>
      </c>
    </row>
    <row r="17" spans="1:11" ht="12.75">
      <c r="A17" s="54" t="s">
        <v>19</v>
      </c>
      <c r="B17" s="14"/>
      <c r="C17" s="17"/>
      <c r="D17" s="60"/>
      <c r="E17" s="60"/>
      <c r="F17" s="150"/>
      <c r="G17" s="113"/>
      <c r="H17" s="150"/>
      <c r="I17" s="113"/>
      <c r="J17" s="60"/>
      <c r="K17" s="61"/>
    </row>
    <row r="18" spans="1:11" ht="12.75">
      <c r="A18" s="52" t="s">
        <v>20</v>
      </c>
      <c r="B18" s="14"/>
      <c r="C18" s="17"/>
      <c r="D18" s="18">
        <f>D16</f>
        <v>109.15</v>
      </c>
      <c r="E18" s="18">
        <f>E16</f>
        <v>147.95</v>
      </c>
      <c r="F18" s="78">
        <f>+F16</f>
        <v>179.03</v>
      </c>
      <c r="G18" s="111"/>
      <c r="H18" s="78">
        <f>+H16</f>
        <v>265.7</v>
      </c>
      <c r="I18" s="111"/>
      <c r="J18" s="17" t="s">
        <v>113</v>
      </c>
      <c r="K18" s="18" t="s">
        <v>113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3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3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 t="s">
        <v>25</v>
      </c>
      <c r="B23" s="26" t="s">
        <v>26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0"/>
      <c r="B24" s="26" t="s">
        <v>27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0"/>
      <c r="B25" s="26" t="s">
        <v>28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0"/>
      <c r="B26" s="26" t="s">
        <v>29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0"/>
      <c r="B27" s="26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37" t="s">
        <v>115</v>
      </c>
      <c r="B28" s="49" t="s">
        <v>115</v>
      </c>
      <c r="C28" s="24"/>
      <c r="D28" s="24"/>
      <c r="E28" s="24"/>
      <c r="F28" s="24"/>
      <c r="G28" s="24"/>
      <c r="H28" s="24"/>
      <c r="I28" s="24"/>
      <c r="J28" s="24"/>
      <c r="K28" s="29"/>
    </row>
    <row r="29" spans="1:11" ht="12.75">
      <c r="A29" s="30"/>
      <c r="B29" s="26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0" t="s">
        <v>31</v>
      </c>
      <c r="B30" s="26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0"/>
      <c r="B31" s="26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0" t="s">
        <v>107</v>
      </c>
      <c r="B32" s="26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0"/>
      <c r="B33" s="26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0" t="s">
        <v>78</v>
      </c>
      <c r="B34" s="26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79</v>
      </c>
      <c r="B35" s="26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26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207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147" t="s">
        <v>255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132</v>
      </c>
      <c r="B40" s="5"/>
      <c r="C40" s="5"/>
      <c r="D40" s="24"/>
      <c r="E40" s="24"/>
      <c r="F40" s="24"/>
      <c r="G40" s="24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 t="s">
        <v>203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34" t="s">
        <v>208</v>
      </c>
      <c r="F47" s="34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66</v>
      </c>
      <c r="B49" s="5" t="str">
        <f>+'Check Sheet'!$B$53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65</v>
      </c>
      <c r="B51" s="119">
        <f>+'Check Sheet'!$B$55</f>
        <v>40070</v>
      </c>
      <c r="C51" s="8"/>
      <c r="D51" s="8"/>
      <c r="E51" s="8"/>
      <c r="F51" s="8"/>
      <c r="G51" s="8"/>
      <c r="H51" s="8" t="s">
        <v>93</v>
      </c>
      <c r="I51" s="8"/>
      <c r="J51" s="8"/>
      <c r="K51" s="118">
        <f>'Item 105, pg 30'!I49</f>
        <v>40118</v>
      </c>
    </row>
    <row r="52" spans="1:11" ht="12.75">
      <c r="A52" s="182" t="s">
        <v>57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4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64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0.7109375" style="0" customWidth="1"/>
    <col min="2" max="2" width="17.57421875" style="0" customWidth="1"/>
    <col min="4" max="4" width="7.7109375" style="0" customWidth="1"/>
    <col min="5" max="5" width="8.140625" style="0" customWidth="1"/>
    <col min="7" max="7" width="3.7109375" style="0" customWidth="1"/>
    <col min="9" max="9" width="4.140625" style="0" customWidth="1"/>
    <col min="10" max="10" width="10.421875" style="0" customWidth="1"/>
    <col min="11" max="11" width="15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60</v>
      </c>
      <c r="B2" s="38">
        <f>'Check Sheet'!$B$2</f>
        <v>25</v>
      </c>
      <c r="C2" s="5"/>
      <c r="D2" s="5"/>
      <c r="E2" s="5"/>
      <c r="F2" s="5"/>
      <c r="G2" s="8" t="s">
        <v>205</v>
      </c>
      <c r="H2" s="175" t="s">
        <v>61</v>
      </c>
      <c r="I2" s="175"/>
      <c r="J2" s="175"/>
      <c r="K2" s="28">
        <v>48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62</v>
      </c>
      <c r="B4" s="5"/>
      <c r="C4" s="153" t="str">
        <f>'Item 255, pg 47'!C4</f>
        <v>American Disposal Co., Inc 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63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198" t="s">
        <v>34</v>
      </c>
      <c r="B7" s="179"/>
      <c r="C7" s="179"/>
      <c r="D7" s="179"/>
      <c r="E7" s="179"/>
      <c r="F7" s="179"/>
      <c r="G7" s="179"/>
      <c r="H7" s="179"/>
      <c r="I7" s="179"/>
      <c r="J7" s="179"/>
      <c r="K7" s="194"/>
    </row>
    <row r="8" spans="1:11" ht="12.75">
      <c r="A8" s="199" t="s">
        <v>82</v>
      </c>
      <c r="B8" s="175"/>
      <c r="C8" s="175"/>
      <c r="D8" s="175"/>
      <c r="E8" s="175"/>
      <c r="F8" s="175"/>
      <c r="G8" s="175"/>
      <c r="H8" s="175"/>
      <c r="I8" s="175"/>
      <c r="J8" s="175"/>
      <c r="K8" s="196"/>
    </row>
    <row r="9" spans="1:11" ht="12.75">
      <c r="A9" s="195" t="s">
        <v>13</v>
      </c>
      <c r="B9" s="175"/>
      <c r="C9" s="175"/>
      <c r="D9" s="175"/>
      <c r="E9" s="175"/>
      <c r="F9" s="175"/>
      <c r="G9" s="175"/>
      <c r="H9" s="175"/>
      <c r="I9" s="175"/>
      <c r="J9" s="175"/>
      <c r="K9" s="19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102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81</v>
      </c>
      <c r="B13" s="21"/>
      <c r="C13" s="11"/>
      <c r="D13" s="191" t="s">
        <v>14</v>
      </c>
      <c r="E13" s="193"/>
      <c r="F13" s="193"/>
      <c r="G13" s="192"/>
      <c r="H13" s="193"/>
      <c r="I13" s="192"/>
      <c r="J13" s="193"/>
      <c r="K13" s="197"/>
    </row>
    <row r="14" spans="1:11" ht="12.75">
      <c r="A14" s="62" t="s">
        <v>24</v>
      </c>
      <c r="B14" s="55"/>
      <c r="C14" s="56"/>
      <c r="D14" s="18" t="s">
        <v>185</v>
      </c>
      <c r="E14" s="18" t="s">
        <v>196</v>
      </c>
      <c r="F14" s="31" t="s">
        <v>186</v>
      </c>
      <c r="G14" s="17"/>
      <c r="H14" s="14" t="s">
        <v>187</v>
      </c>
      <c r="I14" s="17"/>
      <c r="J14" s="17" t="s">
        <v>23</v>
      </c>
      <c r="K14" s="18" t="s">
        <v>23</v>
      </c>
    </row>
    <row r="15" spans="1:11" ht="12.75">
      <c r="A15" s="64" t="s">
        <v>32</v>
      </c>
      <c r="B15" s="14"/>
      <c r="C15" s="17"/>
      <c r="D15" s="18" t="s">
        <v>113</v>
      </c>
      <c r="E15" s="74">
        <v>174.14</v>
      </c>
      <c r="F15" s="149">
        <v>232.74</v>
      </c>
      <c r="G15" s="111"/>
      <c r="H15" s="151">
        <v>335.31</v>
      </c>
      <c r="I15" s="111"/>
      <c r="J15" s="17" t="s">
        <v>113</v>
      </c>
      <c r="K15" s="18" t="s">
        <v>113</v>
      </c>
    </row>
    <row r="16" spans="1:11" ht="12.75">
      <c r="A16" s="57" t="s">
        <v>18</v>
      </c>
      <c r="B16" s="58"/>
      <c r="C16" s="59"/>
      <c r="D16" s="18" t="s">
        <v>113</v>
      </c>
      <c r="E16" s="74">
        <f>E15+6</f>
        <v>180.14</v>
      </c>
      <c r="F16" s="78">
        <f>+F15+6</f>
        <v>238.74</v>
      </c>
      <c r="G16" s="111"/>
      <c r="H16" s="78">
        <f>+H15+6</f>
        <v>341.31</v>
      </c>
      <c r="I16" s="111"/>
      <c r="J16" s="17" t="s">
        <v>113</v>
      </c>
      <c r="K16" s="18" t="s">
        <v>113</v>
      </c>
    </row>
    <row r="17" spans="1:11" ht="12.75">
      <c r="A17" s="54" t="s">
        <v>19</v>
      </c>
      <c r="B17" s="14"/>
      <c r="C17" s="17"/>
      <c r="D17" s="60"/>
      <c r="E17" s="160"/>
      <c r="F17" s="150"/>
      <c r="G17" s="113"/>
      <c r="H17" s="150"/>
      <c r="I17" s="113"/>
      <c r="J17" s="60"/>
      <c r="K17" s="61"/>
    </row>
    <row r="18" spans="1:11" ht="12.75">
      <c r="A18" s="52" t="s">
        <v>20</v>
      </c>
      <c r="B18" s="14"/>
      <c r="C18" s="17"/>
      <c r="D18" s="18" t="s">
        <v>113</v>
      </c>
      <c r="E18" s="74">
        <f>E16</f>
        <v>180.14</v>
      </c>
      <c r="F18" s="78">
        <f>+F16</f>
        <v>238.74</v>
      </c>
      <c r="G18" s="111"/>
      <c r="H18" s="78">
        <f>+H16</f>
        <v>341.31</v>
      </c>
      <c r="I18" s="111"/>
      <c r="J18" s="17" t="s">
        <v>113</v>
      </c>
      <c r="K18" s="18" t="s">
        <v>113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3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3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 t="s">
        <v>25</v>
      </c>
      <c r="B23" s="26" t="s">
        <v>26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0"/>
      <c r="B24" s="26" t="s">
        <v>27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0"/>
      <c r="B25" s="26" t="s">
        <v>28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0"/>
      <c r="B26" s="26" t="s">
        <v>29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0"/>
      <c r="B27" s="26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37" t="s">
        <v>115</v>
      </c>
      <c r="B28" s="49" t="s">
        <v>115</v>
      </c>
      <c r="C28" s="24"/>
      <c r="D28" s="24"/>
      <c r="E28" s="24"/>
      <c r="F28" s="24"/>
      <c r="G28" s="24"/>
      <c r="H28" s="24"/>
      <c r="I28" s="24"/>
      <c r="J28" s="24"/>
      <c r="K28" s="29"/>
    </row>
    <row r="29" spans="1:11" ht="12.75">
      <c r="A29" s="30"/>
      <c r="B29" s="26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0" t="s">
        <v>31</v>
      </c>
      <c r="B30" s="26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0"/>
      <c r="B31" s="26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0" t="s">
        <v>107</v>
      </c>
      <c r="B32" s="26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0"/>
      <c r="B33" s="26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0" t="s">
        <v>78</v>
      </c>
      <c r="B34" s="26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79</v>
      </c>
      <c r="B35" s="26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207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147" t="s">
        <v>255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132</v>
      </c>
      <c r="B40" s="5"/>
      <c r="C40" s="5"/>
      <c r="D40" s="24"/>
      <c r="E40" s="24"/>
      <c r="F40" s="24"/>
      <c r="G40" s="24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 t="s">
        <v>203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34" t="s">
        <v>208</v>
      </c>
      <c r="F47" s="34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66</v>
      </c>
      <c r="B49" s="5" t="str">
        <f>+'Check Sheet'!$B$53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65</v>
      </c>
      <c r="B51" s="119">
        <f>+'Check Sheet'!$B$55</f>
        <v>40070</v>
      </c>
      <c r="C51" s="8"/>
      <c r="D51" s="8"/>
      <c r="E51" s="8"/>
      <c r="F51" s="8"/>
      <c r="G51" s="8"/>
      <c r="H51" s="8" t="s">
        <v>98</v>
      </c>
      <c r="I51" s="8"/>
      <c r="J51" s="8"/>
      <c r="K51" s="118">
        <f>'Item 255, pg 47'!K51</f>
        <v>40118</v>
      </c>
    </row>
    <row r="52" spans="1:11" ht="12.75">
      <c r="A52" s="182" t="s">
        <v>57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4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64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1.28125" style="0" customWidth="1"/>
    <col min="2" max="2" width="18.421875" style="0" customWidth="1"/>
    <col min="3" max="3" width="3.28125" style="0" customWidth="1"/>
    <col min="4" max="4" width="8.28125" style="0" customWidth="1"/>
    <col min="6" max="6" width="10.421875" style="0" customWidth="1"/>
    <col min="7" max="7" width="4.140625" style="0" customWidth="1"/>
    <col min="9" max="9" width="4.00390625" style="0" customWidth="1"/>
    <col min="11" max="11" width="15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60</v>
      </c>
      <c r="B2" s="38">
        <f>'Check Sheet'!$B$2</f>
        <v>25</v>
      </c>
      <c r="C2" s="5"/>
      <c r="D2" s="5"/>
      <c r="E2" s="5"/>
      <c r="F2" s="5"/>
      <c r="G2" s="38" t="s">
        <v>205</v>
      </c>
      <c r="H2" s="175" t="s">
        <v>61</v>
      </c>
      <c r="I2" s="175"/>
      <c r="J2" s="175"/>
      <c r="K2" s="28">
        <v>49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62</v>
      </c>
      <c r="B4" s="5"/>
      <c r="C4" s="153" t="str">
        <f>'Item 255, pg 48'!C4</f>
        <v>American Disposal Co., Inc 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63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198" t="s">
        <v>34</v>
      </c>
      <c r="B7" s="179"/>
      <c r="C7" s="179"/>
      <c r="D7" s="179"/>
      <c r="E7" s="179"/>
      <c r="F7" s="179"/>
      <c r="G7" s="179"/>
      <c r="H7" s="179"/>
      <c r="I7" s="179"/>
      <c r="J7" s="179"/>
      <c r="K7" s="194"/>
    </row>
    <row r="8" spans="1:11" ht="12.75">
      <c r="A8" s="199" t="s">
        <v>82</v>
      </c>
      <c r="B8" s="175"/>
      <c r="C8" s="175"/>
      <c r="D8" s="175"/>
      <c r="E8" s="175"/>
      <c r="F8" s="175"/>
      <c r="G8" s="175"/>
      <c r="H8" s="175"/>
      <c r="I8" s="175"/>
      <c r="J8" s="175"/>
      <c r="K8" s="196"/>
    </row>
    <row r="9" spans="1:11" ht="12.75">
      <c r="A9" s="195" t="s">
        <v>13</v>
      </c>
      <c r="B9" s="175"/>
      <c r="C9" s="175"/>
      <c r="D9" s="175"/>
      <c r="E9" s="175"/>
      <c r="F9" s="175"/>
      <c r="G9" s="175"/>
      <c r="H9" s="175"/>
      <c r="I9" s="175"/>
      <c r="J9" s="175"/>
      <c r="K9" s="19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102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191</v>
      </c>
      <c r="B13" s="21"/>
      <c r="C13" s="11"/>
      <c r="D13" s="191" t="s">
        <v>14</v>
      </c>
      <c r="E13" s="193"/>
      <c r="F13" s="193"/>
      <c r="G13" s="192"/>
      <c r="H13" s="193"/>
      <c r="I13" s="192"/>
      <c r="J13" s="193"/>
      <c r="K13" s="197"/>
    </row>
    <row r="14" spans="1:11" ht="12.75">
      <c r="A14" s="62" t="s">
        <v>24</v>
      </c>
      <c r="B14" s="55"/>
      <c r="C14" s="56"/>
      <c r="D14" s="65" t="s">
        <v>33</v>
      </c>
      <c r="E14" s="18" t="s">
        <v>185</v>
      </c>
      <c r="F14" s="31" t="s">
        <v>186</v>
      </c>
      <c r="G14" s="17"/>
      <c r="H14" s="14" t="s">
        <v>187</v>
      </c>
      <c r="I14" s="17"/>
      <c r="J14" s="17" t="s">
        <v>23</v>
      </c>
      <c r="K14" s="18" t="s">
        <v>23</v>
      </c>
    </row>
    <row r="15" spans="1:11" ht="12.75">
      <c r="A15" s="64" t="s">
        <v>32</v>
      </c>
      <c r="B15" s="14"/>
      <c r="C15" s="17"/>
      <c r="D15" s="18" t="s">
        <v>113</v>
      </c>
      <c r="E15" s="18" t="s">
        <v>113</v>
      </c>
      <c r="F15" s="149">
        <v>265.04</v>
      </c>
      <c r="G15" s="111"/>
      <c r="H15" s="151">
        <v>382.14</v>
      </c>
      <c r="I15" s="111"/>
      <c r="J15" s="17" t="s">
        <v>113</v>
      </c>
      <c r="K15" s="18" t="s">
        <v>113</v>
      </c>
    </row>
    <row r="16" spans="1:11" ht="12.75">
      <c r="A16" s="57" t="s">
        <v>18</v>
      </c>
      <c r="B16" s="58"/>
      <c r="C16" s="59"/>
      <c r="D16" s="18" t="s">
        <v>113</v>
      </c>
      <c r="E16" s="18" t="s">
        <v>113</v>
      </c>
      <c r="F16" s="78">
        <f>+F15+6</f>
        <v>271.04</v>
      </c>
      <c r="G16" s="111"/>
      <c r="H16" s="151">
        <f>+H15+6</f>
        <v>388.14</v>
      </c>
      <c r="I16" s="111"/>
      <c r="J16" s="17" t="s">
        <v>113</v>
      </c>
      <c r="K16" s="18" t="s">
        <v>113</v>
      </c>
    </row>
    <row r="17" spans="1:11" ht="12.75">
      <c r="A17" s="54" t="s">
        <v>19</v>
      </c>
      <c r="B17" s="14"/>
      <c r="C17" s="17"/>
      <c r="D17" s="60"/>
      <c r="E17" s="60"/>
      <c r="F17" s="150"/>
      <c r="G17" s="113"/>
      <c r="H17" s="150"/>
      <c r="I17" s="113"/>
      <c r="J17" s="60"/>
      <c r="K17" s="61"/>
    </row>
    <row r="18" spans="1:11" ht="12.75">
      <c r="A18" s="52" t="s">
        <v>20</v>
      </c>
      <c r="B18" s="14"/>
      <c r="C18" s="17"/>
      <c r="D18" s="18" t="s">
        <v>113</v>
      </c>
      <c r="E18" s="18" t="s">
        <v>113</v>
      </c>
      <c r="F18" s="78">
        <f>+F16</f>
        <v>271.04</v>
      </c>
      <c r="G18" s="111"/>
      <c r="H18" s="151">
        <f>+H16</f>
        <v>388.14</v>
      </c>
      <c r="I18" s="111"/>
      <c r="J18" s="17" t="s">
        <v>113</v>
      </c>
      <c r="K18" s="18" t="s">
        <v>113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3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3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 t="s">
        <v>25</v>
      </c>
      <c r="B23" s="26" t="s">
        <v>26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0"/>
      <c r="B24" s="26" t="s">
        <v>27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0"/>
      <c r="B25" s="26" t="s">
        <v>28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0"/>
      <c r="B26" s="26" t="s">
        <v>29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0"/>
      <c r="B27" s="26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37" t="s">
        <v>115</v>
      </c>
      <c r="B28" s="49" t="s">
        <v>115</v>
      </c>
      <c r="C28" s="24"/>
      <c r="D28" s="24"/>
      <c r="E28" s="24"/>
      <c r="F28" s="24"/>
      <c r="G28" s="24"/>
      <c r="H28" s="24"/>
      <c r="I28" s="24"/>
      <c r="J28" s="24"/>
      <c r="K28" s="29"/>
    </row>
    <row r="29" spans="1:11" ht="12.75">
      <c r="A29" s="30"/>
      <c r="B29" s="26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0" t="s">
        <v>31</v>
      </c>
      <c r="B30" s="26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0"/>
      <c r="B31" s="26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0" t="s">
        <v>107</v>
      </c>
      <c r="B32" s="26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0"/>
      <c r="B33" s="26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0" t="s">
        <v>78</v>
      </c>
      <c r="B34" s="26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79</v>
      </c>
      <c r="B35" s="26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207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147" t="s">
        <v>255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132</v>
      </c>
      <c r="B40" s="5"/>
      <c r="C40" s="5"/>
      <c r="D40" s="24"/>
      <c r="E40" s="24"/>
      <c r="F40" s="24"/>
      <c r="G40" s="24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 t="s">
        <v>203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34" t="s">
        <v>208</v>
      </c>
      <c r="F47" s="34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66</v>
      </c>
      <c r="B49" s="5" t="str">
        <f>+'Check Sheet'!$B$53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65</v>
      </c>
      <c r="B51" s="119">
        <f>+'Check Sheet'!$B$55</f>
        <v>40070</v>
      </c>
      <c r="C51" s="8"/>
      <c r="D51" s="8"/>
      <c r="E51" s="8"/>
      <c r="F51" s="8"/>
      <c r="G51" s="8"/>
      <c r="I51" s="8" t="s">
        <v>59</v>
      </c>
      <c r="J51" s="8"/>
      <c r="K51" s="118">
        <f>'Item 255, pg 48'!K51</f>
        <v>40118</v>
      </c>
    </row>
    <row r="52" spans="1:11" ht="12.75">
      <c r="A52" s="182" t="s">
        <v>57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4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64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0.7109375" style="0" customWidth="1"/>
    <col min="2" max="2" width="17.7109375" style="0" customWidth="1"/>
    <col min="10" max="10" width="15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60</v>
      </c>
      <c r="B2" s="38">
        <f>'[2]Check Sheet'!$B$2</f>
        <v>25</v>
      </c>
      <c r="C2" s="5"/>
      <c r="D2" s="5"/>
      <c r="E2" s="5"/>
      <c r="F2" s="5"/>
      <c r="G2" s="38" t="s">
        <v>198</v>
      </c>
      <c r="H2" s="175" t="s">
        <v>61</v>
      </c>
      <c r="I2" s="175"/>
      <c r="J2" s="28">
        <v>50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62</v>
      </c>
      <c r="B4" s="5"/>
      <c r="C4" s="153" t="str">
        <f>'[2]Item 255, pg 49'!C4</f>
        <v>American Disposal Co., Inc 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63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98" t="s">
        <v>56</v>
      </c>
      <c r="B7" s="179"/>
      <c r="C7" s="179"/>
      <c r="D7" s="179"/>
      <c r="E7" s="179"/>
      <c r="F7" s="179"/>
      <c r="G7" s="179"/>
      <c r="H7" s="179"/>
      <c r="I7" s="179"/>
      <c r="J7" s="194"/>
    </row>
    <row r="8" spans="1:10" ht="12.75">
      <c r="A8" s="199" t="s">
        <v>35</v>
      </c>
      <c r="B8" s="175"/>
      <c r="C8" s="175"/>
      <c r="D8" s="175"/>
      <c r="E8" s="175"/>
      <c r="F8" s="175"/>
      <c r="G8" s="175"/>
      <c r="H8" s="175"/>
      <c r="I8" s="175"/>
      <c r="J8" s="196"/>
    </row>
    <row r="9" spans="1:10" ht="12.75">
      <c r="A9" s="199" t="s">
        <v>36</v>
      </c>
      <c r="B9" s="175"/>
      <c r="C9" s="175"/>
      <c r="D9" s="175"/>
      <c r="E9" s="175"/>
      <c r="F9" s="175"/>
      <c r="G9" s="175"/>
      <c r="H9" s="175"/>
      <c r="I9" s="175"/>
      <c r="J9" s="19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102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1"/>
      <c r="C13" s="11"/>
      <c r="D13" s="191" t="s">
        <v>14</v>
      </c>
      <c r="E13" s="193"/>
      <c r="F13" s="193"/>
      <c r="G13" s="193"/>
      <c r="H13" s="193"/>
      <c r="I13" s="193"/>
      <c r="J13" s="197"/>
    </row>
    <row r="14" spans="1:10" ht="12.75">
      <c r="A14" s="62" t="s">
        <v>24</v>
      </c>
      <c r="B14" s="55"/>
      <c r="C14" s="56"/>
      <c r="D14" s="18" t="s">
        <v>116</v>
      </c>
      <c r="E14" s="18" t="s">
        <v>117</v>
      </c>
      <c r="F14" s="18" t="s">
        <v>118</v>
      </c>
      <c r="G14" s="18" t="s">
        <v>83</v>
      </c>
      <c r="H14" s="18" t="s">
        <v>84</v>
      </c>
      <c r="I14" s="18" t="s">
        <v>23</v>
      </c>
      <c r="J14" s="18" t="s">
        <v>23</v>
      </c>
    </row>
    <row r="15" spans="1:10" ht="12.75">
      <c r="A15" s="52" t="s">
        <v>15</v>
      </c>
      <c r="B15" s="14"/>
      <c r="C15" s="17"/>
      <c r="D15" s="74" t="s">
        <v>256</v>
      </c>
      <c r="E15" s="74" t="s">
        <v>258</v>
      </c>
      <c r="F15" s="74" t="s">
        <v>260</v>
      </c>
      <c r="G15" s="164" t="s">
        <v>265</v>
      </c>
      <c r="H15" s="74" t="s">
        <v>263</v>
      </c>
      <c r="I15" s="18" t="s">
        <v>113</v>
      </c>
      <c r="J15" s="18" t="s">
        <v>113</v>
      </c>
    </row>
    <row r="16" spans="1:10" ht="12.75">
      <c r="A16" s="52" t="s">
        <v>16</v>
      </c>
      <c r="B16" s="14"/>
      <c r="C16" s="17"/>
      <c r="D16" s="164" t="s">
        <v>257</v>
      </c>
      <c r="E16" s="74" t="s">
        <v>259</v>
      </c>
      <c r="F16" s="164" t="s">
        <v>261</v>
      </c>
      <c r="G16" s="164" t="s">
        <v>262</v>
      </c>
      <c r="H16" s="164" t="s">
        <v>264</v>
      </c>
      <c r="I16" s="18" t="s">
        <v>113</v>
      </c>
      <c r="J16" s="18" t="s">
        <v>113</v>
      </c>
    </row>
    <row r="17" spans="1:10" ht="12.75">
      <c r="A17" s="52" t="s">
        <v>17</v>
      </c>
      <c r="B17" s="14"/>
      <c r="C17" s="17"/>
      <c r="D17" s="80">
        <v>73</v>
      </c>
      <c r="E17" s="79">
        <v>80</v>
      </c>
      <c r="F17" s="79">
        <v>86</v>
      </c>
      <c r="G17" s="79">
        <v>104</v>
      </c>
      <c r="H17" s="79">
        <v>123</v>
      </c>
      <c r="I17" s="18" t="s">
        <v>113</v>
      </c>
      <c r="J17" s="18" t="s">
        <v>113</v>
      </c>
    </row>
    <row r="18" spans="1:10" ht="12.75">
      <c r="A18" s="57" t="s">
        <v>18</v>
      </c>
      <c r="B18" s="58"/>
      <c r="C18" s="59"/>
      <c r="D18" s="18"/>
      <c r="E18" s="18"/>
      <c r="F18" s="18"/>
      <c r="G18" s="18"/>
      <c r="H18" s="18"/>
      <c r="I18" s="18"/>
      <c r="J18" s="18"/>
    </row>
    <row r="19" spans="1:10" ht="12.75">
      <c r="A19" s="57" t="s">
        <v>188</v>
      </c>
      <c r="B19" s="58"/>
      <c r="C19" s="59"/>
      <c r="D19" s="18"/>
      <c r="E19" s="18"/>
      <c r="F19" s="18"/>
      <c r="G19" s="18"/>
      <c r="H19" s="18"/>
      <c r="I19" s="18"/>
      <c r="J19" s="18"/>
    </row>
    <row r="20" spans="1:10" ht="12.75">
      <c r="A20" s="54" t="s">
        <v>19</v>
      </c>
      <c r="B20" s="14"/>
      <c r="C20" s="17"/>
      <c r="D20" s="60"/>
      <c r="E20" s="60"/>
      <c r="F20" s="60"/>
      <c r="G20" s="60"/>
      <c r="H20" s="60"/>
      <c r="I20" s="60"/>
      <c r="J20" s="61"/>
    </row>
    <row r="21" spans="1:10" ht="12.75">
      <c r="A21" s="52" t="s">
        <v>193</v>
      </c>
      <c r="B21" s="14"/>
      <c r="C21" s="17"/>
      <c r="D21" s="161">
        <v>75</v>
      </c>
      <c r="E21" s="161">
        <v>75</v>
      </c>
      <c r="F21" s="161">
        <v>75</v>
      </c>
      <c r="G21" s="161">
        <v>75</v>
      </c>
      <c r="H21" s="161">
        <v>75</v>
      </c>
      <c r="I21" s="18" t="s">
        <v>113</v>
      </c>
      <c r="J21" s="18" t="s">
        <v>113</v>
      </c>
    </row>
    <row r="22" spans="1:10" ht="12.75">
      <c r="A22" s="52" t="s">
        <v>20</v>
      </c>
      <c r="B22" s="14"/>
      <c r="C22" s="17"/>
      <c r="D22" s="161">
        <v>87.1</v>
      </c>
      <c r="E22" s="161">
        <v>93</v>
      </c>
      <c r="F22" s="161">
        <v>98</v>
      </c>
      <c r="G22" s="161">
        <v>113</v>
      </c>
      <c r="H22" s="161">
        <v>130</v>
      </c>
      <c r="I22" s="18" t="s">
        <v>113</v>
      </c>
      <c r="J22" s="18" t="s">
        <v>113</v>
      </c>
    </row>
    <row r="23" spans="1:10" ht="12.75">
      <c r="A23" s="52" t="s">
        <v>21</v>
      </c>
      <c r="B23" s="14"/>
      <c r="C23" s="17"/>
      <c r="D23" s="161">
        <v>4.1</v>
      </c>
      <c r="E23" s="161">
        <v>4.3</v>
      </c>
      <c r="F23" s="161">
        <v>4.5</v>
      </c>
      <c r="G23" s="161">
        <v>5.3</v>
      </c>
      <c r="H23" s="161">
        <v>6.5</v>
      </c>
      <c r="I23" s="18" t="s">
        <v>113</v>
      </c>
      <c r="J23" s="18" t="s">
        <v>113</v>
      </c>
    </row>
    <row r="24" spans="1:10" ht="12.75">
      <c r="A24" s="52" t="s">
        <v>22</v>
      </c>
      <c r="B24" s="14"/>
      <c r="C24" s="17"/>
      <c r="D24" s="18" t="s">
        <v>113</v>
      </c>
      <c r="E24" s="18" t="s">
        <v>113</v>
      </c>
      <c r="F24" s="18" t="s">
        <v>113</v>
      </c>
      <c r="G24" s="18" t="s">
        <v>113</v>
      </c>
      <c r="H24" s="18" t="s">
        <v>113</v>
      </c>
      <c r="I24" s="18" t="s">
        <v>113</v>
      </c>
      <c r="J24" s="18" t="s">
        <v>113</v>
      </c>
    </row>
    <row r="25" spans="1:10" ht="12.75">
      <c r="A25" s="4"/>
      <c r="B25" s="5"/>
      <c r="C25" s="5"/>
      <c r="D25" s="152"/>
      <c r="E25" s="162"/>
      <c r="F25" s="163"/>
      <c r="G25" s="163"/>
      <c r="H25" s="162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30" t="s">
        <v>25</v>
      </c>
      <c r="B27" s="26" t="s">
        <v>37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10" t="s">
        <v>38</v>
      </c>
      <c r="B28" s="26" t="s">
        <v>39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30"/>
      <c r="B29" s="26" t="s">
        <v>209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30"/>
      <c r="B30" s="26" t="s">
        <v>119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30" t="s">
        <v>195</v>
      </c>
      <c r="B31" s="96" t="s">
        <v>40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37" t="s">
        <v>115</v>
      </c>
      <c r="B32" s="49" t="s">
        <v>41</v>
      </c>
      <c r="C32" s="24"/>
      <c r="D32" s="24"/>
      <c r="E32" s="24"/>
      <c r="F32" s="24"/>
      <c r="G32" s="24"/>
      <c r="H32" s="24"/>
      <c r="I32" s="24"/>
      <c r="J32" s="29"/>
    </row>
    <row r="33" spans="1:10" ht="12.75">
      <c r="A33" s="30"/>
      <c r="B33" s="26" t="s">
        <v>42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36"/>
      <c r="B34" s="26" t="s">
        <v>43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30"/>
      <c r="B35" s="26" t="s">
        <v>44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30" t="s">
        <v>115</v>
      </c>
      <c r="B36" s="26" t="s">
        <v>45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30"/>
      <c r="B37" s="26" t="s">
        <v>85</v>
      </c>
      <c r="C37" s="5"/>
      <c r="D37" s="5"/>
      <c r="E37" s="5"/>
      <c r="F37" s="5"/>
      <c r="G37" s="5"/>
      <c r="H37" s="5"/>
      <c r="I37" s="5"/>
      <c r="J37" s="6"/>
    </row>
    <row r="38" spans="1:10" ht="12.75">
      <c r="A38" s="30"/>
      <c r="B38" s="26" t="s">
        <v>46</v>
      </c>
      <c r="C38" s="5"/>
      <c r="D38" s="5"/>
      <c r="E38" s="5"/>
      <c r="F38" s="5"/>
      <c r="G38" s="5"/>
      <c r="H38" s="5"/>
      <c r="I38" s="5"/>
      <c r="J38" s="6"/>
    </row>
    <row r="39" spans="1:10" ht="12.75">
      <c r="A39" s="30"/>
      <c r="B39" s="26"/>
      <c r="C39" s="5"/>
      <c r="D39" s="5"/>
      <c r="E39" s="5"/>
      <c r="F39" s="5"/>
      <c r="G39" s="5"/>
      <c r="H39" s="5"/>
      <c r="I39" s="5"/>
      <c r="J39" s="6"/>
    </row>
    <row r="40" spans="1:10" ht="12.75">
      <c r="A40" s="30"/>
      <c r="B40" s="26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26"/>
      <c r="C41" s="5"/>
      <c r="D41" s="5"/>
      <c r="E41" s="5"/>
      <c r="F41" s="5"/>
      <c r="G41" s="5"/>
      <c r="H41" s="5"/>
      <c r="I41" s="5"/>
      <c r="J41" s="6"/>
    </row>
    <row r="42" spans="1:10" ht="12.75">
      <c r="A42" s="147" t="s">
        <v>47</v>
      </c>
      <c r="B42" s="154"/>
      <c r="C42" s="154"/>
      <c r="D42" s="154"/>
      <c r="E42" s="154"/>
      <c r="F42" s="154"/>
      <c r="G42" s="154"/>
      <c r="H42" s="154"/>
      <c r="I42" s="154"/>
      <c r="J42" s="155"/>
    </row>
    <row r="43" spans="1:10" ht="12.75">
      <c r="A43" s="4"/>
      <c r="B43" s="13"/>
      <c r="C43" s="70"/>
      <c r="D43" s="70"/>
      <c r="E43" s="5"/>
      <c r="F43" s="5"/>
      <c r="G43" s="5"/>
      <c r="H43" s="5"/>
      <c r="I43" s="5"/>
      <c r="J43" s="6"/>
    </row>
    <row r="44" spans="1:10" ht="12.75">
      <c r="A44" s="4"/>
      <c r="B44" s="13"/>
      <c r="C44" s="13" t="s">
        <v>197</v>
      </c>
      <c r="D44" s="70">
        <v>10</v>
      </c>
      <c r="E44" s="5" t="s">
        <v>210</v>
      </c>
      <c r="F44" s="24"/>
      <c r="G44" s="24"/>
      <c r="H44" s="5"/>
      <c r="I44" s="5"/>
      <c r="J44" s="6"/>
    </row>
    <row r="45" spans="1:10" ht="12.75">
      <c r="A45" s="4"/>
      <c r="B45" s="13"/>
      <c r="C45" s="13"/>
      <c r="D45" s="156"/>
      <c r="E45" s="5"/>
      <c r="F45" s="5"/>
      <c r="G45" s="5"/>
      <c r="H45" s="5"/>
      <c r="I45" s="5"/>
      <c r="J45" s="6"/>
    </row>
    <row r="46" spans="1:10" ht="12.75">
      <c r="A46" s="4"/>
      <c r="B46" s="13"/>
      <c r="C46" s="13"/>
      <c r="D46" s="156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66</v>
      </c>
      <c r="B53" s="5" t="str">
        <f>+'[2]Check Sheet'!$B$53</f>
        <v>Irmgard R Wilcox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 t="s">
        <v>65</v>
      </c>
      <c r="B55" s="119">
        <f>+'[2]Check Sheet'!$B$55</f>
        <v>40070</v>
      </c>
      <c r="C55" s="8"/>
      <c r="D55" s="8"/>
      <c r="E55" s="8"/>
      <c r="F55" s="8"/>
      <c r="G55" s="8"/>
      <c r="H55" s="8" t="s">
        <v>148</v>
      </c>
      <c r="I55" s="8"/>
      <c r="J55" s="118">
        <f>'[2]Item 255, pg 49'!K51</f>
        <v>40118</v>
      </c>
    </row>
    <row r="56" spans="1:10" ht="12.75">
      <c r="A56" s="182" t="s">
        <v>57</v>
      </c>
      <c r="B56" s="183"/>
      <c r="C56" s="183"/>
      <c r="D56" s="183"/>
      <c r="E56" s="183"/>
      <c r="F56" s="183"/>
      <c r="G56" s="183"/>
      <c r="H56" s="183"/>
      <c r="I56" s="183"/>
      <c r="J56" s="184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64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6">
    <mergeCell ref="D13:J13"/>
    <mergeCell ref="A56:J56"/>
    <mergeCell ref="H2:I2"/>
    <mergeCell ref="A7:J7"/>
    <mergeCell ref="A8:J8"/>
    <mergeCell ref="A9:J9"/>
  </mergeCells>
  <printOptions/>
  <pageMargins left="0.75" right="0.75" top="1" bottom="1" header="0.5" footer="0.5"/>
  <pageSetup horizontalDpi="300" verticalDpi="3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0.421875" style="0" customWidth="1"/>
    <col min="2" max="2" width="18.140625" style="0" customWidth="1"/>
    <col min="3" max="3" width="4.00390625" style="0" customWidth="1"/>
    <col min="9" max="9" width="10.8515625" style="0" customWidth="1"/>
    <col min="10" max="10" width="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60</v>
      </c>
      <c r="B2" s="38">
        <v>25</v>
      </c>
      <c r="C2" s="5"/>
      <c r="D2" s="5" t="str">
        <f>'[1]Check Sheet'!$C$2</f>
        <v> </v>
      </c>
      <c r="E2" s="5"/>
      <c r="F2" s="5"/>
      <c r="G2" s="38" t="s">
        <v>228</v>
      </c>
      <c r="H2" s="175" t="s">
        <v>61</v>
      </c>
      <c r="I2" s="175"/>
      <c r="J2" s="28">
        <v>12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62</v>
      </c>
      <c r="B4" s="5"/>
      <c r="C4" s="5"/>
      <c r="D4" s="5" t="str">
        <f>'Check Sheet'!C4</f>
        <v>American Disposal Co., Inc  G-87</v>
      </c>
      <c r="E4" s="5"/>
      <c r="F4" s="5"/>
      <c r="G4" s="5"/>
      <c r="H4" s="5"/>
      <c r="I4" s="5"/>
      <c r="J4" s="6"/>
    </row>
    <row r="5" spans="1:10" ht="12.75">
      <c r="A5" s="7" t="s">
        <v>63</v>
      </c>
      <c r="B5" s="8"/>
      <c r="C5" s="8"/>
      <c r="D5" s="8" t="str">
        <f>'[1]Title Page'!E15</f>
        <v> </v>
      </c>
      <c r="E5" s="8"/>
      <c r="F5" s="8"/>
      <c r="G5" s="8"/>
      <c r="H5" s="8"/>
      <c r="I5" s="8"/>
      <c r="J5" s="9"/>
    </row>
    <row r="6" spans="1:10" ht="12.75">
      <c r="A6" s="4"/>
      <c r="B6" s="180" t="s">
        <v>215</v>
      </c>
      <c r="C6" s="180"/>
      <c r="D6" s="180"/>
      <c r="E6" s="180"/>
      <c r="F6" s="180"/>
      <c r="G6" s="180"/>
      <c r="H6" s="180"/>
      <c r="I6" s="180"/>
      <c r="J6" s="181"/>
    </row>
    <row r="7" spans="1:10" ht="12.75">
      <c r="A7" s="4"/>
      <c r="B7" s="5"/>
      <c r="C7" s="11"/>
      <c r="D7" s="11"/>
      <c r="E7" s="11"/>
      <c r="F7" s="11"/>
      <c r="G7" s="11"/>
      <c r="H7" s="11"/>
      <c r="I7" s="5"/>
      <c r="J7" s="6"/>
    </row>
    <row r="8" spans="1:10" ht="12.75">
      <c r="A8" s="4"/>
      <c r="B8" s="5" t="s">
        <v>216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217</v>
      </c>
      <c r="C10" s="5" t="s">
        <v>218</v>
      </c>
      <c r="E10" s="5"/>
      <c r="F10" s="5"/>
      <c r="G10" s="5"/>
      <c r="H10" s="5"/>
      <c r="I10" s="5"/>
      <c r="J10" s="6"/>
    </row>
    <row r="11" spans="1:10" ht="12.75">
      <c r="A11" s="4"/>
      <c r="B11" s="12"/>
      <c r="C11" s="5" t="s">
        <v>219</v>
      </c>
      <c r="D11" s="5"/>
      <c r="E11" s="5"/>
      <c r="F11" s="5"/>
      <c r="G11" s="5"/>
      <c r="H11" s="5"/>
      <c r="I11" s="5"/>
      <c r="J11" s="6"/>
    </row>
    <row r="12" spans="1:10" ht="12.75">
      <c r="A12" s="4"/>
      <c r="B12" s="21"/>
      <c r="C12" s="11"/>
      <c r="D12" s="5"/>
      <c r="E12" s="21"/>
      <c r="F12" s="11"/>
      <c r="G12" s="5"/>
      <c r="H12" s="21"/>
      <c r="I12" s="11"/>
      <c r="J12" s="6"/>
    </row>
    <row r="13" spans="1:10" ht="12.75">
      <c r="A13" s="4" t="s">
        <v>220</v>
      </c>
      <c r="B13" s="21"/>
      <c r="C13" s="5" t="s">
        <v>221</v>
      </c>
      <c r="D13" s="5"/>
      <c r="E13" s="21"/>
      <c r="F13" s="11"/>
      <c r="G13" s="5"/>
      <c r="H13" s="21"/>
      <c r="I13" s="11"/>
      <c r="J13" s="6"/>
    </row>
    <row r="14" spans="1:10" ht="12.75">
      <c r="A14" s="4"/>
      <c r="B14" s="5"/>
      <c r="C14" s="5" t="s">
        <v>222</v>
      </c>
      <c r="D14" s="5"/>
      <c r="E14" s="5"/>
      <c r="F14" s="5"/>
      <c r="G14" s="5"/>
      <c r="H14" s="5"/>
      <c r="I14" s="5"/>
      <c r="J14" s="6"/>
    </row>
    <row r="15" spans="1:10" ht="12.75">
      <c r="A15" s="4"/>
      <c r="B15" s="5"/>
      <c r="C15" s="5" t="s">
        <v>229</v>
      </c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 t="s">
        <v>223</v>
      </c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5" t="s">
        <v>224</v>
      </c>
      <c r="D17" s="5"/>
      <c r="E17" s="5"/>
      <c r="F17" s="5"/>
      <c r="G17" s="5"/>
      <c r="H17" s="5"/>
      <c r="I17" s="5"/>
      <c r="J17" s="6"/>
    </row>
    <row r="18" spans="1:10" ht="12.75">
      <c r="A18" s="4"/>
      <c r="B18" s="5"/>
      <c r="C18" s="5" t="s">
        <v>225</v>
      </c>
      <c r="D18" s="5"/>
      <c r="E18" s="5"/>
      <c r="F18" s="5"/>
      <c r="G18" s="5"/>
      <c r="H18" s="5"/>
      <c r="I18" s="5"/>
      <c r="J18" s="6"/>
    </row>
    <row r="19" spans="1:10" ht="12.75">
      <c r="A19" s="4"/>
      <c r="B19" s="5"/>
      <c r="C19" s="5" t="s">
        <v>226</v>
      </c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 t="s">
        <v>227</v>
      </c>
      <c r="B21" s="5"/>
      <c r="C21" s="5" t="s">
        <v>230</v>
      </c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5" t="s">
        <v>249</v>
      </c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12" t="s">
        <v>231</v>
      </c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12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4" t="s">
        <v>66</v>
      </c>
      <c r="B49" s="5" t="str">
        <f>'Check Sheet'!B53</f>
        <v>Irmgard R Wilcox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 t="s">
        <v>65</v>
      </c>
      <c r="B51" s="119">
        <f>'Check Sheet'!B55</f>
        <v>40070</v>
      </c>
      <c r="C51" s="8"/>
      <c r="D51" s="8"/>
      <c r="E51" s="8"/>
      <c r="F51" s="8"/>
      <c r="G51" s="8" t="s">
        <v>238</v>
      </c>
      <c r="H51" s="8"/>
      <c r="I51" s="144"/>
      <c r="J51" s="118"/>
    </row>
    <row r="52" spans="1:10" ht="12.75">
      <c r="A52" s="182" t="s">
        <v>57</v>
      </c>
      <c r="B52" s="183"/>
      <c r="C52" s="183"/>
      <c r="D52" s="183"/>
      <c r="E52" s="183"/>
      <c r="F52" s="183"/>
      <c r="G52" s="183"/>
      <c r="H52" s="183"/>
      <c r="I52" s="183"/>
      <c r="J52" s="184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 t="s">
        <v>236</v>
      </c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/>
      <c r="B55" s="8"/>
      <c r="C55" s="8"/>
      <c r="D55" s="8"/>
      <c r="E55" s="8"/>
      <c r="F55" s="8"/>
      <c r="G55" s="8"/>
      <c r="H55" s="8"/>
      <c r="I55" s="8"/>
      <c r="J55" s="9"/>
    </row>
  </sheetData>
  <sheetProtection/>
  <mergeCells count="3">
    <mergeCell ref="H2:I2"/>
    <mergeCell ref="B6:J6"/>
    <mergeCell ref="A52:J52"/>
  </mergeCells>
  <printOptions/>
  <pageMargins left="0.75" right="0.75" top="1" bottom="1" header="0.5" footer="0.5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0.140625" style="0" customWidth="1"/>
    <col min="2" max="2" width="17.7109375" style="0" customWidth="1"/>
    <col min="3" max="3" width="7.421875" style="0" customWidth="1"/>
    <col min="4" max="4" width="2.7109375" style="0" customWidth="1"/>
    <col min="6" max="6" width="1.421875" style="0" customWidth="1"/>
    <col min="7" max="7" width="10.140625" style="0" customWidth="1"/>
    <col min="9" max="9" width="1.421875" style="0" customWidth="1"/>
    <col min="10" max="10" width="10.28125" style="0" customWidth="1"/>
    <col min="11" max="11" width="8.7109375" style="0" customWidth="1"/>
    <col min="12" max="12" width="6.57421875" style="0" customWidth="1"/>
    <col min="13" max="13" width="3.140625" style="0" customWidth="1"/>
    <col min="14" max="14" width="7.7109375" style="0" customWidth="1"/>
    <col min="15" max="15" width="2.28125" style="0" customWidth="1"/>
    <col min="16" max="16" width="16.57421875" style="0" customWidth="1"/>
    <col min="17" max="17" width="8.574218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60</v>
      </c>
      <c r="B2" s="38">
        <f>'Check Sheet'!$B$2</f>
        <v>25</v>
      </c>
      <c r="C2" s="5"/>
      <c r="D2" s="5"/>
      <c r="E2" s="5"/>
      <c r="F2" s="5"/>
      <c r="G2" s="5"/>
      <c r="H2" s="5"/>
      <c r="I2" s="5"/>
      <c r="J2" s="5"/>
      <c r="K2" s="5"/>
      <c r="L2" s="11" t="s">
        <v>115</v>
      </c>
      <c r="M2" s="38" t="s">
        <v>200</v>
      </c>
      <c r="N2" s="5" t="s">
        <v>97</v>
      </c>
      <c r="O2" s="5"/>
      <c r="P2" s="5"/>
      <c r="Q2" s="28">
        <v>21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62</v>
      </c>
      <c r="B4" s="5"/>
      <c r="C4" s="153" t="str">
        <f>'Check Sheet'!C4</f>
        <v>American Disposal Co., Inc  G-87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63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185" t="s">
        <v>163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</row>
    <row r="7" spans="1:17" ht="12.75">
      <c r="A7" s="37" t="s">
        <v>164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9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30" t="s">
        <v>55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39" t="s">
        <v>165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39" t="s">
        <v>166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10" t="s">
        <v>167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0" t="s">
        <v>168</v>
      </c>
      <c r="B13" s="21"/>
      <c r="C13" s="11"/>
      <c r="D13" s="11"/>
      <c r="E13" s="5"/>
      <c r="F13" s="5"/>
      <c r="G13" s="5"/>
      <c r="H13" s="21"/>
      <c r="I13" s="21"/>
      <c r="J13" s="11"/>
      <c r="K13" s="5"/>
      <c r="L13" s="21"/>
      <c r="M13" s="21"/>
      <c r="N13" s="11"/>
      <c r="O13" s="11"/>
      <c r="P13" s="11"/>
      <c r="Q13" s="6"/>
    </row>
    <row r="14" spans="1:17" ht="12.75">
      <c r="A14" s="40" t="s">
        <v>99</v>
      </c>
      <c r="B14" s="21"/>
      <c r="C14" s="11"/>
      <c r="D14" s="11"/>
      <c r="E14" s="5"/>
      <c r="F14" s="5"/>
      <c r="G14" s="5"/>
      <c r="H14" s="21"/>
      <c r="I14" s="21"/>
      <c r="J14" s="11"/>
      <c r="K14" s="5"/>
      <c r="L14" s="21"/>
      <c r="M14" s="21"/>
      <c r="N14" s="11"/>
      <c r="O14" s="11"/>
      <c r="P14" s="11"/>
      <c r="Q14" s="6"/>
    </row>
    <row r="15" spans="1:17" ht="12.75">
      <c r="A15" s="40" t="s">
        <v>177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2.75">
      <c r="A16" s="4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2.75">
      <c r="A17" s="3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12.75">
      <c r="A18" s="4" t="s">
        <v>169</v>
      </c>
      <c r="B18" s="5"/>
      <c r="C18" s="5"/>
      <c r="D18" s="5"/>
      <c r="E18" s="5" t="s">
        <v>100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2.75">
      <c r="A19" s="25"/>
      <c r="B19" s="24"/>
      <c r="C19" s="24"/>
      <c r="D19" s="35"/>
      <c r="E19" s="24"/>
      <c r="F19" s="24"/>
      <c r="G19" s="24"/>
      <c r="H19" s="24"/>
      <c r="I19" s="24"/>
      <c r="J19" s="24"/>
      <c r="K19" s="24"/>
      <c r="L19" s="24"/>
      <c r="M19" s="35"/>
      <c r="N19" s="24"/>
      <c r="O19" s="24"/>
      <c r="P19" s="24"/>
      <c r="Q19" s="29"/>
    </row>
    <row r="20" spans="1:17" ht="12.75">
      <c r="A20" s="41" t="s">
        <v>170</v>
      </c>
      <c r="B20" s="41" t="s">
        <v>173</v>
      </c>
      <c r="C20" s="98" t="s">
        <v>174</v>
      </c>
      <c r="D20" s="105"/>
      <c r="E20" s="104" t="s">
        <v>175</v>
      </c>
      <c r="F20" s="104"/>
      <c r="G20" s="41" t="s">
        <v>4</v>
      </c>
      <c r="H20" s="41" t="s">
        <v>176</v>
      </c>
      <c r="I20" s="16"/>
      <c r="J20" s="41" t="s">
        <v>170</v>
      </c>
      <c r="K20" s="41" t="s">
        <v>173</v>
      </c>
      <c r="L20" s="98" t="s">
        <v>174</v>
      </c>
      <c r="M20" s="104"/>
      <c r="N20" s="104" t="s">
        <v>175</v>
      </c>
      <c r="O20" s="104"/>
      <c r="P20" s="41" t="s">
        <v>4</v>
      </c>
      <c r="Q20" s="41" t="s">
        <v>176</v>
      </c>
    </row>
    <row r="21" spans="1:17" ht="12.75">
      <c r="A21" s="42" t="s">
        <v>171</v>
      </c>
      <c r="B21" s="42" t="s">
        <v>58</v>
      </c>
      <c r="C21" s="99" t="s">
        <v>162</v>
      </c>
      <c r="D21" s="105"/>
      <c r="E21" s="105" t="s">
        <v>162</v>
      </c>
      <c r="F21" s="105"/>
      <c r="G21" s="42" t="s">
        <v>5</v>
      </c>
      <c r="H21" s="42" t="s">
        <v>162</v>
      </c>
      <c r="I21" s="16"/>
      <c r="J21" s="42" t="s">
        <v>171</v>
      </c>
      <c r="K21" s="42" t="s">
        <v>58</v>
      </c>
      <c r="L21" s="99" t="s">
        <v>162</v>
      </c>
      <c r="M21" s="105"/>
      <c r="N21" s="105" t="s">
        <v>162</v>
      </c>
      <c r="O21" s="105"/>
      <c r="P21" s="42" t="s">
        <v>5</v>
      </c>
      <c r="Q21" s="42" t="s">
        <v>162</v>
      </c>
    </row>
    <row r="22" spans="1:17" ht="12.75">
      <c r="A22" s="43" t="s">
        <v>172</v>
      </c>
      <c r="B22" s="43" t="s">
        <v>162</v>
      </c>
      <c r="C22" s="100" t="s">
        <v>120</v>
      </c>
      <c r="D22" s="106"/>
      <c r="E22" s="106" t="s">
        <v>120</v>
      </c>
      <c r="F22" s="106"/>
      <c r="G22" s="43" t="s">
        <v>6</v>
      </c>
      <c r="H22" s="43" t="s">
        <v>120</v>
      </c>
      <c r="I22" s="16"/>
      <c r="J22" s="43" t="s">
        <v>172</v>
      </c>
      <c r="K22" s="43" t="s">
        <v>162</v>
      </c>
      <c r="L22" s="99" t="s">
        <v>120</v>
      </c>
      <c r="M22" s="106"/>
      <c r="N22" s="106" t="s">
        <v>120</v>
      </c>
      <c r="O22" s="105"/>
      <c r="P22" s="43" t="s">
        <v>6</v>
      </c>
      <c r="Q22" s="43" t="s">
        <v>120</v>
      </c>
    </row>
    <row r="23" spans="1:17" ht="12.75">
      <c r="A23" s="72" t="s">
        <v>182</v>
      </c>
      <c r="B23" s="18" t="s">
        <v>153</v>
      </c>
      <c r="C23" s="120">
        <v>11.7</v>
      </c>
      <c r="D23" s="107"/>
      <c r="E23" s="97">
        <v>6</v>
      </c>
      <c r="F23" s="107"/>
      <c r="G23" s="74">
        <f>+C23+E23</f>
        <v>17.7</v>
      </c>
      <c r="H23" s="145">
        <v>5.76</v>
      </c>
      <c r="I23" s="5"/>
      <c r="J23" s="18" t="s">
        <v>157</v>
      </c>
      <c r="K23" s="18" t="s">
        <v>153</v>
      </c>
      <c r="L23" s="74">
        <v>36.8</v>
      </c>
      <c r="M23" s="74"/>
      <c r="N23" s="83">
        <f>E23</f>
        <v>6</v>
      </c>
      <c r="O23" s="71"/>
      <c r="P23" s="97">
        <f>+L23+N23</f>
        <v>42.8</v>
      </c>
      <c r="Q23" s="83">
        <f>H23</f>
        <v>5.76</v>
      </c>
    </row>
    <row r="24" spans="1:17" ht="12.75">
      <c r="A24" s="72" t="s">
        <v>182</v>
      </c>
      <c r="B24" s="18" t="s">
        <v>154</v>
      </c>
      <c r="C24" s="101">
        <f>C23+1</f>
        <v>12.7</v>
      </c>
      <c r="D24" s="107"/>
      <c r="E24" s="107">
        <f>E23</f>
        <v>6</v>
      </c>
      <c r="F24" s="107"/>
      <c r="G24" s="75">
        <f>C24+E24</f>
        <v>18.7</v>
      </c>
      <c r="H24" s="146">
        <f>H23</f>
        <v>5.76</v>
      </c>
      <c r="I24" s="5"/>
      <c r="J24" s="18" t="s">
        <v>157</v>
      </c>
      <c r="K24" s="18" t="s">
        <v>154</v>
      </c>
      <c r="L24" s="87">
        <f>L23+4</f>
        <v>40.8</v>
      </c>
      <c r="M24" s="74"/>
      <c r="N24" s="82">
        <f>E23</f>
        <v>6</v>
      </c>
      <c r="O24" s="71"/>
      <c r="P24" s="107">
        <f>L24+N24</f>
        <v>46.8</v>
      </c>
      <c r="Q24" s="82">
        <f>H24</f>
        <v>5.76</v>
      </c>
    </row>
    <row r="25" spans="1:17" ht="12.75">
      <c r="A25" s="72" t="s">
        <v>149</v>
      </c>
      <c r="B25" s="18" t="s">
        <v>155</v>
      </c>
      <c r="C25" s="102" t="s">
        <v>156</v>
      </c>
      <c r="D25" s="107"/>
      <c r="E25" s="107">
        <v>9</v>
      </c>
      <c r="F25" s="107"/>
      <c r="G25" s="82" t="s">
        <v>156</v>
      </c>
      <c r="H25" s="146" t="s">
        <v>156</v>
      </c>
      <c r="I25" s="5"/>
      <c r="J25" s="18" t="s">
        <v>158</v>
      </c>
      <c r="K25" s="18" t="s">
        <v>153</v>
      </c>
      <c r="L25" s="87">
        <v>44.53</v>
      </c>
      <c r="M25" s="74"/>
      <c r="N25" s="82">
        <f>E23</f>
        <v>6</v>
      </c>
      <c r="O25" s="71"/>
      <c r="P25" s="107">
        <f>L25+N25</f>
        <v>50.53</v>
      </c>
      <c r="Q25" s="82">
        <f>Q24</f>
        <v>5.76</v>
      </c>
    </row>
    <row r="26" spans="1:17" ht="12.75">
      <c r="A26" s="72" t="s">
        <v>150</v>
      </c>
      <c r="B26" s="18" t="s">
        <v>153</v>
      </c>
      <c r="C26" s="101">
        <v>14.31</v>
      </c>
      <c r="D26" s="107"/>
      <c r="E26" s="107">
        <f>E23</f>
        <v>6</v>
      </c>
      <c r="F26" s="107"/>
      <c r="G26" s="75">
        <f aca="true" t="shared" si="0" ref="G26:G32">C26+E26</f>
        <v>20.310000000000002</v>
      </c>
      <c r="H26" s="146">
        <f>H24</f>
        <v>5.76</v>
      </c>
      <c r="I26" s="5"/>
      <c r="J26" s="18" t="s">
        <v>158</v>
      </c>
      <c r="K26" s="18" t="s">
        <v>154</v>
      </c>
      <c r="L26" s="87">
        <f>L25+5</f>
        <v>49.53</v>
      </c>
      <c r="M26" s="74"/>
      <c r="N26" s="82">
        <f>E23</f>
        <v>6</v>
      </c>
      <c r="O26" s="71"/>
      <c r="P26" s="107">
        <f>L26+N26</f>
        <v>55.53</v>
      </c>
      <c r="Q26" s="82">
        <f>Q25</f>
        <v>5.76</v>
      </c>
    </row>
    <row r="27" spans="1:17" ht="12.75">
      <c r="A27" s="72" t="s">
        <v>150</v>
      </c>
      <c r="B27" s="18" t="s">
        <v>154</v>
      </c>
      <c r="C27" s="101">
        <f>C26+1</f>
        <v>15.31</v>
      </c>
      <c r="D27" s="107"/>
      <c r="E27" s="107">
        <f>E23</f>
        <v>6</v>
      </c>
      <c r="F27" s="107"/>
      <c r="G27" s="75">
        <f t="shared" si="0"/>
        <v>21.310000000000002</v>
      </c>
      <c r="H27" s="146">
        <f aca="true" t="shared" si="1" ref="H27:H32">H26</f>
        <v>5.76</v>
      </c>
      <c r="I27" s="5"/>
      <c r="J27" s="18" t="s">
        <v>159</v>
      </c>
      <c r="K27" s="18" t="s">
        <v>153</v>
      </c>
      <c r="L27" s="87">
        <v>47.24</v>
      </c>
      <c r="M27" s="74"/>
      <c r="N27" s="82">
        <f>E23</f>
        <v>6</v>
      </c>
      <c r="O27" s="71"/>
      <c r="P27" s="107">
        <f>L27+N27</f>
        <v>53.24</v>
      </c>
      <c r="Q27" s="82">
        <f>Q26</f>
        <v>5.76</v>
      </c>
    </row>
    <row r="28" spans="1:17" ht="12.75">
      <c r="A28" s="72" t="s">
        <v>150</v>
      </c>
      <c r="B28" s="18" t="s">
        <v>3</v>
      </c>
      <c r="C28" s="86">
        <v>9.59</v>
      </c>
      <c r="D28" s="107"/>
      <c r="E28" s="107">
        <f>E23</f>
        <v>6</v>
      </c>
      <c r="F28" s="107"/>
      <c r="G28" s="75">
        <f t="shared" si="0"/>
        <v>15.59</v>
      </c>
      <c r="H28" s="146">
        <f t="shared" si="1"/>
        <v>5.76</v>
      </c>
      <c r="I28" s="5"/>
      <c r="J28" s="18" t="s">
        <v>159</v>
      </c>
      <c r="K28" s="18" t="s">
        <v>154</v>
      </c>
      <c r="L28" s="87">
        <f>L27+6</f>
        <v>53.24</v>
      </c>
      <c r="M28" s="74"/>
      <c r="N28" s="82">
        <f>E23</f>
        <v>6</v>
      </c>
      <c r="O28" s="71"/>
      <c r="P28" s="107">
        <f>L28+N28</f>
        <v>59.24</v>
      </c>
      <c r="Q28" s="82">
        <f>Q27</f>
        <v>5.76</v>
      </c>
    </row>
    <row r="29" spans="1:17" ht="12.75">
      <c r="A29" s="18" t="s">
        <v>151</v>
      </c>
      <c r="B29" s="18" t="s">
        <v>153</v>
      </c>
      <c r="C29" s="86">
        <v>20.53</v>
      </c>
      <c r="D29" s="107"/>
      <c r="E29" s="107">
        <f>E23</f>
        <v>6</v>
      </c>
      <c r="F29" s="107"/>
      <c r="G29" s="75">
        <f t="shared" si="0"/>
        <v>26.53</v>
      </c>
      <c r="H29" s="146">
        <f t="shared" si="1"/>
        <v>5.76</v>
      </c>
      <c r="I29" s="5"/>
      <c r="J29" s="18"/>
      <c r="K29" s="18"/>
      <c r="L29" s="18" t="s">
        <v>115</v>
      </c>
      <c r="M29" s="74" t="s">
        <v>115</v>
      </c>
      <c r="N29" s="18" t="s">
        <v>115</v>
      </c>
      <c r="O29" s="71" t="s">
        <v>115</v>
      </c>
      <c r="P29" s="18"/>
      <c r="Q29" s="18"/>
    </row>
    <row r="30" spans="1:17" ht="12.75">
      <c r="A30" s="18" t="s">
        <v>151</v>
      </c>
      <c r="B30" s="18" t="s">
        <v>154</v>
      </c>
      <c r="C30" s="86">
        <f>C29+2</f>
        <v>22.53</v>
      </c>
      <c r="D30" s="107"/>
      <c r="E30" s="107">
        <f>E23</f>
        <v>6</v>
      </c>
      <c r="F30" s="107"/>
      <c r="G30" s="75">
        <f t="shared" si="0"/>
        <v>28.53</v>
      </c>
      <c r="H30" s="146">
        <f t="shared" si="1"/>
        <v>5.76</v>
      </c>
      <c r="I30" s="5"/>
      <c r="J30" s="18"/>
      <c r="K30" s="18"/>
      <c r="L30" s="18" t="s">
        <v>115</v>
      </c>
      <c r="M30" s="74" t="s">
        <v>115</v>
      </c>
      <c r="N30" s="18" t="s">
        <v>115</v>
      </c>
      <c r="O30" s="71" t="s">
        <v>115</v>
      </c>
      <c r="P30" s="18"/>
      <c r="Q30" s="18"/>
    </row>
    <row r="31" spans="1:17" ht="12.75">
      <c r="A31" s="18" t="s">
        <v>152</v>
      </c>
      <c r="B31" s="18" t="s">
        <v>153</v>
      </c>
      <c r="C31" s="86">
        <v>28.01</v>
      </c>
      <c r="D31" s="107"/>
      <c r="E31" s="107">
        <f>E23</f>
        <v>6</v>
      </c>
      <c r="F31" s="107"/>
      <c r="G31" s="75">
        <f t="shared" si="0"/>
        <v>34.010000000000005</v>
      </c>
      <c r="H31" s="146">
        <f t="shared" si="1"/>
        <v>5.76</v>
      </c>
      <c r="I31" s="5"/>
      <c r="J31" s="18"/>
      <c r="K31" s="18"/>
      <c r="L31" s="18"/>
      <c r="M31" s="74" t="s">
        <v>115</v>
      </c>
      <c r="N31" s="18"/>
      <c r="O31" s="71" t="s">
        <v>115</v>
      </c>
      <c r="P31" s="18"/>
      <c r="Q31" s="18"/>
    </row>
    <row r="32" spans="1:17" ht="12.75">
      <c r="A32" s="18" t="s">
        <v>152</v>
      </c>
      <c r="B32" s="18" t="s">
        <v>154</v>
      </c>
      <c r="C32" s="103">
        <f>C31+3</f>
        <v>31.01</v>
      </c>
      <c r="D32" s="107"/>
      <c r="E32" s="107">
        <f>E23</f>
        <v>6</v>
      </c>
      <c r="F32" s="107"/>
      <c r="G32" s="75">
        <f t="shared" si="0"/>
        <v>37.010000000000005</v>
      </c>
      <c r="H32" s="146">
        <f t="shared" si="1"/>
        <v>5.76</v>
      </c>
      <c r="I32" s="24"/>
      <c r="J32" s="44"/>
      <c r="K32" s="44"/>
      <c r="L32" s="44"/>
      <c r="M32" s="74" t="s">
        <v>115</v>
      </c>
      <c r="N32" s="44"/>
      <c r="O32" s="71" t="s">
        <v>115</v>
      </c>
      <c r="P32" s="44"/>
      <c r="Q32" s="44"/>
    </row>
    <row r="33" spans="1:17" ht="12.75">
      <c r="A33" s="18"/>
      <c r="B33" s="18"/>
      <c r="C33" s="31"/>
      <c r="D33" s="17"/>
      <c r="E33" s="17"/>
      <c r="F33" s="17"/>
      <c r="G33" s="18"/>
      <c r="H33" s="18"/>
      <c r="I33" s="5"/>
      <c r="J33" s="18"/>
      <c r="K33" s="18"/>
      <c r="L33" s="18"/>
      <c r="M33" s="18" t="s">
        <v>115</v>
      </c>
      <c r="N33" s="18"/>
      <c r="O33" s="17" t="s">
        <v>115</v>
      </c>
      <c r="P33" s="18"/>
      <c r="Q33" s="18"/>
    </row>
    <row r="34" spans="1:17" ht="12.75">
      <c r="A34" s="45"/>
      <c r="B34" s="18"/>
      <c r="C34" s="31"/>
      <c r="D34" s="17"/>
      <c r="E34" s="17"/>
      <c r="F34" s="17"/>
      <c r="G34" s="18"/>
      <c r="H34" s="18"/>
      <c r="I34" s="5"/>
      <c r="J34" s="18"/>
      <c r="K34" s="18"/>
      <c r="L34" s="18"/>
      <c r="M34" s="18"/>
      <c r="N34" s="18"/>
      <c r="O34" s="17"/>
      <c r="P34" s="18"/>
      <c r="Q34" s="18"/>
    </row>
    <row r="35" spans="1:17" ht="12.75">
      <c r="A35" s="18"/>
      <c r="B35" s="18"/>
      <c r="C35" s="31"/>
      <c r="D35" s="9"/>
      <c r="E35" s="17"/>
      <c r="F35" s="17"/>
      <c r="G35" s="18"/>
      <c r="H35" s="18"/>
      <c r="I35" s="5"/>
      <c r="J35" s="18"/>
      <c r="K35" s="18"/>
      <c r="L35" s="18"/>
      <c r="M35" s="18"/>
      <c r="N35" s="18"/>
      <c r="O35" s="17"/>
      <c r="P35" s="18"/>
      <c r="Q35" s="18"/>
    </row>
    <row r="36" spans="1:17" ht="12.75">
      <c r="A36" s="48" t="s">
        <v>54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46" t="s">
        <v>178</v>
      </c>
      <c r="D37" s="4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/>
      <c r="C38" s="46" t="s">
        <v>160</v>
      </c>
      <c r="D38" s="4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46"/>
      <c r="D39" s="4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 t="s">
        <v>89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10" t="s">
        <v>90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 t="s">
        <v>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 t="s">
        <v>8</v>
      </c>
      <c r="B46" s="73">
        <v>6</v>
      </c>
      <c r="C46" s="5"/>
      <c r="D46" s="5"/>
      <c r="E46" s="5" t="s">
        <v>9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147" t="s">
        <v>250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 t="s">
        <v>91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47" t="s">
        <v>211</v>
      </c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</row>
    <row r="55" spans="1:17" ht="12.75">
      <c r="A55" s="4" t="s">
        <v>66</v>
      </c>
      <c r="B55" s="5" t="str">
        <f>+'Check Sheet'!$B$53</f>
        <v>Irmgard R Wilcox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7" t="s">
        <v>65</v>
      </c>
      <c r="B57" s="119">
        <f>+'Check Sheet'!$B$55</f>
        <v>40070</v>
      </c>
      <c r="C57" s="8"/>
      <c r="D57" s="8"/>
      <c r="E57" s="8"/>
      <c r="F57" s="8"/>
      <c r="G57" s="8"/>
      <c r="H57" s="8"/>
      <c r="I57" s="8"/>
      <c r="J57" s="8"/>
      <c r="K57" s="8"/>
      <c r="L57" s="8" t="s">
        <v>94</v>
      </c>
      <c r="M57" s="8"/>
      <c r="N57" s="8"/>
      <c r="O57" s="8"/>
      <c r="P57" s="119">
        <f>'Check Sheet'!J55</f>
        <v>40118</v>
      </c>
      <c r="Q57" s="9"/>
    </row>
    <row r="58" spans="1:17" ht="12.75">
      <c r="A58" s="182" t="s">
        <v>57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77"/>
      <c r="P58" s="177"/>
      <c r="Q58" s="184"/>
    </row>
    <row r="59" spans="1:17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</row>
    <row r="60" spans="1:17" ht="12.75">
      <c r="A60" s="4" t="s">
        <v>64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</row>
    <row r="61" spans="1:17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9"/>
    </row>
  </sheetData>
  <sheetProtection/>
  <mergeCells count="2">
    <mergeCell ref="A58:Q58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0.57421875" style="0" customWidth="1"/>
    <col min="2" max="2" width="18.140625" style="0" customWidth="1"/>
    <col min="4" max="4" width="3.140625" style="0" customWidth="1"/>
    <col min="5" max="5" width="8.140625" style="0" customWidth="1"/>
    <col min="6" max="6" width="2.57421875" style="0" customWidth="1"/>
    <col min="7" max="7" width="10.00390625" style="0" customWidth="1"/>
    <col min="8" max="8" width="8.00390625" style="0" customWidth="1"/>
    <col min="9" max="9" width="1.28515625" style="0" customWidth="1"/>
    <col min="10" max="10" width="10.28125" style="0" customWidth="1"/>
    <col min="11" max="11" width="8.00390625" style="0" customWidth="1"/>
    <col min="12" max="12" width="12.8515625" style="0" customWidth="1"/>
    <col min="13" max="13" width="3.00390625" style="0" customWidth="1"/>
    <col min="14" max="14" width="8.8515625" style="0" customWidth="1"/>
    <col min="15" max="15" width="2.421875" style="0" customWidth="1"/>
    <col min="16" max="16" width="9.421875" style="0" customWidth="1"/>
    <col min="17" max="17" width="8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60</v>
      </c>
      <c r="B2" s="38">
        <f>'Check Sheet'!$B$2</f>
        <v>25</v>
      </c>
      <c r="C2" s="5"/>
      <c r="D2" s="5"/>
      <c r="E2" s="5"/>
      <c r="F2" s="5"/>
      <c r="G2" s="5"/>
      <c r="H2" s="5"/>
      <c r="I2" s="5"/>
      <c r="J2" s="5"/>
      <c r="K2" s="5"/>
      <c r="L2" s="5"/>
      <c r="M2" s="8" t="s">
        <v>200</v>
      </c>
      <c r="N2" s="5" t="s">
        <v>49</v>
      </c>
      <c r="O2" s="5"/>
      <c r="P2" s="5"/>
      <c r="Q2" s="128">
        <v>25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62</v>
      </c>
      <c r="B4" s="5"/>
      <c r="C4" s="153" t="str">
        <f>'Item 100, pg 21'!C4</f>
        <v>American Disposal Co., Inc  G-87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63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186" t="s">
        <v>161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29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 t="s">
        <v>192</v>
      </c>
      <c r="B9" s="5" t="s">
        <v>100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8"/>
      <c r="E10" s="5"/>
      <c r="F10" s="5"/>
      <c r="G10" s="5" t="s">
        <v>115</v>
      </c>
      <c r="H10" s="5"/>
      <c r="I10" s="5"/>
      <c r="J10" s="5"/>
      <c r="K10" s="5"/>
      <c r="L10" s="5"/>
      <c r="M10" s="8"/>
      <c r="N10" s="5"/>
      <c r="O10" s="5"/>
      <c r="P10" s="5"/>
      <c r="Q10" s="6"/>
    </row>
    <row r="11" spans="1:17" ht="12.75">
      <c r="A11" s="41" t="s">
        <v>170</v>
      </c>
      <c r="B11" s="41" t="s">
        <v>173</v>
      </c>
      <c r="C11" s="98" t="s">
        <v>174</v>
      </c>
      <c r="D11" s="104"/>
      <c r="E11" s="98" t="s">
        <v>175</v>
      </c>
      <c r="F11" s="104"/>
      <c r="G11" s="41" t="s">
        <v>4</v>
      </c>
      <c r="H11" s="41" t="s">
        <v>176</v>
      </c>
      <c r="I11" s="16"/>
      <c r="J11" s="41" t="s">
        <v>170</v>
      </c>
      <c r="K11" s="41" t="s">
        <v>173</v>
      </c>
      <c r="L11" s="98" t="s">
        <v>174</v>
      </c>
      <c r="M11" s="115"/>
      <c r="N11" s="98" t="s">
        <v>175</v>
      </c>
      <c r="O11" s="104"/>
      <c r="P11" s="41" t="s">
        <v>4</v>
      </c>
      <c r="Q11" s="41" t="s">
        <v>176</v>
      </c>
    </row>
    <row r="12" spans="1:17" ht="12.75">
      <c r="A12" s="42" t="s">
        <v>171</v>
      </c>
      <c r="B12" s="42" t="s">
        <v>58</v>
      </c>
      <c r="C12" s="99" t="s">
        <v>162</v>
      </c>
      <c r="D12" s="105"/>
      <c r="E12" s="99" t="s">
        <v>162</v>
      </c>
      <c r="F12" s="105"/>
      <c r="G12" s="42" t="s">
        <v>5</v>
      </c>
      <c r="H12" s="42" t="s">
        <v>162</v>
      </c>
      <c r="I12" s="16"/>
      <c r="J12" s="42" t="s">
        <v>171</v>
      </c>
      <c r="K12" s="42" t="s">
        <v>58</v>
      </c>
      <c r="L12" s="99" t="s">
        <v>162</v>
      </c>
      <c r="M12" s="105"/>
      <c r="N12" s="16" t="s">
        <v>162</v>
      </c>
      <c r="O12" s="105"/>
      <c r="P12" s="42" t="s">
        <v>5</v>
      </c>
      <c r="Q12" s="42" t="s">
        <v>162</v>
      </c>
    </row>
    <row r="13" spans="1:17" ht="12.75">
      <c r="A13" s="43" t="s">
        <v>172</v>
      </c>
      <c r="B13" s="43" t="s">
        <v>162</v>
      </c>
      <c r="C13" s="100" t="s">
        <v>120</v>
      </c>
      <c r="D13" s="106"/>
      <c r="E13" s="100" t="s">
        <v>120</v>
      </c>
      <c r="F13" s="106"/>
      <c r="G13" s="43" t="s">
        <v>6</v>
      </c>
      <c r="H13" s="43" t="s">
        <v>120</v>
      </c>
      <c r="I13" s="16"/>
      <c r="J13" s="43" t="s">
        <v>172</v>
      </c>
      <c r="K13" s="43" t="s">
        <v>162</v>
      </c>
      <c r="L13" s="100" t="s">
        <v>120</v>
      </c>
      <c r="M13" s="116"/>
      <c r="N13" s="100" t="s">
        <v>120</v>
      </c>
      <c r="O13" s="106"/>
      <c r="P13" s="43" t="s">
        <v>6</v>
      </c>
      <c r="Q13" s="43" t="s">
        <v>120</v>
      </c>
    </row>
    <row r="14" spans="1:17" ht="12.75">
      <c r="A14" s="72" t="s">
        <v>150</v>
      </c>
      <c r="B14" s="18" t="s">
        <v>153</v>
      </c>
      <c r="C14" s="120">
        <v>15.72</v>
      </c>
      <c r="D14" s="117"/>
      <c r="E14" s="114">
        <v>6</v>
      </c>
      <c r="F14" s="117"/>
      <c r="G14" s="74">
        <f>C14+E14</f>
        <v>21.72</v>
      </c>
      <c r="H14" s="145">
        <v>5.76</v>
      </c>
      <c r="I14" s="5"/>
      <c r="J14" s="18" t="s">
        <v>158</v>
      </c>
      <c r="K14" s="18" t="s">
        <v>153</v>
      </c>
      <c r="L14" s="77">
        <v>59.62</v>
      </c>
      <c r="M14" s="117"/>
      <c r="N14" s="114">
        <f>E14</f>
        <v>6</v>
      </c>
      <c r="O14" s="117"/>
      <c r="P14" s="74">
        <f>L14+N14</f>
        <v>65.62</v>
      </c>
      <c r="Q14" s="145">
        <v>5.76</v>
      </c>
    </row>
    <row r="15" spans="1:17" ht="12.75">
      <c r="A15" s="72" t="s">
        <v>150</v>
      </c>
      <c r="B15" s="18" t="s">
        <v>154</v>
      </c>
      <c r="C15" s="86">
        <f>C14+0.75</f>
        <v>16.47</v>
      </c>
      <c r="D15" s="117"/>
      <c r="E15" s="127">
        <f aca="true" t="shared" si="0" ref="E15:E21">E14</f>
        <v>6</v>
      </c>
      <c r="F15" s="117"/>
      <c r="G15" s="87">
        <f aca="true" t="shared" si="1" ref="G15:G21">C15+E15</f>
        <v>22.47</v>
      </c>
      <c r="H15" s="146">
        <f aca="true" t="shared" si="2" ref="H15:H21">H14</f>
        <v>5.76</v>
      </c>
      <c r="I15" s="5"/>
      <c r="J15" s="18" t="s">
        <v>158</v>
      </c>
      <c r="K15" s="18" t="s">
        <v>154</v>
      </c>
      <c r="L15" s="86">
        <f>L14+0.75</f>
        <v>60.37</v>
      </c>
      <c r="M15" s="117"/>
      <c r="N15" s="127">
        <f>N14</f>
        <v>6</v>
      </c>
      <c r="O15" s="117"/>
      <c r="P15" s="87">
        <f>L15+N15</f>
        <v>66.37</v>
      </c>
      <c r="Q15" s="146">
        <f>Q14</f>
        <v>5.76</v>
      </c>
    </row>
    <row r="16" spans="1:17" ht="12.75">
      <c r="A16" s="18" t="s">
        <v>151</v>
      </c>
      <c r="B16" s="18" t="s">
        <v>153</v>
      </c>
      <c r="C16" s="86">
        <v>24.45</v>
      </c>
      <c r="D16" s="117"/>
      <c r="E16" s="127">
        <f t="shared" si="0"/>
        <v>6</v>
      </c>
      <c r="F16" s="117"/>
      <c r="G16" s="87">
        <f t="shared" si="1"/>
        <v>30.45</v>
      </c>
      <c r="H16" s="146">
        <f t="shared" si="2"/>
        <v>5.76</v>
      </c>
      <c r="I16" s="5"/>
      <c r="J16" s="18" t="s">
        <v>159</v>
      </c>
      <c r="K16" s="18" t="s">
        <v>153</v>
      </c>
      <c r="L16" s="86">
        <v>71.07</v>
      </c>
      <c r="M16" s="117"/>
      <c r="N16" s="127">
        <f>N15</f>
        <v>6</v>
      </c>
      <c r="O16" s="117"/>
      <c r="P16" s="87">
        <f>L16+N16</f>
        <v>77.07</v>
      </c>
      <c r="Q16" s="146">
        <f>Q15</f>
        <v>5.76</v>
      </c>
    </row>
    <row r="17" spans="1:17" ht="12.75">
      <c r="A17" s="18" t="s">
        <v>151</v>
      </c>
      <c r="B17" s="18" t="s">
        <v>154</v>
      </c>
      <c r="C17" s="86">
        <f>C16+0.75</f>
        <v>25.2</v>
      </c>
      <c r="D17" s="117"/>
      <c r="E17" s="127">
        <f t="shared" si="0"/>
        <v>6</v>
      </c>
      <c r="F17" s="117"/>
      <c r="G17" s="87">
        <f t="shared" si="1"/>
        <v>31.2</v>
      </c>
      <c r="H17" s="146">
        <f t="shared" si="2"/>
        <v>5.76</v>
      </c>
      <c r="I17" s="5"/>
      <c r="J17" s="18" t="s">
        <v>159</v>
      </c>
      <c r="K17" s="18" t="s">
        <v>154</v>
      </c>
      <c r="L17" s="86">
        <f>L16+0.75</f>
        <v>71.82</v>
      </c>
      <c r="M17" s="117"/>
      <c r="N17" s="127">
        <f>N16</f>
        <v>6</v>
      </c>
      <c r="O17" s="117"/>
      <c r="P17" s="87">
        <f>L17+N17</f>
        <v>77.82</v>
      </c>
      <c r="Q17" s="146">
        <f>Q16</f>
        <v>5.76</v>
      </c>
    </row>
    <row r="18" spans="1:17" ht="12.75">
      <c r="A18" s="18" t="s">
        <v>152</v>
      </c>
      <c r="B18" s="18" t="s">
        <v>153</v>
      </c>
      <c r="C18" s="86">
        <v>35.77</v>
      </c>
      <c r="D18" s="117"/>
      <c r="E18" s="127">
        <f t="shared" si="0"/>
        <v>6</v>
      </c>
      <c r="F18" s="117"/>
      <c r="G18" s="87">
        <f t="shared" si="1"/>
        <v>41.77</v>
      </c>
      <c r="H18" s="146">
        <f t="shared" si="2"/>
        <v>5.76</v>
      </c>
      <c r="I18" s="5"/>
      <c r="J18" s="129" t="s">
        <v>48</v>
      </c>
      <c r="K18" s="18"/>
      <c r="L18" s="89" t="s">
        <v>121</v>
      </c>
      <c r="M18" s="17"/>
      <c r="N18" s="31"/>
      <c r="O18" s="17"/>
      <c r="P18" s="18"/>
      <c r="Q18" s="18"/>
    </row>
    <row r="19" spans="1:17" ht="12.75">
      <c r="A19" s="18" t="s">
        <v>152</v>
      </c>
      <c r="B19" s="18" t="s">
        <v>154</v>
      </c>
      <c r="C19" s="103">
        <f>C18+0.75</f>
        <v>36.52</v>
      </c>
      <c r="D19" s="117"/>
      <c r="E19" s="127">
        <f t="shared" si="0"/>
        <v>6</v>
      </c>
      <c r="F19" s="117"/>
      <c r="G19" s="87">
        <f t="shared" si="1"/>
        <v>42.52</v>
      </c>
      <c r="H19" s="146">
        <f t="shared" si="2"/>
        <v>5.76</v>
      </c>
      <c r="I19" s="5"/>
      <c r="J19" s="18"/>
      <c r="K19" s="18"/>
      <c r="L19" s="31"/>
      <c r="M19" s="17"/>
      <c r="N19" s="31"/>
      <c r="O19" s="17"/>
      <c r="P19" s="18"/>
      <c r="Q19" s="18"/>
    </row>
    <row r="20" spans="1:17" ht="12.75">
      <c r="A20" s="18" t="s">
        <v>157</v>
      </c>
      <c r="B20" s="18" t="s">
        <v>153</v>
      </c>
      <c r="C20" s="86">
        <v>47.32</v>
      </c>
      <c r="D20" s="117"/>
      <c r="E20" s="127">
        <f t="shared" si="0"/>
        <v>6</v>
      </c>
      <c r="F20" s="117"/>
      <c r="G20" s="87">
        <f t="shared" si="1"/>
        <v>53.32</v>
      </c>
      <c r="H20" s="146">
        <f t="shared" si="2"/>
        <v>5.76</v>
      </c>
      <c r="I20" s="5"/>
      <c r="J20" s="18"/>
      <c r="K20" s="18"/>
      <c r="L20" s="31" t="s">
        <v>115</v>
      </c>
      <c r="M20" s="17"/>
      <c r="N20" s="31" t="s">
        <v>115</v>
      </c>
      <c r="O20" s="17"/>
      <c r="P20" s="18"/>
      <c r="Q20" s="18"/>
    </row>
    <row r="21" spans="1:17" ht="12.75">
      <c r="A21" s="18" t="s">
        <v>157</v>
      </c>
      <c r="B21" s="18" t="s">
        <v>154</v>
      </c>
      <c r="C21" s="86">
        <f>C20+0.75</f>
        <v>48.07</v>
      </c>
      <c r="D21" s="117"/>
      <c r="E21" s="127">
        <f t="shared" si="0"/>
        <v>6</v>
      </c>
      <c r="F21" s="117"/>
      <c r="G21" s="87">
        <f t="shared" si="1"/>
        <v>54.07</v>
      </c>
      <c r="H21" s="146">
        <f t="shared" si="2"/>
        <v>5.76</v>
      </c>
      <c r="I21" s="5"/>
      <c r="J21" s="18"/>
      <c r="K21" s="18"/>
      <c r="L21" s="31"/>
      <c r="M21" s="17"/>
      <c r="N21" s="31"/>
      <c r="O21" s="17"/>
      <c r="P21" s="18"/>
      <c r="Q21" s="18"/>
    </row>
    <row r="22" spans="1:17" ht="12.75">
      <c r="A22" s="18" t="s">
        <v>115</v>
      </c>
      <c r="B22" s="18" t="s">
        <v>115</v>
      </c>
      <c r="C22" s="31" t="s">
        <v>115</v>
      </c>
      <c r="D22" s="17"/>
      <c r="E22" s="31" t="s">
        <v>115</v>
      </c>
      <c r="F22" s="17"/>
      <c r="G22" s="18" t="s">
        <v>115</v>
      </c>
      <c r="H22" s="75" t="s">
        <v>115</v>
      </c>
      <c r="I22" s="5"/>
      <c r="J22" s="18"/>
      <c r="K22" s="18"/>
      <c r="L22" s="31"/>
      <c r="M22" s="17"/>
      <c r="N22" s="31"/>
      <c r="O22" s="17"/>
      <c r="P22" s="18"/>
      <c r="Q22" s="18"/>
    </row>
    <row r="23" spans="1:17" ht="12.75">
      <c r="A23" s="18" t="s">
        <v>115</v>
      </c>
      <c r="B23" s="18" t="s">
        <v>115</v>
      </c>
      <c r="C23" s="109" t="s">
        <v>115</v>
      </c>
      <c r="D23" s="110"/>
      <c r="E23" s="109" t="s">
        <v>115</v>
      </c>
      <c r="F23" s="110"/>
      <c r="G23" s="81" t="s">
        <v>115</v>
      </c>
      <c r="H23" s="75" t="s">
        <v>115</v>
      </c>
      <c r="I23" s="24"/>
      <c r="J23" s="44"/>
      <c r="K23" s="44"/>
      <c r="L23" s="108"/>
      <c r="M23" s="59"/>
      <c r="N23" s="108"/>
      <c r="O23" s="59"/>
      <c r="P23" s="44"/>
      <c r="Q23" s="44"/>
    </row>
    <row r="24" spans="1:17" ht="12.75">
      <c r="A24" s="18"/>
      <c r="B24" s="18"/>
      <c r="C24" s="31"/>
      <c r="D24" s="17"/>
      <c r="E24" s="31"/>
      <c r="F24" s="17"/>
      <c r="G24" s="18"/>
      <c r="H24" s="18"/>
      <c r="I24" s="5"/>
      <c r="J24" s="18"/>
      <c r="K24" s="18"/>
      <c r="L24" s="31"/>
      <c r="M24" s="17"/>
      <c r="N24" s="31"/>
      <c r="O24" s="17"/>
      <c r="P24" s="18"/>
      <c r="Q24" s="18"/>
    </row>
    <row r="25" spans="1:17" ht="12.75">
      <c r="A25" s="48" t="s">
        <v>54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</row>
    <row r="26" spans="1:17" ht="12.75">
      <c r="A26" s="4"/>
      <c r="B26" s="5"/>
      <c r="C26" s="46" t="s">
        <v>178</v>
      </c>
      <c r="D26" s="4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4"/>
      <c r="B27" s="5"/>
      <c r="C27" s="46" t="s">
        <v>160</v>
      </c>
      <c r="D27" s="4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4"/>
      <c r="B28" s="5"/>
      <c r="C28" s="46"/>
      <c r="D28" s="4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4"/>
      <c r="B29" s="5"/>
      <c r="C29" s="46"/>
      <c r="D29" s="4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J30" s="5"/>
      <c r="K30" s="5"/>
      <c r="L30" s="5"/>
      <c r="M30" s="5"/>
      <c r="N30" s="5"/>
      <c r="O30" s="5"/>
      <c r="P30" s="5"/>
      <c r="Q30" s="6"/>
    </row>
    <row r="31" spans="1:17" ht="12.75">
      <c r="A31" s="4" t="s">
        <v>108</v>
      </c>
      <c r="B31" t="s">
        <v>213</v>
      </c>
      <c r="J31" s="24"/>
      <c r="K31" s="24"/>
      <c r="L31" s="24"/>
      <c r="M31" s="24"/>
      <c r="N31" s="24"/>
      <c r="O31" s="24"/>
      <c r="P31" s="24"/>
      <c r="Q31" s="29"/>
    </row>
    <row r="32" spans="1:17" ht="12.75">
      <c r="A32" s="30"/>
      <c r="B32" s="26" t="s">
        <v>104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37" t="s">
        <v>194</v>
      </c>
      <c r="B33" s="26" t="s">
        <v>109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30"/>
      <c r="B34" s="26" t="s">
        <v>105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37" t="s">
        <v>195</v>
      </c>
      <c r="B35" s="51" t="s">
        <v>110</v>
      </c>
      <c r="C35" s="24"/>
      <c r="D35" s="24"/>
      <c r="E35" s="24"/>
      <c r="F35" s="24"/>
      <c r="G35" s="24"/>
      <c r="H35" s="24"/>
      <c r="I35" s="24"/>
      <c r="J35" s="5"/>
      <c r="K35" s="5"/>
      <c r="L35" s="5"/>
      <c r="M35" s="5"/>
      <c r="N35" s="5"/>
      <c r="O35" s="5"/>
      <c r="P35" s="5"/>
      <c r="Q35" s="6"/>
    </row>
    <row r="36" spans="1:17" ht="12.75">
      <c r="A36" s="30"/>
      <c r="B36" s="165" t="s">
        <v>251</v>
      </c>
      <c r="C36" s="5"/>
      <c r="D36" s="5"/>
      <c r="E36" s="5"/>
      <c r="F36" s="5"/>
      <c r="G36" s="5"/>
      <c r="H36" s="5"/>
      <c r="I36" s="26"/>
      <c r="J36" s="5"/>
      <c r="K36" s="5"/>
      <c r="L36" s="5"/>
      <c r="M36" s="5"/>
      <c r="N36" s="5"/>
      <c r="O36" s="5"/>
      <c r="P36" s="5"/>
      <c r="Q36" s="6"/>
    </row>
    <row r="37" spans="1:17" ht="12.75">
      <c r="A37" s="30"/>
      <c r="B37" t="s">
        <v>111</v>
      </c>
      <c r="L37" s="11"/>
      <c r="M37" s="11"/>
      <c r="N37" s="11"/>
      <c r="O37" s="11"/>
      <c r="P37" s="5"/>
      <c r="Q37" s="6"/>
    </row>
    <row r="38" spans="1:17" ht="12.75">
      <c r="A38" s="30"/>
      <c r="B38" s="27"/>
      <c r="C38" s="5"/>
      <c r="D38" s="5"/>
      <c r="E38" s="5"/>
      <c r="F38" s="5"/>
      <c r="G38" s="5"/>
      <c r="H38" s="5"/>
      <c r="I38" s="27"/>
      <c r="J38" s="5"/>
      <c r="K38" s="5"/>
      <c r="L38" s="5"/>
      <c r="M38" s="5"/>
      <c r="N38" s="5"/>
      <c r="O38" s="5"/>
      <c r="P38" s="5"/>
      <c r="Q38" s="6"/>
    </row>
    <row r="39" spans="1:17" ht="12.75">
      <c r="A39" s="30"/>
      <c r="B39" s="27"/>
      <c r="C39" s="5"/>
      <c r="D39" s="5"/>
      <c r="E39" s="5"/>
      <c r="F39" s="5"/>
      <c r="G39" s="5"/>
      <c r="H39" s="5"/>
      <c r="I39" s="27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27"/>
      <c r="C40" s="5"/>
      <c r="D40" s="5"/>
      <c r="E40" s="5"/>
      <c r="F40" s="5"/>
      <c r="G40" s="5"/>
      <c r="H40" s="5"/>
      <c r="I40" s="27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27"/>
      <c r="C41" s="5"/>
      <c r="D41" s="5"/>
      <c r="E41" s="5"/>
      <c r="F41" s="5"/>
      <c r="G41" s="5"/>
      <c r="H41" s="5"/>
      <c r="I41" s="27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5"/>
      <c r="C42" s="5"/>
      <c r="D42" s="5"/>
      <c r="E42" s="24"/>
      <c r="F42" s="24"/>
      <c r="G42" s="24"/>
      <c r="H42" s="24"/>
      <c r="I42" s="24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2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2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2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2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2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2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2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95" t="s">
        <v>212</v>
      </c>
      <c r="Q49" s="6"/>
    </row>
    <row r="50" spans="1:17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9"/>
    </row>
    <row r="51" spans="1:17" ht="12.75">
      <c r="A51" s="4" t="s">
        <v>66</v>
      </c>
      <c r="B51" s="5" t="str">
        <f>+'Check Sheet'!$B$53</f>
        <v>Irmgard R Wilcox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7" t="s">
        <v>65</v>
      </c>
      <c r="B53" s="119">
        <f>+'Check Sheet'!$B$55</f>
        <v>40070</v>
      </c>
      <c r="C53" s="8"/>
      <c r="D53" s="8"/>
      <c r="E53" s="8"/>
      <c r="F53" s="8"/>
      <c r="G53" s="8"/>
      <c r="H53" s="8"/>
      <c r="I53" s="8"/>
      <c r="J53" s="8"/>
      <c r="K53" s="8"/>
      <c r="L53" s="8" t="s">
        <v>201</v>
      </c>
      <c r="M53" s="67"/>
      <c r="N53" s="8"/>
      <c r="O53" s="8"/>
      <c r="P53" s="144"/>
      <c r="Q53" s="9"/>
    </row>
    <row r="54" spans="1:17" ht="12.75">
      <c r="A54" s="182" t="s">
        <v>57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77"/>
      <c r="N54" s="177"/>
      <c r="O54" s="177"/>
      <c r="P54" s="183"/>
      <c r="Q54" s="184"/>
    </row>
    <row r="55" spans="1:17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.75">
      <c r="A56" s="4" t="s">
        <v>64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/>
    </row>
  </sheetData>
  <sheetProtection/>
  <mergeCells count="2">
    <mergeCell ref="A54:Q54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0.57421875" style="0" customWidth="1"/>
    <col min="2" max="2" width="18.28125" style="0" customWidth="1"/>
    <col min="6" max="6" width="9.8515625" style="0" customWidth="1"/>
    <col min="9" max="9" width="8.28125" style="0" customWidth="1"/>
    <col min="10" max="10" width="13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60</v>
      </c>
      <c r="B2" s="38">
        <f>'Check Sheet'!$B$2</f>
        <v>25</v>
      </c>
      <c r="C2" s="5"/>
      <c r="D2" s="5"/>
      <c r="E2" s="5"/>
      <c r="F2" s="5"/>
      <c r="G2" s="38" t="s">
        <v>200</v>
      </c>
      <c r="H2" s="175" t="s">
        <v>61</v>
      </c>
      <c r="I2" s="175"/>
      <c r="J2" s="28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62</v>
      </c>
      <c r="B4" s="5"/>
      <c r="C4" s="153" t="str">
        <f>'Item 105, pg 25'!C4</f>
        <v>American Disposal Co., Inc 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63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6" t="s">
        <v>122</v>
      </c>
      <c r="B7" s="179"/>
      <c r="C7" s="179"/>
      <c r="D7" s="179"/>
      <c r="E7" s="179"/>
      <c r="F7" s="179"/>
      <c r="G7" s="179"/>
      <c r="H7" s="179"/>
      <c r="I7" s="91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26" t="s">
        <v>115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123</v>
      </c>
      <c r="B10" s="26"/>
      <c r="C10" s="5"/>
      <c r="D10" s="5"/>
      <c r="E10" s="5"/>
      <c r="F10" s="5"/>
      <c r="G10" s="5"/>
      <c r="H10" s="5"/>
      <c r="I10" s="5"/>
      <c r="J10" s="6"/>
    </row>
    <row r="11" spans="1:10" ht="12.75">
      <c r="A11" s="37" t="s">
        <v>124</v>
      </c>
      <c r="C11" s="24"/>
      <c r="D11" s="24"/>
      <c r="E11" s="24"/>
      <c r="F11" s="24"/>
      <c r="G11" s="24"/>
      <c r="H11" s="24"/>
      <c r="I11" s="24"/>
      <c r="J11" s="29"/>
    </row>
    <row r="12" spans="1:10" ht="12.75">
      <c r="A12" s="4"/>
      <c r="B12" s="26" t="s">
        <v>115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6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26"/>
      <c r="C14" s="1"/>
      <c r="D14" s="3"/>
      <c r="E14" s="187" t="s">
        <v>115</v>
      </c>
      <c r="F14" s="188"/>
      <c r="G14" s="187" t="s">
        <v>127</v>
      </c>
      <c r="H14" s="188"/>
      <c r="I14" s="5"/>
      <c r="J14" s="6"/>
    </row>
    <row r="15" spans="1:10" ht="12.75">
      <c r="A15" s="4"/>
      <c r="B15" s="26"/>
      <c r="C15" s="4"/>
      <c r="D15" s="6"/>
      <c r="E15" s="187" t="s">
        <v>180</v>
      </c>
      <c r="F15" s="188"/>
      <c r="G15" s="30" t="s">
        <v>128</v>
      </c>
      <c r="H15" s="15"/>
      <c r="I15" s="5"/>
      <c r="J15" s="6"/>
    </row>
    <row r="16" spans="1:10" ht="12.75">
      <c r="A16" s="4"/>
      <c r="B16" s="26"/>
      <c r="C16" s="189" t="s">
        <v>114</v>
      </c>
      <c r="D16" s="190"/>
      <c r="E16" s="189" t="s">
        <v>125</v>
      </c>
      <c r="F16" s="190"/>
      <c r="G16" s="189" t="s">
        <v>129</v>
      </c>
      <c r="H16" s="190"/>
      <c r="I16" s="5"/>
      <c r="J16" s="6"/>
    </row>
    <row r="17" spans="1:10" ht="12.75">
      <c r="A17" s="4"/>
      <c r="B17" s="26"/>
      <c r="C17" s="31" t="s">
        <v>181</v>
      </c>
      <c r="D17" s="17"/>
      <c r="E17" s="121">
        <v>9.29</v>
      </c>
      <c r="F17" s="17"/>
      <c r="G17" s="121">
        <v>3.29</v>
      </c>
      <c r="H17" s="17"/>
      <c r="I17" s="5"/>
      <c r="J17" s="6"/>
    </row>
    <row r="18" spans="1:10" ht="12.75">
      <c r="A18" s="4"/>
      <c r="B18" s="5"/>
      <c r="C18" s="31" t="s">
        <v>115</v>
      </c>
      <c r="D18" s="17" t="s">
        <v>115</v>
      </c>
      <c r="E18" s="76" t="s">
        <v>115</v>
      </c>
      <c r="F18" s="17"/>
      <c r="G18" s="76" t="s">
        <v>115</v>
      </c>
      <c r="H18" s="17"/>
      <c r="I18" s="5"/>
      <c r="J18" s="6"/>
    </row>
    <row r="19" spans="1:10" ht="12.75">
      <c r="A19" s="4"/>
      <c r="B19" s="5"/>
      <c r="C19" s="31" t="s">
        <v>115</v>
      </c>
      <c r="D19" s="17"/>
      <c r="E19" s="76" t="s">
        <v>115</v>
      </c>
      <c r="F19" s="17"/>
      <c r="G19" s="76" t="s">
        <v>115</v>
      </c>
      <c r="H19" s="17"/>
      <c r="I19" s="5"/>
      <c r="J19" s="6"/>
    </row>
    <row r="20" spans="1:10" ht="12.75">
      <c r="A20" s="4"/>
      <c r="B20" s="5"/>
      <c r="C20" s="50" t="s">
        <v>115</v>
      </c>
      <c r="D20" s="17"/>
      <c r="E20" s="31" t="s">
        <v>115</v>
      </c>
      <c r="F20" s="17"/>
      <c r="G20" s="31" t="s">
        <v>115</v>
      </c>
      <c r="H20" s="17"/>
      <c r="I20" s="5"/>
      <c r="J20" s="6"/>
    </row>
    <row r="21" spans="1:10" ht="12.75">
      <c r="A21" s="4"/>
      <c r="B21" s="5"/>
      <c r="C21" s="50" t="s">
        <v>115</v>
      </c>
      <c r="D21" s="17"/>
      <c r="E21" s="31" t="s">
        <v>115</v>
      </c>
      <c r="F21" s="17"/>
      <c r="G21" s="31" t="s">
        <v>115</v>
      </c>
      <c r="H21" s="17"/>
      <c r="I21" s="5"/>
      <c r="J21" s="6"/>
    </row>
    <row r="22" spans="1:10" ht="12.75">
      <c r="A22" s="4"/>
      <c r="B22" s="5"/>
      <c r="C22" s="50" t="s">
        <v>115</v>
      </c>
      <c r="D22" s="17"/>
      <c r="E22" s="76" t="s">
        <v>115</v>
      </c>
      <c r="F22" s="17"/>
      <c r="G22" s="76" t="s">
        <v>126</v>
      </c>
      <c r="H22" s="17"/>
      <c r="I22" s="5"/>
      <c r="J22" s="6"/>
    </row>
    <row r="23" spans="1:10" ht="12.75">
      <c r="A23" s="4"/>
      <c r="B23" s="5"/>
      <c r="C23" s="50" t="s">
        <v>115</v>
      </c>
      <c r="D23" s="17"/>
      <c r="E23" s="84" t="s">
        <v>115</v>
      </c>
      <c r="F23" s="17"/>
      <c r="G23" s="84" t="s">
        <v>115</v>
      </c>
      <c r="H23" s="17"/>
      <c r="I23" s="5"/>
      <c r="J23" s="6"/>
    </row>
    <row r="24" spans="1:10" ht="12.75">
      <c r="A24" s="4"/>
      <c r="B24" s="5"/>
      <c r="C24" s="50" t="s">
        <v>115</v>
      </c>
      <c r="D24" s="17"/>
      <c r="E24" s="31" t="s">
        <v>115</v>
      </c>
      <c r="F24" s="17"/>
      <c r="G24" s="31" t="s">
        <v>115</v>
      </c>
      <c r="H24" s="17"/>
      <c r="I24" s="5"/>
      <c r="J24" s="6"/>
    </row>
    <row r="25" spans="1:10" ht="12.75">
      <c r="A25" s="25"/>
      <c r="B25" s="24"/>
      <c r="C25" s="24"/>
      <c r="D25" s="24"/>
      <c r="E25" s="24"/>
      <c r="F25" s="24"/>
      <c r="G25" s="24"/>
      <c r="H25" s="24"/>
      <c r="I25" s="24"/>
      <c r="J25" s="29"/>
    </row>
    <row r="26" spans="1:10" ht="12.75">
      <c r="A26" s="4" t="s">
        <v>115</v>
      </c>
      <c r="B26" s="26" t="s">
        <v>115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85" t="s">
        <v>130</v>
      </c>
      <c r="H27" s="5"/>
      <c r="I27" s="5"/>
      <c r="J27" s="6"/>
    </row>
    <row r="28" spans="1:10" ht="12.75">
      <c r="A28" s="4"/>
      <c r="B28" s="26" t="s">
        <v>115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26" t="s">
        <v>115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26" t="s">
        <v>242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154" t="s">
        <v>252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 t="s">
        <v>111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24"/>
      <c r="E37" s="24"/>
      <c r="F37" s="24"/>
      <c r="G37" s="24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34" t="s">
        <v>212</v>
      </c>
      <c r="F42" s="34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66</v>
      </c>
      <c r="B46" s="5" t="str">
        <f>+'Check Sheet'!$B$53</f>
        <v>Irmgard R Wilcox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65</v>
      </c>
      <c r="B48" s="119">
        <f>+'Check Sheet'!$B$55</f>
        <v>40070</v>
      </c>
      <c r="C48" s="8"/>
      <c r="D48" s="8"/>
      <c r="E48" s="8"/>
      <c r="F48" s="8"/>
      <c r="G48" s="8"/>
      <c r="H48" s="8" t="s">
        <v>202</v>
      </c>
      <c r="I48" s="8"/>
      <c r="J48" s="118"/>
    </row>
    <row r="49" spans="1:10" ht="12.75">
      <c r="A49" s="182" t="s">
        <v>57</v>
      </c>
      <c r="B49" s="183"/>
      <c r="C49" s="183"/>
      <c r="D49" s="183"/>
      <c r="E49" s="183"/>
      <c r="F49" s="183"/>
      <c r="G49" s="183"/>
      <c r="H49" s="183"/>
      <c r="I49" s="183"/>
      <c r="J49" s="184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64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sheetProtection/>
  <mergeCells count="9">
    <mergeCell ref="H2:I2"/>
    <mergeCell ref="A49:J49"/>
    <mergeCell ref="E14:F14"/>
    <mergeCell ref="C16:D16"/>
    <mergeCell ref="E16:F16"/>
    <mergeCell ref="A7:H7"/>
    <mergeCell ref="G14:H14"/>
    <mergeCell ref="G16:H16"/>
    <mergeCell ref="E15:F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0.57421875" style="0" customWidth="1"/>
    <col min="2" max="2" width="17.57421875" style="0" customWidth="1"/>
    <col min="3" max="3" width="1.8515625" style="0" customWidth="1"/>
    <col min="4" max="4" width="7.57421875" style="0" customWidth="1"/>
    <col min="5" max="5" width="2.7109375" style="0" customWidth="1"/>
    <col min="6" max="6" width="7.57421875" style="0" customWidth="1"/>
    <col min="7" max="7" width="2.8515625" style="0" customWidth="1"/>
    <col min="8" max="8" width="6.8515625" style="0" customWidth="1"/>
    <col min="9" max="9" width="2.57421875" style="0" customWidth="1"/>
    <col min="10" max="10" width="7.421875" style="0" customWidth="1"/>
    <col min="11" max="11" width="2.57421875" style="0" customWidth="1"/>
    <col min="12" max="12" width="10.421875" style="0" customWidth="1"/>
    <col min="13" max="13" width="3.421875" style="0" customWidth="1"/>
    <col min="14" max="14" width="16.28125" style="0" customWidth="1"/>
    <col min="15" max="15" width="3.281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60</v>
      </c>
      <c r="B2" s="38">
        <f>'Check Sheet'!$B$2</f>
        <v>25</v>
      </c>
      <c r="C2" s="5"/>
      <c r="D2" s="5"/>
      <c r="E2" s="5"/>
      <c r="F2" s="5"/>
      <c r="G2" s="5"/>
      <c r="H2" s="5"/>
      <c r="I2" s="5"/>
      <c r="J2" s="130" t="s">
        <v>200</v>
      </c>
      <c r="K2" s="5" t="s">
        <v>50</v>
      </c>
      <c r="L2" s="5"/>
      <c r="M2" s="11"/>
      <c r="N2" s="125">
        <v>28</v>
      </c>
      <c r="O2" s="28" t="s">
        <v>115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62</v>
      </c>
      <c r="B4" s="5"/>
      <c r="C4" s="153"/>
      <c r="D4" s="153" t="str">
        <f>'Item 105, pg 27'!C4</f>
        <v>American Disposal Co., Inc  G-87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63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186" t="s">
        <v>131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94"/>
    </row>
    <row r="8" spans="1:15" ht="12.75">
      <c r="A8" s="195" t="s">
        <v>12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96"/>
    </row>
    <row r="9" spans="1:15" ht="12.75">
      <c r="A9" s="195" t="s">
        <v>13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96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 t="s">
        <v>102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21"/>
      <c r="C13" s="11"/>
      <c r="D13" s="191" t="s">
        <v>14</v>
      </c>
      <c r="E13" s="192"/>
      <c r="F13" s="193"/>
      <c r="G13" s="193"/>
      <c r="H13" s="193"/>
      <c r="I13" s="192"/>
      <c r="J13" s="193"/>
      <c r="K13" s="192"/>
      <c r="L13" s="193"/>
      <c r="M13" s="192"/>
      <c r="N13" s="192"/>
      <c r="O13" s="188"/>
    </row>
    <row r="14" spans="1:15" ht="12.75">
      <c r="A14" s="62" t="s">
        <v>24</v>
      </c>
      <c r="B14" s="55"/>
      <c r="C14" s="56"/>
      <c r="D14" s="7" t="s">
        <v>183</v>
      </c>
      <c r="E14" s="17"/>
      <c r="F14" s="8" t="s">
        <v>184</v>
      </c>
      <c r="G14" s="17"/>
      <c r="H14" s="8" t="s">
        <v>185</v>
      </c>
      <c r="I14" s="17"/>
      <c r="J14" s="8" t="s">
        <v>186</v>
      </c>
      <c r="K14" s="17"/>
      <c r="L14" s="31" t="s">
        <v>187</v>
      </c>
      <c r="M14" s="17"/>
      <c r="N14" s="31"/>
      <c r="O14" s="17"/>
    </row>
    <row r="15" spans="1:15" ht="12.75">
      <c r="A15" s="52" t="s">
        <v>15</v>
      </c>
      <c r="B15" s="14"/>
      <c r="C15" s="17"/>
      <c r="D15" s="32" t="s">
        <v>77</v>
      </c>
      <c r="E15" s="9" t="s">
        <v>115</v>
      </c>
      <c r="F15" s="123" t="s">
        <v>77</v>
      </c>
      <c r="G15" s="124"/>
      <c r="H15" s="123" t="s">
        <v>77</v>
      </c>
      <c r="I15" s="28" t="s">
        <v>115</v>
      </c>
      <c r="J15" s="123" t="s">
        <v>77</v>
      </c>
      <c r="K15" s="124" t="s">
        <v>115</v>
      </c>
      <c r="L15" s="123" t="s">
        <v>77</v>
      </c>
      <c r="M15" s="124"/>
      <c r="N15" s="123"/>
      <c r="O15" s="17"/>
    </row>
    <row r="16" spans="1:15" ht="12.75">
      <c r="A16" s="52" t="s">
        <v>16</v>
      </c>
      <c r="B16" s="14"/>
      <c r="C16" s="17"/>
      <c r="D16" s="103">
        <v>20.83</v>
      </c>
      <c r="E16" s="131"/>
      <c r="F16" s="132">
        <v>29.23</v>
      </c>
      <c r="G16" s="131"/>
      <c r="H16" s="132">
        <v>36.76</v>
      </c>
      <c r="I16" s="131"/>
      <c r="J16" s="132">
        <v>69.95</v>
      </c>
      <c r="K16" s="131"/>
      <c r="L16" s="132">
        <v>97.79</v>
      </c>
      <c r="M16" s="131"/>
      <c r="N16" s="132"/>
      <c r="O16" s="17"/>
    </row>
    <row r="17" spans="1:15" ht="12.75">
      <c r="A17" s="52" t="s">
        <v>17</v>
      </c>
      <c r="B17" s="14"/>
      <c r="C17" s="17"/>
      <c r="D17" s="133">
        <f>+D16</f>
        <v>20.83</v>
      </c>
      <c r="E17" s="131"/>
      <c r="F17" s="132">
        <f>+F16</f>
        <v>29.23</v>
      </c>
      <c r="G17" s="131"/>
      <c r="H17" s="132">
        <f>+H16</f>
        <v>36.76</v>
      </c>
      <c r="I17" s="131"/>
      <c r="J17" s="132">
        <f>J16</f>
        <v>69.95</v>
      </c>
      <c r="K17" s="131"/>
      <c r="L17" s="132">
        <f>+L16</f>
        <v>97.79</v>
      </c>
      <c r="M17" s="131"/>
      <c r="N17" s="132"/>
      <c r="O17" s="17"/>
    </row>
    <row r="18" spans="1:15" ht="12.75">
      <c r="A18" s="57" t="s">
        <v>18</v>
      </c>
      <c r="B18" s="58"/>
      <c r="C18" s="59"/>
      <c r="D18" s="133">
        <f>+D17+2</f>
        <v>22.83</v>
      </c>
      <c r="E18" s="131"/>
      <c r="F18" s="132">
        <f>F17+2</f>
        <v>31.23</v>
      </c>
      <c r="G18" s="131"/>
      <c r="H18" s="132">
        <f>H17+2</f>
        <v>38.76</v>
      </c>
      <c r="I18" s="131"/>
      <c r="J18" s="132">
        <f>J17+2</f>
        <v>71.95</v>
      </c>
      <c r="K18" s="131"/>
      <c r="L18" s="132">
        <f>L17+2</f>
        <v>99.79</v>
      </c>
      <c r="M18" s="131"/>
      <c r="N18" s="132"/>
      <c r="O18" s="17"/>
    </row>
    <row r="19" spans="1:15" ht="12.75">
      <c r="A19" s="57" t="s">
        <v>112</v>
      </c>
      <c r="B19" s="58"/>
      <c r="C19" s="59"/>
      <c r="D19" s="133" t="s">
        <v>77</v>
      </c>
      <c r="E19" s="131"/>
      <c r="F19" s="132" t="s">
        <v>77</v>
      </c>
      <c r="G19" s="131"/>
      <c r="H19" s="132" t="s">
        <v>77</v>
      </c>
      <c r="I19" s="131"/>
      <c r="J19" s="132" t="s">
        <v>77</v>
      </c>
      <c r="K19" s="131"/>
      <c r="L19" s="132" t="s">
        <v>77</v>
      </c>
      <c r="M19" s="131"/>
      <c r="N19" s="132"/>
      <c r="O19" s="17"/>
    </row>
    <row r="20" spans="1:15" ht="12.75">
      <c r="A20" s="57" t="s">
        <v>188</v>
      </c>
      <c r="B20" s="58"/>
      <c r="C20" s="59"/>
      <c r="D20" s="133" t="s">
        <v>77</v>
      </c>
      <c r="E20" s="131"/>
      <c r="F20" s="132" t="s">
        <v>77</v>
      </c>
      <c r="G20" s="131"/>
      <c r="H20" s="132" t="s">
        <v>77</v>
      </c>
      <c r="I20" s="131"/>
      <c r="J20" s="132" t="s">
        <v>77</v>
      </c>
      <c r="K20" s="131"/>
      <c r="L20" s="132" t="s">
        <v>77</v>
      </c>
      <c r="M20" s="131"/>
      <c r="N20" s="132"/>
      <c r="O20" s="17"/>
    </row>
    <row r="21" spans="1:15" ht="12.75">
      <c r="A21" s="54" t="s">
        <v>19</v>
      </c>
      <c r="B21" s="14"/>
      <c r="C21" s="17"/>
      <c r="D21" s="134"/>
      <c r="E21" s="135"/>
      <c r="F21" s="134"/>
      <c r="G21" s="135"/>
      <c r="H21" s="134"/>
      <c r="I21" s="135"/>
      <c r="J21" s="134"/>
      <c r="K21" s="135"/>
      <c r="L21" s="134"/>
      <c r="M21" s="135"/>
      <c r="N21" s="134"/>
      <c r="O21" s="113"/>
    </row>
    <row r="22" spans="1:15" ht="12.75">
      <c r="A22" s="52" t="s">
        <v>193</v>
      </c>
      <c r="B22" s="14"/>
      <c r="C22" s="17"/>
      <c r="D22" s="133">
        <v>38</v>
      </c>
      <c r="E22" s="131"/>
      <c r="F22" s="132">
        <v>38</v>
      </c>
      <c r="G22" s="131"/>
      <c r="H22" s="132">
        <v>38</v>
      </c>
      <c r="I22" s="131"/>
      <c r="J22" s="132">
        <v>38</v>
      </c>
      <c r="K22" s="131"/>
      <c r="L22" s="132">
        <v>38</v>
      </c>
      <c r="M22" s="131"/>
      <c r="N22" s="132"/>
      <c r="O22" s="17"/>
    </row>
    <row r="23" spans="1:15" ht="12.75">
      <c r="A23" s="52" t="s">
        <v>20</v>
      </c>
      <c r="B23" s="14"/>
      <c r="C23" s="17"/>
      <c r="D23" s="133">
        <f>+D18</f>
        <v>22.83</v>
      </c>
      <c r="E23" s="131"/>
      <c r="F23" s="133">
        <f>+F18</f>
        <v>31.23</v>
      </c>
      <c r="G23" s="131"/>
      <c r="H23" s="133">
        <f>+H18</f>
        <v>38.76</v>
      </c>
      <c r="I23" s="131"/>
      <c r="J23" s="133">
        <f>+J18</f>
        <v>71.95</v>
      </c>
      <c r="K23" s="131"/>
      <c r="L23" s="133">
        <f>+L18</f>
        <v>99.79</v>
      </c>
      <c r="M23" s="131"/>
      <c r="N23" s="133"/>
      <c r="O23" s="17"/>
    </row>
    <row r="24" spans="1:15" ht="12.75">
      <c r="A24" s="52" t="s">
        <v>21</v>
      </c>
      <c r="B24" s="14"/>
      <c r="C24" s="17"/>
      <c r="D24" s="31" t="s">
        <v>77</v>
      </c>
      <c r="E24" s="17"/>
      <c r="F24" s="14" t="s">
        <v>77</v>
      </c>
      <c r="G24" s="17"/>
      <c r="H24" s="14" t="s">
        <v>77</v>
      </c>
      <c r="I24" s="17"/>
      <c r="J24" s="14" t="s">
        <v>77</v>
      </c>
      <c r="K24" s="17"/>
      <c r="L24" s="14" t="s">
        <v>77</v>
      </c>
      <c r="M24" s="17"/>
      <c r="N24" s="14"/>
      <c r="O24" s="17"/>
    </row>
    <row r="25" spans="1:15" ht="12.75">
      <c r="A25" s="52" t="s">
        <v>22</v>
      </c>
      <c r="B25" s="14"/>
      <c r="C25" s="17"/>
      <c r="D25" s="31" t="s">
        <v>77</v>
      </c>
      <c r="E25" s="17"/>
      <c r="F25" s="14" t="s">
        <v>77</v>
      </c>
      <c r="G25" s="17"/>
      <c r="H25" s="14" t="s">
        <v>77</v>
      </c>
      <c r="I25" s="17"/>
      <c r="J25" s="14" t="s">
        <v>77</v>
      </c>
      <c r="K25" s="17"/>
      <c r="L25" s="14" t="s">
        <v>77</v>
      </c>
      <c r="M25" s="17"/>
      <c r="N25" s="14"/>
      <c r="O25" s="17"/>
    </row>
    <row r="26" spans="1:15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30" t="s">
        <v>25</v>
      </c>
      <c r="B27" s="26" t="s">
        <v>26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2.75">
      <c r="A28" s="30"/>
      <c r="B28" s="26" t="s">
        <v>27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30"/>
      <c r="B29" s="26" t="s">
        <v>28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30"/>
      <c r="B30" s="26" t="s">
        <v>29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63" t="s">
        <v>194</v>
      </c>
      <c r="B31" s="51" t="s">
        <v>189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9"/>
    </row>
    <row r="32" spans="1:15" ht="12.75">
      <c r="A32" s="30"/>
      <c r="B32" s="26" t="s">
        <v>30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36"/>
      <c r="B33" s="2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166" t="s">
        <v>253</v>
      </c>
      <c r="B34" s="2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30" t="s">
        <v>132</v>
      </c>
      <c r="B35" s="2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4"/>
      <c r="B36" s="2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30" t="s">
        <v>203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"/>
      <c r="B38" s="2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30" t="s">
        <v>106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30" t="s">
        <v>31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47" t="s">
        <v>204</v>
      </c>
    </row>
    <row r="54" spans="1:15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</row>
    <row r="56" spans="1:15" ht="12.75">
      <c r="A56" s="4" t="s">
        <v>66</v>
      </c>
      <c r="B56" s="5" t="str">
        <f>+'Check Sheet'!$B$53</f>
        <v>Irmgard R Wilcox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ht="12.75">
      <c r="A58" s="7" t="s">
        <v>65</v>
      </c>
      <c r="B58" s="119">
        <f>'Item 105, pg 27'!B48</f>
        <v>40070</v>
      </c>
      <c r="C58" s="8"/>
      <c r="D58" s="8"/>
      <c r="E58" s="8"/>
      <c r="F58" s="8"/>
      <c r="G58" s="8"/>
      <c r="H58" s="8" t="s">
        <v>115</v>
      </c>
      <c r="I58" s="8"/>
      <c r="J58" s="8"/>
      <c r="K58" s="8"/>
      <c r="L58" s="8" t="s">
        <v>59</v>
      </c>
      <c r="M58" s="67"/>
      <c r="N58" s="67">
        <f>'Item 100, pg 21'!P57</f>
        <v>40118</v>
      </c>
      <c r="O58" s="66" t="s">
        <v>115</v>
      </c>
    </row>
    <row r="59" spans="1:15" ht="12.75">
      <c r="A59" s="182" t="s">
        <v>57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77"/>
      <c r="N59" s="177"/>
      <c r="O59" s="178"/>
    </row>
    <row r="60" spans="1:15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ht="12.75">
      <c r="A61" s="4" t="s">
        <v>199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</row>
  </sheetData>
  <sheetProtection/>
  <mergeCells count="5">
    <mergeCell ref="D13:O13"/>
    <mergeCell ref="A59:O59"/>
    <mergeCell ref="A7:O7"/>
    <mergeCell ref="A8:O8"/>
    <mergeCell ref="A9:O9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0.57421875" style="0" customWidth="1"/>
    <col min="2" max="2" width="18.421875" style="0" customWidth="1"/>
    <col min="4" max="4" width="10.421875" style="0" customWidth="1"/>
    <col min="8" max="8" width="13.140625" style="0" customWidth="1"/>
    <col min="9" max="9" width="16.00390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 t="s">
        <v>60</v>
      </c>
      <c r="B2" s="38">
        <f>'Check Sheet'!$B$2</f>
        <v>25</v>
      </c>
      <c r="C2" s="5"/>
      <c r="D2" s="5"/>
      <c r="E2" s="5"/>
      <c r="F2" s="5"/>
      <c r="G2" s="38" t="s">
        <v>205</v>
      </c>
      <c r="H2" s="11" t="s">
        <v>51</v>
      </c>
      <c r="I2" s="9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62</v>
      </c>
      <c r="B4" s="5"/>
      <c r="C4" s="153" t="str">
        <f>'Item 105, pg 28'!D4</f>
        <v>American Disposal Co., Inc  G-87</v>
      </c>
      <c r="D4" s="5"/>
      <c r="E4" s="5"/>
      <c r="F4" s="5"/>
      <c r="G4" s="5"/>
      <c r="H4" s="5"/>
      <c r="I4" s="6"/>
    </row>
    <row r="5" spans="1:9" ht="12.75">
      <c r="A5" s="7" t="s">
        <v>63</v>
      </c>
      <c r="B5" s="8"/>
      <c r="C5" s="8"/>
      <c r="D5" s="8"/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198" t="s">
        <v>133</v>
      </c>
      <c r="B7" s="179"/>
      <c r="C7" s="179"/>
      <c r="D7" s="179"/>
      <c r="E7" s="179"/>
      <c r="F7" s="179"/>
      <c r="G7" s="179"/>
      <c r="H7" s="179"/>
      <c r="I7" s="194"/>
    </row>
    <row r="8" spans="1:9" ht="12.75">
      <c r="A8" s="199" t="s">
        <v>134</v>
      </c>
      <c r="B8" s="175"/>
      <c r="C8" s="175"/>
      <c r="D8" s="175"/>
      <c r="E8" s="175"/>
      <c r="F8" s="175"/>
      <c r="G8" s="175"/>
      <c r="H8" s="175"/>
      <c r="I8" s="196"/>
    </row>
    <row r="9" spans="1:9" ht="12.75">
      <c r="A9" s="195" t="s">
        <v>135</v>
      </c>
      <c r="B9" s="175"/>
      <c r="C9" s="175"/>
      <c r="D9" s="175"/>
      <c r="E9" s="175"/>
      <c r="F9" s="175"/>
      <c r="G9" s="175"/>
      <c r="H9" s="175"/>
      <c r="I9" s="196"/>
    </row>
    <row r="10" spans="1:9" ht="12.75">
      <c r="A10" s="4"/>
      <c r="B10" s="5"/>
      <c r="C10" s="5"/>
      <c r="D10" s="5"/>
      <c r="E10" s="5"/>
      <c r="F10" s="5"/>
      <c r="G10" s="5"/>
      <c r="H10" s="5"/>
      <c r="I10" s="6"/>
    </row>
    <row r="11" spans="1:9" ht="12.75">
      <c r="A11" s="4" t="s">
        <v>103</v>
      </c>
      <c r="B11" s="12"/>
      <c r="C11" s="5"/>
      <c r="D11" s="5"/>
      <c r="E11" s="5"/>
      <c r="F11" s="5"/>
      <c r="G11" s="5"/>
      <c r="H11" s="5"/>
      <c r="I11" s="6"/>
    </row>
    <row r="12" spans="1:9" ht="12.75">
      <c r="A12" s="4"/>
      <c r="B12" s="5"/>
      <c r="C12" s="5"/>
      <c r="D12" s="5"/>
      <c r="E12" s="5"/>
      <c r="F12" s="5"/>
      <c r="G12" s="5"/>
      <c r="H12" s="5"/>
      <c r="I12" s="6"/>
    </row>
    <row r="13" spans="1:9" ht="12.75">
      <c r="A13" s="4"/>
      <c r="B13" s="21"/>
      <c r="C13" s="11"/>
      <c r="D13" s="191" t="s">
        <v>14</v>
      </c>
      <c r="E13" s="193"/>
      <c r="F13" s="193"/>
      <c r="G13" s="193"/>
      <c r="H13" s="193"/>
      <c r="I13" s="197"/>
    </row>
    <row r="14" spans="1:9" ht="12.75">
      <c r="A14" s="92" t="s">
        <v>115</v>
      </c>
      <c r="B14" s="55"/>
      <c r="C14" s="56"/>
      <c r="D14" s="18" t="s">
        <v>136</v>
      </c>
      <c r="E14" s="18" t="s">
        <v>185</v>
      </c>
      <c r="F14" s="18" t="s">
        <v>186</v>
      </c>
      <c r="G14" s="18" t="s">
        <v>187</v>
      </c>
      <c r="H14" s="18" t="s">
        <v>23</v>
      </c>
      <c r="I14" s="18" t="s">
        <v>23</v>
      </c>
    </row>
    <row r="15" spans="1:9" ht="12.75">
      <c r="A15" s="52" t="s">
        <v>137</v>
      </c>
      <c r="B15" s="14"/>
      <c r="C15" s="17"/>
      <c r="D15" s="93">
        <v>1</v>
      </c>
      <c r="E15" s="93">
        <v>1</v>
      </c>
      <c r="F15" s="93">
        <v>1</v>
      </c>
      <c r="G15" s="93">
        <v>1</v>
      </c>
      <c r="H15" s="18" t="s">
        <v>113</v>
      </c>
      <c r="I15" s="18" t="s">
        <v>113</v>
      </c>
    </row>
    <row r="16" spans="1:9" ht="12.75">
      <c r="A16" s="52" t="s">
        <v>138</v>
      </c>
      <c r="B16" s="14"/>
      <c r="C16" s="17"/>
      <c r="D16" s="68" t="s">
        <v>139</v>
      </c>
      <c r="E16" s="68" t="s">
        <v>139</v>
      </c>
      <c r="F16" s="68" t="s">
        <v>139</v>
      </c>
      <c r="G16" s="68" t="s">
        <v>139</v>
      </c>
      <c r="H16" s="18" t="s">
        <v>113</v>
      </c>
      <c r="I16" s="18" t="s">
        <v>113</v>
      </c>
    </row>
    <row r="17" spans="1:9" ht="12.75">
      <c r="A17" s="52" t="s">
        <v>193</v>
      </c>
      <c r="B17" s="14"/>
      <c r="C17" s="17"/>
      <c r="D17" s="136">
        <v>40</v>
      </c>
      <c r="E17" s="136">
        <f>D17</f>
        <v>40</v>
      </c>
      <c r="F17" s="136">
        <f>E17</f>
        <v>40</v>
      </c>
      <c r="G17" s="136">
        <f>F17</f>
        <v>40</v>
      </c>
      <c r="H17" s="18" t="s">
        <v>113</v>
      </c>
      <c r="I17" s="18" t="s">
        <v>113</v>
      </c>
    </row>
    <row r="18" spans="1:9" ht="12.75">
      <c r="A18" s="57" t="s">
        <v>140</v>
      </c>
      <c r="B18" s="58"/>
      <c r="C18" s="59"/>
      <c r="D18" s="136" t="s">
        <v>121</v>
      </c>
      <c r="E18" s="136" t="s">
        <v>121</v>
      </c>
      <c r="F18" s="136" t="s">
        <v>121</v>
      </c>
      <c r="G18" s="136" t="s">
        <v>121</v>
      </c>
      <c r="H18" s="18" t="s">
        <v>113</v>
      </c>
      <c r="I18" s="18" t="s">
        <v>113</v>
      </c>
    </row>
    <row r="19" spans="1:9" ht="12.75">
      <c r="A19" s="52" t="s">
        <v>141</v>
      </c>
      <c r="B19" s="14"/>
      <c r="C19" s="17"/>
      <c r="D19" s="136">
        <v>4</v>
      </c>
      <c r="E19" s="136">
        <v>10.5</v>
      </c>
      <c r="F19" s="136">
        <v>13</v>
      </c>
      <c r="G19" s="136">
        <v>15.5</v>
      </c>
      <c r="H19" s="18" t="s">
        <v>113</v>
      </c>
      <c r="I19" s="18" t="s">
        <v>113</v>
      </c>
    </row>
    <row r="20" spans="1:10" ht="12.75">
      <c r="A20" s="94" t="s">
        <v>142</v>
      </c>
      <c r="B20" s="2"/>
      <c r="C20" s="3"/>
      <c r="D20" s="137" t="s">
        <v>115</v>
      </c>
      <c r="E20" s="137" t="s">
        <v>115</v>
      </c>
      <c r="F20" s="137" t="s">
        <v>115</v>
      </c>
      <c r="G20" s="138" t="s">
        <v>115</v>
      </c>
      <c r="H20" s="4" t="s">
        <v>115</v>
      </c>
      <c r="I20" s="88" t="s">
        <v>115</v>
      </c>
      <c r="J20" t="s">
        <v>115</v>
      </c>
    </row>
    <row r="21" spans="1:10" ht="12.75">
      <c r="A21" s="53" t="s">
        <v>143</v>
      </c>
      <c r="B21" s="8"/>
      <c r="C21" s="8"/>
      <c r="D21" s="139">
        <v>5.3</v>
      </c>
      <c r="E21" s="139">
        <v>11</v>
      </c>
      <c r="F21" s="139">
        <v>23.5</v>
      </c>
      <c r="G21" s="139">
        <v>34.8</v>
      </c>
      <c r="H21" s="90" t="s">
        <v>113</v>
      </c>
      <c r="I21" s="90" t="s">
        <v>113</v>
      </c>
      <c r="J21" s="4"/>
    </row>
    <row r="22" spans="1:9" ht="12.75">
      <c r="A22" s="53" t="s">
        <v>144</v>
      </c>
      <c r="B22" s="8"/>
      <c r="C22" s="9"/>
      <c r="D22" s="140">
        <v>8</v>
      </c>
      <c r="E22" s="140">
        <v>13.5</v>
      </c>
      <c r="F22" s="140">
        <v>26</v>
      </c>
      <c r="G22" s="140">
        <v>36.1</v>
      </c>
      <c r="H22" s="90" t="s">
        <v>113</v>
      </c>
      <c r="I22" s="90" t="s">
        <v>113</v>
      </c>
    </row>
    <row r="23" spans="1:10" ht="12.75">
      <c r="A23" s="4"/>
      <c r="B23" s="46" t="s">
        <v>145</v>
      </c>
      <c r="C23" s="5"/>
      <c r="D23" s="5"/>
      <c r="E23" s="5"/>
      <c r="F23" s="5"/>
      <c r="G23" s="5"/>
      <c r="H23" s="5"/>
      <c r="I23" s="3"/>
      <c r="J23" s="5"/>
    </row>
    <row r="24" spans="1:9" ht="12.75">
      <c r="A24" s="4"/>
      <c r="B24" s="5"/>
      <c r="C24" s="5"/>
      <c r="D24" s="148"/>
      <c r="E24" s="5"/>
      <c r="F24" s="5"/>
      <c r="G24" s="5"/>
      <c r="H24" s="5"/>
      <c r="I24" s="6"/>
    </row>
    <row r="25" spans="1:9" ht="12.75">
      <c r="A25" s="30" t="s">
        <v>25</v>
      </c>
      <c r="B25" s="165" t="s">
        <v>214</v>
      </c>
      <c r="C25" s="154"/>
      <c r="D25" s="154"/>
      <c r="E25" s="154"/>
      <c r="F25" s="154"/>
      <c r="G25" s="154"/>
      <c r="H25" s="154"/>
      <c r="I25" s="155"/>
    </row>
    <row r="26" spans="1:9" ht="12.75">
      <c r="A26" s="30"/>
      <c r="B26" s="165" t="s">
        <v>28</v>
      </c>
      <c r="C26" s="154"/>
      <c r="D26" s="154"/>
      <c r="E26" s="154"/>
      <c r="F26" s="154"/>
      <c r="G26" s="154"/>
      <c r="H26" s="154"/>
      <c r="I26" s="155"/>
    </row>
    <row r="27" spans="1:9" ht="12.75">
      <c r="A27" s="30"/>
      <c r="B27" s="165" t="s">
        <v>29</v>
      </c>
      <c r="C27" s="154"/>
      <c r="D27" s="154"/>
      <c r="E27" s="154"/>
      <c r="F27" s="154"/>
      <c r="G27" s="154"/>
      <c r="H27" s="154"/>
      <c r="I27" s="155"/>
    </row>
    <row r="28" spans="1:9" ht="12.75">
      <c r="A28" s="63" t="s">
        <v>194</v>
      </c>
      <c r="B28" s="167" t="s">
        <v>189</v>
      </c>
      <c r="C28" s="168"/>
      <c r="D28" s="168"/>
      <c r="E28" s="168"/>
      <c r="F28" s="168"/>
      <c r="G28" s="168"/>
      <c r="H28" s="168"/>
      <c r="I28" s="169"/>
    </row>
    <row r="29" spans="1:9" ht="12.75">
      <c r="A29" s="30"/>
      <c r="B29" s="170" t="s">
        <v>30</v>
      </c>
      <c r="C29" s="171"/>
      <c r="D29" s="171"/>
      <c r="E29" s="171"/>
      <c r="F29" s="171"/>
      <c r="G29" s="171"/>
      <c r="H29" s="171"/>
      <c r="I29" s="169"/>
    </row>
    <row r="30" spans="1:10" ht="12.75">
      <c r="A30" s="30" t="s">
        <v>195</v>
      </c>
      <c r="B30" s="165" t="s">
        <v>254</v>
      </c>
      <c r="C30" s="26"/>
      <c r="D30" s="5"/>
      <c r="E30" s="5"/>
      <c r="F30" s="5"/>
      <c r="G30" s="5"/>
      <c r="H30" s="5"/>
      <c r="I30" s="5"/>
      <c r="J30" s="4"/>
    </row>
    <row r="31" spans="1:10" ht="12.75">
      <c r="A31" s="30"/>
      <c r="B31" s="26" t="s">
        <v>132</v>
      </c>
      <c r="C31" s="26"/>
      <c r="D31" s="5"/>
      <c r="E31" s="5"/>
      <c r="F31" s="5"/>
      <c r="G31" s="5"/>
      <c r="H31" s="5"/>
      <c r="I31" s="5"/>
      <c r="J31" s="4"/>
    </row>
    <row r="32" spans="1:9" ht="12.75">
      <c r="A32" s="4" t="s">
        <v>179</v>
      </c>
      <c r="B32" s="170" t="s">
        <v>146</v>
      </c>
      <c r="C32" s="171"/>
      <c r="D32" s="171"/>
      <c r="E32" s="171"/>
      <c r="F32" s="171"/>
      <c r="G32" s="171"/>
      <c r="H32" s="171"/>
      <c r="I32" s="169"/>
    </row>
    <row r="33" spans="1:9" ht="12.75">
      <c r="A33" s="30" t="s">
        <v>115</v>
      </c>
      <c r="B33" s="170" t="s">
        <v>147</v>
      </c>
      <c r="C33" s="171"/>
      <c r="D33" s="171"/>
      <c r="E33" s="171"/>
      <c r="F33" s="171"/>
      <c r="G33" s="171"/>
      <c r="H33" s="171"/>
      <c r="I33" s="169"/>
    </row>
    <row r="34" spans="1:9" ht="12.75">
      <c r="A34" s="30"/>
      <c r="B34" s="26"/>
      <c r="C34" s="5"/>
      <c r="D34" s="5"/>
      <c r="E34" s="5"/>
      <c r="F34" s="5"/>
      <c r="G34" s="5"/>
      <c r="H34" s="5"/>
      <c r="I34" s="6"/>
    </row>
    <row r="35" spans="1:9" ht="12.75">
      <c r="A35" s="4"/>
      <c r="B35" s="5"/>
      <c r="C35" s="5"/>
      <c r="D35" s="5"/>
      <c r="E35" s="5"/>
      <c r="F35" s="5"/>
      <c r="G35" s="5"/>
      <c r="H35" s="5"/>
      <c r="I35" s="6"/>
    </row>
    <row r="36" spans="1:9" ht="12.75">
      <c r="A36" s="4"/>
      <c r="B36" s="5"/>
      <c r="C36" s="5"/>
      <c r="D36" s="5"/>
      <c r="E36" s="5"/>
      <c r="F36" s="5"/>
      <c r="G36" s="5"/>
      <c r="H36" s="5"/>
      <c r="I36" s="6"/>
    </row>
    <row r="37" spans="1:9" ht="12.75">
      <c r="A37" s="4"/>
      <c r="B37" s="5"/>
      <c r="C37" s="5"/>
      <c r="D37" s="5"/>
      <c r="E37" s="5"/>
      <c r="F37" s="5"/>
      <c r="G37" s="5"/>
      <c r="H37" s="5"/>
      <c r="I37" s="6"/>
    </row>
    <row r="38" spans="1:9" ht="12.75">
      <c r="A38" s="4"/>
      <c r="B38" s="5"/>
      <c r="C38" s="5"/>
      <c r="D38" s="24"/>
      <c r="E38" s="24"/>
      <c r="F38" s="24"/>
      <c r="G38" s="24"/>
      <c r="H38" s="5"/>
      <c r="I38" s="6"/>
    </row>
    <row r="39" spans="1:9" ht="12.75">
      <c r="A39" s="4"/>
      <c r="B39" s="5"/>
      <c r="C39" s="5"/>
      <c r="D39" s="5"/>
      <c r="E39" s="5"/>
      <c r="F39" s="5"/>
      <c r="G39" s="5"/>
      <c r="H39" s="5"/>
      <c r="I39" s="6"/>
    </row>
    <row r="40" spans="1:9" ht="12.75">
      <c r="A40" s="4"/>
      <c r="B40" s="5"/>
      <c r="C40" s="5"/>
      <c r="D40" s="5"/>
      <c r="E40" s="5"/>
      <c r="F40" s="5"/>
      <c r="G40" s="5"/>
      <c r="H40" s="5"/>
      <c r="I40" s="6"/>
    </row>
    <row r="41" spans="1:9" ht="12.75">
      <c r="A41" s="4"/>
      <c r="B41" s="5"/>
      <c r="C41" s="5"/>
      <c r="D41" s="5"/>
      <c r="E41" s="5"/>
      <c r="F41" s="5"/>
      <c r="G41" s="5"/>
      <c r="H41" s="5"/>
      <c r="I41" s="6"/>
    </row>
    <row r="42" spans="1:9" ht="12.75">
      <c r="A42" s="4"/>
      <c r="B42" s="5"/>
      <c r="C42" s="5"/>
      <c r="D42" s="5"/>
      <c r="E42" s="5"/>
      <c r="F42" s="5"/>
      <c r="G42" s="5"/>
      <c r="H42" s="5"/>
      <c r="I42" s="6"/>
    </row>
    <row r="43" spans="1:9" ht="12.75">
      <c r="A43" s="4"/>
      <c r="B43" s="5"/>
      <c r="C43" s="5"/>
      <c r="D43" s="5"/>
      <c r="E43" s="5"/>
      <c r="F43" s="5"/>
      <c r="G43" s="5"/>
      <c r="H43" s="5"/>
      <c r="I43" s="47" t="s">
        <v>204</v>
      </c>
    </row>
    <row r="44" spans="1:9" ht="12.75">
      <c r="A44" s="4"/>
      <c r="B44" s="5"/>
      <c r="C44" s="5"/>
      <c r="D44" s="5"/>
      <c r="E44" s="5"/>
      <c r="F44" s="5"/>
      <c r="G44" s="5"/>
      <c r="H44" s="5"/>
      <c r="I44" s="6"/>
    </row>
    <row r="45" spans="1:9" ht="12.75">
      <c r="A45" s="4"/>
      <c r="B45" s="5"/>
      <c r="C45" s="5"/>
      <c r="D45" s="5"/>
      <c r="E45" s="5"/>
      <c r="F45" s="5"/>
      <c r="G45" s="5"/>
      <c r="H45" s="5"/>
      <c r="I45" s="6"/>
    </row>
    <row r="46" spans="1:9" ht="12.75">
      <c r="A46" s="7"/>
      <c r="B46" s="8"/>
      <c r="C46" s="8"/>
      <c r="D46" s="8"/>
      <c r="E46" s="8"/>
      <c r="F46" s="8"/>
      <c r="G46" s="8"/>
      <c r="H46" s="8"/>
      <c r="I46" s="9"/>
    </row>
    <row r="47" spans="1:9" ht="12.75">
      <c r="A47" s="4" t="s">
        <v>66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6"/>
    </row>
    <row r="48" spans="1:9" ht="12.75">
      <c r="A48" s="4"/>
      <c r="B48" s="5"/>
      <c r="C48" s="5"/>
      <c r="D48" s="5"/>
      <c r="E48" s="5"/>
      <c r="F48" s="5"/>
      <c r="G48" s="5"/>
      <c r="H48" s="5"/>
      <c r="I48" s="6"/>
    </row>
    <row r="49" spans="1:9" ht="12.75">
      <c r="A49" s="7" t="s">
        <v>65</v>
      </c>
      <c r="B49" s="119">
        <f>'Item 105, pg 28'!B58</f>
        <v>40070</v>
      </c>
      <c r="C49" s="8"/>
      <c r="D49" s="8"/>
      <c r="E49" s="8"/>
      <c r="F49" s="8"/>
      <c r="G49" s="8" t="s">
        <v>93</v>
      </c>
      <c r="I49" s="118">
        <f>'Item 105, pg 28'!N58</f>
        <v>40118</v>
      </c>
    </row>
    <row r="50" spans="1:9" ht="12.75">
      <c r="A50" s="182" t="s">
        <v>57</v>
      </c>
      <c r="B50" s="183"/>
      <c r="C50" s="183"/>
      <c r="D50" s="183"/>
      <c r="E50" s="183"/>
      <c r="F50" s="183"/>
      <c r="G50" s="183"/>
      <c r="H50" s="183"/>
      <c r="I50" s="184"/>
    </row>
    <row r="51" spans="1:9" ht="12.75">
      <c r="A51" s="4"/>
      <c r="B51" s="5"/>
      <c r="C51" s="5"/>
      <c r="D51" s="5"/>
      <c r="E51" s="5"/>
      <c r="F51" s="5"/>
      <c r="G51" s="5"/>
      <c r="H51" s="5"/>
      <c r="I51" s="6"/>
    </row>
    <row r="52" spans="1:9" ht="12.75">
      <c r="A52" s="4" t="s">
        <v>64</v>
      </c>
      <c r="B52" s="5"/>
      <c r="C52" s="5"/>
      <c r="D52" s="5"/>
      <c r="E52" s="5"/>
      <c r="F52" s="5"/>
      <c r="G52" s="5"/>
      <c r="H52" s="5"/>
      <c r="I52" s="6"/>
    </row>
    <row r="53" spans="1:9" ht="12.75">
      <c r="A53" s="7"/>
      <c r="B53" s="8"/>
      <c r="C53" s="8"/>
      <c r="D53" s="8"/>
      <c r="E53" s="8"/>
      <c r="F53" s="8"/>
      <c r="G53" s="8"/>
      <c r="H53" s="8"/>
      <c r="I53" s="9"/>
    </row>
  </sheetData>
  <sheetProtection/>
  <mergeCells count="5">
    <mergeCell ref="D13:I13"/>
    <mergeCell ref="A50:I50"/>
    <mergeCell ref="A7:I7"/>
    <mergeCell ref="A8:I8"/>
    <mergeCell ref="A9:I9"/>
  </mergeCells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44" sqref="A44:IV44"/>
    </sheetView>
  </sheetViews>
  <sheetFormatPr defaultColWidth="9.140625" defaultRowHeight="12.75"/>
  <cols>
    <col min="1" max="1" width="10.57421875" style="0" customWidth="1"/>
    <col min="2" max="2" width="18.00390625" style="0" customWidth="1"/>
    <col min="3" max="3" width="6.28125" style="0" customWidth="1"/>
    <col min="8" max="8" width="13.57421875" style="0" customWidth="1"/>
    <col min="10" max="10" width="6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60</v>
      </c>
      <c r="B2" s="38">
        <v>25</v>
      </c>
      <c r="C2" s="5"/>
      <c r="D2" s="5" t="str">
        <f>'[1]Check Sheet'!$C$2</f>
        <v> </v>
      </c>
      <c r="E2" s="5"/>
      <c r="F2" s="5"/>
      <c r="G2" s="38" t="s">
        <v>228</v>
      </c>
      <c r="H2" s="175" t="s">
        <v>61</v>
      </c>
      <c r="I2" s="175"/>
      <c r="J2" s="28">
        <v>31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62</v>
      </c>
      <c r="B4" s="5"/>
      <c r="C4" s="5" t="str">
        <f>'Item 105, pg 30'!C4</f>
        <v>American Disposal Co., Inc 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63</v>
      </c>
      <c r="B5" s="8"/>
      <c r="C5" s="8"/>
      <c r="D5" s="8" t="str">
        <f>+'[1]Title Page'!E15</f>
        <v> 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98" t="s">
        <v>232</v>
      </c>
      <c r="B7" s="179"/>
      <c r="C7" s="179"/>
      <c r="D7" s="179"/>
      <c r="E7" s="179"/>
      <c r="F7" s="179"/>
      <c r="G7" s="179"/>
      <c r="H7" s="179"/>
      <c r="I7" s="179"/>
      <c r="J7" s="194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72" t="s">
        <v>233</v>
      </c>
      <c r="B9" s="5"/>
      <c r="C9" t="s">
        <v>237</v>
      </c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/>
      <c r="C11" s="12" t="s">
        <v>100</v>
      </c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172" t="s">
        <v>115</v>
      </c>
      <c r="B13" s="21"/>
      <c r="C13" s="5" t="s">
        <v>115</v>
      </c>
      <c r="D13" s="5"/>
      <c r="E13" s="21"/>
      <c r="F13" s="11"/>
      <c r="G13" s="5"/>
      <c r="H13" s="21"/>
      <c r="I13" s="11"/>
      <c r="J13" s="6"/>
    </row>
    <row r="14" spans="1:10" ht="12.75">
      <c r="A14" s="30" t="s">
        <v>243</v>
      </c>
      <c r="B14" s="21"/>
      <c r="D14" s="5"/>
      <c r="E14" s="21"/>
      <c r="F14" s="11"/>
      <c r="G14" s="5"/>
      <c r="H14" s="21"/>
      <c r="I14" s="11"/>
      <c r="J14" s="6"/>
    </row>
    <row r="15" spans="1:10" ht="12.75">
      <c r="A15" s="4" t="s">
        <v>234</v>
      </c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173" t="s">
        <v>235</v>
      </c>
      <c r="B18" s="24"/>
      <c r="C18" s="5" t="s">
        <v>230</v>
      </c>
      <c r="D18" s="5"/>
      <c r="E18" s="5"/>
      <c r="F18" s="5"/>
      <c r="G18" s="5"/>
      <c r="H18" s="5"/>
      <c r="I18" s="5"/>
      <c r="J18" s="29"/>
    </row>
    <row r="19" spans="1:10" ht="12.75">
      <c r="A19" s="4"/>
      <c r="B19" s="5"/>
      <c r="C19" s="5" t="s">
        <v>249</v>
      </c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12" t="s">
        <v>231</v>
      </c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12" t="s">
        <v>244</v>
      </c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12" t="s">
        <v>245</v>
      </c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12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12" t="s">
        <v>246</v>
      </c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12" t="s">
        <v>247</v>
      </c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12" t="s">
        <v>248</v>
      </c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30" t="s">
        <v>115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25"/>
      <c r="B34" s="24"/>
      <c r="C34" s="24"/>
      <c r="D34" s="24"/>
      <c r="E34" s="24"/>
      <c r="F34" s="24"/>
      <c r="G34" s="24"/>
      <c r="H34" s="24"/>
      <c r="I34" s="24"/>
      <c r="J34" s="29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172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  <row r="51" spans="1:10" ht="12.75">
      <c r="A51" s="4" t="s">
        <v>66</v>
      </c>
      <c r="B51" s="5" t="str">
        <f>'Item 105, pg 30'!B47</f>
        <v>Irmgard R Wilcox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 t="s">
        <v>65</v>
      </c>
      <c r="B53" s="119">
        <f>'Item 105, pg 30'!B49</f>
        <v>40070</v>
      </c>
      <c r="C53" s="8"/>
      <c r="D53" s="8"/>
      <c r="E53" s="8"/>
      <c r="F53" s="8"/>
      <c r="G53" s="8" t="str">
        <f>'Item 20, pg 12'!G51</f>
        <v>       Effective Date:  November 1, 2009</v>
      </c>
      <c r="H53" s="8"/>
      <c r="I53" s="8"/>
      <c r="J53" s="118"/>
    </row>
    <row r="54" spans="1:10" ht="12.75">
      <c r="A54" s="182" t="s">
        <v>57</v>
      </c>
      <c r="B54" s="183"/>
      <c r="C54" s="183"/>
      <c r="D54" s="183"/>
      <c r="E54" s="183"/>
      <c r="F54" s="183"/>
      <c r="G54" s="183"/>
      <c r="H54" s="183"/>
      <c r="I54" s="183"/>
      <c r="J54" s="184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64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3">
    <mergeCell ref="H2:I2"/>
    <mergeCell ref="A7:J7"/>
    <mergeCell ref="A54:J54"/>
  </mergeCells>
  <printOptions/>
  <pageMargins left="0.75" right="0.75" top="1" bottom="1" header="0.5" footer="0.5"/>
  <pageSetup horizontalDpi="300" verticalDpi="3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1.421875" style="0" customWidth="1"/>
    <col min="2" max="2" width="18.5742187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5.00390625" style="0" customWidth="1"/>
    <col min="12" max="12" width="3.85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60</v>
      </c>
      <c r="B2" s="38">
        <f>'Check Sheet'!$B$2</f>
        <v>25</v>
      </c>
      <c r="C2" s="5"/>
      <c r="D2" s="5"/>
      <c r="E2" s="5"/>
      <c r="F2" s="5"/>
      <c r="G2" s="5"/>
      <c r="H2" s="5"/>
      <c r="I2" s="38" t="s">
        <v>205</v>
      </c>
      <c r="J2" s="5" t="s">
        <v>53</v>
      </c>
      <c r="K2" s="5"/>
      <c r="L2" s="126">
        <v>46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62</v>
      </c>
      <c r="B4" s="5"/>
      <c r="C4" s="5"/>
      <c r="D4" s="153" t="str">
        <f>'Item 105, pg 30'!C4</f>
        <v>American Disposal Co., Inc  G-87</v>
      </c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63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198" t="s">
        <v>34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6"/>
    </row>
    <row r="8" spans="1:12" ht="12.75">
      <c r="A8" s="199" t="s">
        <v>82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6"/>
    </row>
    <row r="9" spans="1:12" ht="12.75">
      <c r="A9" s="195" t="s">
        <v>13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102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80</v>
      </c>
      <c r="B13" s="21"/>
      <c r="C13" s="11"/>
      <c r="D13" s="191" t="s">
        <v>14</v>
      </c>
      <c r="E13" s="193"/>
      <c r="F13" s="192"/>
      <c r="G13" s="193"/>
      <c r="H13" s="192"/>
      <c r="I13" s="193"/>
      <c r="J13" s="192"/>
      <c r="K13" s="192"/>
      <c r="L13" s="6"/>
    </row>
    <row r="14" spans="1:12" ht="12.75">
      <c r="A14" s="62" t="s">
        <v>24</v>
      </c>
      <c r="B14" s="55"/>
      <c r="C14" s="56"/>
      <c r="D14" s="65" t="s">
        <v>33</v>
      </c>
      <c r="E14" s="31" t="s">
        <v>185</v>
      </c>
      <c r="F14" s="17"/>
      <c r="G14" s="14" t="s">
        <v>186</v>
      </c>
      <c r="H14" s="17"/>
      <c r="I14" s="14" t="s">
        <v>187</v>
      </c>
      <c r="J14" s="17"/>
      <c r="K14" s="14" t="s">
        <v>187</v>
      </c>
      <c r="L14" s="17"/>
    </row>
    <row r="15" spans="1:12" ht="12.75">
      <c r="A15" s="64" t="s">
        <v>32</v>
      </c>
      <c r="B15" s="14"/>
      <c r="C15" s="17"/>
      <c r="D15" s="18" t="s">
        <v>113</v>
      </c>
      <c r="E15" s="122">
        <v>78.43</v>
      </c>
      <c r="F15" s="111"/>
      <c r="G15" s="112">
        <v>144.61</v>
      </c>
      <c r="H15" s="111"/>
      <c r="I15" s="112">
        <v>205.48</v>
      </c>
      <c r="J15" s="111"/>
      <c r="K15" s="8" t="s">
        <v>113</v>
      </c>
      <c r="L15" s="9"/>
    </row>
    <row r="16" spans="1:12" ht="12.75">
      <c r="A16" s="57" t="s">
        <v>18</v>
      </c>
      <c r="B16" s="58"/>
      <c r="C16" s="59"/>
      <c r="D16" s="18" t="s">
        <v>113</v>
      </c>
      <c r="E16" s="84">
        <f>+E15+6</f>
        <v>84.43</v>
      </c>
      <c r="F16" s="111"/>
      <c r="G16" s="84">
        <f>+G15+6</f>
        <v>150.61</v>
      </c>
      <c r="H16" s="111"/>
      <c r="I16" s="84">
        <f>+I15+6</f>
        <v>211.48</v>
      </c>
      <c r="J16" s="111"/>
      <c r="K16" s="14" t="s">
        <v>113</v>
      </c>
      <c r="L16" s="17"/>
    </row>
    <row r="17" spans="1:12" ht="12.75">
      <c r="A17" s="54" t="s">
        <v>19</v>
      </c>
      <c r="B17" s="14"/>
      <c r="C17" s="17"/>
      <c r="D17" s="60"/>
      <c r="E17" s="60"/>
      <c r="F17" s="113"/>
      <c r="G17" s="60"/>
      <c r="H17" s="113"/>
      <c r="I17" s="60"/>
      <c r="J17" s="113"/>
      <c r="K17" s="141"/>
      <c r="L17" s="17"/>
    </row>
    <row r="18" spans="1:12" ht="12.75">
      <c r="A18" s="52" t="s">
        <v>20</v>
      </c>
      <c r="B18" s="14"/>
      <c r="C18" s="17"/>
      <c r="D18" s="18" t="s">
        <v>113</v>
      </c>
      <c r="E18" s="84">
        <f>+E16</f>
        <v>84.43</v>
      </c>
      <c r="F18" s="111"/>
      <c r="G18" s="84">
        <f>+G16</f>
        <v>150.61</v>
      </c>
      <c r="H18" s="111"/>
      <c r="I18" s="84">
        <f>+I16</f>
        <v>211.48</v>
      </c>
      <c r="J18" s="111"/>
      <c r="K18" s="14" t="s">
        <v>113</v>
      </c>
      <c r="L18" s="17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3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3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0" t="s">
        <v>25</v>
      </c>
      <c r="B23" s="26" t="s">
        <v>26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0"/>
      <c r="B24" s="26" t="s">
        <v>27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0"/>
      <c r="B25" s="26" t="s">
        <v>28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0"/>
      <c r="B26" s="26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0"/>
      <c r="B27" s="26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37" t="s">
        <v>115</v>
      </c>
      <c r="B28" s="49" t="s">
        <v>115</v>
      </c>
      <c r="C28" s="24"/>
      <c r="D28" s="24"/>
      <c r="E28" s="24"/>
      <c r="F28" s="24"/>
      <c r="G28" s="24"/>
      <c r="H28" s="24"/>
      <c r="I28" s="24"/>
      <c r="J28" s="24"/>
      <c r="K28" s="24"/>
      <c r="L28" s="6"/>
    </row>
    <row r="29" spans="1:12" ht="12.75">
      <c r="A29" s="30"/>
      <c r="B29" s="26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30" t="s">
        <v>31</v>
      </c>
      <c r="B30" s="26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0"/>
      <c r="B31" s="26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30" t="s">
        <v>107</v>
      </c>
      <c r="B32" s="26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0"/>
      <c r="B33" s="26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0" t="s">
        <v>78</v>
      </c>
      <c r="B34" s="26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79</v>
      </c>
      <c r="B35" s="26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 t="s">
        <v>207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147" t="s">
        <v>255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 t="s">
        <v>132</v>
      </c>
      <c r="B40" s="5"/>
      <c r="C40" s="5"/>
      <c r="D40" s="24"/>
      <c r="E40" s="24"/>
      <c r="F40" s="24"/>
      <c r="G40" s="24"/>
      <c r="H40" s="24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 t="s">
        <v>203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34" t="s">
        <v>206</v>
      </c>
      <c r="F47" s="34"/>
      <c r="G47" s="5"/>
      <c r="H47" s="5"/>
      <c r="I47" s="5"/>
      <c r="J47" s="5"/>
      <c r="K47" s="5"/>
      <c r="L47" s="6"/>
    </row>
    <row r="48" spans="1:12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9"/>
    </row>
    <row r="49" spans="1:12" ht="12.75">
      <c r="A49" s="4" t="s">
        <v>66</v>
      </c>
      <c r="B49" s="5" t="str">
        <f>+'Check Sheet'!$B$53</f>
        <v>Irmgard R Wilcox</v>
      </c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7" t="s">
        <v>65</v>
      </c>
      <c r="B51" s="119">
        <f>+'Check Sheet'!$B$55</f>
        <v>40070</v>
      </c>
      <c r="C51" s="8"/>
      <c r="D51" s="8"/>
      <c r="E51" s="8"/>
      <c r="F51" s="8"/>
      <c r="G51" s="8"/>
      <c r="H51" s="8" t="s">
        <v>202</v>
      </c>
      <c r="I51" s="8"/>
      <c r="J51" s="159"/>
      <c r="K51" s="143"/>
      <c r="L51" s="142"/>
    </row>
    <row r="52" spans="1:12" ht="12.75">
      <c r="A52" s="182" t="s">
        <v>57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77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 t="s">
        <v>64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9"/>
    </row>
  </sheetData>
  <sheetProtection/>
  <mergeCells count="5">
    <mergeCell ref="D13:K13"/>
    <mergeCell ref="A52:K5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</cp:lastModifiedBy>
  <cp:lastPrinted>2009-10-05T17:07:22Z</cp:lastPrinted>
  <dcterms:created xsi:type="dcterms:W3CDTF">2002-02-08T00:35:58Z</dcterms:created>
  <dcterms:modified xsi:type="dcterms:W3CDTF">2009-10-06T18:51:27Z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091467</vt:lpwstr>
  </property>
  <property fmtid="{D5CDD505-2E9C-101B-9397-08002B2CF9AE}" pid="6" name="IsConfidenti">
    <vt:lpwstr>0</vt:lpwstr>
  </property>
  <property fmtid="{D5CDD505-2E9C-101B-9397-08002B2CF9AE}" pid="7" name="Dat">
    <vt:lpwstr>2009-10-05T00:00:00Z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2009-09-14T00:00:00Z</vt:lpwstr>
  </property>
  <property fmtid="{D5CDD505-2E9C-101B-9397-08002B2CF9AE}" pid="10" name="Pref">
    <vt:lpwstr>TG</vt:lpwstr>
  </property>
  <property fmtid="{D5CDD505-2E9C-101B-9397-08002B2CF9AE}" pid="11" name="CaseCompanyNam">
    <vt:lpwstr>AMERICAN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