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90" windowHeight="5520" activeTab="0"/>
  </bookViews>
  <sheets>
    <sheet name="GRAPH" sheetId="1" r:id="rId1"/>
    <sheet name="Pre 2000 WECA History" sheetId="2" r:id="rId2"/>
    <sheet name="Post 2000 WCAP entry" sheetId="3" r:id="rId3"/>
  </sheets>
  <definedNames>
    <definedName name="_xlnm.Print_Area" localSheetId="0">'GRAPH'!$A$1:$M$18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<sst xmlns="http://schemas.openxmlformats.org/spreadsheetml/2006/main" count="201" uniqueCount="98">
  <si>
    <t>Recent WECA Impacts</t>
  </si>
  <si>
    <t>Docket</t>
  </si>
  <si>
    <t>R.O.</t>
  </si>
  <si>
    <t>Lead</t>
  </si>
  <si>
    <t>Bob Shirley</t>
  </si>
  <si>
    <t>UT-010294</t>
  </si>
  <si>
    <t xml:space="preserve">     WECA Tariff Filing</t>
  </si>
  <si>
    <t>UT-021714</t>
  </si>
  <si>
    <t>Terminating</t>
  </si>
  <si>
    <t>Originating</t>
  </si>
  <si>
    <t>Post-entry rates</t>
  </si>
  <si>
    <t>Pre-entry rates</t>
  </si>
  <si>
    <t>Impact on WECA rates</t>
  </si>
  <si>
    <t>Tim Zawislak</t>
  </si>
  <si>
    <t>No Action</t>
  </si>
  <si>
    <t>O.M. Cat.</t>
  </si>
  <si>
    <t>Computers 5*, Inc. (d/b/a LocalTel)</t>
  </si>
  <si>
    <t>M &amp; L Enterprises, Inc. (d/b/a Skyline)</t>
  </si>
  <si>
    <t>Effective Dates</t>
  </si>
  <si>
    <t>UT-002024</t>
  </si>
  <si>
    <t xml:space="preserve">     M&amp; L (Skyline)</t>
  </si>
  <si>
    <t>Consent</t>
  </si>
  <si>
    <t>Individual</t>
  </si>
  <si>
    <t xml:space="preserve">     Computers 5* (LocalTel)</t>
  </si>
  <si>
    <t>UT-021453</t>
  </si>
  <si>
    <t>Filed Dates</t>
  </si>
  <si>
    <t>Open Meeting Dates</t>
  </si>
  <si>
    <t>Days Open</t>
  </si>
  <si>
    <t>BCTC</t>
  </si>
  <si>
    <t>WeavTel</t>
  </si>
  <si>
    <t>Proposed</t>
  </si>
  <si>
    <t>LocalTel</t>
  </si>
  <si>
    <t>Order</t>
  </si>
  <si>
    <t>Skyline</t>
  </si>
  <si>
    <t>Total</t>
  </si>
  <si>
    <t>WECA implemented</t>
  </si>
  <si>
    <t>all as terminating.</t>
  </si>
  <si>
    <t>History of WECA Rates</t>
  </si>
  <si>
    <t>Traditional USF</t>
  </si>
  <si>
    <t>(both Orig. &amp; Term.)</t>
  </si>
  <si>
    <t>Originating CCL</t>
  </si>
  <si>
    <t>Terminating CCL</t>
  </si>
  <si>
    <t>Interim USF</t>
  </si>
  <si>
    <t>(Terminating only)</t>
  </si>
  <si>
    <t>1.</t>
  </si>
  <si>
    <t>Docket U-85-23, et al.</t>
  </si>
  <si>
    <t>n/a</t>
  </si>
  <si>
    <t>2.</t>
  </si>
  <si>
    <t>Docket U-88-2381-T</t>
  </si>
  <si>
    <t>Effective</t>
  </si>
  <si>
    <t>(Originating only)</t>
  </si>
  <si>
    <t>3.</t>
  </si>
  <si>
    <t>Docket U-89-3191-T</t>
  </si>
  <si>
    <t>4.</t>
  </si>
  <si>
    <t>Docket UT-900253</t>
  </si>
  <si>
    <t>5.</t>
  </si>
  <si>
    <t>Docket UT-910355</t>
  </si>
  <si>
    <t>6.</t>
  </si>
  <si>
    <t>Docket UT-920899</t>
  </si>
  <si>
    <t>7.</t>
  </si>
  <si>
    <t>Docket UT-931006</t>
  </si>
  <si>
    <t>Docket Chronology</t>
  </si>
  <si>
    <t>Dates</t>
  </si>
  <si>
    <t>8.</t>
  </si>
  <si>
    <t>Docket UT-941348</t>
  </si>
  <si>
    <t>9.</t>
  </si>
  <si>
    <t>Docket UT-951091</t>
  </si>
  <si>
    <t>10.</t>
  </si>
  <si>
    <t>Docket UT-961136</t>
  </si>
  <si>
    <t>impact</t>
  </si>
  <si>
    <t>11.</t>
  </si>
  <si>
    <t>Docket UT-971140</t>
  </si>
  <si>
    <t>PTI acq. USW</t>
  </si>
  <si>
    <t>T/O Ratio</t>
  </si>
  <si>
    <t>incl. Pend O.</t>
  </si>
  <si>
    <t>annual update</t>
  </si>
  <si>
    <t>Contel exit &amp; annual</t>
  </si>
  <si>
    <t>annual update?</t>
  </si>
  <si>
    <t>Original Tariff</t>
  </si>
  <si>
    <t>WCAP begins</t>
  </si>
  <si>
    <t>WAC 480-120-540</t>
  </si>
  <si>
    <t>12.</t>
  </si>
  <si>
    <t>Docket UT-990243</t>
  </si>
  <si>
    <t>shift Pend O.</t>
  </si>
  <si>
    <t>13.</t>
  </si>
  <si>
    <t>14.</t>
  </si>
  <si>
    <t>15.</t>
  </si>
  <si>
    <t>Docket UT-010294</t>
  </si>
  <si>
    <t>Docket UT-021714</t>
  </si>
  <si>
    <t>M&amp;L enters</t>
  </si>
  <si>
    <t>LocalTel enters</t>
  </si>
  <si>
    <t>16.</t>
  </si>
  <si>
    <t>17.</t>
  </si>
  <si>
    <t>BCTC proposal</t>
  </si>
  <si>
    <t>WeavTel proposal</t>
  </si>
  <si>
    <t>Docket UT-060760</t>
  </si>
  <si>
    <t>Docket UT-060762</t>
  </si>
  <si>
    <t>Current Rates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</si>
</sst>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&quot;$&quot;#,##0.000000_);[Red]\(&quot;$&quot;#,##0.000000\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&quot;$&quot;#,##0.000000"/>
    <numFmt numFmtId="173" formatCode="mm/dd/yy;@"/>
    <numFmt numFmtId="174" formatCode="[$-409]mmmm\ d\,\ yyyy;@"/>
    <numFmt numFmtId="175" formatCode="#,##0.000"/>
    <numFmt numFmtId="176" formatCode="&quot;$&quot;#,##0.000"/>
  </numFmts>
  <fonts count="18">
    <font>
      <sz val="12"/>
      <name val="Palatino Linotype"/>
      <family val="0"/>
    </font>
    <font>
      <b/>
      <sz val="12"/>
      <name val="Palatino Linotype"/>
      <family val="1"/>
    </font>
    <font>
      <sz val="8"/>
      <name val="Palatino Linotype"/>
      <family val="0"/>
    </font>
    <font>
      <i/>
      <sz val="12"/>
      <name val="Palatino Linotype"/>
      <family val="1"/>
    </font>
    <font>
      <b/>
      <u val="single"/>
      <sz val="12"/>
      <name val="Palatino Linotype"/>
      <family val="1"/>
    </font>
    <font>
      <i/>
      <sz val="18"/>
      <name val="Palatino Linotype"/>
      <family val="1"/>
    </font>
    <font>
      <sz val="10"/>
      <name val="Palatino Linotype"/>
      <family val="0"/>
    </font>
    <font>
      <sz val="18"/>
      <name val="Palatino Linotype"/>
      <family val="0"/>
    </font>
    <font>
      <b/>
      <i/>
      <sz val="12"/>
      <name val="Palatino Linotype"/>
      <family val="1"/>
    </font>
    <font>
      <u val="single"/>
      <sz val="12"/>
      <name val="Palatino Linotype"/>
      <family val="0"/>
    </font>
    <font>
      <sz val="10"/>
      <name val="Arial"/>
      <family val="2"/>
    </font>
    <font>
      <b/>
      <sz val="50.25"/>
      <name val="Arial"/>
      <family val="0"/>
    </font>
    <font>
      <sz val="10.75"/>
      <name val="Arial"/>
      <family val="2"/>
    </font>
    <font>
      <sz val="41.75"/>
      <name val="Arial"/>
      <family val="0"/>
    </font>
    <font>
      <sz val="12"/>
      <name val="Arial"/>
      <family val="2"/>
    </font>
    <font>
      <sz val="23"/>
      <name val="Arial"/>
      <family val="0"/>
    </font>
    <font>
      <b/>
      <sz val="23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/>
    </xf>
    <xf numFmtId="6" fontId="0" fillId="4" borderId="0" xfId="0" applyNumberFormat="1" applyFont="1" applyFill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5" borderId="0" xfId="0" applyFill="1" applyAlignment="1">
      <alignment/>
    </xf>
    <xf numFmtId="166" fontId="0" fillId="5" borderId="0" xfId="0" applyNumberFormat="1" applyFill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6" borderId="2" xfId="0" applyNumberFormat="1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 quotePrefix="1">
      <alignment horizontal="right"/>
    </xf>
    <xf numFmtId="0" fontId="8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12" xfId="0" applyBorder="1" applyAlignment="1" quotePrefix="1">
      <alignment horizontal="right"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2" borderId="12" xfId="0" applyFill="1" applyBorder="1" applyAlignment="1" quotePrefix="1">
      <alignment horizontal="right"/>
    </xf>
    <xf numFmtId="0" fontId="0" fillId="2" borderId="13" xfId="0" applyFill="1" applyBorder="1" applyAlignment="1">
      <alignment/>
    </xf>
    <xf numFmtId="174" fontId="0" fillId="2" borderId="13" xfId="0" applyNumberFormat="1" applyFill="1" applyBorder="1" applyAlignment="1">
      <alignment horizontal="center"/>
    </xf>
    <xf numFmtId="172" fontId="0" fillId="2" borderId="13" xfId="0" applyNumberForma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0" fontId="1" fillId="3" borderId="9" xfId="0" applyFont="1" applyFill="1" applyBorder="1" applyAlignment="1" quotePrefix="1">
      <alignment horizontal="right"/>
    </xf>
    <xf numFmtId="0" fontId="8" fillId="3" borderId="10" xfId="0" applyFont="1" applyFill="1" applyBorder="1" applyAlignment="1">
      <alignment horizontal="center"/>
    </xf>
    <xf numFmtId="174" fontId="1" fillId="3" borderId="1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8" xfId="0" applyFill="1" applyBorder="1" applyAlignment="1" quotePrefix="1">
      <alignment horizontal="right"/>
    </xf>
    <xf numFmtId="0" fontId="0" fillId="3" borderId="0" xfId="0" applyFill="1" applyBorder="1" applyAlignment="1">
      <alignment/>
    </xf>
    <xf numFmtId="174" fontId="0" fillId="3" borderId="0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172" fontId="0" fillId="3" borderId="19" xfId="0" applyNumberForma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 quotePrefix="1">
      <alignment horizontal="right"/>
    </xf>
    <xf numFmtId="0" fontId="0" fillId="0" borderId="13" xfId="0" applyFill="1" applyBorder="1" applyAlignment="1">
      <alignment/>
    </xf>
    <xf numFmtId="174" fontId="0" fillId="0" borderId="13" xfId="0" applyNumberForma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72" fontId="8" fillId="3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 quotePrefix="1">
      <alignment horizontal="right"/>
    </xf>
    <xf numFmtId="0" fontId="8" fillId="2" borderId="10" xfId="0" applyFont="1" applyFill="1" applyBorder="1" applyAlignment="1">
      <alignment horizontal="center"/>
    </xf>
    <xf numFmtId="174" fontId="1" fillId="2" borderId="10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 quotePrefix="1">
      <alignment horizontal="right"/>
    </xf>
    <xf numFmtId="0" fontId="0" fillId="4" borderId="13" xfId="0" applyFill="1" applyBorder="1" applyAlignment="1">
      <alignment/>
    </xf>
    <xf numFmtId="174" fontId="0" fillId="4" borderId="13" xfId="0" applyNumberFormat="1" applyFill="1" applyBorder="1" applyAlignment="1">
      <alignment horizontal="center"/>
    </xf>
    <xf numFmtId="172" fontId="0" fillId="4" borderId="13" xfId="0" applyNumberFormat="1" applyFill="1" applyBorder="1" applyAlignment="1">
      <alignment horizontal="center"/>
    </xf>
    <xf numFmtId="172" fontId="0" fillId="4" borderId="14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3" borderId="12" xfId="0" applyFill="1" applyBorder="1" applyAlignment="1" quotePrefix="1">
      <alignment horizontal="right"/>
    </xf>
    <xf numFmtId="174" fontId="0" fillId="3" borderId="13" xfId="0" applyNumberFormat="1" applyFill="1" applyBorder="1" applyAlignment="1">
      <alignment horizontal="center"/>
    </xf>
    <xf numFmtId="172" fontId="0" fillId="3" borderId="13" xfId="0" applyNumberFormat="1" applyFill="1" applyBorder="1" applyAlignment="1">
      <alignment horizontal="center"/>
    </xf>
    <xf numFmtId="172" fontId="0" fillId="3" borderId="14" xfId="0" applyNumberForma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25" b="1" i="0" u="none" baseline="0"/>
              <a:t>WECA Tariff Rates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6675"/>
          <c:w val="0.826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GRAPH!$D$21</c:f>
              <c:strCache>
                <c:ptCount val="1"/>
                <c:pt idx="0">
                  <c:v>Originating CCL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GRAPH!$B$22:$B$38</c:f>
              <c:strCache>
                <c:ptCount val="17"/>
                <c:pt idx="0">
                  <c:v>Docket U-85-23, et al.</c:v>
                </c:pt>
                <c:pt idx="1">
                  <c:v>Docket U-88-2381-T</c:v>
                </c:pt>
                <c:pt idx="2">
                  <c:v>Docket U-89-3191-T</c:v>
                </c:pt>
                <c:pt idx="3">
                  <c:v>Docket UT-900253</c:v>
                </c:pt>
                <c:pt idx="4">
                  <c:v>Docket UT-910355</c:v>
                </c:pt>
                <c:pt idx="5">
                  <c:v>Docket UT-920899</c:v>
                </c:pt>
                <c:pt idx="6">
                  <c:v>Docket UT-931006</c:v>
                </c:pt>
                <c:pt idx="7">
                  <c:v>Docket UT-941348</c:v>
                </c:pt>
                <c:pt idx="8">
                  <c:v>Docket UT-951091</c:v>
                </c:pt>
                <c:pt idx="9">
                  <c:v>Docket UT-961136</c:v>
                </c:pt>
                <c:pt idx="10">
                  <c:v>Docket UT-961136</c:v>
                </c:pt>
                <c:pt idx="11">
                  <c:v>Docket UT-990243</c:v>
                </c:pt>
                <c:pt idx="12">
                  <c:v>Docket UT-971140</c:v>
                </c:pt>
                <c:pt idx="13">
                  <c:v>Docket UT-010294</c:v>
                </c:pt>
                <c:pt idx="14">
                  <c:v>Docket UT-021714</c:v>
                </c:pt>
                <c:pt idx="15">
                  <c:v>Docket UT-060760</c:v>
                </c:pt>
                <c:pt idx="16">
                  <c:v>Docket UT-060762</c:v>
                </c:pt>
              </c:strCache>
            </c:strRef>
          </c:cat>
          <c:val>
            <c:numRef>
              <c:f>GRAPH!$D$22:$D$38</c:f>
              <c:numCache>
                <c:ptCount val="17"/>
                <c:pt idx="0">
                  <c:v>0.03205</c:v>
                </c:pt>
                <c:pt idx="1">
                  <c:v>0.01876</c:v>
                </c:pt>
                <c:pt idx="2">
                  <c:v>0.01646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0.0102</c:v>
                </c:pt>
                <c:pt idx="13">
                  <c:v>0.0102</c:v>
                </c:pt>
                <c:pt idx="14">
                  <c:v>0.01173</c:v>
                </c:pt>
                <c:pt idx="15">
                  <c:v>0.01173</c:v>
                </c:pt>
                <c:pt idx="16">
                  <c:v>0.01173</c:v>
                </c:pt>
              </c:numCache>
            </c:numRef>
          </c:val>
        </c:ser>
        <c:ser>
          <c:idx val="1"/>
          <c:order val="1"/>
          <c:tx>
            <c:strRef>
              <c:f>GRAPH!$E$21</c:f>
              <c:strCache>
                <c:ptCount val="1"/>
                <c:pt idx="0">
                  <c:v>Terminating CCL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GRAPH!$B$22:$B$38</c:f>
              <c:strCache>
                <c:ptCount val="17"/>
                <c:pt idx="0">
                  <c:v>Docket U-85-23, et al.</c:v>
                </c:pt>
                <c:pt idx="1">
                  <c:v>Docket U-88-2381-T</c:v>
                </c:pt>
                <c:pt idx="2">
                  <c:v>Docket U-89-3191-T</c:v>
                </c:pt>
                <c:pt idx="3">
                  <c:v>Docket UT-900253</c:v>
                </c:pt>
                <c:pt idx="4">
                  <c:v>Docket UT-910355</c:v>
                </c:pt>
                <c:pt idx="5">
                  <c:v>Docket UT-920899</c:v>
                </c:pt>
                <c:pt idx="6">
                  <c:v>Docket UT-931006</c:v>
                </c:pt>
                <c:pt idx="7">
                  <c:v>Docket UT-941348</c:v>
                </c:pt>
                <c:pt idx="8">
                  <c:v>Docket UT-951091</c:v>
                </c:pt>
                <c:pt idx="9">
                  <c:v>Docket UT-961136</c:v>
                </c:pt>
                <c:pt idx="10">
                  <c:v>Docket UT-961136</c:v>
                </c:pt>
                <c:pt idx="11">
                  <c:v>Docket UT-990243</c:v>
                </c:pt>
                <c:pt idx="12">
                  <c:v>Docket UT-971140</c:v>
                </c:pt>
                <c:pt idx="13">
                  <c:v>Docket UT-010294</c:v>
                </c:pt>
                <c:pt idx="14">
                  <c:v>Docket UT-021714</c:v>
                </c:pt>
                <c:pt idx="15">
                  <c:v>Docket UT-060760</c:v>
                </c:pt>
                <c:pt idx="16">
                  <c:v>Docket UT-060762</c:v>
                </c:pt>
              </c:strCache>
            </c:strRef>
          </c:cat>
          <c:val>
            <c:numRef>
              <c:f>GRAPH!$E$22:$E$38</c:f>
              <c:numCache>
                <c:ptCount val="17"/>
                <c:pt idx="0">
                  <c:v>0.03205</c:v>
                </c:pt>
                <c:pt idx="1">
                  <c:v>0.03866</c:v>
                </c:pt>
                <c:pt idx="2">
                  <c:v>0.03431</c:v>
                </c:pt>
                <c:pt idx="3">
                  <c:v>0.03579</c:v>
                </c:pt>
                <c:pt idx="4">
                  <c:v>0.03414</c:v>
                </c:pt>
                <c:pt idx="5">
                  <c:v>0.03169</c:v>
                </c:pt>
                <c:pt idx="6">
                  <c:v>0.03526</c:v>
                </c:pt>
                <c:pt idx="7">
                  <c:v>0.0487</c:v>
                </c:pt>
                <c:pt idx="8">
                  <c:v>0.05371</c:v>
                </c:pt>
                <c:pt idx="9">
                  <c:v>0.05587</c:v>
                </c:pt>
                <c:pt idx="10">
                  <c:v>0.05587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GRAPH!$F$21</c:f>
              <c:strCache>
                <c:ptCount val="1"/>
                <c:pt idx="0">
                  <c:v>Traditional USF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GRAPH!$B$22:$B$38</c:f>
              <c:strCache>
                <c:ptCount val="17"/>
                <c:pt idx="0">
                  <c:v>Docket U-85-23, et al.</c:v>
                </c:pt>
                <c:pt idx="1">
                  <c:v>Docket U-88-2381-T</c:v>
                </c:pt>
                <c:pt idx="2">
                  <c:v>Docket U-89-3191-T</c:v>
                </c:pt>
                <c:pt idx="3">
                  <c:v>Docket UT-900253</c:v>
                </c:pt>
                <c:pt idx="4">
                  <c:v>Docket UT-910355</c:v>
                </c:pt>
                <c:pt idx="5">
                  <c:v>Docket UT-920899</c:v>
                </c:pt>
                <c:pt idx="6">
                  <c:v>Docket UT-931006</c:v>
                </c:pt>
                <c:pt idx="7">
                  <c:v>Docket UT-941348</c:v>
                </c:pt>
                <c:pt idx="8">
                  <c:v>Docket UT-951091</c:v>
                </c:pt>
                <c:pt idx="9">
                  <c:v>Docket UT-961136</c:v>
                </c:pt>
                <c:pt idx="10">
                  <c:v>Docket UT-961136</c:v>
                </c:pt>
                <c:pt idx="11">
                  <c:v>Docket UT-990243</c:v>
                </c:pt>
                <c:pt idx="12">
                  <c:v>Docket UT-971140</c:v>
                </c:pt>
                <c:pt idx="13">
                  <c:v>Docket UT-010294</c:v>
                </c:pt>
                <c:pt idx="14">
                  <c:v>Docket UT-021714</c:v>
                </c:pt>
                <c:pt idx="15">
                  <c:v>Docket UT-060760</c:v>
                </c:pt>
                <c:pt idx="16">
                  <c:v>Docket UT-060762</c:v>
                </c:pt>
              </c:strCache>
            </c:strRef>
          </c:cat>
          <c:val>
            <c:numRef>
              <c:f>GRAPH!$F$22:$F$38</c:f>
              <c:numCache>
                <c:ptCount val="17"/>
                <c:pt idx="0">
                  <c:v>0.00184</c:v>
                </c:pt>
                <c:pt idx="1">
                  <c:v>0.00152</c:v>
                </c:pt>
                <c:pt idx="2">
                  <c:v>0.00187</c:v>
                </c:pt>
                <c:pt idx="3">
                  <c:v>0.0015</c:v>
                </c:pt>
                <c:pt idx="4">
                  <c:v>0.0011</c:v>
                </c:pt>
                <c:pt idx="5">
                  <c:v>0.00142</c:v>
                </c:pt>
                <c:pt idx="6">
                  <c:v>0.00157</c:v>
                </c:pt>
                <c:pt idx="7">
                  <c:v>0.00131</c:v>
                </c:pt>
                <c:pt idx="8">
                  <c:v>0.00152</c:v>
                </c:pt>
                <c:pt idx="9">
                  <c:v>0.00152</c:v>
                </c:pt>
                <c:pt idx="10">
                  <c:v>0.00157</c:v>
                </c:pt>
                <c:pt idx="11">
                  <c:v>0.00157</c:v>
                </c:pt>
                <c:pt idx="12">
                  <c:v>0.00152</c:v>
                </c:pt>
                <c:pt idx="13">
                  <c:v>0.00152</c:v>
                </c:pt>
                <c:pt idx="14">
                  <c:v>0.00152</c:v>
                </c:pt>
                <c:pt idx="15">
                  <c:v>0.00152</c:v>
                </c:pt>
                <c:pt idx="16">
                  <c:v>0.00152</c:v>
                </c:pt>
              </c:numCache>
            </c:numRef>
          </c:val>
        </c:ser>
        <c:ser>
          <c:idx val="3"/>
          <c:order val="3"/>
          <c:tx>
            <c:strRef>
              <c:f>GRAPH!$G$21</c:f>
              <c:strCache>
                <c:ptCount val="1"/>
                <c:pt idx="0">
                  <c:v>Interim USF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GRAPH!$B$22:$B$38</c:f>
              <c:strCache>
                <c:ptCount val="17"/>
                <c:pt idx="0">
                  <c:v>Docket U-85-23, et al.</c:v>
                </c:pt>
                <c:pt idx="1">
                  <c:v>Docket U-88-2381-T</c:v>
                </c:pt>
                <c:pt idx="2">
                  <c:v>Docket U-89-3191-T</c:v>
                </c:pt>
                <c:pt idx="3">
                  <c:v>Docket UT-900253</c:v>
                </c:pt>
                <c:pt idx="4">
                  <c:v>Docket UT-910355</c:v>
                </c:pt>
                <c:pt idx="5">
                  <c:v>Docket UT-920899</c:v>
                </c:pt>
                <c:pt idx="6">
                  <c:v>Docket UT-931006</c:v>
                </c:pt>
                <c:pt idx="7">
                  <c:v>Docket UT-941348</c:v>
                </c:pt>
                <c:pt idx="8">
                  <c:v>Docket UT-951091</c:v>
                </c:pt>
                <c:pt idx="9">
                  <c:v>Docket UT-961136</c:v>
                </c:pt>
                <c:pt idx="10">
                  <c:v>Docket UT-961136</c:v>
                </c:pt>
                <c:pt idx="11">
                  <c:v>Docket UT-990243</c:v>
                </c:pt>
                <c:pt idx="12">
                  <c:v>Docket UT-971140</c:v>
                </c:pt>
                <c:pt idx="13">
                  <c:v>Docket UT-010294</c:v>
                </c:pt>
                <c:pt idx="14">
                  <c:v>Docket UT-021714</c:v>
                </c:pt>
                <c:pt idx="15">
                  <c:v>Docket UT-060760</c:v>
                </c:pt>
                <c:pt idx="16">
                  <c:v>Docket UT-060762</c:v>
                </c:pt>
              </c:strCache>
            </c:strRef>
          </c:cat>
          <c:val>
            <c:numRef>
              <c:f>GRAPH!$G$22:$G$38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0.05587</c:v>
                </c:pt>
                <c:pt idx="12">
                  <c:v>0.05696</c:v>
                </c:pt>
                <c:pt idx="13">
                  <c:v>0.0571</c:v>
                </c:pt>
                <c:pt idx="14">
                  <c:v>0.05754</c:v>
                </c:pt>
                <c:pt idx="15">
                  <c:v>0.05927</c:v>
                </c:pt>
                <c:pt idx="16">
                  <c:v>0.06153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827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843"/>
          <c:y val="0.3515"/>
          <c:w val="0.153"/>
          <c:h val="0.33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1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0.9145</cdr:y>
    </cdr:from>
    <cdr:to>
      <cdr:x>0.865</cdr:x>
      <cdr:y>0.94125</cdr:y>
    </cdr:to>
    <cdr:sp>
      <cdr:nvSpPr>
        <cdr:cNvPr id="1" name="Line 1"/>
        <cdr:cNvSpPr>
          <a:spLocks/>
        </cdr:cNvSpPr>
      </cdr:nvSpPr>
      <cdr:spPr>
        <a:xfrm flipH="1">
          <a:off x="10810875" y="8248650"/>
          <a:ext cx="1181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0.8955</cdr:y>
    </cdr:from>
    <cdr:to>
      <cdr:x>0.865</cdr:x>
      <cdr:y>0.9145</cdr:y>
    </cdr:to>
    <cdr:sp>
      <cdr:nvSpPr>
        <cdr:cNvPr id="2" name="Line 2"/>
        <cdr:cNvSpPr>
          <a:spLocks/>
        </cdr:cNvSpPr>
      </cdr:nvSpPr>
      <cdr:spPr>
        <a:xfrm flipH="1" flipV="1">
          <a:off x="11363325" y="8077200"/>
          <a:ext cx="628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0.865</cdr:x>
      <cdr:y>0.87025</cdr:y>
    </cdr:from>
    <cdr:to>
      <cdr:x>0.9875</cdr:x>
      <cdr:y>0.95225</cdr:y>
    </cdr:to>
    <cdr:sp>
      <cdr:nvSpPr>
        <cdr:cNvPr id="3" name="TextBox 4"/>
        <cdr:cNvSpPr txBox="1">
          <a:spLocks noChangeArrowheads="1"/>
        </cdr:cNvSpPr>
      </cdr:nvSpPr>
      <cdr:spPr>
        <a:xfrm>
          <a:off x="11991975" y="7848600"/>
          <a:ext cx="16954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300" b="0" i="0" u="none" baseline="0"/>
            <a:t>Proposals at this time.</a:t>
          </a:r>
        </a:p>
      </cdr:txBody>
    </cdr:sp>
  </cdr:relSizeAnchor>
  <cdr:relSizeAnchor xmlns:cdr="http://schemas.openxmlformats.org/drawingml/2006/chartDrawing">
    <cdr:from>
      <cdr:x>0.741</cdr:x>
      <cdr:y>0.1345</cdr:y>
    </cdr:from>
    <cdr:to>
      <cdr:x>0.741</cdr:x>
      <cdr:y>0.97675</cdr:y>
    </cdr:to>
    <cdr:sp>
      <cdr:nvSpPr>
        <cdr:cNvPr id="4" name="Line 6"/>
        <cdr:cNvSpPr>
          <a:spLocks/>
        </cdr:cNvSpPr>
      </cdr:nvSpPr>
      <cdr:spPr>
        <a:xfrm>
          <a:off x="10267950" y="1209675"/>
          <a:ext cx="0" cy="7600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0.1345</cdr:y>
    </cdr:from>
    <cdr:to>
      <cdr:x>0.6995</cdr:x>
      <cdr:y>0.97675</cdr:y>
    </cdr:to>
    <cdr:sp>
      <cdr:nvSpPr>
        <cdr:cNvPr id="5" name="Line 7"/>
        <cdr:cNvSpPr>
          <a:spLocks/>
        </cdr:cNvSpPr>
      </cdr:nvSpPr>
      <cdr:spPr>
        <a:xfrm>
          <a:off x="9696450" y="1209675"/>
          <a:ext cx="0" cy="7600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0.1345</cdr:y>
    </cdr:from>
    <cdr:to>
      <cdr:x>0.741</cdr:x>
      <cdr:y>0.1345</cdr:y>
    </cdr:to>
    <cdr:sp>
      <cdr:nvSpPr>
        <cdr:cNvPr id="6" name="Line 8"/>
        <cdr:cNvSpPr>
          <a:spLocks/>
        </cdr:cNvSpPr>
      </cdr:nvSpPr>
      <cdr:spPr>
        <a:xfrm flipV="1">
          <a:off x="9696450" y="1209675"/>
          <a:ext cx="5715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0.975</cdr:y>
    </cdr:from>
    <cdr:to>
      <cdr:x>0.7395</cdr:x>
      <cdr:y>0.975</cdr:y>
    </cdr:to>
    <cdr:sp>
      <cdr:nvSpPr>
        <cdr:cNvPr id="7" name="Line 9"/>
        <cdr:cNvSpPr>
          <a:spLocks/>
        </cdr:cNvSpPr>
      </cdr:nvSpPr>
      <cdr:spPr>
        <a:xfrm flipV="1">
          <a:off x="9696450" y="8791575"/>
          <a:ext cx="5524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0.14875</cdr:y>
    </cdr:from>
    <cdr:to>
      <cdr:x>0.69175</cdr:x>
      <cdr:y>0.16675</cdr:y>
    </cdr:to>
    <cdr:sp>
      <cdr:nvSpPr>
        <cdr:cNvPr id="8" name="Line 10"/>
        <cdr:cNvSpPr>
          <a:spLocks/>
        </cdr:cNvSpPr>
      </cdr:nvSpPr>
      <cdr:spPr>
        <a:xfrm>
          <a:off x="8039100" y="1333500"/>
          <a:ext cx="1552575" cy="161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0.13825</cdr:x>
      <cdr:y>0.12275</cdr:y>
    </cdr:to>
    <cdr:sp>
      <cdr:nvSpPr>
        <cdr:cNvPr id="9" name="TextBox 11"/>
        <cdr:cNvSpPr txBox="1">
          <a:spLocks noChangeArrowheads="1"/>
        </cdr:cNvSpPr>
      </cdr:nvSpPr>
      <cdr:spPr>
        <a:xfrm>
          <a:off x="0" y="0"/>
          <a:ext cx="1914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cdr:txBody>
    </cdr:sp>
  </cdr:relSizeAnchor>
  <cdr:relSizeAnchor xmlns:cdr="http://schemas.openxmlformats.org/drawingml/2006/chartDrawing">
    <cdr:from>
      <cdr:x>0.31</cdr:x>
      <cdr:y>0.135</cdr:y>
    </cdr:from>
    <cdr:to>
      <cdr:x>0.57975</cdr:x>
      <cdr:y>0.20525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95775" y="1209675"/>
          <a:ext cx="37433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300" b="1" i="0" u="none" baseline="0"/>
            <a:t>Current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14</xdr:col>
      <xdr:colOff>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138684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I38"/>
  <sheetViews>
    <sheetView tabSelected="1" zoomScale="50" zoomScaleNormal="50" workbookViewId="0" topLeftCell="A1">
      <selection activeCell="I42" sqref="I42"/>
    </sheetView>
  </sheetViews>
  <sheetFormatPr defaultColWidth="9.00390625" defaultRowHeight="18"/>
  <cols>
    <col min="1" max="1" width="3.625" style="0" customWidth="1"/>
    <col min="2" max="2" width="22.25390625" style="0" customWidth="1"/>
    <col min="3" max="3" width="20.625" style="0" customWidth="1"/>
    <col min="4" max="7" width="18.125" style="0" customWidth="1"/>
  </cols>
  <sheetData>
    <row r="20" ht="18.75" thickBot="1"/>
    <row r="21" spans="3:7" ht="18.75" thickTop="1">
      <c r="C21" s="18" t="s">
        <v>49</v>
      </c>
      <c r="D21" s="30" t="s">
        <v>40</v>
      </c>
      <c r="E21" s="31" t="s">
        <v>41</v>
      </c>
      <c r="F21" s="31" t="s">
        <v>38</v>
      </c>
      <c r="G21" s="32" t="s">
        <v>42</v>
      </c>
    </row>
    <row r="22" spans="1:7" ht="18.75" thickBot="1">
      <c r="A22" s="83" t="s">
        <v>44</v>
      </c>
      <c r="B22" s="84" t="s">
        <v>45</v>
      </c>
      <c r="C22" s="85">
        <v>31868</v>
      </c>
      <c r="D22" s="86">
        <v>0.03205</v>
      </c>
      <c r="E22" s="86">
        <v>0.03205</v>
      </c>
      <c r="F22" s="86">
        <v>0.00184</v>
      </c>
      <c r="G22" s="87" t="s">
        <v>46</v>
      </c>
    </row>
    <row r="23" spans="1:7" ht="18.75" thickBot="1">
      <c r="A23" s="39" t="s">
        <v>47</v>
      </c>
      <c r="B23" s="40" t="s">
        <v>48</v>
      </c>
      <c r="C23" s="41">
        <v>32401</v>
      </c>
      <c r="D23" s="42">
        <v>0.01876</v>
      </c>
      <c r="E23" s="42">
        <v>0.03866</v>
      </c>
      <c r="F23" s="42">
        <v>0.00152</v>
      </c>
      <c r="G23" s="43" t="s">
        <v>46</v>
      </c>
    </row>
    <row r="24" spans="1:7" ht="18.75" thickBot="1">
      <c r="A24" s="39" t="s">
        <v>51</v>
      </c>
      <c r="B24" s="40" t="s">
        <v>52</v>
      </c>
      <c r="C24" s="41">
        <v>32843</v>
      </c>
      <c r="D24" s="42">
        <v>0.01646</v>
      </c>
      <c r="E24" s="42">
        <v>0.03431</v>
      </c>
      <c r="F24" s="42">
        <v>0.00187</v>
      </c>
      <c r="G24" s="43" t="s">
        <v>46</v>
      </c>
    </row>
    <row r="25" spans="1:7" ht="18.75" thickBot="1">
      <c r="A25" s="39" t="s">
        <v>53</v>
      </c>
      <c r="B25" s="40" t="s">
        <v>54</v>
      </c>
      <c r="C25" s="41">
        <v>33055</v>
      </c>
      <c r="D25" s="42">
        <v>0.01</v>
      </c>
      <c r="E25" s="42">
        <v>0.03579</v>
      </c>
      <c r="F25" s="42">
        <v>0.0015</v>
      </c>
      <c r="G25" s="43" t="s">
        <v>46</v>
      </c>
    </row>
    <row r="26" spans="1:7" ht="18.75" thickBot="1">
      <c r="A26" s="39" t="s">
        <v>55</v>
      </c>
      <c r="B26" s="40" t="s">
        <v>56</v>
      </c>
      <c r="C26" s="41">
        <v>33404</v>
      </c>
      <c r="D26" s="42">
        <v>0.01</v>
      </c>
      <c r="E26" s="42">
        <v>0.03414</v>
      </c>
      <c r="F26" s="42">
        <v>0.0011</v>
      </c>
      <c r="G26" s="43" t="s">
        <v>46</v>
      </c>
    </row>
    <row r="27" spans="1:7" ht="18.75" thickBot="1">
      <c r="A27" s="39" t="s">
        <v>57</v>
      </c>
      <c r="B27" s="40" t="s">
        <v>58</v>
      </c>
      <c r="C27" s="41">
        <v>34060</v>
      </c>
      <c r="D27" s="42">
        <v>0.01</v>
      </c>
      <c r="E27" s="42">
        <v>0.03169</v>
      </c>
      <c r="F27" s="42">
        <v>0.00142</v>
      </c>
      <c r="G27" s="43" t="s">
        <v>46</v>
      </c>
    </row>
    <row r="28" spans="1:7" ht="18.75" thickBot="1">
      <c r="A28" s="39" t="s">
        <v>59</v>
      </c>
      <c r="B28" s="40" t="s">
        <v>60</v>
      </c>
      <c r="C28" s="41">
        <v>34516</v>
      </c>
      <c r="D28" s="42">
        <v>0.01</v>
      </c>
      <c r="E28" s="42">
        <v>0.03526</v>
      </c>
      <c r="F28" s="42">
        <v>0.00157</v>
      </c>
      <c r="G28" s="43" t="s">
        <v>46</v>
      </c>
    </row>
    <row r="29" spans="1:7" ht="18.75" thickBot="1">
      <c r="A29" s="39" t="s">
        <v>63</v>
      </c>
      <c r="B29" s="40" t="s">
        <v>64</v>
      </c>
      <c r="C29" s="41">
        <v>34639</v>
      </c>
      <c r="D29" s="42">
        <v>0.01</v>
      </c>
      <c r="E29" s="42">
        <v>0.0487</v>
      </c>
      <c r="F29" s="42">
        <v>0.00131</v>
      </c>
      <c r="G29" s="43" t="s">
        <v>46</v>
      </c>
    </row>
    <row r="30" spans="1:7" ht="18.75" thickBot="1">
      <c r="A30" s="39" t="s">
        <v>65</v>
      </c>
      <c r="B30" s="40" t="s">
        <v>66</v>
      </c>
      <c r="C30" s="41">
        <v>34973</v>
      </c>
      <c r="D30" s="42">
        <v>0.01</v>
      </c>
      <c r="E30" s="42">
        <v>0.05371</v>
      </c>
      <c r="F30" s="42">
        <v>0.00152</v>
      </c>
      <c r="G30" s="43" t="s">
        <v>46</v>
      </c>
    </row>
    <row r="31" spans="1:7" ht="18.75" thickBot="1">
      <c r="A31" s="39" t="s">
        <v>67</v>
      </c>
      <c r="B31" s="40" t="s">
        <v>68</v>
      </c>
      <c r="C31" s="41">
        <v>35339</v>
      </c>
      <c r="D31" s="42">
        <v>0.01</v>
      </c>
      <c r="E31" s="42">
        <v>0.05587</v>
      </c>
      <c r="F31" s="42">
        <v>0.00152</v>
      </c>
      <c r="G31" s="43" t="s">
        <v>46</v>
      </c>
    </row>
    <row r="32" spans="1:7" ht="18.75" thickBot="1">
      <c r="A32" s="39" t="s">
        <v>70</v>
      </c>
      <c r="B32" s="40" t="s">
        <v>68</v>
      </c>
      <c r="C32" s="41">
        <v>35339</v>
      </c>
      <c r="D32" s="42">
        <v>0.01</v>
      </c>
      <c r="E32" s="42">
        <v>0.05587</v>
      </c>
      <c r="F32" s="42">
        <v>0.00157</v>
      </c>
      <c r="G32" s="43" t="s">
        <v>46</v>
      </c>
    </row>
    <row r="33" spans="1:7" ht="18.75" thickBot="1">
      <c r="A33" s="69" t="s">
        <v>81</v>
      </c>
      <c r="B33" s="70" t="s">
        <v>82</v>
      </c>
      <c r="C33" s="71">
        <v>36251</v>
      </c>
      <c r="D33" s="42">
        <v>0.01</v>
      </c>
      <c r="E33" s="42">
        <v>0</v>
      </c>
      <c r="F33" s="42">
        <v>0.00157</v>
      </c>
      <c r="G33" s="43">
        <v>0.05587</v>
      </c>
    </row>
    <row r="34" spans="1:7" ht="18.75" thickBot="1">
      <c r="A34" s="69" t="s">
        <v>84</v>
      </c>
      <c r="B34" s="70" t="s">
        <v>71</v>
      </c>
      <c r="C34" s="71">
        <v>36770</v>
      </c>
      <c r="D34" s="42">
        <v>0.0102</v>
      </c>
      <c r="E34" s="42">
        <v>0</v>
      </c>
      <c r="F34" s="42">
        <v>0.00152</v>
      </c>
      <c r="G34" s="43">
        <v>0.05696</v>
      </c>
    </row>
    <row r="35" spans="1:7" ht="18.75" thickBot="1">
      <c r="A35" s="69" t="s">
        <v>85</v>
      </c>
      <c r="B35" s="70" t="s">
        <v>87</v>
      </c>
      <c r="C35" s="71">
        <v>36982</v>
      </c>
      <c r="D35" s="42">
        <v>0.0102</v>
      </c>
      <c r="E35" s="42">
        <v>0</v>
      </c>
      <c r="F35" s="42">
        <v>0.00152</v>
      </c>
      <c r="G35" s="43">
        <v>0.0571</v>
      </c>
    </row>
    <row r="36" spans="1:9" ht="18.75" thickBot="1">
      <c r="A36" s="91" t="s">
        <v>86</v>
      </c>
      <c r="B36" s="56" t="s">
        <v>88</v>
      </c>
      <c r="C36" s="92">
        <v>37653</v>
      </c>
      <c r="D36" s="93">
        <v>0.01173</v>
      </c>
      <c r="E36" s="93">
        <v>0</v>
      </c>
      <c r="F36" s="93">
        <v>0.00152</v>
      </c>
      <c r="G36" s="94">
        <v>0.05754</v>
      </c>
      <c r="H36" s="7" t="s">
        <v>97</v>
      </c>
      <c r="I36" s="7"/>
    </row>
    <row r="37" spans="1:7" ht="18.75" thickBot="1">
      <c r="A37" s="47" t="s">
        <v>91</v>
      </c>
      <c r="B37" s="48" t="s">
        <v>95</v>
      </c>
      <c r="C37" s="49">
        <v>38899</v>
      </c>
      <c r="D37" s="50">
        <v>0.01173</v>
      </c>
      <c r="E37" s="50">
        <v>0</v>
      </c>
      <c r="F37" s="50">
        <v>0.00152</v>
      </c>
      <c r="G37" s="51">
        <f>0.05754+0.00173</f>
        <v>0.05927</v>
      </c>
    </row>
    <row r="38" spans="1:7" ht="18.75" thickBot="1">
      <c r="A38" s="47" t="s">
        <v>92</v>
      </c>
      <c r="B38" s="48" t="s">
        <v>96</v>
      </c>
      <c r="C38" s="49">
        <v>38899</v>
      </c>
      <c r="D38" s="50">
        <v>0.01173</v>
      </c>
      <c r="E38" s="50">
        <v>0</v>
      </c>
      <c r="F38" s="50">
        <v>0.00152</v>
      </c>
      <c r="G38" s="51">
        <f>0.05754+0.00399</f>
        <v>0.06153</v>
      </c>
    </row>
  </sheetData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2"/>
    </sheetView>
  </sheetViews>
  <sheetFormatPr defaultColWidth="9.00390625" defaultRowHeight="18"/>
  <cols>
    <col min="1" max="1" width="3.625" style="0" customWidth="1"/>
    <col min="2" max="2" width="22.25390625" style="0" customWidth="1"/>
    <col min="3" max="3" width="20.625" style="0" customWidth="1"/>
    <col min="4" max="7" width="18.125" style="0" customWidth="1"/>
    <col min="8" max="8" width="9.625" style="0" bestFit="1" customWidth="1"/>
  </cols>
  <sheetData>
    <row r="1" spans="1:3" ht="25.5" customHeight="1" thickTop="1">
      <c r="A1" s="95" t="s">
        <v>37</v>
      </c>
      <c r="B1" s="96"/>
      <c r="C1" s="97"/>
    </row>
    <row r="2" spans="1:3" ht="18.75" thickBot="1">
      <c r="A2" s="98"/>
      <c r="B2" s="99"/>
      <c r="C2" s="100"/>
    </row>
    <row r="3" spans="3:7" ht="18.75" thickTop="1">
      <c r="C3" s="18" t="s">
        <v>49</v>
      </c>
      <c r="D3" s="30" t="s">
        <v>40</v>
      </c>
      <c r="E3" s="31" t="s">
        <v>41</v>
      </c>
      <c r="F3" s="31" t="s">
        <v>38</v>
      </c>
      <c r="G3" s="32" t="s">
        <v>42</v>
      </c>
    </row>
    <row r="4" spans="1:7" ht="18.75" thickBot="1">
      <c r="A4" s="101" t="s">
        <v>61</v>
      </c>
      <c r="B4" s="101"/>
      <c r="C4" s="33" t="s">
        <v>62</v>
      </c>
      <c r="D4" s="44" t="s">
        <v>50</v>
      </c>
      <c r="E4" s="45" t="s">
        <v>43</v>
      </c>
      <c r="F4" s="45" t="s">
        <v>39</v>
      </c>
      <c r="G4" s="46" t="s">
        <v>43</v>
      </c>
    </row>
    <row r="5" spans="1:7" ht="18">
      <c r="A5" s="79"/>
      <c r="B5" s="80"/>
      <c r="C5" s="81" t="s">
        <v>78</v>
      </c>
      <c r="D5" s="80"/>
      <c r="E5" s="80"/>
      <c r="F5" s="80"/>
      <c r="G5" s="82"/>
    </row>
    <row r="6" spans="1:7" ht="18.75" thickBot="1">
      <c r="A6" s="83" t="s">
        <v>44</v>
      </c>
      <c r="B6" s="84" t="s">
        <v>45</v>
      </c>
      <c r="C6" s="85">
        <v>31868</v>
      </c>
      <c r="D6" s="86">
        <v>0.03205</v>
      </c>
      <c r="E6" s="86">
        <v>0.03205</v>
      </c>
      <c r="F6" s="86">
        <v>0.00184</v>
      </c>
      <c r="G6" s="87" t="s">
        <v>46</v>
      </c>
    </row>
    <row r="7" spans="1:7" ht="18">
      <c r="A7" s="34"/>
      <c r="B7" s="35" t="s">
        <v>69</v>
      </c>
      <c r="C7" s="36" t="s">
        <v>77</v>
      </c>
      <c r="D7" s="37">
        <f>IF(+D8-D6=0,"no change",+D8-D6)</f>
        <v>-0.013290000000000003</v>
      </c>
      <c r="E7" s="37">
        <f>IF(+E8-E6=0,"no change",+E8-E6)</f>
        <v>0.006609999999999998</v>
      </c>
      <c r="F7" s="37">
        <f>IF(+F8-F6=0,"no change",+F8-F6)</f>
        <v>-0.00031999999999999997</v>
      </c>
      <c r="G7" s="38" t="s">
        <v>46</v>
      </c>
    </row>
    <row r="8" spans="1:7" ht="18.75" thickBot="1">
      <c r="A8" s="39" t="s">
        <v>47</v>
      </c>
      <c r="B8" s="40" t="s">
        <v>48</v>
      </c>
      <c r="C8" s="41">
        <v>32401</v>
      </c>
      <c r="D8" s="42">
        <v>0.01876</v>
      </c>
      <c r="E8" s="42">
        <v>0.03866</v>
      </c>
      <c r="F8" s="42">
        <v>0.00152</v>
      </c>
      <c r="G8" s="43" t="s">
        <v>46</v>
      </c>
    </row>
    <row r="9" spans="1:7" ht="18">
      <c r="A9" s="34"/>
      <c r="B9" s="35" t="s">
        <v>69</v>
      </c>
      <c r="C9" s="36" t="s">
        <v>77</v>
      </c>
      <c r="D9" s="37">
        <f>IF(+D10-D8=0,"no change",+D10-D8)</f>
        <v>-0.0023</v>
      </c>
      <c r="E9" s="37">
        <f>IF(+E10-E8=0,"no change",+E10-E8)</f>
        <v>-0.00435</v>
      </c>
      <c r="F9" s="37">
        <f>IF(+F10-F8=0,"no change",+F10-F8)</f>
        <v>0.00034999999999999983</v>
      </c>
      <c r="G9" s="38" t="s">
        <v>46</v>
      </c>
    </row>
    <row r="10" spans="1:7" ht="18.75" thickBot="1">
      <c r="A10" s="39" t="s">
        <v>51</v>
      </c>
      <c r="B10" s="40" t="s">
        <v>52</v>
      </c>
      <c r="C10" s="41">
        <v>32843</v>
      </c>
      <c r="D10" s="42">
        <v>0.01646</v>
      </c>
      <c r="E10" s="42">
        <v>0.03431</v>
      </c>
      <c r="F10" s="42">
        <v>0.00187</v>
      </c>
      <c r="G10" s="43" t="s">
        <v>46</v>
      </c>
    </row>
    <row r="11" spans="1:7" ht="18">
      <c r="A11" s="34"/>
      <c r="B11" s="35" t="s">
        <v>69</v>
      </c>
      <c r="C11" s="36" t="s">
        <v>75</v>
      </c>
      <c r="D11" s="37">
        <f>IF(+D12-D10=0,"no change",+D12-D10)</f>
        <v>-0.006459999999999999</v>
      </c>
      <c r="E11" s="37">
        <f>IF(+E12-E10=0,"no change",+E12-E10)</f>
        <v>0.0014800000000000021</v>
      </c>
      <c r="F11" s="37">
        <f>IF(+F12-F10=0,"no change",+F12-F10)</f>
        <v>-0.0003699999999999999</v>
      </c>
      <c r="G11" s="38" t="s">
        <v>46</v>
      </c>
    </row>
    <row r="12" spans="1:7" ht="18.75" thickBot="1">
      <c r="A12" s="39" t="s">
        <v>53</v>
      </c>
      <c r="B12" s="40" t="s">
        <v>54</v>
      </c>
      <c r="C12" s="41">
        <v>33055</v>
      </c>
      <c r="D12" s="42">
        <v>0.01</v>
      </c>
      <c r="E12" s="42">
        <v>0.03579</v>
      </c>
      <c r="F12" s="42">
        <v>0.0015</v>
      </c>
      <c r="G12" s="43" t="s">
        <v>46</v>
      </c>
    </row>
    <row r="13" spans="1:7" ht="18">
      <c r="A13" s="34"/>
      <c r="B13" s="35" t="s">
        <v>69</v>
      </c>
      <c r="C13" s="36" t="s">
        <v>75</v>
      </c>
      <c r="D13" s="37" t="str">
        <f>IF(+D14-D12=0,"no change",+D14-D12)</f>
        <v>no change</v>
      </c>
      <c r="E13" s="37">
        <f>IF(+E14-E12=0,"no change",+E14-E12)</f>
        <v>-0.0016500000000000056</v>
      </c>
      <c r="F13" s="37">
        <f>IF(+F14-F12=0,"no change",+F14-F12)</f>
        <v>-0.00039999999999999996</v>
      </c>
      <c r="G13" s="38" t="s">
        <v>46</v>
      </c>
    </row>
    <row r="14" spans="1:7" ht="18.75" thickBot="1">
      <c r="A14" s="39" t="s">
        <v>55</v>
      </c>
      <c r="B14" s="40" t="s">
        <v>56</v>
      </c>
      <c r="C14" s="41">
        <v>33404</v>
      </c>
      <c r="D14" s="42">
        <v>0.01</v>
      </c>
      <c r="E14" s="42">
        <v>0.03414</v>
      </c>
      <c r="F14" s="42">
        <v>0.0011</v>
      </c>
      <c r="G14" s="43" t="s">
        <v>46</v>
      </c>
    </row>
    <row r="15" spans="1:7" ht="18">
      <c r="A15" s="34"/>
      <c r="B15" s="35" t="s">
        <v>69</v>
      </c>
      <c r="C15" s="36" t="s">
        <v>75</v>
      </c>
      <c r="D15" s="37" t="str">
        <f>IF(+D16-D14=0,"no change",+D16-D14)</f>
        <v>no change</v>
      </c>
      <c r="E15" s="37">
        <f>IF(+E16-E14=0,"no change",+E16-E14)</f>
        <v>-0.002449999999999994</v>
      </c>
      <c r="F15" s="37">
        <f>IF(+F16-F14=0,"no change",+F16-F14)</f>
        <v>0.00031999999999999997</v>
      </c>
      <c r="G15" s="38" t="s">
        <v>46</v>
      </c>
    </row>
    <row r="16" spans="1:7" ht="18.75" thickBot="1">
      <c r="A16" s="39" t="s">
        <v>57</v>
      </c>
      <c r="B16" s="40" t="s">
        <v>58</v>
      </c>
      <c r="C16" s="41">
        <v>34060</v>
      </c>
      <c r="D16" s="42">
        <v>0.01</v>
      </c>
      <c r="E16" s="42">
        <v>0.03169</v>
      </c>
      <c r="F16" s="42">
        <v>0.00142</v>
      </c>
      <c r="G16" s="43" t="s">
        <v>46</v>
      </c>
    </row>
    <row r="17" spans="1:7" ht="18">
      <c r="A17" s="34"/>
      <c r="B17" s="35" t="s">
        <v>69</v>
      </c>
      <c r="C17" s="36" t="s">
        <v>76</v>
      </c>
      <c r="D17" s="37" t="str">
        <f>IF(+D18-D16=0,"no change",+D18-D16)</f>
        <v>no change</v>
      </c>
      <c r="E17" s="37">
        <f>IF(+E18-E16=0,"no change",+E18-E16)</f>
        <v>0.003569999999999997</v>
      </c>
      <c r="F17" s="37">
        <f>IF(+F18-F16=0,"no change",+F18-F16)</f>
        <v>0.00014999999999999996</v>
      </c>
      <c r="G17" s="38" t="s">
        <v>46</v>
      </c>
    </row>
    <row r="18" spans="1:7" ht="18.75" thickBot="1">
      <c r="A18" s="39" t="s">
        <v>59</v>
      </c>
      <c r="B18" s="40" t="s">
        <v>60</v>
      </c>
      <c r="C18" s="41">
        <v>34516</v>
      </c>
      <c r="D18" s="42">
        <v>0.01</v>
      </c>
      <c r="E18" s="42">
        <v>0.03526</v>
      </c>
      <c r="F18" s="42">
        <v>0.00157</v>
      </c>
      <c r="G18" s="43" t="s">
        <v>46</v>
      </c>
    </row>
    <row r="19" spans="1:7" ht="18">
      <c r="A19" s="34"/>
      <c r="B19" s="35" t="s">
        <v>69</v>
      </c>
      <c r="C19" s="36" t="s">
        <v>75</v>
      </c>
      <c r="D19" s="37" t="str">
        <f>IF(+D20-D18=0,"no change",+D20-D18)</f>
        <v>no change</v>
      </c>
      <c r="E19" s="37">
        <f>IF(+E20-E18=0,"no change",+E20-E18)</f>
        <v>0.01344</v>
      </c>
      <c r="F19" s="37">
        <f>IF(+F20-F18=0,"no change",+F20-F18)</f>
        <v>-0.00026000000000000003</v>
      </c>
      <c r="G19" s="38" t="s">
        <v>46</v>
      </c>
    </row>
    <row r="20" spans="1:7" ht="18.75" thickBot="1">
      <c r="A20" s="39" t="s">
        <v>63</v>
      </c>
      <c r="B20" s="40" t="s">
        <v>64</v>
      </c>
      <c r="C20" s="41">
        <v>34639</v>
      </c>
      <c r="D20" s="42">
        <v>0.01</v>
      </c>
      <c r="E20" s="42">
        <v>0.0487</v>
      </c>
      <c r="F20" s="42">
        <v>0.00131</v>
      </c>
      <c r="G20" s="43" t="s">
        <v>46</v>
      </c>
    </row>
    <row r="21" spans="1:7" ht="18">
      <c r="A21" s="34"/>
      <c r="B21" s="35" t="s">
        <v>69</v>
      </c>
      <c r="C21" s="36" t="s">
        <v>72</v>
      </c>
      <c r="D21" s="37" t="str">
        <f>IF(+D22-D20=0,"no change",+D22-D20)</f>
        <v>no change</v>
      </c>
      <c r="E21" s="37">
        <f>IF(+E22-E20=0,"no change",+E22-E20)</f>
        <v>0.0050100000000000006</v>
      </c>
      <c r="F21" s="37">
        <f>IF(+F22-F20=0,"no change",+F22-F20)</f>
        <v>0.00021000000000000012</v>
      </c>
      <c r="G21" s="38" t="s">
        <v>46</v>
      </c>
    </row>
    <row r="22" spans="1:7" ht="18.75" thickBot="1">
      <c r="A22" s="39" t="s">
        <v>65</v>
      </c>
      <c r="B22" s="40" t="s">
        <v>66</v>
      </c>
      <c r="C22" s="41">
        <v>34973</v>
      </c>
      <c r="D22" s="42">
        <v>0.01</v>
      </c>
      <c r="E22" s="42">
        <v>0.05371</v>
      </c>
      <c r="F22" s="42">
        <v>0.00152</v>
      </c>
      <c r="G22" s="43" t="s">
        <v>46</v>
      </c>
    </row>
    <row r="23" spans="1:7" ht="18">
      <c r="A23" s="34"/>
      <c r="B23" s="35" t="s">
        <v>69</v>
      </c>
      <c r="C23" s="36" t="s">
        <v>73</v>
      </c>
      <c r="D23" s="37" t="str">
        <f>IF(+D24-D22=0,"no change",+D24-D22)</f>
        <v>no change</v>
      </c>
      <c r="E23" s="37">
        <f>IF(+E24-E22=0,"no change",+E24-E22)</f>
        <v>0.002160000000000002</v>
      </c>
      <c r="F23" s="37" t="str">
        <f>IF(+F24-F22=0,"no change",+F24-F22)</f>
        <v>no change</v>
      </c>
      <c r="G23" s="38" t="s">
        <v>46</v>
      </c>
    </row>
    <row r="24" spans="1:7" ht="18.75" thickBot="1">
      <c r="A24" s="39" t="s">
        <v>67</v>
      </c>
      <c r="B24" s="40" t="s">
        <v>68</v>
      </c>
      <c r="C24" s="41">
        <v>35339</v>
      </c>
      <c r="D24" s="42">
        <v>0.01</v>
      </c>
      <c r="E24" s="42">
        <v>0.05587</v>
      </c>
      <c r="F24" s="42">
        <v>0.00152</v>
      </c>
      <c r="G24" s="43" t="s">
        <v>46</v>
      </c>
    </row>
    <row r="25" spans="1:7" ht="18">
      <c r="A25" s="34"/>
      <c r="B25" s="35" t="s">
        <v>69</v>
      </c>
      <c r="C25" s="36" t="s">
        <v>74</v>
      </c>
      <c r="D25" s="37" t="str">
        <f>IF(+D26-D24=0,"no change",+D26-D24)</f>
        <v>no change</v>
      </c>
      <c r="E25" s="37" t="str">
        <f>IF(+E26-E24=0,"no change",+E26-E24)</f>
        <v>no change</v>
      </c>
      <c r="F25" s="37">
        <f>IF(+F26-F24=0,"no change",+F26-F24)</f>
        <v>4.9999999999999914E-05</v>
      </c>
      <c r="G25" s="38" t="s">
        <v>46</v>
      </c>
    </row>
    <row r="26" spans="1:7" ht="18.75" thickBot="1">
      <c r="A26" s="39" t="s">
        <v>70</v>
      </c>
      <c r="B26" s="40" t="s">
        <v>68</v>
      </c>
      <c r="C26" s="41">
        <v>35339</v>
      </c>
      <c r="D26" s="42">
        <v>0.01</v>
      </c>
      <c r="E26" s="42">
        <v>0.05587</v>
      </c>
      <c r="F26" s="42">
        <v>0.00157</v>
      </c>
      <c r="G26" s="43" t="s">
        <v>46</v>
      </c>
    </row>
    <row r="27" spans="1:7" ht="18">
      <c r="A27" s="66"/>
      <c r="B27" s="67" t="s">
        <v>69</v>
      </c>
      <c r="C27" s="68" t="s">
        <v>80</v>
      </c>
      <c r="D27" s="37" t="str">
        <f>IF(+D28-D26=0,"no change",+D28-D26)</f>
        <v>no change</v>
      </c>
      <c r="E27" s="37">
        <f>-E26</f>
        <v>-0.05587</v>
      </c>
      <c r="F27" s="37" t="str">
        <f>IF(+F28-F26=0,"no change",+F28-F26)</f>
        <v>no change</v>
      </c>
      <c r="G27" s="37">
        <f>+G28</f>
        <v>0.05587</v>
      </c>
    </row>
    <row r="28" spans="1:7" ht="18.75" thickBot="1">
      <c r="A28" s="69" t="s">
        <v>81</v>
      </c>
      <c r="B28" s="70" t="s">
        <v>82</v>
      </c>
      <c r="C28" s="71">
        <v>36251</v>
      </c>
      <c r="D28" s="42">
        <v>0.01</v>
      </c>
      <c r="E28" s="72">
        <v>0</v>
      </c>
      <c r="F28" s="42">
        <v>0.00157</v>
      </c>
      <c r="G28" s="43">
        <v>0.05587</v>
      </c>
    </row>
    <row r="29" spans="1:7" ht="18">
      <c r="A29" s="52"/>
      <c r="B29" s="53" t="s">
        <v>69</v>
      </c>
      <c r="C29" s="54" t="s">
        <v>83</v>
      </c>
      <c r="D29" s="55">
        <f>IF(+D30-D28=0,"no change",+D30-D28)</f>
        <v>0.00020000000000000052</v>
      </c>
      <c r="E29" s="55" t="str">
        <f>IF(+E30-E28=0,"no change",+E30-E28)</f>
        <v>no change</v>
      </c>
      <c r="F29" s="55">
        <f>IF(+F30-F28=0,"no change",+F30-F28)</f>
        <v>-4.9999999999999914E-05</v>
      </c>
      <c r="G29" s="73">
        <f>IF(+G30-G28=0,"no change",+G30-G28)</f>
        <v>0.0010899999999999938</v>
      </c>
    </row>
    <row r="30" spans="1:7" ht="18">
      <c r="A30" s="57" t="s">
        <v>84</v>
      </c>
      <c r="B30" s="58" t="s">
        <v>71</v>
      </c>
      <c r="C30" s="59">
        <v>36770</v>
      </c>
      <c r="D30" s="60">
        <v>0.0102</v>
      </c>
      <c r="E30" s="60">
        <v>0</v>
      </c>
      <c r="F30" s="60">
        <v>0.00152</v>
      </c>
      <c r="G30" s="61">
        <v>0.05696</v>
      </c>
    </row>
    <row r="31" spans="1:7" ht="18.75" thickBot="1">
      <c r="A31" s="62"/>
      <c r="B31" s="56"/>
      <c r="C31" s="65" t="s">
        <v>79</v>
      </c>
      <c r="D31" s="63"/>
      <c r="E31" s="63"/>
      <c r="F31" s="63"/>
      <c r="G31" s="64"/>
    </row>
    <row r="32" spans="1:7" ht="18">
      <c r="A32" s="66"/>
      <c r="B32" s="67" t="s">
        <v>69</v>
      </c>
      <c r="C32" s="68" t="s">
        <v>89</v>
      </c>
      <c r="D32" s="37" t="str">
        <f>IF(+D33-D30=0,"no change",+D33-D30)</f>
        <v>no change</v>
      </c>
      <c r="E32" s="37" t="str">
        <f>IF(+E33-E30=0,"no change",+E33-E30)</f>
        <v>no change</v>
      </c>
      <c r="F32" s="37" t="str">
        <f>IF(+F33-F30=0,"no change",+F33-F30)</f>
        <v>no change</v>
      </c>
      <c r="G32" s="38">
        <f>IF(+G33-G30=0,"no change",+G33-G30)</f>
        <v>0.00014000000000000123</v>
      </c>
    </row>
    <row r="33" spans="1:7" ht="18.75" thickBot="1">
      <c r="A33" s="69" t="s">
        <v>85</v>
      </c>
      <c r="B33" s="70" t="s">
        <v>87</v>
      </c>
      <c r="C33" s="71">
        <v>36982</v>
      </c>
      <c r="D33" s="42">
        <v>0.0102</v>
      </c>
      <c r="E33" s="42">
        <v>0</v>
      </c>
      <c r="F33" s="42">
        <v>0.00152</v>
      </c>
      <c r="G33" s="43">
        <v>0.0571</v>
      </c>
    </row>
    <row r="34" spans="1:7" ht="18">
      <c r="A34" s="66"/>
      <c r="B34" s="67" t="s">
        <v>69</v>
      </c>
      <c r="C34" s="68" t="s">
        <v>90</v>
      </c>
      <c r="D34" s="37">
        <f>IF(+D35-D33=0,"no change",+D35-D33)</f>
        <v>0.0015300000000000001</v>
      </c>
      <c r="E34" s="37">
        <v>0</v>
      </c>
      <c r="F34" s="37" t="str">
        <f>IF(+F35-F33=0,"no change",+F35-F33)</f>
        <v>no change</v>
      </c>
      <c r="G34" s="38">
        <f>IF(+G35-G33=0,"no change",+G35-G33)</f>
        <v>0.0004400000000000029</v>
      </c>
    </row>
    <row r="35" spans="1:8" ht="18.75" thickBot="1">
      <c r="A35" s="69" t="s">
        <v>86</v>
      </c>
      <c r="B35" s="70" t="s">
        <v>88</v>
      </c>
      <c r="C35" s="71">
        <v>37653</v>
      </c>
      <c r="D35" s="42">
        <v>0.01173</v>
      </c>
      <c r="E35" s="42">
        <v>0</v>
      </c>
      <c r="F35" s="42">
        <v>0.00152</v>
      </c>
      <c r="G35" s="43">
        <v>0.05754</v>
      </c>
      <c r="H35" s="88">
        <v>0.057</v>
      </c>
    </row>
    <row r="36" spans="1:8" ht="18">
      <c r="A36" s="74"/>
      <c r="B36" s="75" t="s">
        <v>69</v>
      </c>
      <c r="C36" s="76" t="s">
        <v>93</v>
      </c>
      <c r="D36" s="77" t="str">
        <f>IF(+D37-D35=0,"no change",+D37-D35)</f>
        <v>no change</v>
      </c>
      <c r="E36" s="77">
        <v>0</v>
      </c>
      <c r="F36" s="77" t="str">
        <f>IF(+F37-F35=0,"no change",+F37-F35)</f>
        <v>no change</v>
      </c>
      <c r="G36" s="78">
        <f>IF(+G37-G35=0,"no change",+G37-G35)</f>
        <v>0.0017300000000000024</v>
      </c>
      <c r="H36" s="90">
        <f>+G35</f>
        <v>0.05754</v>
      </c>
    </row>
    <row r="37" spans="1:8" ht="18.75" thickBot="1">
      <c r="A37" s="47" t="s">
        <v>91</v>
      </c>
      <c r="B37" s="48" t="s">
        <v>95</v>
      </c>
      <c r="C37" s="49">
        <v>38899</v>
      </c>
      <c r="D37" s="50">
        <v>0.01173</v>
      </c>
      <c r="E37" s="50">
        <v>0</v>
      </c>
      <c r="F37" s="50">
        <v>0.00152</v>
      </c>
      <c r="G37" s="51">
        <f>0.05754+0.00173</f>
        <v>0.05927</v>
      </c>
      <c r="H37" s="89"/>
    </row>
    <row r="38" spans="1:8" ht="18">
      <c r="A38" s="74"/>
      <c r="B38" s="75" t="s">
        <v>69</v>
      </c>
      <c r="C38" s="76" t="s">
        <v>94</v>
      </c>
      <c r="D38" s="77" t="str">
        <f>IF(+D39-D37=0,"no change",+D39-D37)</f>
        <v>no change</v>
      </c>
      <c r="E38" s="77">
        <v>0</v>
      </c>
      <c r="F38" s="77" t="str">
        <f>IF(+F39-F37=0,"no change",+F39-F37)</f>
        <v>no change</v>
      </c>
      <c r="G38" s="78">
        <f>IF(+G39-G37=0,"no change",+G39-G37)</f>
        <v>0.002259999999999998</v>
      </c>
      <c r="H38" s="89"/>
    </row>
    <row r="39" spans="1:8" ht="18.75" thickBot="1">
      <c r="A39" s="47" t="s">
        <v>92</v>
      </c>
      <c r="B39" s="48" t="s">
        <v>96</v>
      </c>
      <c r="C39" s="49">
        <v>38899</v>
      </c>
      <c r="D39" s="50">
        <v>0.01173</v>
      </c>
      <c r="E39" s="50">
        <v>0</v>
      </c>
      <c r="F39" s="50">
        <v>0.00152</v>
      </c>
      <c r="G39" s="51">
        <f>0.05754+0.00399</f>
        <v>0.06153</v>
      </c>
      <c r="H39" s="88">
        <v>0.062</v>
      </c>
    </row>
    <row r="40" ht="18">
      <c r="H40" s="90">
        <f>+G39</f>
        <v>0.06153</v>
      </c>
    </row>
  </sheetData>
  <mergeCells count="2">
    <mergeCell ref="A1:C2"/>
    <mergeCell ref="A4:B4"/>
  </mergeCells>
  <printOptions/>
  <pageMargins left="0.75" right="0.75" top="2.07" bottom="1" header="0.5" footer="0.5"/>
  <pageSetup fitToHeight="1" fitToWidth="1" horizontalDpi="600" verticalDpi="600" orientation="portrait" scale="65" r:id="rId1"/>
  <headerFooter alignWithMargins="0">
    <oddHeader>&amp;RAttachment 2</oddHeader>
  </headerFooter>
  <ignoredErrors>
    <ignoredError sqref="A8 A6 A10 A12 A14 A16 A18 A20 A22 A24 A28 A26 A30 A35 A33 A37 A39" numberStoredAsText="1"/>
    <ignoredError sqref="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75" zoomScaleSheetLayoutView="75" workbookViewId="0" topLeftCell="A19">
      <selection activeCell="A36" sqref="A36"/>
    </sheetView>
  </sheetViews>
  <sheetFormatPr defaultColWidth="9.00390625" defaultRowHeight="18"/>
  <cols>
    <col min="1" max="1" width="10.50390625" style="0" bestFit="1" customWidth="1"/>
    <col min="2" max="4" width="10.125" style="0" customWidth="1"/>
    <col min="5" max="5" width="3.625" style="0" customWidth="1"/>
    <col min="6" max="6" width="27.125" style="0" customWidth="1"/>
    <col min="7" max="12" width="12.625" style="0" customWidth="1"/>
    <col min="13" max="14" width="12.50390625" style="0" customWidth="1"/>
    <col min="15" max="15" width="20.75390625" style="0" customWidth="1"/>
    <col min="16" max="16" width="14.50390625" style="0" customWidth="1"/>
  </cols>
  <sheetData>
    <row r="1" spans="1:10" ht="19.5" customHeight="1">
      <c r="A1" s="110" t="s">
        <v>25</v>
      </c>
      <c r="B1" s="110" t="s">
        <v>26</v>
      </c>
      <c r="C1" s="110" t="s">
        <v>18</v>
      </c>
      <c r="D1" s="110" t="s">
        <v>27</v>
      </c>
      <c r="E1" s="109" t="s">
        <v>0</v>
      </c>
      <c r="F1" s="109"/>
      <c r="G1" s="108"/>
      <c r="J1" s="108"/>
    </row>
    <row r="2" spans="1:10" ht="18.75" customHeight="1" thickBot="1">
      <c r="A2" s="110"/>
      <c r="B2" s="110"/>
      <c r="C2" s="110"/>
      <c r="D2" s="110"/>
      <c r="E2" s="109"/>
      <c r="F2" s="109"/>
      <c r="G2" s="108"/>
      <c r="J2" s="108"/>
    </row>
    <row r="3" spans="1:16" ht="18.75" customHeight="1" thickBot="1">
      <c r="A3" s="110"/>
      <c r="B3" s="110"/>
      <c r="C3" s="110"/>
      <c r="D3" s="110"/>
      <c r="E3" s="109"/>
      <c r="F3" s="109"/>
      <c r="G3" s="108"/>
      <c r="J3" s="108"/>
      <c r="K3" s="102" t="s">
        <v>11</v>
      </c>
      <c r="L3" s="103"/>
      <c r="M3" s="102" t="s">
        <v>10</v>
      </c>
      <c r="N3" s="103"/>
      <c r="O3" s="104" t="s">
        <v>12</v>
      </c>
      <c r="P3" s="105"/>
    </row>
    <row r="4" spans="1:16" ht="18" customHeight="1">
      <c r="A4" s="110"/>
      <c r="B4" s="110"/>
      <c r="C4" s="110"/>
      <c r="D4" s="110"/>
      <c r="E4" s="108"/>
      <c r="F4" s="108"/>
      <c r="G4" s="1" t="s">
        <v>1</v>
      </c>
      <c r="H4" s="1" t="s">
        <v>3</v>
      </c>
      <c r="I4" s="1" t="s">
        <v>15</v>
      </c>
      <c r="J4" s="1" t="s">
        <v>2</v>
      </c>
      <c r="K4" s="1" t="s">
        <v>8</v>
      </c>
      <c r="L4" s="1" t="s">
        <v>9</v>
      </c>
      <c r="M4" s="1" t="s">
        <v>8</v>
      </c>
      <c r="N4" s="1" t="s">
        <v>9</v>
      </c>
      <c r="O4" s="3" t="s">
        <v>8</v>
      </c>
      <c r="P4" s="3" t="s">
        <v>9</v>
      </c>
    </row>
    <row r="5" spans="1:16" ht="18">
      <c r="A5" s="108"/>
      <c r="B5" s="108"/>
      <c r="C5" s="108"/>
      <c r="D5" s="108"/>
      <c r="E5" s="108"/>
      <c r="F5" s="108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8">
      <c r="A6" s="7"/>
      <c r="B6" s="7"/>
      <c r="C6" s="8"/>
      <c r="D6" s="8"/>
      <c r="E6" s="7"/>
      <c r="F6" s="107" t="s">
        <v>17</v>
      </c>
      <c r="G6" s="107"/>
      <c r="H6" s="7"/>
      <c r="I6" s="7"/>
      <c r="J6" s="7"/>
      <c r="K6" s="7"/>
      <c r="L6" s="7"/>
      <c r="M6" s="7"/>
      <c r="N6" s="7"/>
      <c r="O6" s="2"/>
      <c r="P6" s="2"/>
    </row>
    <row r="7" spans="1:16" ht="18">
      <c r="A7" s="9">
        <v>36893</v>
      </c>
      <c r="B7" s="9">
        <v>36902</v>
      </c>
      <c r="C7" s="9">
        <v>36902</v>
      </c>
      <c r="D7" s="8">
        <f>+B7-A7</f>
        <v>9</v>
      </c>
      <c r="E7" s="7"/>
      <c r="F7" s="7" t="s">
        <v>20</v>
      </c>
      <c r="G7" s="10" t="s">
        <v>19</v>
      </c>
      <c r="H7" s="10" t="s">
        <v>4</v>
      </c>
      <c r="I7" s="10" t="s">
        <v>21</v>
      </c>
      <c r="J7" s="5">
        <v>51300</v>
      </c>
      <c r="K7" s="7"/>
      <c r="L7" s="7"/>
      <c r="M7" s="7"/>
      <c r="N7" s="7"/>
      <c r="O7" s="2"/>
      <c r="P7" s="2"/>
    </row>
    <row r="8" spans="1:16" ht="18">
      <c r="A8" s="9">
        <v>36952</v>
      </c>
      <c r="B8" s="9">
        <v>36978</v>
      </c>
      <c r="C8" s="9">
        <v>36978</v>
      </c>
      <c r="D8" s="8">
        <f>+B8-A8</f>
        <v>26</v>
      </c>
      <c r="E8" s="7"/>
      <c r="F8" s="7" t="s">
        <v>6</v>
      </c>
      <c r="G8" s="10" t="s">
        <v>5</v>
      </c>
      <c r="H8" s="10" t="s">
        <v>4</v>
      </c>
      <c r="I8" s="10" t="s">
        <v>14</v>
      </c>
      <c r="J8" s="10"/>
      <c r="K8" s="11">
        <v>0.05696</v>
      </c>
      <c r="L8" s="11">
        <v>0.0102</v>
      </c>
      <c r="M8" s="11">
        <v>0.0571</v>
      </c>
      <c r="N8" s="11">
        <v>0.0102</v>
      </c>
      <c r="O8" s="4">
        <f>+M8-K8</f>
        <v>0.00014000000000000123</v>
      </c>
      <c r="P8" s="4">
        <f>+N8-L8</f>
        <v>0</v>
      </c>
    </row>
    <row r="9" spans="1:16" ht="18">
      <c r="A9" s="7"/>
      <c r="B9" s="7"/>
      <c r="C9" s="7"/>
      <c r="D9" s="8">
        <f>+D7+D8</f>
        <v>35</v>
      </c>
      <c r="E9" s="7"/>
      <c r="F9" s="7"/>
      <c r="G9" s="7"/>
      <c r="H9" s="7"/>
      <c r="I9" s="7"/>
      <c r="J9" s="7"/>
      <c r="K9" s="7"/>
      <c r="L9" s="7"/>
      <c r="M9" s="7"/>
      <c r="N9" s="7"/>
      <c r="O9" s="2"/>
      <c r="P9" s="2"/>
    </row>
    <row r="10" spans="1:16" ht="18">
      <c r="A10" s="7"/>
      <c r="B10" s="7"/>
      <c r="C10" s="7"/>
      <c r="D10" s="8">
        <f>+C8-A7</f>
        <v>85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2"/>
      <c r="P10" s="2"/>
    </row>
    <row r="11" spans="4:16" ht="18">
      <c r="D11" s="6"/>
      <c r="O11" s="2"/>
      <c r="P11" s="2"/>
    </row>
    <row r="12" spans="1:16" ht="18">
      <c r="A12" s="12"/>
      <c r="B12" s="12"/>
      <c r="C12" s="13"/>
      <c r="D12" s="13"/>
      <c r="E12" s="12"/>
      <c r="F12" s="106" t="s">
        <v>16</v>
      </c>
      <c r="G12" s="106"/>
      <c r="H12" s="12"/>
      <c r="I12" s="12"/>
      <c r="J12" s="12"/>
      <c r="K12" s="12"/>
      <c r="L12" s="12"/>
      <c r="M12" s="12"/>
      <c r="N12" s="12"/>
      <c r="O12" s="2"/>
      <c r="P12" s="2"/>
    </row>
    <row r="13" spans="1:16" ht="18">
      <c r="A13" s="14">
        <v>37567</v>
      </c>
      <c r="B13" s="14">
        <v>37587</v>
      </c>
      <c r="C13" s="14">
        <v>37587</v>
      </c>
      <c r="D13" s="13">
        <f>+B13-A13</f>
        <v>20</v>
      </c>
      <c r="E13" s="12"/>
      <c r="F13" s="12" t="s">
        <v>23</v>
      </c>
      <c r="G13" s="15" t="s">
        <v>24</v>
      </c>
      <c r="H13" s="12" t="s">
        <v>13</v>
      </c>
      <c r="I13" s="15" t="s">
        <v>22</v>
      </c>
      <c r="J13" s="5">
        <v>597753</v>
      </c>
      <c r="K13" s="12"/>
      <c r="L13" s="12"/>
      <c r="M13" s="12"/>
      <c r="N13" s="12"/>
      <c r="O13" s="2"/>
      <c r="P13" s="2"/>
    </row>
    <row r="14" spans="1:16" ht="18">
      <c r="A14" s="14">
        <v>37617</v>
      </c>
      <c r="B14" s="14">
        <v>37629</v>
      </c>
      <c r="C14" s="14">
        <v>37653</v>
      </c>
      <c r="D14" s="13">
        <f>+B14-A14</f>
        <v>12</v>
      </c>
      <c r="E14" s="12"/>
      <c r="F14" s="12" t="s">
        <v>6</v>
      </c>
      <c r="G14" s="15" t="s">
        <v>7</v>
      </c>
      <c r="H14" s="12" t="s">
        <v>13</v>
      </c>
      <c r="I14" s="15" t="s">
        <v>22</v>
      </c>
      <c r="J14" s="12"/>
      <c r="K14" s="16">
        <v>0.0571</v>
      </c>
      <c r="L14" s="16">
        <v>0.0102</v>
      </c>
      <c r="M14" s="16">
        <v>0.05754</v>
      </c>
      <c r="N14" s="16">
        <v>0.01173</v>
      </c>
      <c r="O14" s="4">
        <f>+M14-K14</f>
        <v>0.0004400000000000029</v>
      </c>
      <c r="P14" s="4">
        <f>+N14-L14</f>
        <v>0.0015300000000000001</v>
      </c>
    </row>
    <row r="15" spans="1:16" ht="18">
      <c r="A15" s="14"/>
      <c r="B15" s="14"/>
      <c r="C15" s="14"/>
      <c r="D15" s="13">
        <f>+D13+D14</f>
        <v>32</v>
      </c>
      <c r="E15" s="12"/>
      <c r="F15" s="12"/>
      <c r="G15" s="15"/>
      <c r="H15" s="12"/>
      <c r="I15" s="15"/>
      <c r="J15" s="12"/>
      <c r="K15" s="16"/>
      <c r="L15" s="16"/>
      <c r="M15" s="16"/>
      <c r="N15" s="16"/>
      <c r="O15" s="4"/>
      <c r="P15" s="4"/>
    </row>
    <row r="16" spans="1:16" ht="18">
      <c r="A16" s="12"/>
      <c r="B16" s="12"/>
      <c r="C16" s="12"/>
      <c r="D16" s="13">
        <f>+C14-A13</f>
        <v>86</v>
      </c>
      <c r="E16" s="12"/>
      <c r="F16" s="12"/>
      <c r="G16" s="12"/>
      <c r="H16" s="17"/>
      <c r="I16" s="12"/>
      <c r="J16" s="12"/>
      <c r="K16" s="12"/>
      <c r="L16" s="12"/>
      <c r="M16" s="12"/>
      <c r="N16" s="12"/>
      <c r="O16" s="2"/>
      <c r="P16" s="2"/>
    </row>
    <row r="18" ht="18">
      <c r="J18" s="5">
        <v>571431</v>
      </c>
    </row>
    <row r="19" ht="18">
      <c r="J19" s="5">
        <v>738443</v>
      </c>
    </row>
    <row r="21" spans="11:14" ht="18">
      <c r="K21" s="20" t="s">
        <v>28</v>
      </c>
      <c r="L21" s="20" t="s">
        <v>29</v>
      </c>
      <c r="M21" s="20" t="s">
        <v>31</v>
      </c>
      <c r="N21" s="20" t="s">
        <v>33</v>
      </c>
    </row>
    <row r="22" spans="11:14" ht="18">
      <c r="K22" s="20" t="s">
        <v>30</v>
      </c>
      <c r="L22" s="20" t="s">
        <v>30</v>
      </c>
      <c r="M22" s="20" t="s">
        <v>32</v>
      </c>
      <c r="N22" s="20" t="s">
        <v>32</v>
      </c>
    </row>
    <row r="23" spans="10:14" ht="18">
      <c r="J23" s="21" t="s">
        <v>34</v>
      </c>
      <c r="K23" s="22">
        <f>+J18</f>
        <v>571431</v>
      </c>
      <c r="L23" s="22">
        <f>+J19</f>
        <v>738443</v>
      </c>
      <c r="M23" s="22">
        <f>+J13</f>
        <v>597753</v>
      </c>
      <c r="N23" s="22">
        <f>+J7</f>
        <v>51300</v>
      </c>
    </row>
    <row r="24" spans="10:15" ht="18">
      <c r="J24" s="23" t="s">
        <v>9</v>
      </c>
      <c r="K24" s="24">
        <v>1868</v>
      </c>
      <c r="L24" s="24">
        <v>970</v>
      </c>
      <c r="M24" s="24">
        <v>438496</v>
      </c>
      <c r="N24" s="25">
        <v>0</v>
      </c>
      <c r="O24" s="26"/>
    </row>
    <row r="25" spans="10:15" ht="18">
      <c r="J25" s="23" t="s">
        <v>8</v>
      </c>
      <c r="K25" s="24">
        <v>569563</v>
      </c>
      <c r="L25" s="24">
        <v>737473</v>
      </c>
      <c r="M25" s="24">
        <v>159257</v>
      </c>
      <c r="N25" s="27">
        <v>51300</v>
      </c>
      <c r="O25" s="28" t="s">
        <v>35</v>
      </c>
    </row>
    <row r="26" spans="11:15" ht="18">
      <c r="K26" s="19"/>
      <c r="L26" s="19"/>
      <c r="M26" s="19"/>
      <c r="N26" s="19"/>
      <c r="O26" s="29" t="s">
        <v>36</v>
      </c>
    </row>
  </sheetData>
  <mergeCells count="14">
    <mergeCell ref="K3:L3"/>
    <mergeCell ref="C1:C4"/>
    <mergeCell ref="B1:B4"/>
    <mergeCell ref="D1:D4"/>
    <mergeCell ref="M3:N3"/>
    <mergeCell ref="O3:P3"/>
    <mergeCell ref="F12:G12"/>
    <mergeCell ref="F6:G6"/>
    <mergeCell ref="G1:G3"/>
    <mergeCell ref="J1:J3"/>
    <mergeCell ref="A5:F5"/>
    <mergeCell ref="E1:F3"/>
    <mergeCell ref="A1:A4"/>
    <mergeCell ref="E4:F4"/>
  </mergeCells>
  <printOptions/>
  <pageMargins left="0.75" right="0.75" top="2.75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Bob Shirley</cp:lastModifiedBy>
  <cp:lastPrinted>2006-06-05T22:06:17Z</cp:lastPrinted>
  <dcterms:created xsi:type="dcterms:W3CDTF">2006-05-17T18:20:22Z</dcterms:created>
  <dcterms:modified xsi:type="dcterms:W3CDTF">2006-06-06T15:50:24Z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060760</vt:lpwstr>
  </property>
  <property fmtid="{D5CDD505-2E9C-101B-9397-08002B2CF9AE}" pid="6" name="IsConfidenti">
    <vt:lpwstr>0</vt:lpwstr>
  </property>
  <property fmtid="{D5CDD505-2E9C-101B-9397-08002B2CF9AE}" pid="7" name="Dat">
    <vt:lpwstr>2006-05-17T00:00:00Z</vt:lpwstr>
  </property>
  <property fmtid="{D5CDD505-2E9C-101B-9397-08002B2CF9AE}" pid="8" name="CaseTy">
    <vt:lpwstr>Petition</vt:lpwstr>
  </property>
  <property fmtid="{D5CDD505-2E9C-101B-9397-08002B2CF9AE}" pid="9" name="OpenedDa">
    <vt:lpwstr>2006-05-10T00:00:00Z</vt:lpwstr>
  </property>
  <property fmtid="{D5CDD505-2E9C-101B-9397-08002B2CF9AE}" pid="10" name="Pref">
    <vt:lpwstr>UT</vt:lpwstr>
  </property>
  <property fmtid="{D5CDD505-2E9C-101B-9397-08002B2CF9AE}" pid="11" name="CaseCompanyNam">
    <vt:lpwstr>Beaver Creek Telephone Company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