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Exhibit RAF-5" sheetId="1" r:id="rId1"/>
  </sheets>
  <externalReferences>
    <externalReference r:id="rId4"/>
  </externalReferences>
  <definedNames>
    <definedName name="CASE">'[1]INPUTS'!$C$10</definedName>
    <definedName name="DISTPT_XDIR">'[1]INTERNAL'!#REF!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<sst xmlns="http://schemas.openxmlformats.org/spreadsheetml/2006/main" count="75" uniqueCount="55">
  <si>
    <t>PUGET SOUND ENERGY - GAS</t>
  </si>
  <si>
    <t>Load Characteristics</t>
  </si>
  <si>
    <t>12 Months Ended June 30, 2001</t>
  </si>
  <si>
    <t>Line No.</t>
  </si>
  <si>
    <t>Customer Class</t>
  </si>
  <si>
    <t>Average Customers</t>
  </si>
  <si>
    <t>Annual Throughput</t>
  </si>
  <si>
    <t xml:space="preserve"> Percent of Total</t>
  </si>
  <si>
    <t>Seasonal Throughput</t>
  </si>
  <si>
    <t>Annual use per Customer</t>
  </si>
  <si>
    <t>Seasonal Use per Customer</t>
  </si>
  <si>
    <t>47 HDD Peak Day Demand</t>
  </si>
  <si>
    <t>Annual Load Factor</t>
  </si>
  <si>
    <t>Seasonal Load Factor</t>
  </si>
  <si>
    <t>(therms)</t>
  </si>
  <si>
    <t>(%)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</si>
  <si>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</si>
  <si>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</si>
  <si>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</si>
  <si>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</si>
  <si>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</si>
  <si>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</si>
  <si>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</si>
  <si>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</si>
  <si>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</si>
  <si>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</si>
  <si>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</si>
  <si>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(1)</t>
  </si>
  <si>
    <t>Residential Heating</t>
  </si>
  <si>
    <t>Rates 11, 16, 23, 24,</t>
  </si>
  <si>
    <t>(2)</t>
  </si>
  <si>
    <t>C &amp; I Heating</t>
  </si>
  <si>
    <t>Rates 31, 36, 51, 61</t>
  </si>
  <si>
    <t>(3)</t>
  </si>
  <si>
    <t>C &amp; I - High Load Factor</t>
  </si>
  <si>
    <t>Rate 41</t>
  </si>
  <si>
    <t>(4)</t>
  </si>
  <si>
    <t>Firm and Interruptible</t>
  </si>
  <si>
    <t>NA</t>
  </si>
  <si>
    <t>Rate 85</t>
  </si>
  <si>
    <t>(5)</t>
  </si>
  <si>
    <t>Rate 86</t>
  </si>
  <si>
    <t>(6)</t>
  </si>
  <si>
    <t>Rate 87</t>
  </si>
  <si>
    <t>(7)</t>
  </si>
  <si>
    <t>Transportation Service</t>
  </si>
  <si>
    <t>Rate 57</t>
  </si>
  <si>
    <t>(8)</t>
  </si>
  <si>
    <t>Transportation Contracts</t>
  </si>
  <si>
    <t>Rates 99, 199, 299</t>
  </si>
  <si>
    <t>(9)</t>
  </si>
  <si>
    <t>CNG Service</t>
  </si>
  <si>
    <t>Rate 50</t>
  </si>
  <si>
    <t>(10)</t>
  </si>
  <si>
    <t>System Total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</si>
</sst>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&quot;$&quot;#,##0.00"/>
    <numFmt numFmtId="172" formatCode="_(&quot;$&quot;* #,##0.00_);_(&quot;$&quot;* \(#,##0.00\);_(&quot;$&quot;* &quot;-&quot;????_);_(@_)"/>
    <numFmt numFmtId="173" formatCode="_(&quot;$&quot;* #,##0.0000_);_(&quot;$&quot;* \(#,##0.0000\);_(&quot;$&quot;* &quot;-&quot;????_);_(@_)"/>
    <numFmt numFmtId="174" formatCode="&quot;$&quot;#,##0;[Red]\-&quot;$&quot;#,##0"/>
    <numFmt numFmtId="175" formatCode="_(&quot;$&quot;* #,##0_);_(&quot;$&quot;* \(#,##0\);_(&quot;$&quot;* &quot;-&quot;??_);_(@_)"/>
    <numFmt numFmtId="176" formatCode="_(* #,##0.0_);_(* \(#,##0.0\);_(* &quot;-&quot;_);_(@_)"/>
    <numFmt numFmtId="177" formatCode="_(* #,##0.0000000000_);_(* \(#,##0.0000000000\);_(* &quot;-&quot;_);_(@_)"/>
    <numFmt numFmtId="178" formatCode="m/d/yyyy"/>
    <numFmt numFmtId="179" formatCode="_(* #,##0.0000000_);_(* \(#,##0.0000000\);_(* &quot;-&quot;???????_);_(@_)"/>
    <numFmt numFmtId="180" formatCode="&quot;$&quot;#,##0\ ;\(&quot;$&quot;#,##0\)"/>
    <numFmt numFmtId="181" formatCode="#,##0.0"/>
    <numFmt numFmtId="182" formatCode="_(* #,##0.0_);_(* \(#,##0.0\);_(* &quot;-&quot;?_);_(@_)"/>
    <numFmt numFmtId="183" formatCode="_(* #,##0.0000_);_(* \(#,##0.0000\);_(* &quot;-&quot;????_);_(@_)"/>
    <numFmt numFmtId="184" formatCode="_(&quot;$&quot;* #,##0.0_);_(&quot;$&quot;* \(#,##0.0\);_(&quot;$&quot;* &quot;-&quot;??_);_(@_)"/>
    <numFmt numFmtId="185" formatCode="_(* #,##0.000000_);_(* \(#,##0.000000\);_(* &quot;-&quot;??????_);_(@_)"/>
    <numFmt numFmtId="186" formatCode="_(* #,##0.00000_);_(* \(#,##0.00000\);_(* &quot;-&quot;????_);_(@_)"/>
    <numFmt numFmtId="187" formatCode="_(* #,##0.000000_);_(* \(#,##0.000000\);_(* &quot;-&quot;????_);_(@_)"/>
    <numFmt numFmtId="188" formatCode="_(* #,##0.0000000_);_(* \(#,##0.0000000\);_(* &quot;-&quot;????_);_(@_)"/>
    <numFmt numFmtId="189" formatCode="_(* #,##0.00000000_);_(* \(#,##0.00000000\);_(* &quot;-&quot;????_);_(@_)"/>
    <numFmt numFmtId="190" formatCode="_(* #,##0.00000_);_(* \(#,##0.00000\);_(* &quot;-&quot;?????_);_(@_)"/>
    <numFmt numFmtId="191" formatCode="_(&quot;$&quot;* #,##0.000_);_(&quot;$&quot;* \(#,##0.000\);_(&quot;$&quot;* &quot;-&quot;????_);_(@_)"/>
    <numFmt numFmtId="192" formatCode="_(&quot;$&quot;* #,##0.0_);_(&quot;$&quot;* \(#,##0.0\);_(&quot;$&quot;* &quot;-&quot;????_);_(@_)"/>
    <numFmt numFmtId="193" formatCode="_(&quot;$&quot;* #,##0_);_(&quot;$&quot;* \(#,##0\);_(&quot;$&quot;* &quot;-&quot;????_);_(@_)"/>
    <numFmt numFmtId="194" formatCode="_(&quot;$&quot;* #,##0.000_);_(&quot;$&quot;* \(#,##0.000\);_(&quot;$&quot;* &quot;-&quot;??_);_(@_)"/>
    <numFmt numFmtId="195" formatCode="_(* #,##0.000_);_(* \(#,##0.000\);_(* &quot;-&quot;???_);_(@_)"/>
    <numFmt numFmtId="196" formatCode="_(* #,##0.0000_);_(* \(#,##0.0000\);_(* &quot;-&quot;???_);_(@_)"/>
    <numFmt numFmtId="197" formatCode="_(* #,##0.00000_);_(* \(#,##0.00000\);_(* &quot;-&quot;???_);_(@_)"/>
    <numFmt numFmtId="198" formatCode="_(* #,##0.00_);_(* \(#,##0.00\);_(* &quot;-&quot;???_);_(@_)"/>
    <numFmt numFmtId="199" formatCode="_(* #,##0.0_);_(* \(#,##0.0\);_(* &quot;-&quot;???_);_(@_)"/>
    <numFmt numFmtId="200" formatCode="_(* #,##0_);_(* \(#,##0\);_(* &quot;-&quot;???_);_(@_)"/>
    <numFmt numFmtId="201" formatCode="_(&quot;$&quot;* #,##0.00000_);_(&quot;$&quot;* \(#,##0.00000\);_(&quot;$&quot;* &quot;-&quot;????_);_(@_)"/>
    <numFmt numFmtId="202" formatCode="_(&quot;$&quot;* #,##0.000000_);_(&quot;$&quot;* \(#,##0.000000\);_(&quot;$&quot;* &quot;-&quot;????_);_(@_)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_(&quot;$&quot;* #,##0.0000_);_(&quot;$&quot;* \(#,##0.0000\);_(&quot;$&quot;* &quot;-&quot;??_);_(@_)"/>
  </numFmts>
  <fonts count="11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6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2" borderId="0">
      <alignment/>
      <protection/>
    </xf>
    <xf numFmtId="41" fontId="0" fillId="3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3" fillId="4" borderId="1">
      <alignment horizontal="left"/>
      <protection locked="0"/>
    </xf>
    <xf numFmtId="10" fontId="3" fillId="4" borderId="1">
      <alignment horizontal="right"/>
      <protection locked="0"/>
    </xf>
    <xf numFmtId="9" fontId="0" fillId="0" borderId="0" applyFont="0" applyFill="0" applyBorder="0" applyAlignment="0" applyProtection="0"/>
    <xf numFmtId="41" fontId="0" fillId="0" borderId="1">
      <alignment/>
      <protection/>
    </xf>
    <xf numFmtId="42" fontId="0" fillId="2" borderId="0">
      <alignment/>
      <protection/>
    </xf>
    <xf numFmtId="42" fontId="4" fillId="4" borderId="2">
      <alignment vertical="center"/>
      <protection/>
    </xf>
    <xf numFmtId="0" fontId="5" fillId="2" borderId="3" applyNumberFormat="0">
      <alignment horizontal="center" vertical="center" wrapText="1"/>
      <protection/>
    </xf>
    <xf numFmtId="10" fontId="0" fillId="2" borderId="0">
      <alignment/>
      <protection/>
    </xf>
    <xf numFmtId="173" fontId="0" fillId="2" borderId="0">
      <alignment/>
      <protection/>
    </xf>
    <xf numFmtId="42" fontId="6" fillId="2" borderId="4">
      <alignment horizontal="left"/>
      <protection/>
    </xf>
    <xf numFmtId="173" fontId="6" fillId="2" borderId="4">
      <alignment horizontal="left"/>
      <protection/>
    </xf>
    <xf numFmtId="41" fontId="4" fillId="2" borderId="0">
      <alignment horizontal="left"/>
      <protection/>
    </xf>
    <xf numFmtId="171" fontId="7" fillId="0" borderId="0">
      <alignment horizontal="left" vertical="center"/>
      <protection/>
    </xf>
    <xf numFmtId="0" fontId="5" fillId="2" borderId="0">
      <alignment horizontal="left" wrapText="1"/>
      <protection/>
    </xf>
    <xf numFmtId="0" fontId="8" fillId="0" borderId="0">
      <alignment horizontal="left" vertical="center"/>
      <protection/>
    </xf>
    <xf numFmtId="41" fontId="5" fillId="2" borderId="0">
      <alignment horizontal="left"/>
      <protection/>
    </xf>
  </cellStyleXfs>
  <cellXfs count="38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165" fontId="0" fillId="0" borderId="0" xfId="17" applyNumberFormat="1" applyFill="1" applyBorder="1" applyAlignment="1">
      <alignment/>
    </xf>
    <xf numFmtId="10" fontId="0" fillId="0" borderId="0" xfId="25" applyNumberFormat="1" applyFill="1" applyBorder="1" applyAlignment="1">
      <alignment/>
    </xf>
    <xf numFmtId="165" fontId="0" fillId="0" borderId="0" xfId="17" applyNumberFormat="1" applyFill="1" applyAlignment="1">
      <alignment/>
    </xf>
    <xf numFmtId="181" fontId="0" fillId="0" borderId="0" xfId="17" applyNumberFormat="1" applyAlignment="1">
      <alignment/>
    </xf>
    <xf numFmtId="0" fontId="6" fillId="0" borderId="0" xfId="0" applyFont="1" applyFill="1" applyBorder="1" applyAlignment="1">
      <alignment horizontal="left" indent="1"/>
    </xf>
    <xf numFmtId="10" fontId="0" fillId="0" borderId="0" xfId="25" applyNumberFormat="1" applyFont="1" applyFill="1" applyBorder="1" applyAlignment="1">
      <alignment horizontal="right"/>
    </xf>
    <xf numFmtId="165" fontId="0" fillId="0" borderId="0" xfId="17" applyNumberFormat="1" applyFont="1" applyFill="1" applyBorder="1" applyAlignment="1">
      <alignment horizontal="right"/>
    </xf>
    <xf numFmtId="165" fontId="0" fillId="0" borderId="0" xfId="17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41" fontId="0" fillId="0" borderId="0" xfId="15" applyFill="1" applyBorder="1">
      <alignment/>
      <protection/>
    </xf>
    <xf numFmtId="0" fontId="0" fillId="0" borderId="9" xfId="0" applyFill="1" applyBorder="1" applyAlignment="1">
      <alignment/>
    </xf>
    <xf numFmtId="0" fontId="0" fillId="0" borderId="3" xfId="0" applyFill="1" applyBorder="1" applyAlignment="1">
      <alignment/>
    </xf>
    <xf numFmtId="165" fontId="0" fillId="0" borderId="3" xfId="17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0" xfId="17" applyNumberFormat="1" applyAlignment="1">
      <alignment/>
    </xf>
    <xf numFmtId="3" fontId="0" fillId="0" borderId="0" xfId="0" applyNumberFormat="1" applyFill="1" applyBorder="1" applyAlignment="1">
      <alignment/>
    </xf>
  </cellXfs>
  <cellStyles count="25">
    <cellStyle name="Normal" xfId="0"/>
    <cellStyle name="Calculation" xfId="15"/>
    <cellStyle name="CheckCell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Input Cells" xfId="23"/>
    <cellStyle name="Input Cells Percent" xfId="24"/>
    <cellStyle name="Percent" xfId="25"/>
    <cellStyle name="Processing" xfId="26"/>
    <cellStyle name="Report" xfId="27"/>
    <cellStyle name="Report Bar" xfId="28"/>
    <cellStyle name="Report Heading" xfId="29"/>
    <cellStyle name="Report Percent" xfId="30"/>
    <cellStyle name="Report Unit Cost" xfId="31"/>
    <cellStyle name="Reports Total" xfId="32"/>
    <cellStyle name="Reports Unit Cost Total" xfId="33"/>
    <cellStyle name="Sub-total" xfId="34"/>
    <cellStyle name="Title: Major" xfId="35"/>
    <cellStyle name="Title: Minor" xfId="36"/>
    <cellStyle name="Title: Worksheet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uget%20Sound\COS%20Model\PSE%20Final%20testing%20income%20tax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REVENUE"/>
      <sheetName val="CLASS"/>
      <sheetName val="FUNCALLOC"/>
      <sheetName val="ACCOUNTALLOC"/>
      <sheetName val="CLASSALLOC"/>
      <sheetName val="ALLOC"/>
      <sheetName val="REV REQ"/>
      <sheetName val="REV REPORT"/>
      <sheetName val="REV REQ REPORT"/>
      <sheetName val="ErrorCheck"/>
    </sheetNames>
    <sheetDataSet>
      <sheetData sheetId="1">
        <row r="10">
          <cell r="C1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J20" sqref="J20"/>
    </sheetView>
  </sheetViews>
  <sheetFormatPr defaultColWidth="9.140625" defaultRowHeight="12.75"/>
  <cols>
    <col min="1" max="1" width="2.7109375" style="3" customWidth="1"/>
    <col min="2" max="2" width="5.28125" style="3" customWidth="1"/>
    <col min="3" max="3" width="23.57421875" style="3" bestFit="1" customWidth="1"/>
    <col min="4" max="4" width="10.421875" style="3" bestFit="1" customWidth="1"/>
    <col min="5" max="5" width="1.57421875" style="3" customWidth="1"/>
    <col min="6" max="6" width="14.00390625" style="3" bestFit="1" customWidth="1"/>
    <col min="7" max="7" width="8.28125" style="3" bestFit="1" customWidth="1"/>
    <col min="8" max="8" width="1.57421875" style="3" customWidth="1"/>
    <col min="9" max="9" width="12.140625" style="3" customWidth="1"/>
    <col min="10" max="10" width="8.140625" style="3" customWidth="1"/>
    <col min="11" max="11" width="1.57421875" style="3" customWidth="1"/>
    <col min="12" max="12" width="13.421875" style="3" customWidth="1"/>
    <col min="13" max="13" width="14.421875" style="3" customWidth="1"/>
    <col min="14" max="14" width="12.421875" style="3" customWidth="1"/>
    <col min="15" max="15" width="2.57421875" style="3" customWidth="1"/>
    <col min="16" max="16" width="12.28125" style="3" customWidth="1"/>
    <col min="17" max="17" width="14.00390625" style="3" customWidth="1"/>
    <col min="18" max="18" width="2.28125" style="3" customWidth="1"/>
    <col min="19" max="19" width="9.140625" style="3" customWidth="1"/>
    <col min="20" max="20" width="10.7109375" style="3" bestFit="1" customWidth="1"/>
    <col min="21" max="16384" width="9.140625" style="3" customWidth="1"/>
  </cols>
  <sheetData>
    <row r="1" spans="2:17" s="1" customFormat="1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ht="12.7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2.75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8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s="11" customFormat="1" ht="38.25">
      <c r="A6" s="8"/>
      <c r="B6" s="9" t="s">
        <v>3</v>
      </c>
      <c r="C6" s="9" t="s">
        <v>4</v>
      </c>
      <c r="D6" s="9" t="s">
        <v>5</v>
      </c>
      <c r="E6" s="9"/>
      <c r="F6" s="9" t="s">
        <v>6</v>
      </c>
      <c r="G6" s="9" t="s">
        <v>7</v>
      </c>
      <c r="H6" s="9"/>
      <c r="I6" s="9" t="s">
        <v>8</v>
      </c>
      <c r="J6" s="9" t="s">
        <v>7</v>
      </c>
      <c r="K6" s="9"/>
      <c r="L6" s="9" t="s">
        <v>9</v>
      </c>
      <c r="M6" s="9" t="s">
        <v>10</v>
      </c>
      <c r="N6" s="9" t="s">
        <v>11</v>
      </c>
      <c r="O6" s="9"/>
      <c r="P6" s="9" t="s">
        <v>12</v>
      </c>
      <c r="Q6" s="9" t="s">
        <v>13</v>
      </c>
      <c r="R6" s="10"/>
    </row>
    <row r="7" spans="1:18" s="11" customFormat="1" ht="12.75">
      <c r="A7" s="8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0"/>
    </row>
    <row r="8" spans="1:18" s="11" customFormat="1" ht="12.75">
      <c r="A8" s="8"/>
      <c r="B8" s="12"/>
      <c r="C8" s="12"/>
      <c r="D8" s="12"/>
      <c r="E8" s="12"/>
      <c r="F8" s="13" t="s">
        <v>14</v>
      </c>
      <c r="G8" s="13" t="s">
        <v>15</v>
      </c>
      <c r="H8" s="12"/>
      <c r="I8" s="13" t="s">
        <v>14</v>
      </c>
      <c r="J8" s="13" t="s">
        <v>15</v>
      </c>
      <c r="K8" s="12"/>
      <c r="L8" s="13" t="s">
        <v>14</v>
      </c>
      <c r="M8" s="13" t="s">
        <v>14</v>
      </c>
      <c r="N8" s="13" t="s">
        <v>14</v>
      </c>
      <c r="O8" s="13"/>
      <c r="P8" s="13" t="s">
        <v>15</v>
      </c>
      <c r="Q8" s="13" t="s">
        <v>15</v>
      </c>
      <c r="R8" s="10"/>
    </row>
    <row r="9" spans="1:18" ht="12.75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8" ht="12.75">
      <c r="A10" s="14"/>
      <c r="B10" s="15"/>
      <c r="C10" s="18" t="s">
        <v>16</v>
      </c>
      <c r="D10" s="18" t="s">
        <v>17</v>
      </c>
      <c r="E10" s="18"/>
      <c r="F10" s="18" t="s">
        <v>18</v>
      </c>
      <c r="G10" s="18" t="s">
        <v>19</v>
      </c>
      <c r="H10" s="18"/>
      <c r="I10" s="18" t="s">
        <v>20</v>
      </c>
      <c r="J10" s="18" t="s">
        <v>21</v>
      </c>
      <c r="K10" s="18"/>
      <c r="L10" s="18" t="s">
        <v>22</v>
      </c>
      <c r="M10" s="18" t="s">
        <v>23</v>
      </c>
      <c r="N10" s="18" t="s">
        <v>24</v>
      </c>
      <c r="O10" s="18"/>
      <c r="P10" s="18" t="s">
        <v>25</v>
      </c>
      <c r="Q10" s="18" t="s">
        <v>26</v>
      </c>
      <c r="R10" s="19"/>
    </row>
    <row r="11" spans="1:18" ht="12.75">
      <c r="A11" s="14"/>
      <c r="B11" s="15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20" ht="27" customHeight="1">
      <c r="A12" s="14"/>
      <c r="B12" s="20" t="s">
        <v>27</v>
      </c>
      <c r="C12" s="21" t="s">
        <v>28</v>
      </c>
      <c r="D12" s="22">
        <v>542566</v>
      </c>
      <c r="E12" s="22"/>
      <c r="F12" s="22">
        <v>471059343.63216907</v>
      </c>
      <c r="G12" s="23">
        <f>F12/F$31</f>
        <v>0.460775751932842</v>
      </c>
      <c r="H12" s="23"/>
      <c r="I12" s="22">
        <v>317809978.50730634</v>
      </c>
      <c r="J12" s="23">
        <f>I12/I$31</f>
        <v>0.6063829966043982</v>
      </c>
      <c r="K12" s="23"/>
      <c r="L12" s="22">
        <f>F12/D12</f>
        <v>868.2065290345673</v>
      </c>
      <c r="M12" s="22">
        <f>I12/D12</f>
        <v>585.7535829877035</v>
      </c>
      <c r="N12" s="36">
        <v>4690551.458431607</v>
      </c>
      <c r="O12" s="25"/>
      <c r="P12" s="23">
        <f>F12/(O12*365)</f>
        <v>0.27514324395222733</v>
      </c>
      <c r="Q12" s="23">
        <f>I12/(N12*365)</f>
        <v>0.17025395502678553</v>
      </c>
      <c r="R12" s="19"/>
      <c r="T12" s="25"/>
    </row>
    <row r="13" spans="1:20" ht="15.75" customHeight="1">
      <c r="A13" s="14"/>
      <c r="B13" s="20"/>
      <c r="C13" s="26" t="s">
        <v>29</v>
      </c>
      <c r="D13" s="22"/>
      <c r="E13" s="22"/>
      <c r="F13" s="22"/>
      <c r="G13" s="23"/>
      <c r="H13" s="23"/>
      <c r="I13" s="22"/>
      <c r="J13" s="23"/>
      <c r="K13" s="23"/>
      <c r="L13" s="22"/>
      <c r="M13" s="15"/>
      <c r="N13" s="37"/>
      <c r="O13" s="15"/>
      <c r="P13" s="15"/>
      <c r="Q13" s="15"/>
      <c r="R13" s="19"/>
      <c r="T13" s="25"/>
    </row>
    <row r="14" spans="1:20" ht="27" customHeight="1">
      <c r="A14" s="14"/>
      <c r="B14" s="20" t="s">
        <v>30</v>
      </c>
      <c r="C14" s="16" t="s">
        <v>31</v>
      </c>
      <c r="D14" s="22">
        <v>46681</v>
      </c>
      <c r="E14" s="22"/>
      <c r="F14" s="22">
        <v>199119941.0219289</v>
      </c>
      <c r="G14" s="23">
        <f>F14/F$31</f>
        <v>0.19477299790245955</v>
      </c>
      <c r="H14" s="23"/>
      <c r="I14" s="22">
        <v>127873125.932645</v>
      </c>
      <c r="J14" s="23">
        <f>I14/I$31</f>
        <v>0.24398255099603877</v>
      </c>
      <c r="K14" s="23"/>
      <c r="L14" s="22">
        <f>F14/D14</f>
        <v>4265.545747133286</v>
      </c>
      <c r="M14" s="22">
        <f>I14/D14</f>
        <v>2739.2970573176453</v>
      </c>
      <c r="N14" s="36">
        <v>1582171.337683456</v>
      </c>
      <c r="O14" s="25"/>
      <c r="P14" s="23">
        <f>F14/(O14*365)</f>
        <v>0.3448008897635148</v>
      </c>
      <c r="Q14" s="23">
        <f>I14/(N14*365)</f>
        <v>0.2058851844416926</v>
      </c>
      <c r="R14" s="19"/>
      <c r="T14" s="25"/>
    </row>
    <row r="15" spans="1:20" ht="15.75" customHeight="1">
      <c r="A15" s="14"/>
      <c r="B15" s="20"/>
      <c r="C15" s="26" t="s">
        <v>32</v>
      </c>
      <c r="D15" s="22"/>
      <c r="E15" s="22"/>
      <c r="F15" s="22"/>
      <c r="G15" s="23"/>
      <c r="H15" s="23"/>
      <c r="I15" s="22"/>
      <c r="J15" s="23"/>
      <c r="K15" s="23"/>
      <c r="L15" s="22"/>
      <c r="M15" s="15"/>
      <c r="N15" s="37"/>
      <c r="O15" s="15"/>
      <c r="P15" s="15"/>
      <c r="Q15" s="15"/>
      <c r="R15" s="19"/>
      <c r="T15" s="25"/>
    </row>
    <row r="16" spans="1:20" ht="27" customHeight="1">
      <c r="A16" s="14"/>
      <c r="B16" s="20" t="s">
        <v>33</v>
      </c>
      <c r="C16" s="21" t="s">
        <v>34</v>
      </c>
      <c r="D16" s="22">
        <v>1367</v>
      </c>
      <c r="E16" s="22"/>
      <c r="F16" s="22">
        <v>53061651.88919854</v>
      </c>
      <c r="G16" s="23">
        <f>F16/F$31</f>
        <v>0.05190327477536629</v>
      </c>
      <c r="H16" s="23"/>
      <c r="I16" s="22">
        <v>23410623.836888775</v>
      </c>
      <c r="J16" s="23">
        <f>I16/I$31</f>
        <v>0.04466758501814824</v>
      </c>
      <c r="K16" s="23"/>
      <c r="L16" s="22">
        <f>F16/D16</f>
        <v>38816.131594146704</v>
      </c>
      <c r="M16" s="22">
        <f>I16/D16</f>
        <v>17125.547795822073</v>
      </c>
      <c r="N16" s="36">
        <v>161996.3729996821</v>
      </c>
      <c r="O16" s="25"/>
      <c r="P16" s="23">
        <f>F16/(O16*365)</f>
        <v>0.8973928616155841</v>
      </c>
      <c r="Q16" s="23">
        <f>I16/(N16*365)</f>
        <v>0.3701029528564813</v>
      </c>
      <c r="R16" s="19"/>
      <c r="T16" s="25"/>
    </row>
    <row r="17" spans="1:20" ht="15.75" customHeight="1">
      <c r="A17" s="14"/>
      <c r="B17" s="20"/>
      <c r="C17" s="26" t="s">
        <v>35</v>
      </c>
      <c r="D17" s="22"/>
      <c r="E17" s="22"/>
      <c r="F17" s="22"/>
      <c r="G17" s="23"/>
      <c r="H17" s="23"/>
      <c r="I17" s="22"/>
      <c r="J17" s="23"/>
      <c r="K17" s="23"/>
      <c r="L17" s="22"/>
      <c r="M17" s="15"/>
      <c r="N17" s="37"/>
      <c r="O17" s="15"/>
      <c r="P17" s="15"/>
      <c r="Q17" s="15"/>
      <c r="R17" s="19"/>
      <c r="T17" s="25"/>
    </row>
    <row r="18" spans="1:20" ht="27" customHeight="1">
      <c r="A18" s="14"/>
      <c r="B18" s="20" t="s">
        <v>36</v>
      </c>
      <c r="C18" s="21" t="s">
        <v>37</v>
      </c>
      <c r="D18" s="22">
        <v>53</v>
      </c>
      <c r="E18" s="22"/>
      <c r="F18" s="22">
        <v>23062430.740914688</v>
      </c>
      <c r="G18" s="23">
        <f>F18/F$31</f>
        <v>0.022558959947819097</v>
      </c>
      <c r="H18" s="23"/>
      <c r="I18" s="22">
        <v>10603818.535098964</v>
      </c>
      <c r="J18" s="23">
        <f>I18/I$31</f>
        <v>0.020232137735142722</v>
      </c>
      <c r="K18" s="23"/>
      <c r="L18" s="22">
        <f>F18/D18</f>
        <v>435140.2026587677</v>
      </c>
      <c r="M18" s="22">
        <f>I18/D18</f>
        <v>200072.04783205592</v>
      </c>
      <c r="N18" s="36">
        <v>13827.97765290564</v>
      </c>
      <c r="O18" s="25"/>
      <c r="P18" s="23">
        <f>F18/(O18*365)</f>
        <v>4.56934074829473</v>
      </c>
      <c r="Q18" s="27" t="s">
        <v>38</v>
      </c>
      <c r="R18" s="19"/>
      <c r="T18" s="25"/>
    </row>
    <row r="19" spans="1:20" ht="15.75" customHeight="1">
      <c r="A19" s="14"/>
      <c r="B19" s="20"/>
      <c r="C19" s="26" t="s">
        <v>39</v>
      </c>
      <c r="D19" s="22"/>
      <c r="E19" s="22"/>
      <c r="F19" s="22"/>
      <c r="G19" s="23"/>
      <c r="H19" s="23"/>
      <c r="I19" s="22"/>
      <c r="J19" s="23"/>
      <c r="K19" s="23"/>
      <c r="L19" s="22"/>
      <c r="M19" s="15"/>
      <c r="N19" s="37"/>
      <c r="O19" s="15"/>
      <c r="P19" s="15"/>
      <c r="Q19" s="15"/>
      <c r="R19" s="19"/>
      <c r="T19" s="25"/>
    </row>
    <row r="20" spans="1:20" ht="27" customHeight="1">
      <c r="A20" s="14"/>
      <c r="B20" s="20" t="s">
        <v>40</v>
      </c>
      <c r="C20" s="21" t="s">
        <v>37</v>
      </c>
      <c r="D20" s="22">
        <v>618</v>
      </c>
      <c r="E20" s="22"/>
      <c r="F20" s="22">
        <v>25430721.772655204</v>
      </c>
      <c r="G20" s="23">
        <f>F20/F$31</f>
        <v>0.02487554934509503</v>
      </c>
      <c r="H20" s="23"/>
      <c r="I20" s="22">
        <v>15885161.84393529</v>
      </c>
      <c r="J20" s="23">
        <f>I20/I$31</f>
        <v>0.030308966652693954</v>
      </c>
      <c r="K20" s="23"/>
      <c r="L20" s="22">
        <f>F20/D20</f>
        <v>41150.035230833666</v>
      </c>
      <c r="M20" s="22">
        <f>I20/D20</f>
        <v>25704.145378536068</v>
      </c>
      <c r="N20" s="36">
        <v>28634.41768748348</v>
      </c>
      <c r="O20" s="25"/>
      <c r="P20" s="23">
        <f>F20/(O20*365)</f>
        <v>2.4331980868776957</v>
      </c>
      <c r="Q20" s="27" t="s">
        <v>38</v>
      </c>
      <c r="R20" s="19"/>
      <c r="T20" s="25"/>
    </row>
    <row r="21" spans="1:20" ht="15.75" customHeight="1">
      <c r="A21" s="14"/>
      <c r="B21" s="20"/>
      <c r="C21" s="26" t="s">
        <v>41</v>
      </c>
      <c r="D21" s="22"/>
      <c r="E21" s="22"/>
      <c r="F21" s="22"/>
      <c r="G21" s="23"/>
      <c r="H21" s="23"/>
      <c r="I21" s="22"/>
      <c r="J21" s="23"/>
      <c r="K21" s="23"/>
      <c r="L21" s="22"/>
      <c r="M21" s="15"/>
      <c r="N21" s="37"/>
      <c r="O21" s="15"/>
      <c r="P21" s="15"/>
      <c r="Q21" s="15"/>
      <c r="R21" s="19"/>
      <c r="T21" s="25"/>
    </row>
    <row r="22" spans="1:20" ht="27" customHeight="1">
      <c r="A22" s="14"/>
      <c r="B22" s="20" t="s">
        <v>42</v>
      </c>
      <c r="C22" s="21" t="s">
        <v>37</v>
      </c>
      <c r="D22" s="22">
        <v>17</v>
      </c>
      <c r="E22" s="22"/>
      <c r="F22" s="22">
        <v>61039919.89773272</v>
      </c>
      <c r="G22" s="23">
        <f>F22/F$31</f>
        <v>0.05970737099052313</v>
      </c>
      <c r="H22" s="23"/>
      <c r="I22" s="22">
        <v>28489596.743416965</v>
      </c>
      <c r="J22" s="23">
        <f>I22/I$31</f>
        <v>0.054358290216261804</v>
      </c>
      <c r="K22" s="23"/>
      <c r="L22" s="22">
        <f>F22/D22</f>
        <v>3590583.523396042</v>
      </c>
      <c r="M22" s="22">
        <f>I22/D22</f>
        <v>1675858.6319657038</v>
      </c>
      <c r="N22" s="36">
        <v>9981.872250327313</v>
      </c>
      <c r="O22" s="25"/>
      <c r="P22" s="23">
        <f>F22/(O22*365)</f>
        <v>16.753636297897778</v>
      </c>
      <c r="Q22" s="27" t="s">
        <v>38</v>
      </c>
      <c r="R22" s="19"/>
      <c r="T22" s="25"/>
    </row>
    <row r="23" spans="1:20" ht="15.75" customHeight="1">
      <c r="A23" s="14"/>
      <c r="B23" s="20"/>
      <c r="C23" s="26" t="s">
        <v>43</v>
      </c>
      <c r="D23" s="22"/>
      <c r="E23" s="22"/>
      <c r="F23" s="22"/>
      <c r="G23" s="23"/>
      <c r="H23" s="23"/>
      <c r="I23" s="22"/>
      <c r="J23" s="23"/>
      <c r="K23" s="23"/>
      <c r="L23" s="22"/>
      <c r="M23" s="15"/>
      <c r="N23" s="37"/>
      <c r="O23" s="15"/>
      <c r="P23" s="15"/>
      <c r="Q23" s="15"/>
      <c r="R23" s="19"/>
      <c r="T23" s="25"/>
    </row>
    <row r="24" spans="1:18" ht="27" customHeight="1">
      <c r="A24" s="14"/>
      <c r="B24" s="20" t="s">
        <v>44</v>
      </c>
      <c r="C24" s="21" t="s">
        <v>45</v>
      </c>
      <c r="D24" s="22">
        <v>97</v>
      </c>
      <c r="E24" s="22"/>
      <c r="F24" s="22">
        <v>142657890.31949997</v>
      </c>
      <c r="G24" s="23">
        <f>F24/F$31</f>
        <v>0.1395435576636156</v>
      </c>
      <c r="H24" s="23"/>
      <c r="I24" s="28" t="s">
        <v>38</v>
      </c>
      <c r="J24" s="28" t="s">
        <v>38</v>
      </c>
      <c r="K24" s="23"/>
      <c r="L24" s="22">
        <f>F24/D24</f>
        <v>1470699.9002010305</v>
      </c>
      <c r="M24" s="28" t="s">
        <v>38</v>
      </c>
      <c r="N24" s="36">
        <v>132831</v>
      </c>
      <c r="O24" s="25"/>
      <c r="P24" s="23">
        <f>F24/(O24*365)</f>
        <v>2.9424120508158316</v>
      </c>
      <c r="Q24" s="28" t="s">
        <v>38</v>
      </c>
      <c r="R24" s="19"/>
    </row>
    <row r="25" spans="1:18" ht="15.75" customHeight="1">
      <c r="A25" s="14"/>
      <c r="B25" s="20"/>
      <c r="C25" s="26" t="s">
        <v>46</v>
      </c>
      <c r="D25" s="22"/>
      <c r="E25" s="22"/>
      <c r="F25" s="22"/>
      <c r="G25" s="23"/>
      <c r="H25" s="23"/>
      <c r="I25" s="29"/>
      <c r="J25" s="29"/>
      <c r="K25" s="23"/>
      <c r="L25" s="22"/>
      <c r="M25" s="29"/>
      <c r="N25" s="37"/>
      <c r="O25" s="15"/>
      <c r="P25" s="15"/>
      <c r="Q25" s="29"/>
      <c r="R25" s="19"/>
    </row>
    <row r="26" spans="1:18" ht="27" customHeight="1">
      <c r="A26" s="14"/>
      <c r="B26" s="20" t="s">
        <v>47</v>
      </c>
      <c r="C26" s="21" t="s">
        <v>48</v>
      </c>
      <c r="D26" s="22">
        <v>15</v>
      </c>
      <c r="E26" s="22"/>
      <c r="F26" s="22">
        <v>46821465.1804</v>
      </c>
      <c r="G26" s="23">
        <f>F26/F$31</f>
        <v>0.04579931619389041</v>
      </c>
      <c r="H26" s="23"/>
      <c r="I26" s="28" t="s">
        <v>38</v>
      </c>
      <c r="J26" s="28" t="s">
        <v>38</v>
      </c>
      <c r="K26" s="23"/>
      <c r="L26" s="22">
        <f>F26/D26</f>
        <v>3121431.0120266667</v>
      </c>
      <c r="M26" s="28" t="s">
        <v>38</v>
      </c>
      <c r="N26" s="36">
        <v>73507</v>
      </c>
      <c r="O26" s="25"/>
      <c r="P26" s="23">
        <f>F26/(O26*365)</f>
        <v>1.7451125307197468</v>
      </c>
      <c r="Q26" s="28" t="s">
        <v>38</v>
      </c>
      <c r="R26" s="19"/>
    </row>
    <row r="27" spans="1:18" ht="15.75" customHeight="1">
      <c r="A27" s="14"/>
      <c r="B27" s="20"/>
      <c r="C27" s="26" t="s">
        <v>49</v>
      </c>
      <c r="D27" s="22"/>
      <c r="E27" s="22"/>
      <c r="F27" s="22"/>
      <c r="G27" s="23"/>
      <c r="H27" s="23"/>
      <c r="I27" s="22"/>
      <c r="J27" s="23"/>
      <c r="K27" s="23"/>
      <c r="L27" s="22"/>
      <c r="M27" s="15"/>
      <c r="N27" s="37"/>
      <c r="O27" s="15"/>
      <c r="P27" s="15"/>
      <c r="Q27" s="15"/>
      <c r="R27" s="19"/>
    </row>
    <row r="28" spans="1:18" ht="27" customHeight="1">
      <c r="A28" s="14"/>
      <c r="B28" s="20" t="s">
        <v>50</v>
      </c>
      <c r="C28" s="21" t="s">
        <v>51</v>
      </c>
      <c r="D28" s="22">
        <v>18</v>
      </c>
      <c r="E28" s="22"/>
      <c r="F28" s="22">
        <v>64632.22</v>
      </c>
      <c r="G28" s="23">
        <f>F28/F$31</f>
        <v>6.322124838870322E-05</v>
      </c>
      <c r="H28" s="23"/>
      <c r="I28" s="22">
        <v>35363</v>
      </c>
      <c r="J28" s="23">
        <f>I28/I$31</f>
        <v>6.747277731692856E-05</v>
      </c>
      <c r="K28" s="23"/>
      <c r="L28" s="22">
        <f>F28/D28</f>
        <v>3590.678888888889</v>
      </c>
      <c r="M28" s="22">
        <f>I28/D28</f>
        <v>1964.611111111111</v>
      </c>
      <c r="N28" s="36">
        <v>153.5884862601383</v>
      </c>
      <c r="O28" s="25"/>
      <c r="P28" s="23">
        <f>F28/(O28*365)</f>
        <v>1.1529156882407725</v>
      </c>
      <c r="Q28" s="23">
        <f>I28/(N28*365)</f>
        <v>0.5855896897903142</v>
      </c>
      <c r="R28" s="19"/>
    </row>
    <row r="29" spans="1:18" ht="15.75" customHeight="1">
      <c r="A29" s="14"/>
      <c r="B29" s="20"/>
      <c r="C29" s="26" t="s">
        <v>52</v>
      </c>
      <c r="D29" s="22"/>
      <c r="E29" s="22"/>
      <c r="F29" s="22"/>
      <c r="G29" s="23"/>
      <c r="H29" s="23"/>
      <c r="I29" s="22"/>
      <c r="J29" s="23"/>
      <c r="K29" s="23"/>
      <c r="L29" s="22"/>
      <c r="M29" s="15"/>
      <c r="N29" s="22"/>
      <c r="O29" s="15"/>
      <c r="P29" s="15"/>
      <c r="Q29" s="15"/>
      <c r="R29" s="19"/>
    </row>
    <row r="30" spans="1:18" ht="12.75">
      <c r="A30" s="14"/>
      <c r="B30" s="15"/>
      <c r="C30" s="15"/>
      <c r="D30" s="15"/>
      <c r="E30" s="15"/>
      <c r="F30" s="22"/>
      <c r="G30" s="23"/>
      <c r="H30" s="23"/>
      <c r="I30" s="22"/>
      <c r="J30" s="23"/>
      <c r="K30" s="23"/>
      <c r="L30" s="22"/>
      <c r="M30" s="15"/>
      <c r="N30" s="30"/>
      <c r="O30" s="30"/>
      <c r="P30" s="23"/>
      <c r="Q30" s="15"/>
      <c r="R30" s="19"/>
    </row>
    <row r="31" spans="1:18" ht="12.75">
      <c r="A31" s="14"/>
      <c r="B31" s="20" t="s">
        <v>53</v>
      </c>
      <c r="C31" s="21" t="s">
        <v>54</v>
      </c>
      <c r="D31" s="31">
        <v>591432</v>
      </c>
      <c r="E31" s="31"/>
      <c r="F31" s="22">
        <v>1022317996.6744993</v>
      </c>
      <c r="G31" s="23">
        <f>F31/F$31</f>
        <v>1</v>
      </c>
      <c r="H31" s="23"/>
      <c r="I31" s="22">
        <v>524107668.399291</v>
      </c>
      <c r="J31" s="23">
        <f>I31/I$31</f>
        <v>1</v>
      </c>
      <c r="K31" s="23"/>
      <c r="L31" s="22">
        <f>F31/D31</f>
        <v>1728.5469786458955</v>
      </c>
      <c r="M31" s="22">
        <f>I31/D31</f>
        <v>886.1672489809326</v>
      </c>
      <c r="N31" s="22">
        <v>7250572</v>
      </c>
      <c r="O31" s="15"/>
      <c r="P31" s="23">
        <f>F31/(N31*365)</f>
        <v>0.3862965878782738</v>
      </c>
      <c r="Q31" s="23">
        <f>I31/(N31*365)</f>
        <v>0.1980411228620349</v>
      </c>
      <c r="R31" s="19"/>
    </row>
    <row r="32" spans="1:18" ht="12.75">
      <c r="A32" s="32"/>
      <c r="B32" s="33"/>
      <c r="C32" s="33"/>
      <c r="D32" s="33"/>
      <c r="E32" s="33"/>
      <c r="F32" s="33"/>
      <c r="G32" s="33"/>
      <c r="H32" s="33"/>
      <c r="I32" s="34"/>
      <c r="J32" s="33"/>
      <c r="K32" s="33"/>
      <c r="L32" s="34"/>
      <c r="M32" s="33"/>
      <c r="N32" s="33"/>
      <c r="O32" s="33"/>
      <c r="P32" s="33"/>
      <c r="Q32" s="33"/>
      <c r="R32" s="35"/>
    </row>
    <row r="33" ht="12.75">
      <c r="I33" s="24"/>
    </row>
    <row r="34" ht="12.75">
      <c r="I34" s="24"/>
    </row>
    <row r="35" ht="12.75">
      <c r="I35" s="24"/>
    </row>
    <row r="36" ht="12.75">
      <c r="I36" s="24"/>
    </row>
    <row r="37" ht="12.75">
      <c r="I37" s="24"/>
    </row>
    <row r="38" ht="12.75">
      <c r="I38" s="24"/>
    </row>
    <row r="39" ht="12.75">
      <c r="I39" s="24"/>
    </row>
    <row r="40" ht="12.75">
      <c r="I40" s="24"/>
    </row>
    <row r="41" ht="12.75">
      <c r="I41" s="24"/>
    </row>
    <row r="42" ht="12.75">
      <c r="I42" s="24"/>
    </row>
    <row r="43" ht="12.75">
      <c r="I43" s="24"/>
    </row>
    <row r="44" ht="12.75">
      <c r="I44" s="24"/>
    </row>
    <row r="45" ht="12.75">
      <c r="I45" s="24"/>
    </row>
    <row r="46" ht="12.75">
      <c r="I46" s="24"/>
    </row>
    <row r="47" ht="12.75">
      <c r="I47" s="24"/>
    </row>
    <row r="48" ht="12.75">
      <c r="I48" s="24"/>
    </row>
    <row r="49" ht="12.75">
      <c r="I49" s="24"/>
    </row>
    <row r="50" ht="12.75">
      <c r="I50" s="24"/>
    </row>
    <row r="51" ht="12.75">
      <c r="I51" s="24"/>
    </row>
    <row r="52" ht="12.75">
      <c r="I52" s="24"/>
    </row>
    <row r="53" ht="12.75">
      <c r="I53" s="24"/>
    </row>
  </sheetData>
  <printOptions/>
  <pageMargins left="0.75" right="0.75" top="1" bottom="1" header="0.5" footer="0.5"/>
  <pageSetup horizontalDpi="600" verticalDpi="600" orientation="landscape" scale="70" r:id="rId1"/>
  <headerFooter alignWithMargins="0">
    <oddHeader>&amp;R&amp;12Docket No. ________
Exhibit  No. _____(RAF-5)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Consulting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Daniels</dc:creator>
  <cp:keywords/>
  <dc:description/>
  <cp:lastModifiedBy>Ellen Daniels</cp:lastModifiedBy>
  <cp:lastPrinted>2001-11-21T10:07:33Z</cp:lastPrinted>
  <dcterms:created xsi:type="dcterms:W3CDTF">2001-11-21T10:06:07Z</dcterms:created>
  <dcterms:modified xsi:type="dcterms:W3CDTF">2001-11-21T10:08:39Z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011571</vt:lpwstr>
  </property>
  <property fmtid="{D5CDD505-2E9C-101B-9397-08002B2CF9AE}" pid="6" name="IsConfidenti">
    <vt:lpwstr>0</vt:lpwstr>
  </property>
  <property fmtid="{D5CDD505-2E9C-101B-9397-08002B2CF9AE}" pid="7" name="Dat">
    <vt:lpwstr>2001-11-26T00:00:00Z</vt:lpwstr>
  </property>
  <property fmtid="{D5CDD505-2E9C-101B-9397-08002B2CF9AE}" pid="8" name="CaseTy">
    <vt:lpwstr>Tariff Revision</vt:lpwstr>
  </property>
  <property fmtid="{D5CDD505-2E9C-101B-9397-08002B2CF9AE}" pid="9" name="OpenedDa">
    <vt:lpwstr>2001-11-26T00:00:00Z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