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Graph" sheetId="6" r:id="rId1"/>
    <sheet name="detail" sheetId="1" r:id="rId2"/>
  </sheets>
  <calcPr calcId="152511" iterate="1" iterateCount="200"/>
</workbook>
</file>

<file path=xl/calcChain.xml><?xml version="1.0" encoding="utf-8"?>
<calcChain xmlns="http://schemas.openxmlformats.org/spreadsheetml/2006/main">
  <c r="D11" i="1" l="1"/>
  <c r="D9" i="1" l="1"/>
  <c r="D10" i="1"/>
  <c r="D12" i="1"/>
  <c r="D8" i="1"/>
  <c r="F25" i="1" l="1"/>
  <c r="G25" i="1" s="1"/>
  <c r="B10" i="1"/>
  <c r="H25" i="1" l="1"/>
  <c r="G26" i="1"/>
  <c r="F26" i="1"/>
  <c r="I25" i="1" l="1"/>
  <c r="J25" i="1" l="1"/>
  <c r="I26" i="1"/>
  <c r="K25" i="1" l="1"/>
  <c r="L25" i="1" l="1"/>
  <c r="M25" i="1" l="1"/>
  <c r="L26" i="1"/>
  <c r="N25" i="1" l="1"/>
  <c r="M26" i="1"/>
  <c r="O25" i="1" l="1"/>
  <c r="N26" i="1"/>
  <c r="P25" i="1" l="1"/>
  <c r="O26" i="1"/>
  <c r="Q25" i="1" l="1"/>
  <c r="P26" i="1"/>
  <c r="Q26" i="1" l="1"/>
  <c r="R25" i="1"/>
  <c r="S25" i="1" l="1"/>
  <c r="R26" i="1"/>
  <c r="T25" i="1" l="1"/>
  <c r="S26" i="1"/>
  <c r="U25" i="1" l="1"/>
  <c r="V25" i="1" l="1"/>
  <c r="U26" i="1"/>
  <c r="W25" i="1" l="1"/>
  <c r="V26" i="1"/>
  <c r="X25" i="1" l="1"/>
  <c r="W26" i="1"/>
  <c r="Y25" i="1" l="1"/>
  <c r="X26" i="1"/>
  <c r="Z25" i="1" l="1"/>
  <c r="Y26" i="1"/>
  <c r="AA25" i="1" l="1"/>
  <c r="Z26" i="1"/>
  <c r="AB25" i="1" l="1"/>
  <c r="AA26" i="1"/>
  <c r="AC25" i="1" l="1"/>
  <c r="AB26" i="1"/>
  <c r="AD25" i="1" l="1"/>
  <c r="AC26" i="1"/>
  <c r="AE25" i="1" l="1"/>
  <c r="AD26" i="1"/>
  <c r="AF25" i="1" l="1"/>
  <c r="AE26" i="1"/>
  <c r="AG25" i="1" l="1"/>
  <c r="AF26" i="1"/>
  <c r="AH25" i="1" l="1"/>
  <c r="AG26" i="1"/>
  <c r="AI25" i="1" l="1"/>
  <c r="AH26" i="1"/>
  <c r="AJ25" i="1" l="1"/>
  <c r="AI26" i="1"/>
  <c r="AK25" i="1" l="1"/>
  <c r="AJ26" i="1"/>
  <c r="AL25" i="1" l="1"/>
  <c r="AK26" i="1"/>
  <c r="AM25" i="1" l="1"/>
  <c r="AL26" i="1"/>
  <c r="AN25" i="1" l="1"/>
  <c r="AM26" i="1"/>
  <c r="AO25" i="1" l="1"/>
  <c r="AN26" i="1"/>
  <c r="AP25" i="1" l="1"/>
  <c r="AO26" i="1"/>
  <c r="AQ25" i="1" l="1"/>
  <c r="AP26" i="1"/>
  <c r="AR25" i="1" l="1"/>
  <c r="AQ26" i="1"/>
  <c r="AS25" i="1" l="1"/>
  <c r="AS26" i="1" s="1"/>
  <c r="AR26" i="1"/>
  <c r="D4" i="1" l="1"/>
  <c r="D5" i="1"/>
  <c r="D6" i="1"/>
  <c r="J26" i="1" s="1"/>
  <c r="D7" i="1"/>
  <c r="K26" i="1" s="1"/>
  <c r="E26" i="1"/>
  <c r="E27" i="1" s="1"/>
  <c r="F27" i="1" s="1"/>
  <c r="G27" i="1" s="1"/>
  <c r="H26" i="1"/>
  <c r="T26" i="1"/>
  <c r="H27" i="1" l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AS27" i="1" s="1"/>
</calcChain>
</file>

<file path=xl/sharedStrings.xml><?xml version="1.0" encoding="utf-8"?>
<sst xmlns="http://schemas.openxmlformats.org/spreadsheetml/2006/main" count="19" uniqueCount="17">
  <si>
    <t>Price Changes from August 2018 through December 2021</t>
  </si>
  <si>
    <t>Description</t>
  </si>
  <si>
    <t>Effective Date</t>
  </si>
  <si>
    <t>% Δ</t>
  </si>
  <si>
    <t>System Benefits Charge</t>
  </si>
  <si>
    <t>Overall Revenue Requirement ($000)</t>
  </si>
  <si>
    <t>Revenue Requirement ($000)</t>
  </si>
  <si>
    <t>PCAM Amortization - 1 Year</t>
  </si>
  <si>
    <t>End of PCAM Amortization - 1 Year</t>
  </si>
  <si>
    <t>Incremental Price Change</t>
  </si>
  <si>
    <t>Cumulative Price Change</t>
  </si>
  <si>
    <t xml:space="preserve">Rolling Tax Giveback </t>
  </si>
  <si>
    <t>Decoupling 2019</t>
  </si>
  <si>
    <t>BPA Revision</t>
  </si>
  <si>
    <t>Decoupling 2020 - Net</t>
  </si>
  <si>
    <t xml:space="preserve"> </t>
  </si>
  <si>
    <t>2021 GRC/Tax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</si>
</sst>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 applyAlignment="1">
      <alignment horizontal="right"/>
    </xf>
    <xf numFmtId="165" fontId="0" fillId="0" borderId="0" xfId="0" applyNumberFormat="1"/>
    <xf numFmtId="14" fontId="0" fillId="0" borderId="0" xfId="0" applyNumberFormat="1" applyFill="1"/>
    <xf numFmtId="164" fontId="0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1505077016888"/>
          <c:y val="0.13691731033410012"/>
          <c:w val="0.85359908799278883"/>
          <c:h val="0.56296036737673616"/>
        </c:manualLayout>
      </c:layout>
      <c:lineChart>
        <c:grouping val="standard"/>
        <c:varyColors val="0"/>
        <c:ser>
          <c:idx val="1"/>
          <c:order val="0"/>
          <c:tx>
            <c:strRef>
              <c:f>detail!$D$29</c:f>
              <c:strCache>
                <c:ptCount val="1"/>
                <c:pt idx="0">
                  <c:v>Cumulative Price Change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159994937739701E-2"/>
                  <c:y val="6.26733094089449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SBC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21413361065742E-2"/>
                  <c:y val="-0.302518545782778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PCAM Surcredit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2600296032178368"/>
                  <c:y val="0.10963574461372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Tax Reform Current </a:t>
                    </a:r>
                  </a:p>
                  <a:p>
                    <a:r>
                      <a:rPr lang="en-US"/>
                      <a:t>Tax Tariff Rider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372785948926222E-2"/>
                  <c:y val="-0.181752790083209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Decoupling</a:t>
                    </a:r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8948590545678643E-2"/>
                  <c:y val="-0.183890561259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PCAM Surcredit</a:t>
                    </a:r>
                  </a:p>
                  <a:p>
                    <a:r>
                      <a:rPr lang="en-US"/>
                      <a:t>Expiration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045422781271837E-2"/>
                  <c:y val="-0.155180769348739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Decoupling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4.8532248882628873E-2"/>
                  <c:y val="0.115394707411298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Proposed Rate Case Decrease + Tax Tariff</a:t>
                    </a:r>
                    <a:r>
                      <a:rPr lang="en-US" baseline="0"/>
                      <a:t> Rider</a:t>
                    </a:r>
                    <a:r>
                      <a:rPr lang="en-US"/>
                      <a:t> Expiration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detail!$E$25:$AS$25</c:f>
              <c:numCache>
                <c:formatCode>m/d/yyyy</c:formatCode>
                <c:ptCount val="41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  <c:pt idx="10">
                  <c:v>43617</c:v>
                </c:pt>
                <c:pt idx="11">
                  <c:v>43647</c:v>
                </c:pt>
                <c:pt idx="12">
                  <c:v>43678</c:v>
                </c:pt>
                <c:pt idx="13">
                  <c:v>43709</c:v>
                </c:pt>
                <c:pt idx="14">
                  <c:v>43739</c:v>
                </c:pt>
                <c:pt idx="15">
                  <c:v>43770</c:v>
                </c:pt>
                <c:pt idx="16">
                  <c:v>43800</c:v>
                </c:pt>
                <c:pt idx="17">
                  <c:v>43831</c:v>
                </c:pt>
                <c:pt idx="18">
                  <c:v>43862</c:v>
                </c:pt>
                <c:pt idx="19">
                  <c:v>43891</c:v>
                </c:pt>
                <c:pt idx="20">
                  <c:v>43922</c:v>
                </c:pt>
                <c:pt idx="21">
                  <c:v>43952</c:v>
                </c:pt>
                <c:pt idx="22">
                  <c:v>43983</c:v>
                </c:pt>
                <c:pt idx="23">
                  <c:v>44013</c:v>
                </c:pt>
                <c:pt idx="24">
                  <c:v>44044</c:v>
                </c:pt>
                <c:pt idx="25">
                  <c:v>44075</c:v>
                </c:pt>
                <c:pt idx="26">
                  <c:v>44105</c:v>
                </c:pt>
                <c:pt idx="27">
                  <c:v>44136</c:v>
                </c:pt>
                <c:pt idx="28">
                  <c:v>44166</c:v>
                </c:pt>
                <c:pt idx="29">
                  <c:v>44197</c:v>
                </c:pt>
                <c:pt idx="30">
                  <c:v>44228</c:v>
                </c:pt>
                <c:pt idx="31">
                  <c:v>44256</c:v>
                </c:pt>
                <c:pt idx="32">
                  <c:v>44287</c:v>
                </c:pt>
                <c:pt idx="33">
                  <c:v>44317</c:v>
                </c:pt>
                <c:pt idx="34">
                  <c:v>44348</c:v>
                </c:pt>
                <c:pt idx="35">
                  <c:v>44378</c:v>
                </c:pt>
                <c:pt idx="36">
                  <c:v>44409</c:v>
                </c:pt>
                <c:pt idx="37">
                  <c:v>44440</c:v>
                </c:pt>
                <c:pt idx="38">
                  <c:v>44470</c:v>
                </c:pt>
                <c:pt idx="39">
                  <c:v>44501</c:v>
                </c:pt>
                <c:pt idx="40">
                  <c:v>44531</c:v>
                </c:pt>
              </c:numCache>
            </c:numRef>
          </c:cat>
          <c:val>
            <c:numRef>
              <c:f>detail!$E$27:$AS$27</c:f>
              <c:numCache>
                <c:formatCode>0.0%</c:formatCode>
                <c:ptCount val="41"/>
                <c:pt idx="0">
                  <c:v>-4.9245629695889113E-3</c:v>
                </c:pt>
                <c:pt idx="1">
                  <c:v>-4.9245629695889113E-3</c:v>
                </c:pt>
                <c:pt idx="2">
                  <c:v>-4.9245629695889113E-3</c:v>
                </c:pt>
                <c:pt idx="3">
                  <c:v>-5.5545091036546507E-2</c:v>
                </c:pt>
                <c:pt idx="4">
                  <c:v>-5.5545091036546507E-2</c:v>
                </c:pt>
                <c:pt idx="5">
                  <c:v>-8.0295510431643569E-2</c:v>
                </c:pt>
                <c:pt idx="6">
                  <c:v>-9.002970661365603E-2</c:v>
                </c:pt>
                <c:pt idx="7">
                  <c:v>-9.002970661365603E-2</c:v>
                </c:pt>
                <c:pt idx="8">
                  <c:v>-9.4656259257349482E-2</c:v>
                </c:pt>
                <c:pt idx="9">
                  <c:v>-9.4656259257349482E-2</c:v>
                </c:pt>
                <c:pt idx="10">
                  <c:v>-9.4656259257349482E-2</c:v>
                </c:pt>
                <c:pt idx="11">
                  <c:v>-9.4656259257349482E-2</c:v>
                </c:pt>
                <c:pt idx="12">
                  <c:v>-9.4656259257349482E-2</c:v>
                </c:pt>
                <c:pt idx="13">
                  <c:v>-9.4656259257349482E-2</c:v>
                </c:pt>
                <c:pt idx="14">
                  <c:v>-8.97355161146971E-2</c:v>
                </c:pt>
                <c:pt idx="15">
                  <c:v>-3.4823987458682017E-2</c:v>
                </c:pt>
                <c:pt idx="16">
                  <c:v>-3.4823987458682017E-2</c:v>
                </c:pt>
                <c:pt idx="17">
                  <c:v>-3.4823987458682017E-2</c:v>
                </c:pt>
                <c:pt idx="18">
                  <c:v>-6.0303985743334745E-2</c:v>
                </c:pt>
                <c:pt idx="19">
                  <c:v>-6.0303985743334745E-2</c:v>
                </c:pt>
                <c:pt idx="20">
                  <c:v>-6.0303985743334745E-2</c:v>
                </c:pt>
                <c:pt idx="21">
                  <c:v>-6.0303985743334745E-2</c:v>
                </c:pt>
                <c:pt idx="22">
                  <c:v>-6.0303985743334745E-2</c:v>
                </c:pt>
                <c:pt idx="23">
                  <c:v>-6.0303985743334745E-2</c:v>
                </c:pt>
                <c:pt idx="24">
                  <c:v>-6.0303985743334745E-2</c:v>
                </c:pt>
                <c:pt idx="25">
                  <c:v>-6.0303985743334745E-2</c:v>
                </c:pt>
                <c:pt idx="26">
                  <c:v>-6.0303985743334745E-2</c:v>
                </c:pt>
                <c:pt idx="27">
                  <c:v>-6.0303985743334745E-2</c:v>
                </c:pt>
                <c:pt idx="28">
                  <c:v>-6.0303985743334745E-2</c:v>
                </c:pt>
                <c:pt idx="29">
                  <c:v>-4.8281588938840464E-2</c:v>
                </c:pt>
                <c:pt idx="30">
                  <c:v>-4.8281588938840464E-2</c:v>
                </c:pt>
                <c:pt idx="31">
                  <c:v>-4.8281588938840464E-2</c:v>
                </c:pt>
                <c:pt idx="32">
                  <c:v>-4.8281588938840464E-2</c:v>
                </c:pt>
                <c:pt idx="33">
                  <c:v>-4.8281588938840464E-2</c:v>
                </c:pt>
                <c:pt idx="34">
                  <c:v>-4.8281588938840464E-2</c:v>
                </c:pt>
                <c:pt idx="35">
                  <c:v>-4.8281588938840464E-2</c:v>
                </c:pt>
                <c:pt idx="36">
                  <c:v>-4.8281588938840464E-2</c:v>
                </c:pt>
                <c:pt idx="37">
                  <c:v>-4.8281588938840464E-2</c:v>
                </c:pt>
                <c:pt idx="38">
                  <c:v>-4.8281588938840464E-2</c:v>
                </c:pt>
                <c:pt idx="39">
                  <c:v>-4.8281588938840464E-2</c:v>
                </c:pt>
                <c:pt idx="40">
                  <c:v>-4.8281588938840464E-2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118416"/>
        <c:axId val="368500240"/>
      </c:lineChart>
      <c:dateAx>
        <c:axId val="369118416"/>
        <c:scaling>
          <c:orientation val="minMax"/>
          <c:max val="44228"/>
          <c:min val="43313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500240"/>
        <c:crossesAt val="-15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368500240"/>
        <c:scaling>
          <c:orientation val="minMax"/>
          <c:max val="6.0000000000000012E-2"/>
          <c:min val="-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11841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Pacific Power</a:t>
            </a:r>
            <a:r>
              <a:rPr lang="en-US" baseline="0"/>
              <a:t> Washington Price Changes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71505077016888"/>
          <c:y val="0.13691731033410012"/>
          <c:w val="0.85359908799278883"/>
          <c:h val="0.56296036737673616"/>
        </c:manualLayout>
      </c:layout>
      <c:lineChart>
        <c:grouping val="standard"/>
        <c:varyColors val="0"/>
        <c:ser>
          <c:idx val="1"/>
          <c:order val="0"/>
          <c:tx>
            <c:strRef>
              <c:f>detail!$D$29</c:f>
              <c:strCache>
                <c:ptCount val="1"/>
                <c:pt idx="0">
                  <c:v>Cumulative Price Change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521991569235667E-2"/>
                  <c:y val="3.5962095126733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SBC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414247461491583E-2"/>
                  <c:y val="-0.164510688258120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PCAM Surcredit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326546302924278E-2"/>
                  <c:y val="4.73096111673853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Tax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84703522491977E-2"/>
                  <c:y val="-0.11720077925566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Decoupling</a:t>
                    </a:r>
                    <a:r>
                      <a:rPr lang="en-US" baseline="0"/>
                      <a:t> Expiration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9.5286837693887363E-2"/>
                  <c:y val="-0.130468140136164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PCAM Expiration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3.2882856137106696E-2"/>
                  <c:y val="-0.117301397618662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Decoupling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4.8532248882628873E-2"/>
                  <c:y val="0.115394707411298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</a:t>
                    </a:r>
                    <a:r>
                      <a:rPr lang="en-US" baseline="0"/>
                      <a:t> GRC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detail!$E$25:$AS$25</c:f>
              <c:numCache>
                <c:formatCode>m/d/yyyy</c:formatCode>
                <c:ptCount val="41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  <c:pt idx="10">
                  <c:v>43617</c:v>
                </c:pt>
                <c:pt idx="11">
                  <c:v>43647</c:v>
                </c:pt>
                <c:pt idx="12">
                  <c:v>43678</c:v>
                </c:pt>
                <c:pt idx="13">
                  <c:v>43709</c:v>
                </c:pt>
                <c:pt idx="14">
                  <c:v>43739</c:v>
                </c:pt>
                <c:pt idx="15">
                  <c:v>43770</c:v>
                </c:pt>
                <c:pt idx="16">
                  <c:v>43800</c:v>
                </c:pt>
                <c:pt idx="17">
                  <c:v>43831</c:v>
                </c:pt>
                <c:pt idx="18">
                  <c:v>43862</c:v>
                </c:pt>
                <c:pt idx="19">
                  <c:v>43891</c:v>
                </c:pt>
                <c:pt idx="20">
                  <c:v>43922</c:v>
                </c:pt>
                <c:pt idx="21">
                  <c:v>43952</c:v>
                </c:pt>
                <c:pt idx="22">
                  <c:v>43983</c:v>
                </c:pt>
                <c:pt idx="23">
                  <c:v>44013</c:v>
                </c:pt>
                <c:pt idx="24">
                  <c:v>44044</c:v>
                </c:pt>
                <c:pt idx="25">
                  <c:v>44075</c:v>
                </c:pt>
                <c:pt idx="26">
                  <c:v>44105</c:v>
                </c:pt>
                <c:pt idx="27">
                  <c:v>44136</c:v>
                </c:pt>
                <c:pt idx="28">
                  <c:v>44166</c:v>
                </c:pt>
                <c:pt idx="29">
                  <c:v>44197</c:v>
                </c:pt>
                <c:pt idx="30">
                  <c:v>44228</c:v>
                </c:pt>
                <c:pt idx="31">
                  <c:v>44256</c:v>
                </c:pt>
                <c:pt idx="32">
                  <c:v>44287</c:v>
                </c:pt>
                <c:pt idx="33">
                  <c:v>44317</c:v>
                </c:pt>
                <c:pt idx="34">
                  <c:v>44348</c:v>
                </c:pt>
                <c:pt idx="35">
                  <c:v>44378</c:v>
                </c:pt>
                <c:pt idx="36">
                  <c:v>44409</c:v>
                </c:pt>
                <c:pt idx="37">
                  <c:v>44440</c:v>
                </c:pt>
                <c:pt idx="38">
                  <c:v>44470</c:v>
                </c:pt>
                <c:pt idx="39">
                  <c:v>44501</c:v>
                </c:pt>
                <c:pt idx="40">
                  <c:v>44531</c:v>
                </c:pt>
              </c:numCache>
            </c:numRef>
          </c:cat>
          <c:val>
            <c:numRef>
              <c:f>detail!$E$27:$AS$27</c:f>
              <c:numCache>
                <c:formatCode>0.0%</c:formatCode>
                <c:ptCount val="41"/>
                <c:pt idx="0">
                  <c:v>-4.9245629695889113E-3</c:v>
                </c:pt>
                <c:pt idx="1">
                  <c:v>-4.9245629695889113E-3</c:v>
                </c:pt>
                <c:pt idx="2">
                  <c:v>-4.9245629695889113E-3</c:v>
                </c:pt>
                <c:pt idx="3">
                  <c:v>-5.5545091036546507E-2</c:v>
                </c:pt>
                <c:pt idx="4">
                  <c:v>-5.5545091036546507E-2</c:v>
                </c:pt>
                <c:pt idx="5">
                  <c:v>-8.0295510431643569E-2</c:v>
                </c:pt>
                <c:pt idx="6">
                  <c:v>-9.002970661365603E-2</c:v>
                </c:pt>
                <c:pt idx="7">
                  <c:v>-9.002970661365603E-2</c:v>
                </c:pt>
                <c:pt idx="8">
                  <c:v>-9.4656259257349482E-2</c:v>
                </c:pt>
                <c:pt idx="9">
                  <c:v>-9.4656259257349482E-2</c:v>
                </c:pt>
                <c:pt idx="10">
                  <c:v>-9.4656259257349482E-2</c:v>
                </c:pt>
                <c:pt idx="11">
                  <c:v>-9.4656259257349482E-2</c:v>
                </c:pt>
                <c:pt idx="12">
                  <c:v>-9.4656259257349482E-2</c:v>
                </c:pt>
                <c:pt idx="13">
                  <c:v>-9.4656259257349482E-2</c:v>
                </c:pt>
                <c:pt idx="14">
                  <c:v>-8.97355161146971E-2</c:v>
                </c:pt>
                <c:pt idx="15">
                  <c:v>-3.4823987458682017E-2</c:v>
                </c:pt>
                <c:pt idx="16">
                  <c:v>-3.4823987458682017E-2</c:v>
                </c:pt>
                <c:pt idx="17">
                  <c:v>-3.4823987458682017E-2</c:v>
                </c:pt>
                <c:pt idx="18">
                  <c:v>-6.0303985743334745E-2</c:v>
                </c:pt>
                <c:pt idx="19">
                  <c:v>-6.0303985743334745E-2</c:v>
                </c:pt>
                <c:pt idx="20">
                  <c:v>-6.0303985743334745E-2</c:v>
                </c:pt>
                <c:pt idx="21">
                  <c:v>-6.0303985743334745E-2</c:v>
                </c:pt>
                <c:pt idx="22">
                  <c:v>-6.0303985743334745E-2</c:v>
                </c:pt>
                <c:pt idx="23">
                  <c:v>-6.0303985743334745E-2</c:v>
                </c:pt>
                <c:pt idx="24">
                  <c:v>-6.0303985743334745E-2</c:v>
                </c:pt>
                <c:pt idx="25">
                  <c:v>-6.0303985743334745E-2</c:v>
                </c:pt>
                <c:pt idx="26">
                  <c:v>-6.0303985743334745E-2</c:v>
                </c:pt>
                <c:pt idx="27">
                  <c:v>-6.0303985743334745E-2</c:v>
                </c:pt>
                <c:pt idx="28">
                  <c:v>-6.0303985743334745E-2</c:v>
                </c:pt>
                <c:pt idx="29">
                  <c:v>-4.8281588938840464E-2</c:v>
                </c:pt>
                <c:pt idx="30">
                  <c:v>-4.8281588938840464E-2</c:v>
                </c:pt>
                <c:pt idx="31">
                  <c:v>-4.8281588938840464E-2</c:v>
                </c:pt>
                <c:pt idx="32">
                  <c:v>-4.8281588938840464E-2</c:v>
                </c:pt>
                <c:pt idx="33">
                  <c:v>-4.8281588938840464E-2</c:v>
                </c:pt>
                <c:pt idx="34">
                  <c:v>-4.8281588938840464E-2</c:v>
                </c:pt>
                <c:pt idx="35">
                  <c:v>-4.8281588938840464E-2</c:v>
                </c:pt>
                <c:pt idx="36">
                  <c:v>-4.8281588938840464E-2</c:v>
                </c:pt>
                <c:pt idx="37">
                  <c:v>-4.8281588938840464E-2</c:v>
                </c:pt>
                <c:pt idx="38">
                  <c:v>-4.8281588938840464E-2</c:v>
                </c:pt>
                <c:pt idx="39">
                  <c:v>-4.8281588938840464E-2</c:v>
                </c:pt>
                <c:pt idx="40">
                  <c:v>-4.8281588938840464E-2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503768"/>
        <c:axId val="368500632"/>
      </c:lineChart>
      <c:dateAx>
        <c:axId val="3685037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500632"/>
        <c:crossesAt val="-15"/>
        <c:auto val="1"/>
        <c:lblOffset val="100"/>
        <c:baseTimeUnit val="months"/>
        <c:majorUnit val="3"/>
        <c:majorTimeUnit val="months"/>
      </c:dateAx>
      <c:valAx>
        <c:axId val="368500632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503768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190499</xdr:rowOff>
    </xdr:from>
    <xdr:to>
      <xdr:col>15</xdr:col>
      <xdr:colOff>552450</xdr:colOff>
      <xdr:row>31</xdr:row>
      <xdr:rowOff>180974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2</xdr:row>
      <xdr:rowOff>61911</xdr:rowOff>
    </xdr:from>
    <xdr:to>
      <xdr:col>13</xdr:col>
      <xdr:colOff>219075</xdr:colOff>
      <xdr:row>17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R12" sqref="R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zoomScale="110" zoomScaleNormal="110" workbookViewId="0">
      <selection activeCell="C26" sqref="C26"/>
    </sheetView>
  </sheetViews>
  <sheetFormatPr defaultRowHeight="15" x14ac:dyDescent="0.25"/>
  <cols>
    <col min="1" max="1" width="32.7109375" customWidth="1"/>
    <col min="2" max="2" width="13.5703125" bestFit="1" customWidth="1"/>
    <col min="3" max="3" width="27.42578125" bestFit="1" customWidth="1"/>
    <col min="4" max="4" width="9.7109375" bestFit="1" customWidth="1"/>
    <col min="5" max="6" width="8.7109375" bestFit="1" customWidth="1"/>
    <col min="7" max="9" width="9.7109375" bestFit="1" customWidth="1"/>
    <col min="10" max="18" width="8.7109375" bestFit="1" customWidth="1"/>
    <col min="19" max="21" width="9.7109375" bestFit="1" customWidth="1"/>
    <col min="22" max="30" width="8.7109375" bestFit="1" customWidth="1"/>
    <col min="31" max="33" width="9.7109375" bestFit="1" customWidth="1"/>
    <col min="34" max="42" width="8.7109375" bestFit="1" customWidth="1"/>
    <col min="43" max="45" width="9.7109375" bestFit="1" customWidth="1"/>
  </cols>
  <sheetData>
    <row r="1" spans="1:4" x14ac:dyDescent="0.25">
      <c r="A1" s="1" t="s">
        <v>0</v>
      </c>
    </row>
    <row r="3" spans="1:4" x14ac:dyDescent="0.25">
      <c r="A3" s="1" t="s">
        <v>1</v>
      </c>
      <c r="B3" s="1" t="s">
        <v>2</v>
      </c>
      <c r="C3" s="1" t="s">
        <v>6</v>
      </c>
      <c r="D3" s="1" t="s">
        <v>3</v>
      </c>
    </row>
    <row r="4" spans="1:4" x14ac:dyDescent="0.25">
      <c r="A4" t="s">
        <v>4</v>
      </c>
      <c r="B4" s="2">
        <v>43313</v>
      </c>
      <c r="C4" s="3">
        <v>-1749.9999999999995</v>
      </c>
      <c r="D4" s="4">
        <f>C4/$A$20</f>
        <v>-4.9245629695889113E-3</v>
      </c>
    </row>
    <row r="5" spans="1:4" x14ac:dyDescent="0.25">
      <c r="A5" t="s">
        <v>7</v>
      </c>
      <c r="B5" s="2">
        <v>43405</v>
      </c>
      <c r="C5" s="3">
        <v>-17900</v>
      </c>
      <c r="D5" s="4">
        <f>C5/($A$20+SUM($C$4:C4))</f>
        <v>-5.0620528066957597E-2</v>
      </c>
    </row>
    <row r="6" spans="1:4" x14ac:dyDescent="0.25">
      <c r="A6" t="s">
        <v>11</v>
      </c>
      <c r="B6" s="7">
        <v>43466</v>
      </c>
      <c r="C6" s="8">
        <v>-8309</v>
      </c>
      <c r="D6" s="4">
        <f>C6/($A$20+SUM($C$4:C5))</f>
        <v>-2.4750419395097069E-2</v>
      </c>
    </row>
    <row r="7" spans="1:4" x14ac:dyDescent="0.25">
      <c r="A7" t="s">
        <v>12</v>
      </c>
      <c r="B7" s="2">
        <v>43497</v>
      </c>
      <c r="C7" s="3">
        <v>-3187</v>
      </c>
      <c r="D7" s="4">
        <f>C7/($A$20+SUM($C$4:C6))</f>
        <v>-9.7341961820124612E-3</v>
      </c>
    </row>
    <row r="8" spans="1:4" x14ac:dyDescent="0.25">
      <c r="A8" t="s">
        <v>4</v>
      </c>
      <c r="B8" s="2">
        <v>43556</v>
      </c>
      <c r="C8" s="3">
        <v>-1500</v>
      </c>
      <c r="D8" s="4">
        <f>C8/($A$20+SUM($C$4:C7))</f>
        <v>-4.6265526436934535E-3</v>
      </c>
    </row>
    <row r="9" spans="1:4" x14ac:dyDescent="0.25">
      <c r="A9" t="s">
        <v>13</v>
      </c>
      <c r="B9" s="2">
        <v>43739</v>
      </c>
      <c r="C9" s="3">
        <v>1588</v>
      </c>
      <c r="D9" s="4">
        <f>C9/($A$20+SUM($C$4:C8))</f>
        <v>4.9207431426523777E-3</v>
      </c>
    </row>
    <row r="10" spans="1:4" x14ac:dyDescent="0.25">
      <c r="A10" t="s">
        <v>8</v>
      </c>
      <c r="B10" s="2">
        <f>B5+365</f>
        <v>43770</v>
      </c>
      <c r="C10" s="3">
        <v>17808</v>
      </c>
      <c r="D10" s="4">
        <f>C10/($A$20+SUM($C$4:C9))</f>
        <v>5.4911528656015084E-2</v>
      </c>
    </row>
    <row r="11" spans="1:4" x14ac:dyDescent="0.25">
      <c r="A11" t="s">
        <v>16</v>
      </c>
      <c r="B11" s="2">
        <v>44197</v>
      </c>
      <c r="C11" s="3">
        <v>4113</v>
      </c>
      <c r="D11" s="4">
        <f>C11/($A$20+SUM($C$4:C10))</f>
        <v>1.2022396804494281E-2</v>
      </c>
    </row>
    <row r="12" spans="1:4" x14ac:dyDescent="0.25">
      <c r="A12" t="s">
        <v>14</v>
      </c>
      <c r="B12" s="2">
        <v>43862</v>
      </c>
      <c r="C12" s="8">
        <v>-8717</v>
      </c>
      <c r="D12" s="4">
        <f>C12/($A$20+SUM($C$4:C10))</f>
        <v>-2.5479998284652725E-2</v>
      </c>
    </row>
    <row r="13" spans="1:4" x14ac:dyDescent="0.25">
      <c r="C13" s="3"/>
      <c r="D13" s="4" t="s">
        <v>15</v>
      </c>
    </row>
    <row r="14" spans="1:4" x14ac:dyDescent="0.25">
      <c r="C14" s="3"/>
    </row>
    <row r="15" spans="1:4" x14ac:dyDescent="0.25">
      <c r="C15" s="3"/>
    </row>
    <row r="16" spans="1:4" x14ac:dyDescent="0.25">
      <c r="C16" s="3"/>
    </row>
    <row r="17" spans="1:49" x14ac:dyDescent="0.25">
      <c r="C17" s="3" t="s">
        <v>15</v>
      </c>
    </row>
    <row r="19" spans="1:49" x14ac:dyDescent="0.25">
      <c r="A19" s="1" t="s">
        <v>5</v>
      </c>
    </row>
    <row r="20" spans="1:49" x14ac:dyDescent="0.25">
      <c r="A20" s="3">
        <v>355361.48300000001</v>
      </c>
    </row>
    <row r="25" spans="1:49" x14ac:dyDescent="0.25">
      <c r="E25" s="2">
        <v>43313</v>
      </c>
      <c r="F25" s="2">
        <f>DATE(YEAR(E25),MONTH(E25)+1,1)</f>
        <v>43344</v>
      </c>
      <c r="G25" s="2">
        <f t="shared" ref="G25:AS25" si="0">DATE(YEAR(F25),MONTH(F25)+1,1)</f>
        <v>43374</v>
      </c>
      <c r="H25" s="2">
        <f t="shared" si="0"/>
        <v>43405</v>
      </c>
      <c r="I25" s="2">
        <f t="shared" si="0"/>
        <v>43435</v>
      </c>
      <c r="J25" s="2">
        <f t="shared" si="0"/>
        <v>43466</v>
      </c>
      <c r="K25" s="2">
        <f t="shared" si="0"/>
        <v>43497</v>
      </c>
      <c r="L25" s="2">
        <f t="shared" si="0"/>
        <v>43525</v>
      </c>
      <c r="M25" s="2">
        <f t="shared" si="0"/>
        <v>43556</v>
      </c>
      <c r="N25" s="2">
        <f t="shared" si="0"/>
        <v>43586</v>
      </c>
      <c r="O25" s="2">
        <f t="shared" si="0"/>
        <v>43617</v>
      </c>
      <c r="P25" s="2">
        <f t="shared" si="0"/>
        <v>43647</v>
      </c>
      <c r="Q25" s="2">
        <f t="shared" si="0"/>
        <v>43678</v>
      </c>
      <c r="R25" s="2">
        <f t="shared" si="0"/>
        <v>43709</v>
      </c>
      <c r="S25" s="2">
        <f t="shared" si="0"/>
        <v>43739</v>
      </c>
      <c r="T25" s="2">
        <f t="shared" si="0"/>
        <v>43770</v>
      </c>
      <c r="U25" s="2">
        <f t="shared" si="0"/>
        <v>43800</v>
      </c>
      <c r="V25" s="2">
        <f t="shared" si="0"/>
        <v>43831</v>
      </c>
      <c r="W25" s="2">
        <f t="shared" si="0"/>
        <v>43862</v>
      </c>
      <c r="X25" s="2">
        <f t="shared" si="0"/>
        <v>43891</v>
      </c>
      <c r="Y25" s="2">
        <f t="shared" si="0"/>
        <v>43922</v>
      </c>
      <c r="Z25" s="2">
        <f t="shared" si="0"/>
        <v>43952</v>
      </c>
      <c r="AA25" s="2">
        <f t="shared" si="0"/>
        <v>43983</v>
      </c>
      <c r="AB25" s="2">
        <f t="shared" si="0"/>
        <v>44013</v>
      </c>
      <c r="AC25" s="2">
        <f t="shared" si="0"/>
        <v>44044</v>
      </c>
      <c r="AD25" s="2">
        <f t="shared" si="0"/>
        <v>44075</v>
      </c>
      <c r="AE25" s="2">
        <f t="shared" si="0"/>
        <v>44105</v>
      </c>
      <c r="AF25" s="2">
        <f t="shared" si="0"/>
        <v>44136</v>
      </c>
      <c r="AG25" s="2">
        <f t="shared" si="0"/>
        <v>44166</v>
      </c>
      <c r="AH25" s="2">
        <f t="shared" si="0"/>
        <v>44197</v>
      </c>
      <c r="AI25" s="2">
        <f t="shared" si="0"/>
        <v>44228</v>
      </c>
      <c r="AJ25" s="2">
        <f t="shared" si="0"/>
        <v>44256</v>
      </c>
      <c r="AK25" s="2">
        <f t="shared" si="0"/>
        <v>44287</v>
      </c>
      <c r="AL25" s="2">
        <f t="shared" si="0"/>
        <v>44317</v>
      </c>
      <c r="AM25" s="2">
        <f t="shared" si="0"/>
        <v>44348</v>
      </c>
      <c r="AN25" s="2">
        <f t="shared" si="0"/>
        <v>44378</v>
      </c>
      <c r="AO25" s="2">
        <f t="shared" si="0"/>
        <v>44409</v>
      </c>
      <c r="AP25" s="2">
        <f t="shared" si="0"/>
        <v>44440</v>
      </c>
      <c r="AQ25" s="2">
        <f t="shared" si="0"/>
        <v>44470</v>
      </c>
      <c r="AR25" s="2">
        <f t="shared" si="0"/>
        <v>44501</v>
      </c>
      <c r="AS25" s="2">
        <f t="shared" si="0"/>
        <v>44531</v>
      </c>
      <c r="AT25" s="2"/>
      <c r="AU25" s="2"/>
      <c r="AV25" s="2"/>
      <c r="AW25" s="2"/>
    </row>
    <row r="26" spans="1:49" x14ac:dyDescent="0.25">
      <c r="E26" s="4">
        <f>SUMIF($B$4:$B$18,E$25,$D$4:$D$18)</f>
        <v>-4.9245629695889113E-3</v>
      </c>
      <c r="F26" s="4">
        <f>SUMIF($B$4:$B$18,F$25,$D$4:$D$18)</f>
        <v>0</v>
      </c>
      <c r="G26" s="4">
        <f>SUMIF($B$4:$B$18,G$25,$D$4:$D$18)</f>
        <v>0</v>
      </c>
      <c r="H26" s="4">
        <f>SUMIF($B$4:$B$18,H$25,$D$4:$D$18)</f>
        <v>-5.0620528066957597E-2</v>
      </c>
      <c r="I26" s="4">
        <f>SUMIF($B$4:$B$18,I$25,$D$4:$D$18)</f>
        <v>0</v>
      </c>
      <c r="J26" s="4">
        <f>SUMIF($B$4:$B$18,J$25,$D$4:$D$18)</f>
        <v>-2.4750419395097069E-2</v>
      </c>
      <c r="K26" s="4">
        <f>SUMIF($B$4:$B$18,K$25,$D$4:$D$18)</f>
        <v>-9.7341961820124612E-3</v>
      </c>
      <c r="L26" s="4">
        <f>SUMIF($B$4:$B$18,L$25,$D$4:$D$18)</f>
        <v>0</v>
      </c>
      <c r="M26" s="4">
        <f>SUMIF($B$4:$B$18,M$25,$D$4:$D$18)</f>
        <v>-4.6265526436934535E-3</v>
      </c>
      <c r="N26" s="4">
        <f>SUMIF($B$4:$B$18,N$25,$D$4:$D$18)</f>
        <v>0</v>
      </c>
      <c r="O26" s="4">
        <f>SUMIF($B$4:$B$18,O$25,$D$4:$D$18)</f>
        <v>0</v>
      </c>
      <c r="P26" s="4">
        <f>SUMIF($B$4:$B$18,P$25,$D$4:$D$18)</f>
        <v>0</v>
      </c>
      <c r="Q26" s="4">
        <f>SUMIF($B$4:$B$18,Q$25,$D$4:$D$18)</f>
        <v>0</v>
      </c>
      <c r="R26" s="4">
        <f>SUMIF($B$4:$B$18,R$25,$D$4:$D$18)</f>
        <v>0</v>
      </c>
      <c r="S26" s="4">
        <f>SUMIF($B$4:$B$18,S$25,$D$4:$D$18)</f>
        <v>4.9207431426523777E-3</v>
      </c>
      <c r="T26" s="4">
        <f>SUMIF($B$4:$B$18,T$25,$D$4:$D$18)</f>
        <v>5.4911528656015084E-2</v>
      </c>
      <c r="U26" s="4">
        <f>SUMIF($B$4:$B$18,U$25,$D$4:$D$18)</f>
        <v>0</v>
      </c>
      <c r="V26" s="4">
        <f>SUMIF($B$4:$B$18,V$25,$D$4:$D$18)</f>
        <v>0</v>
      </c>
      <c r="W26" s="4">
        <f>SUMIF($B$4:$B$18,W$25,$D$4:$D$18)</f>
        <v>-2.5479998284652725E-2</v>
      </c>
      <c r="X26" s="4">
        <f>SUMIF($B$4:$B$18,X$25,$D$4:$D$18)</f>
        <v>0</v>
      </c>
      <c r="Y26" s="4">
        <f>SUMIF($B$4:$B$18,Y$25,$D$4:$D$18)</f>
        <v>0</v>
      </c>
      <c r="Z26" s="4">
        <f>SUMIF($B$4:$B$18,Z$25,$D$4:$D$18)</f>
        <v>0</v>
      </c>
      <c r="AA26" s="4">
        <f>SUMIF($B$4:$B$18,AA$25,$D$4:$D$18)</f>
        <v>0</v>
      </c>
      <c r="AB26" s="4">
        <f>SUMIF($B$4:$B$18,AB$25,$D$4:$D$18)</f>
        <v>0</v>
      </c>
      <c r="AC26" s="4">
        <f>SUMIF($B$4:$B$18,AC$25,$D$4:$D$18)</f>
        <v>0</v>
      </c>
      <c r="AD26" s="4">
        <f>SUMIF($B$4:$B$18,AD$25,$D$4:$D$18)</f>
        <v>0</v>
      </c>
      <c r="AE26" s="4">
        <f>SUMIF($B$4:$B$18,AE$25,$D$4:$D$18)</f>
        <v>0</v>
      </c>
      <c r="AF26" s="4">
        <f>SUMIF($B$4:$B$18,AF$25,$D$4:$D$18)</f>
        <v>0</v>
      </c>
      <c r="AG26" s="4">
        <f>SUMIF($B$4:$B$18,AG$25,$D$4:$D$18)</f>
        <v>0</v>
      </c>
      <c r="AH26" s="4">
        <f>SUMIF($B$4:$B$18,AH$25,$D$4:$D$18)</f>
        <v>1.2022396804494281E-2</v>
      </c>
      <c r="AI26" s="4">
        <f>SUMIF($B$4:$B$18,AI$25,$D$4:$D$18)</f>
        <v>0</v>
      </c>
      <c r="AJ26" s="4">
        <f>SUMIF($B$4:$B$18,AJ$25,$D$4:$D$18)</f>
        <v>0</v>
      </c>
      <c r="AK26" s="4">
        <f>SUMIF($B$4:$B$18,AK$25,$D$4:$D$18)</f>
        <v>0</v>
      </c>
      <c r="AL26" s="4">
        <f>SUMIF($B$4:$B$18,AL$25,$D$4:$D$18)</f>
        <v>0</v>
      </c>
      <c r="AM26" s="4">
        <f>SUMIF($B$4:$B$18,AM$25,$D$4:$D$18)</f>
        <v>0</v>
      </c>
      <c r="AN26" s="4">
        <f>SUMIF($B$4:$B$18,AN$25,$D$4:$D$18)</f>
        <v>0</v>
      </c>
      <c r="AO26" s="4">
        <f>SUMIF($B$4:$B$18,AO$25,$D$4:$D$18)</f>
        <v>0</v>
      </c>
      <c r="AP26" s="4">
        <f>SUMIF($B$4:$B$18,AP$25,$D$4:$D$18)</f>
        <v>0</v>
      </c>
      <c r="AQ26" s="4">
        <f>SUMIF($B$4:$B$18,AQ$25,$D$4:$D$18)</f>
        <v>0</v>
      </c>
      <c r="AR26" s="4">
        <f>SUMIF($B$4:$B$18,AR$25,$D$4:$D$18)</f>
        <v>0</v>
      </c>
      <c r="AS26" s="4">
        <f>SUMIF($B$4:$B$18,AS$25,$D$4:$D$18)</f>
        <v>0</v>
      </c>
    </row>
    <row r="27" spans="1:49" x14ac:dyDescent="0.25">
      <c r="E27" s="6">
        <f>E26</f>
        <v>-4.9245629695889113E-3</v>
      </c>
      <c r="F27" s="6">
        <f t="shared" ref="F27:M27" si="1">F26+E27</f>
        <v>-4.9245629695889113E-3</v>
      </c>
      <c r="G27" s="6">
        <f t="shared" si="1"/>
        <v>-4.9245629695889113E-3</v>
      </c>
      <c r="H27" s="6">
        <f t="shared" si="1"/>
        <v>-5.5545091036546507E-2</v>
      </c>
      <c r="I27" s="6">
        <f t="shared" si="1"/>
        <v>-5.5545091036546507E-2</v>
      </c>
      <c r="J27" s="6">
        <f t="shared" si="1"/>
        <v>-8.0295510431643569E-2</v>
      </c>
      <c r="K27" s="6">
        <f t="shared" si="1"/>
        <v>-9.002970661365603E-2</v>
      </c>
      <c r="L27" s="6">
        <f t="shared" si="1"/>
        <v>-9.002970661365603E-2</v>
      </c>
      <c r="M27" s="6">
        <f t="shared" si="1"/>
        <v>-9.4656259257349482E-2</v>
      </c>
      <c r="N27" s="6">
        <f t="shared" ref="N27:AS27" si="2">N26+M27</f>
        <v>-9.4656259257349482E-2</v>
      </c>
      <c r="O27" s="6">
        <f t="shared" si="2"/>
        <v>-9.4656259257349482E-2</v>
      </c>
      <c r="P27" s="6">
        <f t="shared" si="2"/>
        <v>-9.4656259257349482E-2</v>
      </c>
      <c r="Q27" s="6">
        <f t="shared" si="2"/>
        <v>-9.4656259257349482E-2</v>
      </c>
      <c r="R27" s="6">
        <f t="shared" si="2"/>
        <v>-9.4656259257349482E-2</v>
      </c>
      <c r="S27" s="6">
        <f t="shared" si="2"/>
        <v>-8.97355161146971E-2</v>
      </c>
      <c r="T27" s="6">
        <f t="shared" si="2"/>
        <v>-3.4823987458682017E-2</v>
      </c>
      <c r="U27" s="6">
        <f t="shared" si="2"/>
        <v>-3.4823987458682017E-2</v>
      </c>
      <c r="V27" s="6">
        <f t="shared" si="2"/>
        <v>-3.4823987458682017E-2</v>
      </c>
      <c r="W27" s="6">
        <f t="shared" si="2"/>
        <v>-6.0303985743334745E-2</v>
      </c>
      <c r="X27" s="6">
        <f t="shared" si="2"/>
        <v>-6.0303985743334745E-2</v>
      </c>
      <c r="Y27" s="6">
        <f t="shared" si="2"/>
        <v>-6.0303985743334745E-2</v>
      </c>
      <c r="Z27" s="6">
        <f t="shared" si="2"/>
        <v>-6.0303985743334745E-2</v>
      </c>
      <c r="AA27" s="6">
        <f t="shared" si="2"/>
        <v>-6.0303985743334745E-2</v>
      </c>
      <c r="AB27" s="6">
        <f t="shared" si="2"/>
        <v>-6.0303985743334745E-2</v>
      </c>
      <c r="AC27" s="6">
        <f t="shared" si="2"/>
        <v>-6.0303985743334745E-2</v>
      </c>
      <c r="AD27" s="6">
        <f t="shared" si="2"/>
        <v>-6.0303985743334745E-2</v>
      </c>
      <c r="AE27" s="6">
        <f t="shared" si="2"/>
        <v>-6.0303985743334745E-2</v>
      </c>
      <c r="AF27" s="6">
        <f t="shared" si="2"/>
        <v>-6.0303985743334745E-2</v>
      </c>
      <c r="AG27" s="6">
        <f t="shared" si="2"/>
        <v>-6.0303985743334745E-2</v>
      </c>
      <c r="AH27" s="6">
        <f t="shared" si="2"/>
        <v>-4.8281588938840464E-2</v>
      </c>
      <c r="AI27" s="6">
        <f t="shared" si="2"/>
        <v>-4.8281588938840464E-2</v>
      </c>
      <c r="AJ27" s="6">
        <f t="shared" si="2"/>
        <v>-4.8281588938840464E-2</v>
      </c>
      <c r="AK27" s="6">
        <f t="shared" si="2"/>
        <v>-4.8281588938840464E-2</v>
      </c>
      <c r="AL27" s="6">
        <f t="shared" si="2"/>
        <v>-4.8281588938840464E-2</v>
      </c>
      <c r="AM27" s="6">
        <f t="shared" si="2"/>
        <v>-4.8281588938840464E-2</v>
      </c>
      <c r="AN27" s="6">
        <f t="shared" si="2"/>
        <v>-4.8281588938840464E-2</v>
      </c>
      <c r="AO27" s="6">
        <f t="shared" si="2"/>
        <v>-4.8281588938840464E-2</v>
      </c>
      <c r="AP27" s="6">
        <f t="shared" si="2"/>
        <v>-4.8281588938840464E-2</v>
      </c>
      <c r="AQ27" s="6">
        <f t="shared" si="2"/>
        <v>-4.8281588938840464E-2</v>
      </c>
      <c r="AR27" s="6">
        <f t="shared" si="2"/>
        <v>-4.8281588938840464E-2</v>
      </c>
      <c r="AS27" s="6">
        <f t="shared" si="2"/>
        <v>-4.8281588938840464E-2</v>
      </c>
    </row>
    <row r="28" spans="1:49" x14ac:dyDescent="0.25">
      <c r="D28" s="5" t="s">
        <v>9</v>
      </c>
    </row>
    <row r="29" spans="1:49" x14ac:dyDescent="0.25">
      <c r="D29" s="5" t="s">
        <v>10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5D8CB1B-48DB-4E37-B324-1307EABCA169}"/>
</file>

<file path=customXml/itemProps2.xml><?xml version="1.0" encoding="utf-8"?>
<ds:datastoreItem xmlns:ds="http://schemas.openxmlformats.org/officeDocument/2006/customXml" ds:itemID="{8FEEBEBE-6B54-4553-A229-1DAF0CD3D1C9}"/>
</file>

<file path=customXml/itemProps3.xml><?xml version="1.0" encoding="utf-8"?>
<ds:datastoreItem xmlns:ds="http://schemas.openxmlformats.org/officeDocument/2006/customXml" ds:itemID="{226569E8-14D2-4C5D-8D04-68A295269F98}"/>
</file>

<file path=customXml/itemProps4.xml><?xml version="1.0" encoding="utf-8"?>
<ds:datastoreItem xmlns:ds="http://schemas.openxmlformats.org/officeDocument/2006/customXml" ds:itemID="{7FB43845-4D55-43F4-BB94-D5884B9F6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detail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2019-12-08T23:17:52Z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