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filterPrivacy="1" defaultThemeVersion="166925"/>
  <xr:revisionPtr revIDLastSave="0" documentId="13_ncr:1_{4528888F-F571-41F6-9A28-595EB65F8E8C}" xr6:coauthVersionLast="47" xr6:coauthVersionMax="47" xr10:uidLastSave="{00000000-0000-0000-0000-000000000000}"/>
  <bookViews>
    <workbookView xWindow="-120" yWindow="480" windowWidth="19440" windowHeight="15000" xr2:uid="{46948724-3DD1-4702-B39D-ADC488DC4C5C}"/>
  </bookViews>
  <sheets>
    <sheet name="4.6" sheetId="1" r:id="rId1"/>
    <sheet name="4.6.1" sheetId="2" r:id="rId2"/>
  </sheets>
  <definedNames>
    <definedName name="_xlnm._FilterDatabase" localSheetId="1" hidden="1">'4.6.1'!$B$27:$I$28</definedName>
    <definedName name="Keep" hidden="1">{"PRINT",#N/A,TRUE,"APPA";"PRINT",#N/A,TRUE,"APS";"PRINT",#N/A,TRUE,"BHPL";"PRINT",#N/A,TRUE,"BHPL2";"PRINT",#N/A,TRUE,"CDWR";"PRINT",#N/A,TRUE,"EWEB";"PRINT",#N/A,TRUE,"LADWP";"PRINT",#N/A,TRUE,"NEVBASE"}</definedName>
    <definedName name="keep2" hidden="1">{"PRINT",#N/A,TRUE,"APPA";"PRINT",#N/A,TRUE,"APS";"PRINT",#N/A,TRUE,"BHPL";"PRINT",#N/A,TRUE,"BHPL2";"PRINT",#N/A,TRUE,"CDWR";"PRINT",#N/A,TRUE,"EWEB";"PRINT",#N/A,TRUE,"LADWP";"PRINT",#N/A,TRUE,"NEVBASE"}</definedName>
    <definedName name="_xlnm.Print_Area" localSheetId="0">'4.6'!$A$1:$J$61</definedName>
    <definedName name="_xlnm.Print_Area" localSheetId="1">'4.6.1'!$A$1:$G$38</definedName>
    <definedName name="shit" hidden="1">{"PRINT",#N/A,TRUE,"APPA";"PRINT",#N/A,TRUE,"APS";"PRINT",#N/A,TRUE,"BHPL";"PRINT",#N/A,TRUE,"BHPL2";"PRINT",#N/A,TRUE,"CDWR";"PRINT",#N/A,TRUE,"EWEB";"PRINT",#N/A,TRUE,"LADWP";"PRINT",#N/A,TRUE,"NEVBASE"}</definedName>
    <definedName name="wrn.All._.Pages." hidden="1">{#N/A,#N/A,FALSE,"Cover";#N/A,#N/A,FALSE,"Lead Sheet";#N/A,#N/A,FALSE,"T-Accounts";#N/A,#N/A,FALSE,"Expense Detail 10 01 to 3  02";#N/A,#N/A,FALSE,"Expense Detail 4 01 to 9 01";#N/A,#N/A,FALSE,"Three Factor % 3  2002"}</definedName>
    <definedName name="wrn.Factors._.Tab._.10." hidden="1">{"Factors Pages 1-2",#N/A,FALSE,"Factors";"Factors Page 3",#N/A,FALSE,"Factors";"Factors Page 4",#N/A,FALSE,"Factors";"Factors Page 5",#N/A,FALSE,"Factors";"Factors Pages 8-27",#N/A,FALSE,"Factors"}</definedName>
    <definedName name="wrn.SALES._.VAR._.95._.BUDGET." hidden="1">{"PRINT",#N/A,TRUE,"APPA";"PRINT",#N/A,TRUE,"APS";"PRINT",#N/A,TRUE,"BHPL";"PRINT",#N/A,TRUE,"BHPL2";"PRINT",#N/A,TRUE,"CDWR";"PRINT",#N/A,TRUE,"EWEB";"PRINT",#N/A,TRUE,"LADWP";"PRINT",#N/A,TRUE,"NEVBASE"}</definedName>
    <definedName name="wrn.YearEnd." hidden="1">{"Factors Pages 1-2",#N/A,FALSE,"Variables";"Factors Page 3",#N/A,FALSE,"Variables";"Factors Page 4",#N/A,FALSE,"Variables";"Factors Page 5",#N/A,FALSE,"Variables";"YE Pages 7-26",#N/A,FALSE,"Variables"}</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 i="2" l="1"/>
  <c r="B1" i="2"/>
  <c r="B2" i="2"/>
  <c r="F16" i="1" l="1"/>
  <c r="G33" i="2"/>
  <c r="F13" i="1"/>
  <c r="F17" i="1"/>
  <c r="I17" i="1" s="1"/>
  <c r="F15" i="1"/>
  <c r="F18" i="1"/>
  <c r="F21" i="1"/>
  <c r="F20" i="1"/>
  <c r="I20" i="1" s="1"/>
  <c r="F22" i="1"/>
  <c r="F11" i="1"/>
  <c r="G13" i="2"/>
  <c r="F19" i="1"/>
  <c r="I19" i="1" s="1"/>
  <c r="F23" i="1"/>
  <c r="F14" i="1"/>
  <c r="F12" i="1"/>
  <c r="I12" i="1" s="1"/>
  <c r="F24" i="1" l="1"/>
  <c r="I11" i="1"/>
  <c r="I24" i="1" s="1"/>
</calcChain>
</file>

<file path=xl/sharedStrings.xml><?xml version="1.0" encoding="utf-8"?>
<sst xmlns="http://schemas.openxmlformats.org/spreadsheetml/2006/main" count="168" uniqueCount="56">
  <si>
    <t>PacifiCorp</t>
  </si>
  <si>
    <t>PAGE</t>
  </si>
  <si>
    <t>Advertising</t>
  </si>
  <si>
    <t>TOTAL</t>
  </si>
  <si>
    <t>WASHINGTON</t>
  </si>
  <si>
    <t>ACCOUNT</t>
  </si>
  <si>
    <t>Type</t>
  </si>
  <si>
    <t>COMPANY</t>
  </si>
  <si>
    <t>FACTOR</t>
  </si>
  <si>
    <t>FACTOR %</t>
  </si>
  <si>
    <t>ALLOCATED</t>
  </si>
  <si>
    <t>REF#</t>
  </si>
  <si>
    <t>Adjustment to Expense:</t>
  </si>
  <si>
    <t>Advertising Expense - Reallocation</t>
  </si>
  <si>
    <t>RES</t>
  </si>
  <si>
    <t>CN</t>
  </si>
  <si>
    <t>SO</t>
  </si>
  <si>
    <t>California Advertising Expense</t>
  </si>
  <si>
    <t>CA</t>
  </si>
  <si>
    <t>Idaho Advertising Expense</t>
  </si>
  <si>
    <t>ID</t>
  </si>
  <si>
    <t>Oregon Advertising Expense</t>
  </si>
  <si>
    <t>OR</t>
  </si>
  <si>
    <t>Utah Advertising Expense</t>
  </si>
  <si>
    <t>UT</t>
  </si>
  <si>
    <t>Washington Advertising Expense</t>
  </si>
  <si>
    <t>WA</t>
  </si>
  <si>
    <t>Wyoming Advertising Expense</t>
  </si>
  <si>
    <t>PP Advertising Expense</t>
  </si>
  <si>
    <t>CAGW</t>
  </si>
  <si>
    <t>RMP Advertising Expense</t>
  </si>
  <si>
    <t>CAGE</t>
  </si>
  <si>
    <t>Description of Adjustment:</t>
  </si>
  <si>
    <t xml:space="preserve">Per Order 06 in Docket UE-100749 (the 2010 Rate Case), the Commission encouraged the Company to engage in a dialogue with Commission Staff, Public Counsel, and the Industrial Customers of Northwest Utilities (collectively referred to as the "Joint Parties") to explore effective means to refine the allocation of certain system allocated costs.  Compliant with this directive, on May 19, 2011, the Company held a conference call with Staff and the Joint Parties to discuss potential refinements to the allocation of certain costs.  As a result of this meeting, all parties agreed that to the extent possible, advertising expenses should be situs assigned to specific states instead of system allocated. 
For all system-allocated advertising expenses incurred during the 12 months ended June 2022, this adjustment situs-assigns any costs that can be attributed to a specific jurisdiction.  This adjustment has been included in final revenue requirement calculations approved by the Commission in rate filings since, including the Company's latest General Rate Case in Washington, Docket No. UE-191024.
</t>
  </si>
  <si>
    <t xml:space="preserve">Page </t>
  </si>
  <si>
    <t>Re-allocate System Costs</t>
  </si>
  <si>
    <t>1) Remove system allocated costs that should be situs assigned.</t>
  </si>
  <si>
    <t>TYPE</t>
  </si>
  <si>
    <t>FERC Acct</t>
  </si>
  <si>
    <t>SAP Acct</t>
  </si>
  <si>
    <t>SAP Acct description</t>
  </si>
  <si>
    <t>Factor</t>
  </si>
  <si>
    <t>Total Company</t>
  </si>
  <si>
    <t>Legally Mandated Advertising Services</t>
  </si>
  <si>
    <t>Informational Advertising Services</t>
  </si>
  <si>
    <t>Advertising Services</t>
  </si>
  <si>
    <t>2) Reallocate system costs on a situs basis where possible.</t>
  </si>
  <si>
    <t>9090000</t>
  </si>
  <si>
    <t>530019</t>
  </si>
  <si>
    <t>530022</t>
  </si>
  <si>
    <t>9301000</t>
  </si>
  <si>
    <t>530020</t>
  </si>
  <si>
    <t>Washington 2023 General Rate Case</t>
  </si>
  <si>
    <t>4.6.1</t>
  </si>
  <si>
    <t>Situs</t>
  </si>
  <si>
    <t>WY-ALL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</si>
</sst>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_(* #,##0_);_(* \(#,##0\);_(* &quot;-&quot;??_);_(@_)"/>
    <numFmt numFmtId="165" formatCode="0.000%"/>
    <numFmt numFmtId="166" formatCode="[$-409]mmm\-yy;@"/>
  </numFmts>
  <fonts count="8" x14ac:knownFonts="1">
    <font>
      <sz val="11"/>
      <color theme="1"/>
      <name val="Calibri"/>
      <family val="2"/>
      <scheme val="minor"/>
    </font>
    <font>
      <sz val="11"/>
      <color theme="1"/>
      <name val="Calibri"/>
      <family val="2"/>
      <scheme val="minor"/>
    </font>
    <font>
      <b/>
      <sz val="10"/>
      <color theme="1"/>
      <name val="Arial"/>
      <family val="2"/>
    </font>
    <font>
      <sz val="10"/>
      <color theme="1"/>
      <name val="Arial"/>
      <family val="2"/>
    </font>
    <font>
      <sz val="10"/>
      <name val="Arial"/>
      <family val="2"/>
    </font>
    <font>
      <u/>
      <sz val="10"/>
      <name val="Arial"/>
      <family val="2"/>
    </font>
    <font>
      <b/>
      <sz val="10"/>
      <name val="Arial"/>
      <family val="2"/>
    </font>
    <font>
      <i/>
      <sz val="10"/>
      <color theme="1"/>
      <name val="Arial"/>
      <family val="2"/>
    </font>
  </fonts>
  <fills count="2">
    <fill>
      <patternFill patternType="none"/>
    </fill>
    <fill>
      <patternFill patternType="gray125"/>
    </fill>
  </fills>
  <borders count="11">
    <border>
      <left/>
      <right/>
      <top/>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s>
  <cellStyleXfs count="2">
    <xf numFmtId="0" fontId="0" fillId="0" borderId="0"/>
    <xf numFmtId="43" fontId="1" fillId="0" borderId="0" applyFont="0" applyFill="0" applyBorder="0" applyAlignment="0" applyProtection="0"/>
  </cellStyleXfs>
  <cellXfs count="41">
    <xf numFmtId="0" fontId="0" fillId="0" borderId="0" xfId="0"/>
    <xf numFmtId="0" fontId="3" fillId="0" borderId="0" xfId="0" applyFont="1"/>
    <xf numFmtId="0" fontId="3" fillId="0" borderId="0" xfId="0" applyFont="1" applyAlignment="1">
      <alignment horizontal="center"/>
    </xf>
    <xf numFmtId="164" fontId="3" fillId="0" borderId="0" xfId="0" applyNumberFormat="1" applyFont="1"/>
    <xf numFmtId="164" fontId="3" fillId="0" borderId="1" xfId="0" applyNumberFormat="1" applyFont="1" applyBorder="1"/>
    <xf numFmtId="0" fontId="2" fillId="0" borderId="0" xfId="0" applyFont="1" applyAlignment="1">
      <alignment horizontal="left"/>
    </xf>
    <xf numFmtId="0" fontId="3" fillId="0" borderId="0" xfId="0" applyFont="1" applyAlignment="1">
      <alignment horizontal="left"/>
    </xf>
    <xf numFmtId="0" fontId="3" fillId="0" borderId="0" xfId="0" applyFont="1" applyAlignment="1">
      <alignment horizontal="right"/>
    </xf>
    <xf numFmtId="0" fontId="2" fillId="0" borderId="0" xfId="0" applyFont="1" applyAlignment="1">
      <alignment horizontal="left" vertical="top"/>
    </xf>
    <xf numFmtId="0" fontId="2" fillId="0" borderId="10" xfId="0" applyFont="1" applyBorder="1" applyAlignment="1">
      <alignment horizontal="left"/>
    </xf>
    <xf numFmtId="0" fontId="2" fillId="0" borderId="10" xfId="0" applyFont="1" applyBorder="1" applyAlignment="1">
      <alignment horizontal="left" wrapText="1"/>
    </xf>
    <xf numFmtId="164" fontId="2" fillId="0" borderId="10" xfId="0" applyNumberFormat="1" applyFont="1" applyBorder="1" applyAlignment="1">
      <alignment horizontal="center" wrapText="1"/>
    </xf>
    <xf numFmtId="166" fontId="3" fillId="0" borderId="0" xfId="0" applyNumberFormat="1" applyFont="1"/>
    <xf numFmtId="17" fontId="3" fillId="0" borderId="0" xfId="0" applyNumberFormat="1" applyFont="1"/>
    <xf numFmtId="164" fontId="3" fillId="0" borderId="0" xfId="1" applyNumberFormat="1" applyFont="1"/>
    <xf numFmtId="0" fontId="7" fillId="0" borderId="0" xfId="0" applyFont="1"/>
    <xf numFmtId="37" fontId="3" fillId="0" borderId="0" xfId="0" applyNumberFormat="1" applyFont="1"/>
    <xf numFmtId="37" fontId="3" fillId="0" borderId="0" xfId="0" applyNumberFormat="1" applyFont="1" applyAlignment="1">
      <alignment horizontal="right"/>
    </xf>
    <xf numFmtId="164" fontId="7" fillId="0" borderId="0" xfId="0" applyNumberFormat="1" applyFont="1"/>
    <xf numFmtId="0" fontId="4" fillId="0" borderId="0" xfId="0" applyFont="1" applyFill="1"/>
    <xf numFmtId="0" fontId="6" fillId="0" borderId="0" xfId="0" applyFont="1" applyFill="1"/>
    <xf numFmtId="0" fontId="4" fillId="0" borderId="0" xfId="0" applyFont="1" applyFill="1" applyAlignment="1">
      <alignment horizontal="right"/>
    </xf>
    <xf numFmtId="0" fontId="4" fillId="0" borderId="0" xfId="0" applyFont="1" applyFill="1" applyAlignment="1">
      <alignment horizontal="center"/>
    </xf>
    <xf numFmtId="0" fontId="5" fillId="0" borderId="0" xfId="0" applyFont="1" applyFill="1" applyAlignment="1">
      <alignment horizontal="center"/>
    </xf>
    <xf numFmtId="0" fontId="6" fillId="0" borderId="0" xfId="0" applyFont="1" applyFill="1" applyAlignment="1">
      <alignment horizontal="left" indent="2"/>
    </xf>
    <xf numFmtId="0" fontId="4" fillId="0" borderId="0" xfId="0" applyFont="1" applyFill="1" applyAlignment="1">
      <alignment horizontal="left" indent="2"/>
    </xf>
    <xf numFmtId="164" fontId="4" fillId="0" borderId="0" xfId="0" applyNumberFormat="1" applyFont="1" applyFill="1"/>
    <xf numFmtId="165" fontId="4" fillId="0" borderId="0" xfId="0" applyNumberFormat="1" applyFont="1" applyFill="1" applyAlignment="1">
      <alignment horizontal="center"/>
    </xf>
    <xf numFmtId="1" fontId="4" fillId="0" borderId="0" xfId="0" applyNumberFormat="1" applyFont="1" applyFill="1" applyAlignment="1">
      <alignment horizontal="center"/>
    </xf>
    <xf numFmtId="164" fontId="4" fillId="0" borderId="1" xfId="0" applyNumberFormat="1" applyFont="1" applyFill="1" applyBorder="1"/>
    <xf numFmtId="0" fontId="4" fillId="0" borderId="0" xfId="0" quotePrefix="1" applyFont="1" applyFill="1" applyAlignment="1">
      <alignment horizontal="left"/>
    </xf>
    <xf numFmtId="3" fontId="4" fillId="0" borderId="0" xfId="0" applyNumberFormat="1" applyFont="1" applyFill="1" applyAlignment="1">
      <alignment horizontal="center"/>
    </xf>
    <xf numFmtId="0" fontId="4" fillId="0" borderId="5" xfId="0" applyFont="1" applyFill="1" applyBorder="1" applyAlignment="1">
      <alignment horizontal="left" vertical="top" wrapText="1"/>
    </xf>
    <xf numFmtId="0" fontId="4" fillId="0" borderId="7" xfId="0" applyFont="1" applyFill="1" applyBorder="1" applyAlignment="1">
      <alignment horizontal="left" vertical="top" wrapText="1"/>
    </xf>
    <xf numFmtId="0" fontId="4" fillId="0" borderId="2" xfId="0" applyFont="1" applyFill="1" applyBorder="1"/>
    <xf numFmtId="0" fontId="4" fillId="0" borderId="3" xfId="0" applyFont="1" applyFill="1" applyBorder="1" applyAlignment="1">
      <alignment horizontal="left" vertical="top" wrapText="1"/>
    </xf>
    <xf numFmtId="0" fontId="4" fillId="0" borderId="4" xfId="0" applyFont="1" applyFill="1" applyBorder="1" applyAlignment="1">
      <alignment horizontal="left" vertical="top" wrapText="1"/>
    </xf>
    <xf numFmtId="0" fontId="4" fillId="0" borderId="0" xfId="0" applyFont="1" applyFill="1" applyBorder="1" applyAlignment="1">
      <alignment horizontal="left" vertical="top" wrapText="1"/>
    </xf>
    <xf numFmtId="0" fontId="4" fillId="0" borderId="6" xfId="0" applyFont="1" applyFill="1" applyBorder="1" applyAlignment="1">
      <alignment horizontal="left" vertical="top" wrapText="1"/>
    </xf>
    <xf numFmtId="0" fontId="4" fillId="0" borderId="8" xfId="0" applyFont="1" applyFill="1" applyBorder="1" applyAlignment="1">
      <alignment horizontal="left" vertical="top" wrapText="1"/>
    </xf>
    <xf numFmtId="0" fontId="4" fillId="0" borderId="9" xfId="0" applyFont="1" applyFill="1" applyBorder="1" applyAlignment="1">
      <alignment horizontal="left" vertical="top" wrapText="1"/>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35</xdr:col>
      <xdr:colOff>589429</xdr:colOff>
      <xdr:row>18</xdr:row>
      <xdr:rowOff>33618</xdr:rowOff>
    </xdr:from>
    <xdr:to>
      <xdr:col>48</xdr:col>
      <xdr:colOff>372967</xdr:colOff>
      <xdr:row>59</xdr:row>
      <xdr:rowOff>11205</xdr:rowOff>
    </xdr:to>
    <xdr:pic>
      <xdr:nvPicPr>
        <xdr:cNvPr id="2" name="Picture 1">
          <a:extLst>
            <a:ext uri="{FF2B5EF4-FFF2-40B4-BE49-F238E27FC236}">
              <a16:creationId xmlns:a16="http://schemas.microsoft.com/office/drawing/2014/main" id="{47495451-DF95-4856-8113-463F4477134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103729" y="2954618"/>
          <a:ext cx="8121088" cy="66641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AA1146-5103-477E-BFDA-EB146D54CCC3}">
  <sheetPr codeName="Sheet3">
    <pageSetUpPr fitToPage="1"/>
  </sheetPr>
  <dimension ref="A2:J65"/>
  <sheetViews>
    <sheetView tabSelected="1" view="pageBreakPreview" zoomScale="85" zoomScaleNormal="100" zoomScaleSheetLayoutView="85" workbookViewId="0">
      <selection activeCell="N39" sqref="N39"/>
    </sheetView>
  </sheetViews>
  <sheetFormatPr defaultColWidth="9.140625" defaultRowHeight="12.75" x14ac:dyDescent="0.2"/>
  <cols>
    <col min="1" max="1" width="2.28515625" style="19" customWidth="1"/>
    <col min="2" max="2" width="3.42578125" style="19" customWidth="1"/>
    <col min="3" max="3" width="33" style="19" customWidth="1"/>
    <col min="4" max="4" width="9.85546875" style="19" bestFit="1" customWidth="1"/>
    <col min="5" max="5" width="5.140625" style="19" bestFit="1" customWidth="1"/>
    <col min="6" max="6" width="10.42578125" style="19" bestFit="1" customWidth="1"/>
    <col min="7" max="7" width="8.42578125" style="19" bestFit="1" customWidth="1"/>
    <col min="8" max="8" width="10.7109375" style="19" bestFit="1" customWidth="1"/>
    <col min="9" max="9" width="13.7109375" style="19" bestFit="1" customWidth="1"/>
    <col min="10" max="10" width="5.7109375" style="19" bestFit="1" customWidth="1"/>
    <col min="11" max="16384" width="9.140625" style="19"/>
  </cols>
  <sheetData>
    <row r="2" spans="2:10" x14ac:dyDescent="0.2">
      <c r="B2" s="20" t="s">
        <v>0</v>
      </c>
      <c r="I2" s="21" t="s">
        <v>1</v>
      </c>
      <c r="J2" s="22">
        <v>4.5999999999999996</v>
      </c>
    </row>
    <row r="3" spans="2:10" x14ac:dyDescent="0.2">
      <c r="B3" s="20" t="s">
        <v>52</v>
      </c>
    </row>
    <row r="4" spans="2:10" x14ac:dyDescent="0.2">
      <c r="B4" s="20" t="s">
        <v>2</v>
      </c>
    </row>
    <row r="7" spans="2:10" x14ac:dyDescent="0.2">
      <c r="D7" s="22"/>
      <c r="E7" s="22"/>
      <c r="F7" s="22" t="s">
        <v>3</v>
      </c>
      <c r="G7" s="22"/>
      <c r="H7" s="22"/>
      <c r="I7" s="22" t="s">
        <v>4</v>
      </c>
      <c r="J7" s="22"/>
    </row>
    <row r="8" spans="2:10" x14ac:dyDescent="0.2">
      <c r="D8" s="23" t="s">
        <v>5</v>
      </c>
      <c r="E8" s="23" t="s">
        <v>6</v>
      </c>
      <c r="F8" s="23" t="s">
        <v>7</v>
      </c>
      <c r="G8" s="23" t="s">
        <v>8</v>
      </c>
      <c r="H8" s="23" t="s">
        <v>9</v>
      </c>
      <c r="I8" s="23" t="s">
        <v>10</v>
      </c>
      <c r="J8" s="23" t="s">
        <v>11</v>
      </c>
    </row>
    <row r="9" spans="2:10" x14ac:dyDescent="0.2">
      <c r="B9" s="20" t="s">
        <v>12</v>
      </c>
    </row>
    <row r="10" spans="2:10" x14ac:dyDescent="0.2">
      <c r="B10" s="24"/>
    </row>
    <row r="11" spans="2:10" x14ac:dyDescent="0.2">
      <c r="B11" s="25" t="s">
        <v>13</v>
      </c>
      <c r="D11" s="22">
        <v>909</v>
      </c>
      <c r="E11" s="22" t="s">
        <v>14</v>
      </c>
      <c r="F11" s="26">
        <f>-SUMIFS('4.6.1'!$G$10:$G$12,'4.6.1'!$C$10:$C$12,D11*10000,'4.6.1'!$F$10:$F$12,G11)</f>
        <v>-110057.55</v>
      </c>
      <c r="G11" s="22" t="s">
        <v>15</v>
      </c>
      <c r="H11" s="27">
        <v>6.742981175467383E-2</v>
      </c>
      <c r="I11" s="26">
        <f>H11*F11</f>
        <v>-7421.1598786806026</v>
      </c>
      <c r="J11" s="22" t="s">
        <v>53</v>
      </c>
    </row>
    <row r="12" spans="2:10" x14ac:dyDescent="0.2">
      <c r="B12" s="25" t="s">
        <v>13</v>
      </c>
      <c r="D12" s="28">
        <v>930.1</v>
      </c>
      <c r="E12" s="22" t="s">
        <v>14</v>
      </c>
      <c r="F12" s="26">
        <f>-SUMIFS('4.6.1'!$G$10:$G$12,'4.6.1'!$C$10:$C$12,D12*10000,'4.6.1'!$F$10:$F$12,G12)</f>
        <v>-8984.36</v>
      </c>
      <c r="G12" s="22" t="s">
        <v>16</v>
      </c>
      <c r="H12" s="27">
        <v>7.0845810240555085E-2</v>
      </c>
      <c r="I12" s="26">
        <f t="shared" ref="I12:I20" si="0">H12*F12</f>
        <v>-636.50426369283355</v>
      </c>
      <c r="J12" s="22" t="s">
        <v>53</v>
      </c>
    </row>
    <row r="13" spans="2:10" x14ac:dyDescent="0.2">
      <c r="B13" s="25" t="s">
        <v>17</v>
      </c>
      <c r="D13" s="22">
        <v>909</v>
      </c>
      <c r="E13" s="22" t="s">
        <v>14</v>
      </c>
      <c r="F13" s="26">
        <f>SUMIFS('4.6.1'!$G$20:$G$26,'4.6.1'!$C$20:$C$26,D13*10000,'4.6.1'!$F$20:$F$26,G13)</f>
        <v>-6663.5399999999991</v>
      </c>
      <c r="G13" s="22" t="s">
        <v>18</v>
      </c>
      <c r="H13" s="27" t="s">
        <v>54</v>
      </c>
      <c r="I13" s="26">
        <v>0</v>
      </c>
      <c r="J13" s="22" t="s">
        <v>53</v>
      </c>
    </row>
    <row r="14" spans="2:10" x14ac:dyDescent="0.2">
      <c r="B14" s="25" t="s">
        <v>19</v>
      </c>
      <c r="D14" s="22">
        <v>909</v>
      </c>
      <c r="E14" s="22" t="s">
        <v>14</v>
      </c>
      <c r="F14" s="26">
        <f>SUMIFS('4.6.1'!$G$20:$G$26,'4.6.1'!$C$20:$C$26,D14*10000,'4.6.1'!$F$20:$F$26,G14)</f>
        <v>46874.360000000008</v>
      </c>
      <c r="G14" s="22" t="s">
        <v>20</v>
      </c>
      <c r="H14" s="27" t="s">
        <v>54</v>
      </c>
      <c r="I14" s="26">
        <v>0</v>
      </c>
      <c r="J14" s="22" t="s">
        <v>53</v>
      </c>
    </row>
    <row r="15" spans="2:10" x14ac:dyDescent="0.2">
      <c r="B15" s="25" t="s">
        <v>21</v>
      </c>
      <c r="D15" s="22">
        <v>909</v>
      </c>
      <c r="E15" s="22" t="s">
        <v>14</v>
      </c>
      <c r="F15" s="26">
        <f>SUMIFS('4.6.1'!$G$20:$G$26,'4.6.1'!$C$20:$C$26,D15*10000,'4.6.1'!$F$20:$F$26,G15)</f>
        <v>-16439.37999999999</v>
      </c>
      <c r="G15" s="22" t="s">
        <v>22</v>
      </c>
      <c r="H15" s="27" t="s">
        <v>54</v>
      </c>
      <c r="I15" s="26">
        <v>0</v>
      </c>
      <c r="J15" s="22" t="s">
        <v>53</v>
      </c>
    </row>
    <row r="16" spans="2:10" x14ac:dyDescent="0.2">
      <c r="B16" s="25" t="s">
        <v>23</v>
      </c>
      <c r="D16" s="22">
        <v>909</v>
      </c>
      <c r="E16" s="22" t="s">
        <v>14</v>
      </c>
      <c r="F16" s="26">
        <f>SUMIFS('4.6.1'!G20:G32,'4.6.1'!C20:C32,'4.6'!D16*10000,'4.6.1'!F20:F32,'4.6'!G16)</f>
        <v>58330.459999999992</v>
      </c>
      <c r="G16" s="22" t="s">
        <v>24</v>
      </c>
      <c r="H16" s="27" t="s">
        <v>54</v>
      </c>
      <c r="I16" s="26">
        <v>0</v>
      </c>
      <c r="J16" s="22" t="s">
        <v>53</v>
      </c>
    </row>
    <row r="17" spans="2:10" x14ac:dyDescent="0.2">
      <c r="B17" s="25" t="s">
        <v>25</v>
      </c>
      <c r="D17" s="22">
        <v>909</v>
      </c>
      <c r="E17" s="22" t="s">
        <v>14</v>
      </c>
      <c r="F17" s="26">
        <f>SUMIFS('4.6.1'!G21:G33,'4.6.1'!C21:C33,'4.6'!D17*10000,'4.6.1'!F21:F33,'4.6'!G17)</f>
        <v>24802.54</v>
      </c>
      <c r="G17" s="22" t="s">
        <v>26</v>
      </c>
      <c r="H17" s="27" t="s">
        <v>54</v>
      </c>
      <c r="I17" s="26">
        <f>F17</f>
        <v>24802.54</v>
      </c>
      <c r="J17" s="22" t="s">
        <v>53</v>
      </c>
    </row>
    <row r="18" spans="2:10" x14ac:dyDescent="0.2">
      <c r="B18" s="25" t="s">
        <v>27</v>
      </c>
      <c r="D18" s="22">
        <v>909</v>
      </c>
      <c r="E18" s="22" t="s">
        <v>14</v>
      </c>
      <c r="F18" s="26">
        <f>SUMIFS('4.6.1'!G22:G34,'4.6.1'!C22:C34,'4.6'!D18*10000,'4.6.1'!F22:F34,'4.6'!G18)</f>
        <v>1596.8599999999994</v>
      </c>
      <c r="G18" s="22" t="s">
        <v>55</v>
      </c>
      <c r="H18" s="27" t="s">
        <v>54</v>
      </c>
      <c r="I18" s="26">
        <v>0</v>
      </c>
      <c r="J18" s="22" t="s">
        <v>53</v>
      </c>
    </row>
    <row r="19" spans="2:10" x14ac:dyDescent="0.2">
      <c r="B19" s="25" t="s">
        <v>28</v>
      </c>
      <c r="D19" s="22">
        <v>909</v>
      </c>
      <c r="E19" s="22" t="s">
        <v>14</v>
      </c>
      <c r="F19" s="26">
        <f>SUMIFS('4.6.1'!G23:G35,'4.6.1'!C23:C35,'4.6'!D19*10000,'4.6.1'!F23:F35,'4.6'!G19)</f>
        <v>731.25</v>
      </c>
      <c r="G19" s="22" t="s">
        <v>29</v>
      </c>
      <c r="H19" s="27">
        <v>0.22162982918040364</v>
      </c>
      <c r="I19" s="26">
        <f t="shared" si="0"/>
        <v>162.06681258817017</v>
      </c>
      <c r="J19" s="22" t="s">
        <v>53</v>
      </c>
    </row>
    <row r="20" spans="2:10" x14ac:dyDescent="0.2">
      <c r="B20" s="25" t="s">
        <v>30</v>
      </c>
      <c r="D20" s="22">
        <v>909</v>
      </c>
      <c r="E20" s="22" t="s">
        <v>14</v>
      </c>
      <c r="F20" s="26">
        <f>SUMIFS('4.6.1'!G23:G36,'4.6.1'!C23:C36,'4.6'!D20*10000,'4.6.1'!F23:F36,'4.6'!G20)</f>
        <v>825</v>
      </c>
      <c r="G20" s="22" t="s">
        <v>31</v>
      </c>
      <c r="H20" s="27">
        <v>0</v>
      </c>
      <c r="I20" s="26">
        <f t="shared" si="0"/>
        <v>0</v>
      </c>
      <c r="J20" s="22" t="s">
        <v>53</v>
      </c>
    </row>
    <row r="21" spans="2:10" x14ac:dyDescent="0.2">
      <c r="B21" s="25" t="s">
        <v>21</v>
      </c>
      <c r="D21" s="28">
        <v>930.1</v>
      </c>
      <c r="E21" s="22" t="s">
        <v>14</v>
      </c>
      <c r="F21" s="26">
        <f>SUMIFS('4.6.1'!G25:G37,'4.6.1'!C25:C37,'4.6'!D21*10000,'4.6.1'!F25:F37,'4.6'!G21)</f>
        <v>7392.76</v>
      </c>
      <c r="G21" s="22" t="s">
        <v>22</v>
      </c>
      <c r="H21" s="27" t="s">
        <v>54</v>
      </c>
      <c r="I21" s="26">
        <v>0</v>
      </c>
      <c r="J21" s="22" t="s">
        <v>53</v>
      </c>
    </row>
    <row r="22" spans="2:10" x14ac:dyDescent="0.2">
      <c r="B22" s="25" t="s">
        <v>23</v>
      </c>
      <c r="D22" s="28">
        <v>930.1</v>
      </c>
      <c r="E22" s="22" t="s">
        <v>14</v>
      </c>
      <c r="F22" s="26">
        <f>SUMIFS('4.6.1'!G26:G38,'4.6.1'!C26:C38,'4.6'!D22*10000,'4.6.1'!F26:F38,'4.6'!G22)</f>
        <v>756</v>
      </c>
      <c r="G22" s="22" t="s">
        <v>24</v>
      </c>
      <c r="H22" s="27" t="s">
        <v>54</v>
      </c>
      <c r="I22" s="26">
        <v>0</v>
      </c>
      <c r="J22" s="22" t="s">
        <v>53</v>
      </c>
    </row>
    <row r="23" spans="2:10" x14ac:dyDescent="0.2">
      <c r="B23" s="25" t="s">
        <v>27</v>
      </c>
      <c r="D23" s="28">
        <v>930.1</v>
      </c>
      <c r="E23" s="22" t="s">
        <v>14</v>
      </c>
      <c r="F23" s="26">
        <f>SUMIFS('4.6.1'!G28:G40,'4.6.1'!C28:C40,'4.6'!D23*10000,'4.6.1'!F28:F40,'4.6'!G23)</f>
        <v>835.6</v>
      </c>
      <c r="G23" s="22" t="s">
        <v>55</v>
      </c>
      <c r="H23" s="27" t="s">
        <v>54</v>
      </c>
      <c r="I23" s="26">
        <v>0</v>
      </c>
      <c r="J23" s="22" t="s">
        <v>53</v>
      </c>
    </row>
    <row r="24" spans="2:10" x14ac:dyDescent="0.2">
      <c r="B24" s="25"/>
      <c r="D24" s="22"/>
      <c r="E24" s="22"/>
      <c r="F24" s="29">
        <f>ROUND(SUM(F11:F23),0)</f>
        <v>0</v>
      </c>
      <c r="G24" s="22"/>
      <c r="I24" s="29">
        <f>SUM(I11:I23)</f>
        <v>16906.942670214736</v>
      </c>
    </row>
    <row r="25" spans="2:10" x14ac:dyDescent="0.2">
      <c r="B25" s="25"/>
      <c r="D25" s="22"/>
      <c r="E25" s="22"/>
      <c r="F25" s="26"/>
      <c r="G25" s="22"/>
    </row>
    <row r="26" spans="2:10" x14ac:dyDescent="0.2">
      <c r="B26" s="25"/>
      <c r="D26" s="22"/>
      <c r="E26" s="22"/>
      <c r="F26" s="26"/>
      <c r="G26" s="22"/>
    </row>
    <row r="27" spans="2:10" x14ac:dyDescent="0.2">
      <c r="G27" s="22"/>
    </row>
    <row r="28" spans="2:10" x14ac:dyDescent="0.2">
      <c r="D28" s="22"/>
      <c r="E28" s="22"/>
      <c r="F28" s="26"/>
      <c r="G28" s="22"/>
    </row>
    <row r="29" spans="2:10" x14ac:dyDescent="0.2">
      <c r="D29" s="22"/>
      <c r="E29" s="22"/>
      <c r="F29" s="26"/>
      <c r="G29" s="22"/>
      <c r="H29" s="26"/>
    </row>
    <row r="30" spans="2:10" x14ac:dyDescent="0.2">
      <c r="D30" s="22"/>
      <c r="E30" s="22"/>
      <c r="F30" s="26"/>
      <c r="G30" s="22"/>
    </row>
    <row r="31" spans="2:10" x14ac:dyDescent="0.2">
      <c r="F31" s="26"/>
      <c r="G31" s="22"/>
    </row>
    <row r="50" spans="1:10" ht="13.5" thickBot="1" x14ac:dyDescent="0.25">
      <c r="B50" s="20" t="s">
        <v>32</v>
      </c>
    </row>
    <row r="51" spans="1:10" ht="12.75" customHeight="1" x14ac:dyDescent="0.2">
      <c r="A51" s="34"/>
      <c r="B51" s="35" t="s">
        <v>33</v>
      </c>
      <c r="C51" s="35"/>
      <c r="D51" s="35"/>
      <c r="E51" s="35"/>
      <c r="F51" s="35"/>
      <c r="G51" s="35"/>
      <c r="H51" s="35"/>
      <c r="I51" s="35"/>
      <c r="J51" s="36"/>
    </row>
    <row r="52" spans="1:10" x14ac:dyDescent="0.2">
      <c r="A52" s="32"/>
      <c r="B52" s="37"/>
      <c r="C52" s="37"/>
      <c r="D52" s="37"/>
      <c r="E52" s="37"/>
      <c r="F52" s="37"/>
      <c r="G52" s="37"/>
      <c r="H52" s="37"/>
      <c r="I52" s="37"/>
      <c r="J52" s="38"/>
    </row>
    <row r="53" spans="1:10" ht="15" customHeight="1" x14ac:dyDescent="0.2">
      <c r="A53" s="32"/>
      <c r="B53" s="37"/>
      <c r="C53" s="37"/>
      <c r="D53" s="37"/>
      <c r="E53" s="37"/>
      <c r="F53" s="37"/>
      <c r="G53" s="37"/>
      <c r="H53" s="37"/>
      <c r="I53" s="37"/>
      <c r="J53" s="38"/>
    </row>
    <row r="54" spans="1:10" ht="15" customHeight="1" x14ac:dyDescent="0.2">
      <c r="A54" s="32"/>
      <c r="B54" s="37"/>
      <c r="C54" s="37"/>
      <c r="D54" s="37"/>
      <c r="E54" s="37"/>
      <c r="F54" s="37"/>
      <c r="G54" s="37"/>
      <c r="H54" s="37"/>
      <c r="I54" s="37"/>
      <c r="J54" s="38"/>
    </row>
    <row r="55" spans="1:10" ht="15" customHeight="1" x14ac:dyDescent="0.2">
      <c r="A55" s="32"/>
      <c r="B55" s="37"/>
      <c r="C55" s="37"/>
      <c r="D55" s="37"/>
      <c r="E55" s="37"/>
      <c r="F55" s="37"/>
      <c r="G55" s="37"/>
      <c r="H55" s="37"/>
      <c r="I55" s="37"/>
      <c r="J55" s="38"/>
    </row>
    <row r="56" spans="1:10" ht="15" customHeight="1" x14ac:dyDescent="0.2">
      <c r="A56" s="32"/>
      <c r="B56" s="37"/>
      <c r="C56" s="37"/>
      <c r="D56" s="37"/>
      <c r="E56" s="37"/>
      <c r="F56" s="37"/>
      <c r="G56" s="37"/>
      <c r="H56" s="37"/>
      <c r="I56" s="37"/>
      <c r="J56" s="38"/>
    </row>
    <row r="57" spans="1:10" ht="15" customHeight="1" x14ac:dyDescent="0.2">
      <c r="A57" s="32"/>
      <c r="B57" s="37"/>
      <c r="C57" s="37"/>
      <c r="D57" s="37"/>
      <c r="E57" s="37"/>
      <c r="F57" s="37"/>
      <c r="G57" s="37"/>
      <c r="H57" s="37"/>
      <c r="I57" s="37"/>
      <c r="J57" s="38"/>
    </row>
    <row r="58" spans="1:10" ht="15" customHeight="1" x14ac:dyDescent="0.2">
      <c r="A58" s="32"/>
      <c r="B58" s="37"/>
      <c r="C58" s="37"/>
      <c r="D58" s="37"/>
      <c r="E58" s="37"/>
      <c r="F58" s="37"/>
      <c r="G58" s="37"/>
      <c r="H58" s="37"/>
      <c r="I58" s="37"/>
      <c r="J58" s="38"/>
    </row>
    <row r="59" spans="1:10" ht="15" customHeight="1" x14ac:dyDescent="0.2">
      <c r="A59" s="32"/>
      <c r="B59" s="37"/>
      <c r="C59" s="37"/>
      <c r="D59" s="37"/>
      <c r="E59" s="37"/>
      <c r="F59" s="37"/>
      <c r="G59" s="37"/>
      <c r="H59" s="37"/>
      <c r="I59" s="37"/>
      <c r="J59" s="38"/>
    </row>
    <row r="60" spans="1:10" ht="15" customHeight="1" x14ac:dyDescent="0.2">
      <c r="A60" s="32"/>
      <c r="B60" s="37"/>
      <c r="C60" s="37"/>
      <c r="D60" s="37"/>
      <c r="E60" s="37"/>
      <c r="F60" s="37"/>
      <c r="G60" s="37"/>
      <c r="H60" s="37"/>
      <c r="I60" s="37"/>
      <c r="J60" s="38"/>
    </row>
    <row r="61" spans="1:10" ht="15" customHeight="1" thickBot="1" x14ac:dyDescent="0.25">
      <c r="A61" s="33"/>
      <c r="B61" s="39"/>
      <c r="C61" s="39"/>
      <c r="D61" s="39"/>
      <c r="E61" s="39"/>
      <c r="F61" s="39"/>
      <c r="G61" s="39"/>
      <c r="H61" s="39"/>
      <c r="I61" s="39"/>
      <c r="J61" s="40"/>
    </row>
    <row r="62" spans="1:10" ht="15" customHeight="1" x14ac:dyDescent="0.2">
      <c r="B62" s="30"/>
      <c r="D62" s="22"/>
      <c r="E62" s="22"/>
      <c r="F62" s="31"/>
      <c r="G62" s="22"/>
      <c r="H62" s="22"/>
      <c r="I62" s="22"/>
      <c r="J62" s="22"/>
    </row>
    <row r="63" spans="1:10" ht="15" customHeight="1" x14ac:dyDescent="0.2">
      <c r="B63" s="30"/>
      <c r="D63" s="22"/>
      <c r="E63" s="22"/>
      <c r="F63" s="22"/>
      <c r="G63" s="22"/>
      <c r="H63" s="22"/>
      <c r="I63" s="22"/>
      <c r="J63" s="22"/>
    </row>
    <row r="64" spans="1:10" x14ac:dyDescent="0.2">
      <c r="B64" s="30"/>
      <c r="D64" s="22"/>
      <c r="E64" s="22"/>
      <c r="F64" s="22"/>
      <c r="G64" s="22"/>
      <c r="H64" s="22"/>
      <c r="I64" s="22"/>
      <c r="J64" s="22"/>
    </row>
    <row r="65" spans="4:10" x14ac:dyDescent="0.2">
      <c r="D65" s="22"/>
      <c r="E65" s="22"/>
      <c r="F65" s="22"/>
      <c r="G65" s="22"/>
      <c r="H65" s="22"/>
      <c r="I65" s="22"/>
      <c r="J65" s="22"/>
    </row>
  </sheetData>
  <mergeCells count="1">
    <mergeCell ref="B51:J61"/>
  </mergeCells>
  <pageMargins left="0.7" right="0.7" top="0.75" bottom="0.75" header="0.3" footer="0.3"/>
  <pageSetup scale="8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AA44E-D1E7-4B93-B3A0-F8B8BD2C9463}">
  <sheetPr codeName="Sheet4">
    <pageSetUpPr fitToPage="1"/>
  </sheetPr>
  <dimension ref="B1:J496"/>
  <sheetViews>
    <sheetView view="pageBreakPreview" zoomScaleNormal="80" zoomScaleSheetLayoutView="100" workbookViewId="0">
      <selection activeCell="J10" sqref="J10"/>
    </sheetView>
  </sheetViews>
  <sheetFormatPr defaultColWidth="9.140625" defaultRowHeight="12.75" x14ac:dyDescent="0.2"/>
  <cols>
    <col min="1" max="1" width="2" style="1" customWidth="1"/>
    <col min="2" max="2" width="6.7109375" style="6" customWidth="1"/>
    <col min="3" max="3" width="10.28515625" style="6" customWidth="1"/>
    <col min="4" max="4" width="9.42578125" style="6" customWidth="1"/>
    <col min="5" max="5" width="38.5703125" style="6" customWidth="1"/>
    <col min="6" max="6" width="9.28515625" style="6" customWidth="1"/>
    <col min="7" max="7" width="12.140625" style="1" customWidth="1"/>
    <col min="8" max="8" width="13.7109375" style="1" customWidth="1"/>
    <col min="9" max="9" width="9.7109375" style="1" bestFit="1" customWidth="1"/>
    <col min="10" max="10" width="11.5703125" style="1" bestFit="1" customWidth="1"/>
    <col min="11" max="16384" width="9.140625" style="1"/>
  </cols>
  <sheetData>
    <row r="1" spans="2:10" x14ac:dyDescent="0.2">
      <c r="B1" s="5" t="str">
        <f>'4.6'!B2</f>
        <v>PacifiCorp</v>
      </c>
      <c r="F1" s="7" t="s">
        <v>34</v>
      </c>
      <c r="G1" s="2" t="s">
        <v>53</v>
      </c>
    </row>
    <row r="2" spans="2:10" x14ac:dyDescent="0.2">
      <c r="B2" s="5" t="str">
        <f>'4.6'!B3</f>
        <v>Washington 2023 General Rate Case</v>
      </c>
    </row>
    <row r="3" spans="2:10" x14ac:dyDescent="0.2">
      <c r="B3" s="5" t="str">
        <f>'4.6'!B4</f>
        <v>Advertising</v>
      </c>
    </row>
    <row r="4" spans="2:10" x14ac:dyDescent="0.2">
      <c r="B4" s="5" t="s">
        <v>35</v>
      </c>
    </row>
    <row r="5" spans="2:10" x14ac:dyDescent="0.2">
      <c r="B5" s="5"/>
    </row>
    <row r="6" spans="2:10" x14ac:dyDescent="0.2">
      <c r="B6" s="1"/>
      <c r="C6" s="1"/>
      <c r="D6" s="1"/>
      <c r="E6" s="1"/>
      <c r="F6" s="1"/>
      <c r="G6" s="3"/>
      <c r="I6" s="3"/>
    </row>
    <row r="7" spans="2:10" x14ac:dyDescent="0.2">
      <c r="B7" s="8" t="s">
        <v>36</v>
      </c>
      <c r="C7" s="5"/>
      <c r="D7" s="5"/>
      <c r="E7" s="5"/>
      <c r="F7" s="5"/>
      <c r="I7" s="3"/>
    </row>
    <row r="8" spans="2:10" x14ac:dyDescent="0.2">
      <c r="I8" s="3"/>
    </row>
    <row r="9" spans="2:10" ht="25.5" x14ac:dyDescent="0.2">
      <c r="B9" s="9" t="s">
        <v>37</v>
      </c>
      <c r="C9" s="10" t="s">
        <v>38</v>
      </c>
      <c r="D9" s="10" t="s">
        <v>39</v>
      </c>
      <c r="E9" s="9" t="s">
        <v>40</v>
      </c>
      <c r="F9" s="9" t="s">
        <v>41</v>
      </c>
      <c r="G9" s="11" t="s">
        <v>42</v>
      </c>
      <c r="I9" s="12"/>
      <c r="J9" s="13"/>
    </row>
    <row r="10" spans="2:10" x14ac:dyDescent="0.2">
      <c r="B10" s="6" t="s">
        <v>14</v>
      </c>
      <c r="C10" s="6">
        <v>9090000</v>
      </c>
      <c r="D10" s="6">
        <v>530022</v>
      </c>
      <c r="E10" s="6" t="s">
        <v>44</v>
      </c>
      <c r="F10" s="6" t="s">
        <v>15</v>
      </c>
      <c r="G10" s="3">
        <v>109553.3</v>
      </c>
      <c r="I10" s="3"/>
      <c r="J10" s="14"/>
    </row>
    <row r="11" spans="2:10" x14ac:dyDescent="0.2">
      <c r="B11" s="6" t="s">
        <v>14</v>
      </c>
      <c r="C11" s="6">
        <v>9090000</v>
      </c>
      <c r="D11" s="6">
        <v>530019</v>
      </c>
      <c r="E11" s="6" t="s">
        <v>43</v>
      </c>
      <c r="F11" s="6" t="s">
        <v>15</v>
      </c>
      <c r="G11" s="3">
        <v>504.25000000000182</v>
      </c>
      <c r="I11" s="3"/>
      <c r="J11" s="14"/>
    </row>
    <row r="12" spans="2:10" x14ac:dyDescent="0.2">
      <c r="B12" s="6" t="s">
        <v>14</v>
      </c>
      <c r="C12" s="6">
        <v>9301000</v>
      </c>
      <c r="D12" s="6">
        <v>530020</v>
      </c>
      <c r="E12" s="6" t="s">
        <v>45</v>
      </c>
      <c r="F12" s="6" t="s">
        <v>16</v>
      </c>
      <c r="G12" s="3">
        <v>8984.36</v>
      </c>
      <c r="I12" s="3"/>
      <c r="J12" s="14"/>
    </row>
    <row r="13" spans="2:10" x14ac:dyDescent="0.2">
      <c r="C13" s="1"/>
      <c r="D13" s="1"/>
      <c r="E13" s="1"/>
      <c r="F13" s="1"/>
      <c r="G13" s="4">
        <f>SUM(G10:G12)</f>
        <v>119041.91</v>
      </c>
      <c r="I13" s="3"/>
      <c r="J13" s="15"/>
    </row>
    <row r="14" spans="2:10" x14ac:dyDescent="0.2">
      <c r="C14" s="1"/>
      <c r="D14" s="1"/>
      <c r="E14" s="1"/>
      <c r="F14" s="1"/>
      <c r="G14" s="3"/>
      <c r="I14" s="3"/>
    </row>
    <row r="15" spans="2:10" x14ac:dyDescent="0.2">
      <c r="C15" s="1"/>
      <c r="D15" s="1"/>
      <c r="E15" s="1"/>
      <c r="F15" s="1"/>
      <c r="G15" s="3"/>
      <c r="I15" s="3"/>
    </row>
    <row r="16" spans="2:10" x14ac:dyDescent="0.2">
      <c r="C16" s="1"/>
      <c r="D16" s="1"/>
      <c r="E16" s="1"/>
      <c r="F16" s="1"/>
      <c r="G16" s="3"/>
      <c r="I16" s="3"/>
    </row>
    <row r="17" spans="2:10" x14ac:dyDescent="0.2">
      <c r="B17" s="8" t="s">
        <v>46</v>
      </c>
      <c r="C17" s="5"/>
      <c r="D17" s="5"/>
      <c r="E17" s="5"/>
      <c r="F17" s="5"/>
      <c r="I17" s="3"/>
    </row>
    <row r="18" spans="2:10" x14ac:dyDescent="0.2">
      <c r="I18" s="3"/>
    </row>
    <row r="19" spans="2:10" ht="25.5" x14ac:dyDescent="0.2">
      <c r="B19" s="9" t="s">
        <v>37</v>
      </c>
      <c r="C19" s="10" t="s">
        <v>38</v>
      </c>
      <c r="D19" s="10" t="s">
        <v>39</v>
      </c>
      <c r="E19" s="9" t="s">
        <v>40</v>
      </c>
      <c r="F19" s="9" t="s">
        <v>41</v>
      </c>
      <c r="G19" s="11" t="s">
        <v>42</v>
      </c>
      <c r="I19" s="12"/>
      <c r="J19" s="13"/>
    </row>
    <row r="20" spans="2:10" x14ac:dyDescent="0.2">
      <c r="B20" s="6" t="s">
        <v>14</v>
      </c>
      <c r="C20" s="6" t="s">
        <v>47</v>
      </c>
      <c r="D20" s="6" t="s">
        <v>48</v>
      </c>
      <c r="E20" s="6" t="s">
        <v>43</v>
      </c>
      <c r="F20" s="6" t="s">
        <v>18</v>
      </c>
      <c r="G20" s="16">
        <v>48.250000000001819</v>
      </c>
      <c r="I20" s="3"/>
    </row>
    <row r="21" spans="2:10" x14ac:dyDescent="0.2">
      <c r="B21" s="6" t="s">
        <v>14</v>
      </c>
      <c r="C21" s="6" t="s">
        <v>47</v>
      </c>
      <c r="D21" s="6" t="s">
        <v>48</v>
      </c>
      <c r="E21" s="6" t="s">
        <v>43</v>
      </c>
      <c r="F21" s="6" t="s">
        <v>22</v>
      </c>
      <c r="G21" s="16">
        <v>456</v>
      </c>
      <c r="I21" s="3"/>
    </row>
    <row r="22" spans="2:10" x14ac:dyDescent="0.2">
      <c r="B22" s="6" t="s">
        <v>14</v>
      </c>
      <c r="C22" s="6" t="s">
        <v>47</v>
      </c>
      <c r="D22" s="6" t="s">
        <v>49</v>
      </c>
      <c r="E22" s="6" t="s">
        <v>44</v>
      </c>
      <c r="F22" s="6" t="s">
        <v>18</v>
      </c>
      <c r="G22" s="16">
        <v>-6711.7900000000009</v>
      </c>
      <c r="I22" s="3"/>
    </row>
    <row r="23" spans="2:10" x14ac:dyDescent="0.2">
      <c r="B23" s="6" t="s">
        <v>14</v>
      </c>
      <c r="C23" s="6" t="s">
        <v>47</v>
      </c>
      <c r="D23" s="6" t="s">
        <v>49</v>
      </c>
      <c r="E23" s="6" t="s">
        <v>44</v>
      </c>
      <c r="F23" s="6" t="s">
        <v>31</v>
      </c>
      <c r="G23" s="16">
        <v>825</v>
      </c>
      <c r="I23" s="3"/>
    </row>
    <row r="24" spans="2:10" x14ac:dyDescent="0.2">
      <c r="B24" s="6" t="s">
        <v>14</v>
      </c>
      <c r="C24" s="6" t="s">
        <v>47</v>
      </c>
      <c r="D24" s="6" t="s">
        <v>49</v>
      </c>
      <c r="E24" s="6" t="s">
        <v>44</v>
      </c>
      <c r="F24" s="6" t="s">
        <v>29</v>
      </c>
      <c r="G24" s="16">
        <v>731.25</v>
      </c>
      <c r="I24" s="3"/>
    </row>
    <row r="25" spans="2:10" x14ac:dyDescent="0.2">
      <c r="B25" s="6" t="s">
        <v>14</v>
      </c>
      <c r="C25" s="6" t="s">
        <v>47</v>
      </c>
      <c r="D25" s="6" t="s">
        <v>49</v>
      </c>
      <c r="E25" s="6" t="s">
        <v>44</v>
      </c>
      <c r="F25" s="6" t="s">
        <v>20</v>
      </c>
      <c r="G25" s="16">
        <v>46874.360000000008</v>
      </c>
      <c r="I25" s="3"/>
    </row>
    <row r="26" spans="2:10" collapsed="1" x14ac:dyDescent="0.2">
      <c r="B26" s="6" t="s">
        <v>14</v>
      </c>
      <c r="C26" s="6" t="s">
        <v>47</v>
      </c>
      <c r="D26" s="6" t="s">
        <v>49</v>
      </c>
      <c r="E26" s="6" t="s">
        <v>44</v>
      </c>
      <c r="F26" s="6" t="s">
        <v>22</v>
      </c>
      <c r="G26" s="16">
        <v>-16895.37999999999</v>
      </c>
      <c r="I26" s="3"/>
    </row>
    <row r="27" spans="2:10" x14ac:dyDescent="0.2">
      <c r="B27" s="6" t="s">
        <v>14</v>
      </c>
      <c r="C27" s="6" t="s">
        <v>47</v>
      </c>
      <c r="D27" s="6" t="s">
        <v>49</v>
      </c>
      <c r="E27" s="1" t="s">
        <v>44</v>
      </c>
      <c r="F27" s="6" t="s">
        <v>24</v>
      </c>
      <c r="G27" s="17">
        <v>58330.459999999992</v>
      </c>
    </row>
    <row r="28" spans="2:10" x14ac:dyDescent="0.2">
      <c r="B28" s="6" t="s">
        <v>14</v>
      </c>
      <c r="C28" s="6" t="s">
        <v>47</v>
      </c>
      <c r="D28" s="6" t="s">
        <v>49</v>
      </c>
      <c r="E28" s="1" t="s">
        <v>44</v>
      </c>
      <c r="F28" s="6" t="s">
        <v>26</v>
      </c>
      <c r="G28" s="17">
        <v>24802.54</v>
      </c>
      <c r="H28" s="3"/>
      <c r="I28" s="3"/>
      <c r="J28" s="18"/>
    </row>
    <row r="29" spans="2:10" x14ac:dyDescent="0.2">
      <c r="B29" s="6" t="s">
        <v>14</v>
      </c>
      <c r="C29" s="6" t="s">
        <v>47</v>
      </c>
      <c r="D29" s="6" t="s">
        <v>49</v>
      </c>
      <c r="E29" s="6" t="s">
        <v>44</v>
      </c>
      <c r="F29" s="6" t="s">
        <v>55</v>
      </c>
      <c r="G29" s="16">
        <v>1596.8599999999994</v>
      </c>
    </row>
    <row r="30" spans="2:10" x14ac:dyDescent="0.2">
      <c r="B30" s="6" t="s">
        <v>14</v>
      </c>
      <c r="C30" s="6" t="s">
        <v>50</v>
      </c>
      <c r="D30" s="6" t="s">
        <v>51</v>
      </c>
      <c r="E30" s="6" t="s">
        <v>45</v>
      </c>
      <c r="F30" s="6" t="s">
        <v>22</v>
      </c>
      <c r="G30" s="16">
        <v>7392.76</v>
      </c>
    </row>
    <row r="31" spans="2:10" x14ac:dyDescent="0.2">
      <c r="B31" s="6" t="s">
        <v>14</v>
      </c>
      <c r="C31" s="6" t="s">
        <v>50</v>
      </c>
      <c r="D31" s="6" t="s">
        <v>51</v>
      </c>
      <c r="E31" s="6" t="s">
        <v>45</v>
      </c>
      <c r="F31" s="6" t="s">
        <v>24</v>
      </c>
      <c r="G31" s="16">
        <v>756</v>
      </c>
    </row>
    <row r="32" spans="2:10" x14ac:dyDescent="0.2">
      <c r="B32" s="6" t="s">
        <v>14</v>
      </c>
      <c r="C32" s="6" t="s">
        <v>50</v>
      </c>
      <c r="D32" s="6" t="s">
        <v>51</v>
      </c>
      <c r="E32" s="6" t="s">
        <v>45</v>
      </c>
      <c r="F32" s="6" t="s">
        <v>55</v>
      </c>
      <c r="G32" s="16">
        <v>835.6</v>
      </c>
    </row>
    <row r="33" spans="7:7" x14ac:dyDescent="0.2">
      <c r="G33" s="4">
        <f>SUM(G20:G32)</f>
        <v>119041.91</v>
      </c>
    </row>
    <row r="103" spans="3:3" x14ac:dyDescent="0.2">
      <c r="C103" s="1"/>
    </row>
    <row r="104" spans="3:3" x14ac:dyDescent="0.2">
      <c r="C104" s="1"/>
    </row>
    <row r="105" spans="3:3" ht="12.75" customHeight="1" x14ac:dyDescent="0.2">
      <c r="C105" s="1"/>
    </row>
    <row r="106" spans="3:3" x14ac:dyDescent="0.2">
      <c r="C106" s="1"/>
    </row>
    <row r="107" spans="3:3" ht="15" customHeight="1" x14ac:dyDescent="0.2">
      <c r="C107" s="1"/>
    </row>
    <row r="108" spans="3:3" x14ac:dyDescent="0.2">
      <c r="C108" s="1"/>
    </row>
    <row r="109" spans="3:3" x14ac:dyDescent="0.2">
      <c r="C109" s="1"/>
    </row>
    <row r="110" spans="3:3" x14ac:dyDescent="0.2">
      <c r="C110" s="1"/>
    </row>
    <row r="111" spans="3:3" x14ac:dyDescent="0.2">
      <c r="C111" s="1"/>
    </row>
    <row r="112" spans="3:3" x14ac:dyDescent="0.2">
      <c r="C112" s="1"/>
    </row>
    <row r="113" spans="3:3" x14ac:dyDescent="0.2">
      <c r="C113" s="1"/>
    </row>
    <row r="114" spans="3:3" x14ac:dyDescent="0.2">
      <c r="C114" s="1"/>
    </row>
    <row r="115" spans="3:3" x14ac:dyDescent="0.2">
      <c r="C115" s="1"/>
    </row>
    <row r="116" spans="3:3" x14ac:dyDescent="0.2">
      <c r="C116" s="1"/>
    </row>
    <row r="117" spans="3:3" x14ac:dyDescent="0.2">
      <c r="C117" s="1"/>
    </row>
    <row r="118" spans="3:3" x14ac:dyDescent="0.2">
      <c r="C118" s="1"/>
    </row>
    <row r="119" spans="3:3" x14ac:dyDescent="0.2">
      <c r="C119" s="1"/>
    </row>
    <row r="120" spans="3:3" x14ac:dyDescent="0.2">
      <c r="C120" s="1"/>
    </row>
    <row r="121" spans="3:3" x14ac:dyDescent="0.2">
      <c r="C121" s="1"/>
    </row>
    <row r="122" spans="3:3" x14ac:dyDescent="0.2">
      <c r="C122" s="1"/>
    </row>
    <row r="123" spans="3:3" x14ac:dyDescent="0.2">
      <c r="C123" s="1"/>
    </row>
    <row r="124" spans="3:3" x14ac:dyDescent="0.2">
      <c r="C124" s="1"/>
    </row>
    <row r="125" spans="3:3" x14ac:dyDescent="0.2">
      <c r="C125" s="1"/>
    </row>
    <row r="126" spans="3:3" x14ac:dyDescent="0.2">
      <c r="C126" s="1"/>
    </row>
    <row r="127" spans="3:3" x14ac:dyDescent="0.2">
      <c r="C127" s="1"/>
    </row>
    <row r="128" spans="3:3" x14ac:dyDescent="0.2">
      <c r="C128" s="1"/>
    </row>
    <row r="129" spans="3:3" x14ac:dyDescent="0.2">
      <c r="C129" s="1"/>
    </row>
    <row r="130" spans="3:3" x14ac:dyDescent="0.2">
      <c r="C130" s="1"/>
    </row>
    <row r="131" spans="3:3" x14ac:dyDescent="0.2">
      <c r="C131" s="1"/>
    </row>
    <row r="132" spans="3:3" x14ac:dyDescent="0.2">
      <c r="C132" s="1"/>
    </row>
    <row r="133" spans="3:3" x14ac:dyDescent="0.2">
      <c r="C133" s="1"/>
    </row>
    <row r="134" spans="3:3" x14ac:dyDescent="0.2">
      <c r="C134" s="1"/>
    </row>
    <row r="135" spans="3:3" x14ac:dyDescent="0.2">
      <c r="C135" s="1"/>
    </row>
    <row r="136" spans="3:3" x14ac:dyDescent="0.2">
      <c r="C136" s="1"/>
    </row>
    <row r="137" spans="3:3" x14ac:dyDescent="0.2">
      <c r="C137" s="1"/>
    </row>
    <row r="138" spans="3:3" x14ac:dyDescent="0.2">
      <c r="C138" s="1"/>
    </row>
    <row r="139" spans="3:3" x14ac:dyDescent="0.2">
      <c r="C139" s="1"/>
    </row>
    <row r="140" spans="3:3" x14ac:dyDescent="0.2">
      <c r="C140" s="1"/>
    </row>
    <row r="141" spans="3:3" x14ac:dyDescent="0.2">
      <c r="C141" s="1"/>
    </row>
    <row r="142" spans="3:3" x14ac:dyDescent="0.2">
      <c r="C142" s="1"/>
    </row>
    <row r="143" spans="3:3" x14ac:dyDescent="0.2">
      <c r="C143" s="1"/>
    </row>
    <row r="144" spans="3:3" x14ac:dyDescent="0.2">
      <c r="C144" s="1"/>
    </row>
    <row r="145" spans="3:3" x14ac:dyDescent="0.2">
      <c r="C145" s="1"/>
    </row>
    <row r="146" spans="3:3" x14ac:dyDescent="0.2">
      <c r="C146" s="1"/>
    </row>
    <row r="147" spans="3:3" x14ac:dyDescent="0.2">
      <c r="C147" s="1"/>
    </row>
    <row r="148" spans="3:3" x14ac:dyDescent="0.2">
      <c r="C148" s="1"/>
    </row>
    <row r="149" spans="3:3" x14ac:dyDescent="0.2">
      <c r="C149" s="1"/>
    </row>
    <row r="150" spans="3:3" x14ac:dyDescent="0.2">
      <c r="C150" s="1"/>
    </row>
    <row r="151" spans="3:3" x14ac:dyDescent="0.2">
      <c r="C151" s="1"/>
    </row>
    <row r="152" spans="3:3" x14ac:dyDescent="0.2">
      <c r="C152" s="1"/>
    </row>
    <row r="153" spans="3:3" x14ac:dyDescent="0.2">
      <c r="C153" s="1"/>
    </row>
    <row r="154" spans="3:3" x14ac:dyDescent="0.2">
      <c r="C154" s="1"/>
    </row>
    <row r="155" spans="3:3" x14ac:dyDescent="0.2">
      <c r="C155" s="1"/>
    </row>
    <row r="156" spans="3:3" x14ac:dyDescent="0.2">
      <c r="C156" s="1"/>
    </row>
    <row r="157" spans="3:3" x14ac:dyDescent="0.2">
      <c r="C157" s="1"/>
    </row>
    <row r="158" spans="3:3" x14ac:dyDescent="0.2">
      <c r="C158" s="1"/>
    </row>
    <row r="159" spans="3:3" x14ac:dyDescent="0.2">
      <c r="C159" s="1"/>
    </row>
    <row r="160" spans="3:3" x14ac:dyDescent="0.2">
      <c r="C160" s="1"/>
    </row>
    <row r="161" spans="3:3" x14ac:dyDescent="0.2">
      <c r="C161" s="1"/>
    </row>
    <row r="162" spans="3:3" x14ac:dyDescent="0.2">
      <c r="C162" s="1"/>
    </row>
    <row r="163" spans="3:3" x14ac:dyDescent="0.2">
      <c r="C163" s="1"/>
    </row>
    <row r="164" spans="3:3" x14ac:dyDescent="0.2">
      <c r="C164" s="1"/>
    </row>
    <row r="165" spans="3:3" x14ac:dyDescent="0.2">
      <c r="C165" s="1"/>
    </row>
    <row r="166" spans="3:3" x14ac:dyDescent="0.2">
      <c r="C166" s="1"/>
    </row>
    <row r="167" spans="3:3" x14ac:dyDescent="0.2">
      <c r="C167" s="1"/>
    </row>
    <row r="168" spans="3:3" x14ac:dyDescent="0.2">
      <c r="C168" s="1"/>
    </row>
    <row r="169" spans="3:3" x14ac:dyDescent="0.2">
      <c r="C169" s="1"/>
    </row>
    <row r="170" spans="3:3" x14ac:dyDescent="0.2">
      <c r="C170" s="1"/>
    </row>
    <row r="171" spans="3:3" x14ac:dyDescent="0.2">
      <c r="C171" s="1"/>
    </row>
    <row r="172" spans="3:3" x14ac:dyDescent="0.2">
      <c r="C172" s="1"/>
    </row>
    <row r="173" spans="3:3" x14ac:dyDescent="0.2">
      <c r="C173" s="1"/>
    </row>
    <row r="174" spans="3:3" x14ac:dyDescent="0.2">
      <c r="C174" s="1"/>
    </row>
    <row r="175" spans="3:3" x14ac:dyDescent="0.2">
      <c r="C175" s="1"/>
    </row>
    <row r="176" spans="3:3" x14ac:dyDescent="0.2">
      <c r="C176" s="1"/>
    </row>
    <row r="177" spans="3:3" x14ac:dyDescent="0.2">
      <c r="C177" s="1"/>
    </row>
    <row r="178" spans="3:3" x14ac:dyDescent="0.2">
      <c r="C178" s="1"/>
    </row>
    <row r="179" spans="3:3" x14ac:dyDescent="0.2">
      <c r="C179" s="1"/>
    </row>
    <row r="180" spans="3:3" x14ac:dyDescent="0.2">
      <c r="C180" s="1"/>
    </row>
    <row r="181" spans="3:3" x14ac:dyDescent="0.2">
      <c r="C181" s="1"/>
    </row>
    <row r="182" spans="3:3" x14ac:dyDescent="0.2">
      <c r="C182" s="1"/>
    </row>
    <row r="183" spans="3:3" x14ac:dyDescent="0.2">
      <c r="C183" s="1"/>
    </row>
    <row r="184" spans="3:3" x14ac:dyDescent="0.2">
      <c r="C184" s="1"/>
    </row>
    <row r="185" spans="3:3" x14ac:dyDescent="0.2">
      <c r="C185" s="1"/>
    </row>
    <row r="186" spans="3:3" x14ac:dyDescent="0.2">
      <c r="C186" s="1"/>
    </row>
    <row r="187" spans="3:3" x14ac:dyDescent="0.2">
      <c r="C187" s="1"/>
    </row>
    <row r="188" spans="3:3" x14ac:dyDescent="0.2">
      <c r="C188" s="1"/>
    </row>
    <row r="189" spans="3:3" x14ac:dyDescent="0.2">
      <c r="C189" s="1"/>
    </row>
    <row r="190" spans="3:3" x14ac:dyDescent="0.2">
      <c r="C190" s="1"/>
    </row>
    <row r="191" spans="3:3" x14ac:dyDescent="0.2">
      <c r="C191" s="1"/>
    </row>
    <row r="192" spans="3:3" x14ac:dyDescent="0.2">
      <c r="C192" s="1"/>
    </row>
    <row r="193" spans="3:3" x14ac:dyDescent="0.2">
      <c r="C193" s="1"/>
    </row>
    <row r="194" spans="3:3" x14ac:dyDescent="0.2">
      <c r="C194" s="1"/>
    </row>
    <row r="195" spans="3:3" x14ac:dyDescent="0.2">
      <c r="C195" s="1"/>
    </row>
    <row r="196" spans="3:3" x14ac:dyDescent="0.2">
      <c r="C196" s="1"/>
    </row>
    <row r="197" spans="3:3" x14ac:dyDescent="0.2">
      <c r="C197" s="1"/>
    </row>
    <row r="198" spans="3:3" x14ac:dyDescent="0.2">
      <c r="C198" s="1"/>
    </row>
    <row r="199" spans="3:3" x14ac:dyDescent="0.2">
      <c r="C199" s="1"/>
    </row>
    <row r="200" spans="3:3" x14ac:dyDescent="0.2">
      <c r="C200" s="1"/>
    </row>
    <row r="201" spans="3:3" x14ac:dyDescent="0.2">
      <c r="C201" s="1"/>
    </row>
    <row r="202" spans="3:3" x14ac:dyDescent="0.2">
      <c r="C202" s="1"/>
    </row>
    <row r="203" spans="3:3" x14ac:dyDescent="0.2">
      <c r="C203" s="1"/>
    </row>
    <row r="204" spans="3:3" x14ac:dyDescent="0.2">
      <c r="C204" s="1"/>
    </row>
    <row r="205" spans="3:3" x14ac:dyDescent="0.2">
      <c r="C205" s="1"/>
    </row>
    <row r="206" spans="3:3" x14ac:dyDescent="0.2">
      <c r="C206" s="1"/>
    </row>
    <row r="207" spans="3:3" x14ac:dyDescent="0.2">
      <c r="C207" s="1"/>
    </row>
    <row r="208" spans="3:3" x14ac:dyDescent="0.2">
      <c r="C208" s="1"/>
    </row>
    <row r="209" spans="3:3" x14ac:dyDescent="0.2">
      <c r="C209" s="1"/>
    </row>
    <row r="210" spans="3:3" x14ac:dyDescent="0.2">
      <c r="C210" s="1"/>
    </row>
    <row r="211" spans="3:3" x14ac:dyDescent="0.2">
      <c r="C211" s="1"/>
    </row>
    <row r="212" spans="3:3" x14ac:dyDescent="0.2">
      <c r="C212" s="1"/>
    </row>
    <row r="213" spans="3:3" x14ac:dyDescent="0.2">
      <c r="C213" s="1"/>
    </row>
    <row r="214" spans="3:3" x14ac:dyDescent="0.2">
      <c r="C214" s="1"/>
    </row>
    <row r="215" spans="3:3" x14ac:dyDescent="0.2">
      <c r="C215" s="1"/>
    </row>
    <row r="216" spans="3:3" x14ac:dyDescent="0.2">
      <c r="C216" s="1"/>
    </row>
    <row r="217" spans="3:3" x14ac:dyDescent="0.2">
      <c r="C217" s="1"/>
    </row>
    <row r="218" spans="3:3" x14ac:dyDescent="0.2">
      <c r="C218" s="1"/>
    </row>
    <row r="219" spans="3:3" x14ac:dyDescent="0.2">
      <c r="C219" s="1"/>
    </row>
    <row r="220" spans="3:3" x14ac:dyDescent="0.2">
      <c r="C220" s="1"/>
    </row>
    <row r="221" spans="3:3" x14ac:dyDescent="0.2">
      <c r="C221" s="1"/>
    </row>
    <row r="222" spans="3:3" x14ac:dyDescent="0.2">
      <c r="C222" s="1"/>
    </row>
    <row r="223" spans="3:3" x14ac:dyDescent="0.2">
      <c r="C223" s="1"/>
    </row>
    <row r="224" spans="3:3" x14ac:dyDescent="0.2">
      <c r="C224" s="1"/>
    </row>
    <row r="225" spans="3:3" x14ac:dyDescent="0.2">
      <c r="C225" s="1"/>
    </row>
    <row r="226" spans="3:3" x14ac:dyDescent="0.2">
      <c r="C226" s="1"/>
    </row>
    <row r="227" spans="3:3" x14ac:dyDescent="0.2">
      <c r="C227" s="1"/>
    </row>
    <row r="228" spans="3:3" x14ac:dyDescent="0.2">
      <c r="C228" s="1"/>
    </row>
    <row r="229" spans="3:3" x14ac:dyDescent="0.2">
      <c r="C229" s="1"/>
    </row>
    <row r="230" spans="3:3" x14ac:dyDescent="0.2">
      <c r="C230" s="1"/>
    </row>
    <row r="231" spans="3:3" x14ac:dyDescent="0.2">
      <c r="C231" s="1"/>
    </row>
    <row r="232" spans="3:3" x14ac:dyDescent="0.2">
      <c r="C232" s="1"/>
    </row>
    <row r="233" spans="3:3" x14ac:dyDescent="0.2">
      <c r="C233" s="1"/>
    </row>
    <row r="234" spans="3:3" x14ac:dyDescent="0.2">
      <c r="C234" s="1"/>
    </row>
    <row r="235" spans="3:3" x14ac:dyDescent="0.2">
      <c r="C235" s="1"/>
    </row>
    <row r="236" spans="3:3" x14ac:dyDescent="0.2">
      <c r="C236" s="1"/>
    </row>
    <row r="237" spans="3:3" x14ac:dyDescent="0.2">
      <c r="C237" s="1"/>
    </row>
    <row r="238" spans="3:3" x14ac:dyDescent="0.2">
      <c r="C238" s="1"/>
    </row>
    <row r="239" spans="3:3" x14ac:dyDescent="0.2">
      <c r="C239" s="1"/>
    </row>
    <row r="240" spans="3:3" x14ac:dyDescent="0.2">
      <c r="C240" s="1"/>
    </row>
    <row r="241" spans="3:3" x14ac:dyDescent="0.2">
      <c r="C241" s="1"/>
    </row>
    <row r="242" spans="3:3" x14ac:dyDescent="0.2">
      <c r="C242" s="1"/>
    </row>
    <row r="243" spans="3:3" x14ac:dyDescent="0.2">
      <c r="C243" s="1"/>
    </row>
    <row r="244" spans="3:3" x14ac:dyDescent="0.2">
      <c r="C244" s="1"/>
    </row>
    <row r="245" spans="3:3" x14ac:dyDescent="0.2">
      <c r="C245" s="1"/>
    </row>
    <row r="246" spans="3:3" x14ac:dyDescent="0.2">
      <c r="C246" s="1"/>
    </row>
    <row r="247" spans="3:3" x14ac:dyDescent="0.2">
      <c r="C247" s="1"/>
    </row>
    <row r="248" spans="3:3" x14ac:dyDescent="0.2">
      <c r="C248" s="1"/>
    </row>
    <row r="249" spans="3:3" x14ac:dyDescent="0.2">
      <c r="C249" s="1"/>
    </row>
    <row r="250" spans="3:3" x14ac:dyDescent="0.2">
      <c r="C250" s="1"/>
    </row>
    <row r="251" spans="3:3" x14ac:dyDescent="0.2">
      <c r="C251" s="1"/>
    </row>
    <row r="252" spans="3:3" x14ac:dyDescent="0.2">
      <c r="C252" s="1"/>
    </row>
    <row r="253" spans="3:3" x14ac:dyDescent="0.2">
      <c r="C253" s="1"/>
    </row>
    <row r="254" spans="3:3" x14ac:dyDescent="0.2">
      <c r="C254" s="1"/>
    </row>
    <row r="255" spans="3:3" x14ac:dyDescent="0.2">
      <c r="C255" s="1"/>
    </row>
    <row r="256" spans="3:3" x14ac:dyDescent="0.2">
      <c r="C256" s="1"/>
    </row>
    <row r="257" spans="3:3" x14ac:dyDescent="0.2">
      <c r="C257" s="1"/>
    </row>
    <row r="258" spans="3:3" x14ac:dyDescent="0.2">
      <c r="C258" s="1"/>
    </row>
    <row r="259" spans="3:3" x14ac:dyDescent="0.2">
      <c r="C259" s="1"/>
    </row>
    <row r="260" spans="3:3" x14ac:dyDescent="0.2">
      <c r="C260" s="1"/>
    </row>
    <row r="261" spans="3:3" x14ac:dyDescent="0.2">
      <c r="C261" s="1"/>
    </row>
    <row r="262" spans="3:3" x14ac:dyDescent="0.2">
      <c r="C262" s="1"/>
    </row>
    <row r="263" spans="3:3" x14ac:dyDescent="0.2">
      <c r="C263" s="1"/>
    </row>
    <row r="264" spans="3:3" x14ac:dyDescent="0.2">
      <c r="C264" s="1"/>
    </row>
    <row r="265" spans="3:3" x14ac:dyDescent="0.2">
      <c r="C265" s="1"/>
    </row>
    <row r="266" spans="3:3" x14ac:dyDescent="0.2">
      <c r="C266" s="1"/>
    </row>
    <row r="267" spans="3:3" x14ac:dyDescent="0.2">
      <c r="C267" s="1"/>
    </row>
    <row r="268" spans="3:3" x14ac:dyDescent="0.2">
      <c r="C268" s="1"/>
    </row>
    <row r="269" spans="3:3" x14ac:dyDescent="0.2">
      <c r="C269" s="1"/>
    </row>
    <row r="270" spans="3:3" x14ac:dyDescent="0.2">
      <c r="C270" s="1"/>
    </row>
    <row r="271" spans="3:3" x14ac:dyDescent="0.2">
      <c r="C271" s="1"/>
    </row>
    <row r="272" spans="3:3" x14ac:dyDescent="0.2">
      <c r="C272" s="1"/>
    </row>
    <row r="273" spans="3:3" x14ac:dyDescent="0.2">
      <c r="C273" s="1"/>
    </row>
    <row r="274" spans="3:3" x14ac:dyDescent="0.2">
      <c r="C274" s="1"/>
    </row>
    <row r="275" spans="3:3" x14ac:dyDescent="0.2">
      <c r="C275" s="1"/>
    </row>
    <row r="276" spans="3:3" x14ac:dyDescent="0.2">
      <c r="C276" s="1"/>
    </row>
    <row r="277" spans="3:3" x14ac:dyDescent="0.2">
      <c r="C277" s="1"/>
    </row>
    <row r="278" spans="3:3" x14ac:dyDescent="0.2">
      <c r="C278" s="1"/>
    </row>
    <row r="279" spans="3:3" x14ac:dyDescent="0.2">
      <c r="C279" s="1"/>
    </row>
    <row r="280" spans="3:3" x14ac:dyDescent="0.2">
      <c r="C280" s="1"/>
    </row>
    <row r="281" spans="3:3" x14ac:dyDescent="0.2">
      <c r="C281" s="1"/>
    </row>
    <row r="282" spans="3:3" x14ac:dyDescent="0.2">
      <c r="C282" s="1"/>
    </row>
    <row r="283" spans="3:3" x14ac:dyDescent="0.2">
      <c r="C283" s="1"/>
    </row>
    <row r="284" spans="3:3" x14ac:dyDescent="0.2">
      <c r="C284" s="1"/>
    </row>
    <row r="285" spans="3:3" x14ac:dyDescent="0.2">
      <c r="C285" s="1"/>
    </row>
    <row r="286" spans="3:3" x14ac:dyDescent="0.2">
      <c r="C286" s="1"/>
    </row>
    <row r="287" spans="3:3" x14ac:dyDescent="0.2">
      <c r="C287" s="1"/>
    </row>
    <row r="288" spans="3:3" x14ac:dyDescent="0.2">
      <c r="C288" s="1"/>
    </row>
    <row r="289" spans="3:3" x14ac:dyDescent="0.2">
      <c r="C289" s="1"/>
    </row>
    <row r="290" spans="3:3" x14ac:dyDescent="0.2">
      <c r="C290" s="1"/>
    </row>
    <row r="291" spans="3:3" x14ac:dyDescent="0.2">
      <c r="C291" s="1"/>
    </row>
    <row r="292" spans="3:3" x14ac:dyDescent="0.2">
      <c r="C292" s="1"/>
    </row>
    <row r="293" spans="3:3" x14ac:dyDescent="0.2">
      <c r="C293" s="1"/>
    </row>
    <row r="294" spans="3:3" x14ac:dyDescent="0.2">
      <c r="C294" s="1"/>
    </row>
    <row r="295" spans="3:3" x14ac:dyDescent="0.2">
      <c r="C295" s="1"/>
    </row>
    <row r="296" spans="3:3" x14ac:dyDescent="0.2">
      <c r="C296" s="1"/>
    </row>
    <row r="297" spans="3:3" x14ac:dyDescent="0.2">
      <c r="C297" s="1"/>
    </row>
    <row r="298" spans="3:3" x14ac:dyDescent="0.2">
      <c r="C298" s="1"/>
    </row>
    <row r="299" spans="3:3" x14ac:dyDescent="0.2">
      <c r="C299" s="1"/>
    </row>
    <row r="300" spans="3:3" x14ac:dyDescent="0.2">
      <c r="C300" s="1"/>
    </row>
    <row r="301" spans="3:3" x14ac:dyDescent="0.2">
      <c r="C301" s="1"/>
    </row>
    <row r="302" spans="3:3" x14ac:dyDescent="0.2">
      <c r="C302" s="1"/>
    </row>
    <row r="303" spans="3:3" x14ac:dyDescent="0.2">
      <c r="C303" s="1"/>
    </row>
    <row r="304" spans="3:3" x14ac:dyDescent="0.2">
      <c r="C304" s="1"/>
    </row>
    <row r="305" spans="3:3" x14ac:dyDescent="0.2">
      <c r="C305" s="1"/>
    </row>
    <row r="306" spans="3:3" x14ac:dyDescent="0.2">
      <c r="C306" s="1"/>
    </row>
    <row r="307" spans="3:3" x14ac:dyDescent="0.2">
      <c r="C307" s="1"/>
    </row>
    <row r="308" spans="3:3" x14ac:dyDescent="0.2">
      <c r="C308" s="1"/>
    </row>
    <row r="309" spans="3:3" x14ac:dyDescent="0.2">
      <c r="C309" s="1"/>
    </row>
    <row r="310" spans="3:3" x14ac:dyDescent="0.2">
      <c r="C310" s="1"/>
    </row>
    <row r="311" spans="3:3" x14ac:dyDescent="0.2">
      <c r="C311" s="1"/>
    </row>
    <row r="312" spans="3:3" x14ac:dyDescent="0.2">
      <c r="C312" s="1"/>
    </row>
    <row r="313" spans="3:3" x14ac:dyDescent="0.2">
      <c r="C313" s="1"/>
    </row>
    <row r="314" spans="3:3" x14ac:dyDescent="0.2">
      <c r="C314" s="1"/>
    </row>
    <row r="315" spans="3:3" x14ac:dyDescent="0.2">
      <c r="C315" s="1"/>
    </row>
    <row r="316" spans="3:3" x14ac:dyDescent="0.2">
      <c r="C316" s="1"/>
    </row>
    <row r="317" spans="3:3" x14ac:dyDescent="0.2">
      <c r="C317" s="1"/>
    </row>
    <row r="318" spans="3:3" x14ac:dyDescent="0.2">
      <c r="C318" s="1"/>
    </row>
    <row r="319" spans="3:3" x14ac:dyDescent="0.2">
      <c r="C319" s="1"/>
    </row>
    <row r="320" spans="3:3" x14ac:dyDescent="0.2">
      <c r="C320" s="1"/>
    </row>
    <row r="321" spans="3:3" x14ac:dyDescent="0.2">
      <c r="C321" s="1"/>
    </row>
    <row r="322" spans="3:3" x14ac:dyDescent="0.2">
      <c r="C322" s="1"/>
    </row>
    <row r="323" spans="3:3" x14ac:dyDescent="0.2">
      <c r="C323" s="1"/>
    </row>
    <row r="324" spans="3:3" x14ac:dyDescent="0.2">
      <c r="C324" s="1"/>
    </row>
    <row r="325" spans="3:3" x14ac:dyDescent="0.2">
      <c r="C325" s="1"/>
    </row>
    <row r="326" spans="3:3" x14ac:dyDescent="0.2">
      <c r="C326" s="1"/>
    </row>
    <row r="327" spans="3:3" x14ac:dyDescent="0.2">
      <c r="C327" s="1"/>
    </row>
    <row r="328" spans="3:3" x14ac:dyDescent="0.2">
      <c r="C328" s="1"/>
    </row>
    <row r="329" spans="3:3" x14ac:dyDescent="0.2">
      <c r="C329" s="1"/>
    </row>
    <row r="330" spans="3:3" x14ac:dyDescent="0.2">
      <c r="C330" s="1"/>
    </row>
    <row r="331" spans="3:3" x14ac:dyDescent="0.2">
      <c r="C331" s="1"/>
    </row>
    <row r="332" spans="3:3" x14ac:dyDescent="0.2">
      <c r="C332" s="1"/>
    </row>
    <row r="333" spans="3:3" x14ac:dyDescent="0.2">
      <c r="C333" s="1"/>
    </row>
    <row r="334" spans="3:3" x14ac:dyDescent="0.2">
      <c r="C334" s="1"/>
    </row>
    <row r="335" spans="3:3" x14ac:dyDescent="0.2">
      <c r="C335" s="1"/>
    </row>
    <row r="336" spans="3:3" x14ac:dyDescent="0.2">
      <c r="C336" s="1"/>
    </row>
    <row r="337" spans="3:3" x14ac:dyDescent="0.2">
      <c r="C337" s="1"/>
    </row>
    <row r="338" spans="3:3" x14ac:dyDescent="0.2">
      <c r="C338" s="1"/>
    </row>
    <row r="339" spans="3:3" x14ac:dyDescent="0.2">
      <c r="C339" s="1"/>
    </row>
    <row r="340" spans="3:3" x14ac:dyDescent="0.2">
      <c r="C340" s="1"/>
    </row>
    <row r="341" spans="3:3" x14ac:dyDescent="0.2">
      <c r="C341" s="1"/>
    </row>
    <row r="342" spans="3:3" x14ac:dyDescent="0.2">
      <c r="C342" s="1"/>
    </row>
    <row r="343" spans="3:3" x14ac:dyDescent="0.2">
      <c r="C343" s="1"/>
    </row>
    <row r="344" spans="3:3" x14ac:dyDescent="0.2">
      <c r="C344" s="1"/>
    </row>
    <row r="345" spans="3:3" x14ac:dyDescent="0.2">
      <c r="C345" s="1"/>
    </row>
    <row r="346" spans="3:3" x14ac:dyDescent="0.2">
      <c r="C346" s="1"/>
    </row>
    <row r="347" spans="3:3" x14ac:dyDescent="0.2">
      <c r="C347" s="1"/>
    </row>
    <row r="348" spans="3:3" x14ac:dyDescent="0.2">
      <c r="C348" s="1"/>
    </row>
    <row r="349" spans="3:3" x14ac:dyDescent="0.2">
      <c r="C349" s="1"/>
    </row>
    <row r="350" spans="3:3" x14ac:dyDescent="0.2">
      <c r="C350" s="1"/>
    </row>
    <row r="351" spans="3:3" x14ac:dyDescent="0.2">
      <c r="C351" s="1"/>
    </row>
    <row r="352" spans="3:3" x14ac:dyDescent="0.2">
      <c r="C352" s="1"/>
    </row>
    <row r="353" spans="3:3" x14ac:dyDescent="0.2">
      <c r="C353" s="1"/>
    </row>
    <row r="354" spans="3:3" x14ac:dyDescent="0.2">
      <c r="C354" s="1"/>
    </row>
    <row r="355" spans="3:3" x14ac:dyDescent="0.2">
      <c r="C355" s="1"/>
    </row>
    <row r="356" spans="3:3" x14ac:dyDescent="0.2">
      <c r="C356" s="1"/>
    </row>
    <row r="357" spans="3:3" x14ac:dyDescent="0.2">
      <c r="C357" s="1"/>
    </row>
    <row r="358" spans="3:3" x14ac:dyDescent="0.2">
      <c r="C358" s="1"/>
    </row>
    <row r="359" spans="3:3" x14ac:dyDescent="0.2">
      <c r="C359" s="1"/>
    </row>
    <row r="360" spans="3:3" x14ac:dyDescent="0.2">
      <c r="C360" s="1"/>
    </row>
    <row r="361" spans="3:3" x14ac:dyDescent="0.2">
      <c r="C361" s="1"/>
    </row>
    <row r="362" spans="3:3" x14ac:dyDescent="0.2">
      <c r="C362" s="1"/>
    </row>
    <row r="363" spans="3:3" x14ac:dyDescent="0.2">
      <c r="C363" s="1"/>
    </row>
    <row r="364" spans="3:3" x14ac:dyDescent="0.2">
      <c r="C364" s="1"/>
    </row>
    <row r="365" spans="3:3" x14ac:dyDescent="0.2">
      <c r="C365" s="1"/>
    </row>
    <row r="366" spans="3:3" x14ac:dyDescent="0.2">
      <c r="C366" s="1"/>
    </row>
    <row r="367" spans="3:3" x14ac:dyDescent="0.2">
      <c r="C367" s="1"/>
    </row>
    <row r="368" spans="3:3" x14ac:dyDescent="0.2">
      <c r="C368" s="1"/>
    </row>
    <row r="369" spans="3:3" x14ac:dyDescent="0.2">
      <c r="C369" s="1"/>
    </row>
    <row r="370" spans="3:3" x14ac:dyDescent="0.2">
      <c r="C370" s="1"/>
    </row>
    <row r="371" spans="3:3" x14ac:dyDescent="0.2">
      <c r="C371" s="1"/>
    </row>
    <row r="372" spans="3:3" x14ac:dyDescent="0.2">
      <c r="C372" s="1"/>
    </row>
    <row r="373" spans="3:3" x14ac:dyDescent="0.2">
      <c r="C373" s="1"/>
    </row>
    <row r="374" spans="3:3" x14ac:dyDescent="0.2">
      <c r="C374" s="1"/>
    </row>
    <row r="375" spans="3:3" x14ac:dyDescent="0.2">
      <c r="C375" s="1"/>
    </row>
    <row r="376" spans="3:3" x14ac:dyDescent="0.2">
      <c r="C376" s="1"/>
    </row>
    <row r="377" spans="3:3" x14ac:dyDescent="0.2">
      <c r="C377" s="1"/>
    </row>
    <row r="378" spans="3:3" x14ac:dyDescent="0.2">
      <c r="C378" s="1"/>
    </row>
    <row r="379" spans="3:3" x14ac:dyDescent="0.2">
      <c r="C379" s="1"/>
    </row>
    <row r="380" spans="3:3" x14ac:dyDescent="0.2">
      <c r="C380" s="1"/>
    </row>
    <row r="381" spans="3:3" x14ac:dyDescent="0.2">
      <c r="C381" s="1"/>
    </row>
    <row r="382" spans="3:3" x14ac:dyDescent="0.2">
      <c r="C382" s="1"/>
    </row>
    <row r="383" spans="3:3" x14ac:dyDescent="0.2">
      <c r="C383" s="1"/>
    </row>
    <row r="384" spans="3:3" x14ac:dyDescent="0.2">
      <c r="C384" s="1"/>
    </row>
    <row r="385" spans="3:3" x14ac:dyDescent="0.2">
      <c r="C385" s="1"/>
    </row>
    <row r="386" spans="3:3" x14ac:dyDescent="0.2">
      <c r="C386" s="1"/>
    </row>
    <row r="387" spans="3:3" x14ac:dyDescent="0.2">
      <c r="C387" s="1"/>
    </row>
    <row r="388" spans="3:3" x14ac:dyDescent="0.2">
      <c r="C388" s="1"/>
    </row>
    <row r="389" spans="3:3" x14ac:dyDescent="0.2">
      <c r="C389" s="1"/>
    </row>
    <row r="390" spans="3:3" x14ac:dyDescent="0.2">
      <c r="C390" s="1"/>
    </row>
    <row r="391" spans="3:3" x14ac:dyDescent="0.2">
      <c r="C391" s="1"/>
    </row>
    <row r="392" spans="3:3" x14ac:dyDescent="0.2">
      <c r="C392" s="1"/>
    </row>
    <row r="393" spans="3:3" x14ac:dyDescent="0.2">
      <c r="C393" s="1"/>
    </row>
    <row r="394" spans="3:3" x14ac:dyDescent="0.2">
      <c r="C394" s="1"/>
    </row>
    <row r="395" spans="3:3" x14ac:dyDescent="0.2">
      <c r="C395" s="1"/>
    </row>
    <row r="396" spans="3:3" x14ac:dyDescent="0.2">
      <c r="C396" s="1"/>
    </row>
    <row r="397" spans="3:3" x14ac:dyDescent="0.2">
      <c r="C397" s="1"/>
    </row>
    <row r="398" spans="3:3" x14ac:dyDescent="0.2">
      <c r="C398" s="1"/>
    </row>
    <row r="399" spans="3:3" x14ac:dyDescent="0.2">
      <c r="C399" s="1"/>
    </row>
    <row r="400" spans="3:3" x14ac:dyDescent="0.2">
      <c r="C400" s="1"/>
    </row>
    <row r="401" spans="3:3" x14ac:dyDescent="0.2">
      <c r="C401" s="1"/>
    </row>
    <row r="402" spans="3:3" x14ac:dyDescent="0.2">
      <c r="C402" s="1"/>
    </row>
    <row r="403" spans="3:3" x14ac:dyDescent="0.2">
      <c r="C403" s="1"/>
    </row>
    <row r="404" spans="3:3" x14ac:dyDescent="0.2">
      <c r="C404" s="1"/>
    </row>
    <row r="405" spans="3:3" x14ac:dyDescent="0.2">
      <c r="C405" s="1"/>
    </row>
    <row r="406" spans="3:3" x14ac:dyDescent="0.2">
      <c r="C406" s="1"/>
    </row>
    <row r="407" spans="3:3" x14ac:dyDescent="0.2">
      <c r="C407" s="1"/>
    </row>
    <row r="408" spans="3:3" x14ac:dyDescent="0.2">
      <c r="C408" s="1"/>
    </row>
    <row r="409" spans="3:3" x14ac:dyDescent="0.2">
      <c r="C409" s="1"/>
    </row>
    <row r="410" spans="3:3" x14ac:dyDescent="0.2">
      <c r="C410" s="1"/>
    </row>
    <row r="411" spans="3:3" x14ac:dyDescent="0.2">
      <c r="C411" s="1"/>
    </row>
    <row r="412" spans="3:3" x14ac:dyDescent="0.2">
      <c r="C412" s="1"/>
    </row>
    <row r="413" spans="3:3" x14ac:dyDescent="0.2">
      <c r="C413" s="1"/>
    </row>
    <row r="414" spans="3:3" x14ac:dyDescent="0.2">
      <c r="C414" s="1"/>
    </row>
    <row r="415" spans="3:3" x14ac:dyDescent="0.2">
      <c r="C415" s="1"/>
    </row>
    <row r="416" spans="3:3" x14ac:dyDescent="0.2">
      <c r="C416" s="1"/>
    </row>
    <row r="417" spans="3:3" x14ac:dyDescent="0.2">
      <c r="C417" s="1"/>
    </row>
    <row r="418" spans="3:3" x14ac:dyDescent="0.2">
      <c r="C418" s="1"/>
    </row>
    <row r="419" spans="3:3" x14ac:dyDescent="0.2">
      <c r="C419" s="1"/>
    </row>
    <row r="420" spans="3:3" x14ac:dyDescent="0.2">
      <c r="C420" s="1"/>
    </row>
    <row r="421" spans="3:3" x14ac:dyDescent="0.2">
      <c r="C421" s="1"/>
    </row>
    <row r="422" spans="3:3" x14ac:dyDescent="0.2">
      <c r="C422" s="1"/>
    </row>
    <row r="423" spans="3:3" x14ac:dyDescent="0.2">
      <c r="C423" s="1"/>
    </row>
    <row r="424" spans="3:3" x14ac:dyDescent="0.2">
      <c r="C424" s="1"/>
    </row>
    <row r="425" spans="3:3" x14ac:dyDescent="0.2">
      <c r="C425" s="1"/>
    </row>
    <row r="426" spans="3:3" x14ac:dyDescent="0.2">
      <c r="C426" s="1"/>
    </row>
    <row r="427" spans="3:3" x14ac:dyDescent="0.2">
      <c r="C427" s="1"/>
    </row>
    <row r="428" spans="3:3" x14ac:dyDescent="0.2">
      <c r="C428" s="1"/>
    </row>
    <row r="429" spans="3:3" x14ac:dyDescent="0.2">
      <c r="C429" s="1"/>
    </row>
    <row r="430" spans="3:3" x14ac:dyDescent="0.2">
      <c r="C430" s="1"/>
    </row>
    <row r="431" spans="3:3" x14ac:dyDescent="0.2">
      <c r="C431" s="1"/>
    </row>
    <row r="432" spans="3:3" x14ac:dyDescent="0.2">
      <c r="C432" s="1"/>
    </row>
    <row r="433" spans="3:3" x14ac:dyDescent="0.2">
      <c r="C433" s="1"/>
    </row>
    <row r="434" spans="3:3" x14ac:dyDescent="0.2">
      <c r="C434" s="1"/>
    </row>
    <row r="435" spans="3:3" x14ac:dyDescent="0.2">
      <c r="C435" s="1"/>
    </row>
    <row r="436" spans="3:3" x14ac:dyDescent="0.2">
      <c r="C436" s="1"/>
    </row>
    <row r="437" spans="3:3" x14ac:dyDescent="0.2">
      <c r="C437" s="1"/>
    </row>
    <row r="438" spans="3:3" x14ac:dyDescent="0.2">
      <c r="C438" s="1"/>
    </row>
    <row r="439" spans="3:3" x14ac:dyDescent="0.2">
      <c r="C439" s="1"/>
    </row>
    <row r="440" spans="3:3" x14ac:dyDescent="0.2">
      <c r="C440" s="1"/>
    </row>
    <row r="441" spans="3:3" x14ac:dyDescent="0.2">
      <c r="C441" s="1"/>
    </row>
    <row r="442" spans="3:3" x14ac:dyDescent="0.2">
      <c r="C442" s="1"/>
    </row>
    <row r="443" spans="3:3" x14ac:dyDescent="0.2">
      <c r="C443" s="1"/>
    </row>
    <row r="444" spans="3:3" x14ac:dyDescent="0.2">
      <c r="C444" s="1"/>
    </row>
    <row r="445" spans="3:3" x14ac:dyDescent="0.2">
      <c r="C445" s="1"/>
    </row>
    <row r="446" spans="3:3" x14ac:dyDescent="0.2">
      <c r="C446" s="1"/>
    </row>
    <row r="447" spans="3:3" x14ac:dyDescent="0.2">
      <c r="C447" s="1"/>
    </row>
    <row r="448" spans="3:3" x14ac:dyDescent="0.2">
      <c r="C448" s="1"/>
    </row>
    <row r="449" spans="3:3" x14ac:dyDescent="0.2">
      <c r="C449" s="1"/>
    </row>
    <row r="450" spans="3:3" x14ac:dyDescent="0.2">
      <c r="C450" s="1"/>
    </row>
    <row r="451" spans="3:3" x14ac:dyDescent="0.2">
      <c r="C451" s="1"/>
    </row>
    <row r="452" spans="3:3" x14ac:dyDescent="0.2">
      <c r="C452" s="1"/>
    </row>
    <row r="453" spans="3:3" x14ac:dyDescent="0.2">
      <c r="C453" s="1"/>
    </row>
    <row r="454" spans="3:3" x14ac:dyDescent="0.2">
      <c r="C454" s="1"/>
    </row>
    <row r="455" spans="3:3" x14ac:dyDescent="0.2">
      <c r="C455" s="1"/>
    </row>
    <row r="456" spans="3:3" x14ac:dyDescent="0.2">
      <c r="C456" s="1"/>
    </row>
    <row r="457" spans="3:3" x14ac:dyDescent="0.2">
      <c r="C457" s="1"/>
    </row>
    <row r="458" spans="3:3" x14ac:dyDescent="0.2">
      <c r="C458" s="1"/>
    </row>
    <row r="459" spans="3:3" x14ac:dyDescent="0.2">
      <c r="C459" s="1"/>
    </row>
    <row r="460" spans="3:3" x14ac:dyDescent="0.2">
      <c r="C460" s="1"/>
    </row>
    <row r="461" spans="3:3" x14ac:dyDescent="0.2">
      <c r="C461" s="1"/>
    </row>
    <row r="462" spans="3:3" x14ac:dyDescent="0.2">
      <c r="C462" s="1"/>
    </row>
    <row r="463" spans="3:3" x14ac:dyDescent="0.2">
      <c r="C463" s="1"/>
    </row>
    <row r="464" spans="3:3" x14ac:dyDescent="0.2">
      <c r="C464" s="1"/>
    </row>
    <row r="465" spans="3:3" x14ac:dyDescent="0.2">
      <c r="C465" s="1"/>
    </row>
    <row r="466" spans="3:3" x14ac:dyDescent="0.2">
      <c r="C466" s="1"/>
    </row>
    <row r="467" spans="3:3" x14ac:dyDescent="0.2">
      <c r="C467" s="1"/>
    </row>
    <row r="468" spans="3:3" x14ac:dyDescent="0.2">
      <c r="C468" s="1"/>
    </row>
    <row r="469" spans="3:3" x14ac:dyDescent="0.2">
      <c r="C469" s="1"/>
    </row>
    <row r="470" spans="3:3" x14ac:dyDescent="0.2">
      <c r="C470" s="1"/>
    </row>
    <row r="471" spans="3:3" x14ac:dyDescent="0.2">
      <c r="C471" s="1"/>
    </row>
    <row r="472" spans="3:3" x14ac:dyDescent="0.2">
      <c r="C472" s="1"/>
    </row>
    <row r="473" spans="3:3" x14ac:dyDescent="0.2">
      <c r="C473" s="1"/>
    </row>
    <row r="474" spans="3:3" x14ac:dyDescent="0.2">
      <c r="C474" s="1"/>
    </row>
    <row r="475" spans="3:3" x14ac:dyDescent="0.2">
      <c r="C475" s="1"/>
    </row>
    <row r="476" spans="3:3" x14ac:dyDescent="0.2">
      <c r="C476" s="1"/>
    </row>
    <row r="477" spans="3:3" x14ac:dyDescent="0.2">
      <c r="C477" s="1"/>
    </row>
    <row r="478" spans="3:3" x14ac:dyDescent="0.2">
      <c r="C478" s="1"/>
    </row>
    <row r="479" spans="3:3" x14ac:dyDescent="0.2">
      <c r="C479" s="1"/>
    </row>
    <row r="480" spans="3:3" x14ac:dyDescent="0.2">
      <c r="C480" s="1"/>
    </row>
    <row r="481" spans="3:3" x14ac:dyDescent="0.2">
      <c r="C481" s="1"/>
    </row>
    <row r="482" spans="3:3" x14ac:dyDescent="0.2">
      <c r="C482" s="1"/>
    </row>
    <row r="483" spans="3:3" x14ac:dyDescent="0.2">
      <c r="C483" s="1"/>
    </row>
    <row r="484" spans="3:3" x14ac:dyDescent="0.2">
      <c r="C484" s="1"/>
    </row>
    <row r="485" spans="3:3" x14ac:dyDescent="0.2">
      <c r="C485" s="1"/>
    </row>
    <row r="486" spans="3:3" x14ac:dyDescent="0.2">
      <c r="C486" s="1"/>
    </row>
    <row r="487" spans="3:3" x14ac:dyDescent="0.2">
      <c r="C487" s="1"/>
    </row>
    <row r="488" spans="3:3" x14ac:dyDescent="0.2">
      <c r="C488" s="1"/>
    </row>
    <row r="489" spans="3:3" x14ac:dyDescent="0.2">
      <c r="C489" s="1"/>
    </row>
    <row r="490" spans="3:3" x14ac:dyDescent="0.2">
      <c r="C490" s="1"/>
    </row>
    <row r="491" spans="3:3" x14ac:dyDescent="0.2">
      <c r="C491" s="1"/>
    </row>
    <row r="492" spans="3:3" x14ac:dyDescent="0.2">
      <c r="C492" s="1"/>
    </row>
    <row r="493" spans="3:3" x14ac:dyDescent="0.2">
      <c r="C493" s="1"/>
    </row>
    <row r="494" spans="3:3" x14ac:dyDescent="0.2">
      <c r="C494" s="1"/>
    </row>
    <row r="495" spans="3:3" x14ac:dyDescent="0.2">
      <c r="C495" s="1"/>
    </row>
    <row r="496" spans="3:3" x14ac:dyDescent="0.2">
      <c r="C496" s="1"/>
    </row>
  </sheetData>
  <pageMargins left="0.7" right="0.7" top="0.75" bottom="0.75" header="0.3" footer="0.3"/>
  <pageSetup fitToHeight="0"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015f1b76-b32e-440f-80a7-f0ca4d8a872c" ContentTypeId="0x0101006E56B4D1795A2E4DB2F0B01679ED314A" PreviousValue="true"/>
</file>

<file path=customXml/item2.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8D109B381DF0A9479BB07F4F14374B16" ma:contentTypeVersion="24" ma:contentTypeDescription="" ma:contentTypeScope="" ma:versionID="4ced5c8c8a052643cd2d5f793224e06c">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5371b12cbd0ca12feeca5b6edfa8e73e"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Workpapers</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Formal</CaseStatus>
    <OpenedDate xmlns="dc463f71-b30c-4ab2-9473-d307f9d35888">2023-04-10T07:00:00+00:00</OpenedDate>
    <SignificantOrder xmlns="dc463f71-b30c-4ab2-9473-d307f9d35888">false</SignificantOrder>
    <Date1 xmlns="dc463f71-b30c-4ab2-9473-d307f9d35888">2023-04-10T07:00:00+00:00</Date1>
    <IsDocumentOrder xmlns="dc463f71-b30c-4ab2-9473-d307f9d35888">false</IsDocumentOrder>
    <IsHighlyConfidential xmlns="dc463f71-b30c-4ab2-9473-d307f9d35888">false</IsHighlyConfidential>
    <CaseCompanyNames xmlns="dc463f71-b30c-4ab2-9473-d307f9d35888">PacifiCorp</CaseCompanyNames>
    <Nickname xmlns="http://schemas.microsoft.com/sharepoint/v3" xsi:nil="true"/>
    <DocketNumber xmlns="dc463f71-b30c-4ab2-9473-d307f9d35888">230172</DocketNumber>
    <DelegatedOrder xmlns="dc463f71-b30c-4ab2-9473-d307f9d35888">false</DelegatedOrder>
  </documentManagement>
</p:properties>
</file>

<file path=customXml/itemProps1.xml><?xml version="1.0" encoding="utf-8"?>
<ds:datastoreItem xmlns:ds="http://schemas.openxmlformats.org/officeDocument/2006/customXml" ds:itemID="{33ADD9AA-7A93-4462-952E-9342ACBB1A45}"/>
</file>

<file path=customXml/itemProps2.xml><?xml version="1.0" encoding="utf-8"?>
<ds:datastoreItem xmlns:ds="http://schemas.openxmlformats.org/officeDocument/2006/customXml" ds:itemID="{6D8EF800-676D-4677-B14A-1869C4681DD8}"/>
</file>

<file path=customXml/itemProps3.xml><?xml version="1.0" encoding="utf-8"?>
<ds:datastoreItem xmlns:ds="http://schemas.openxmlformats.org/officeDocument/2006/customXml" ds:itemID="{55392C61-A3A8-4476-8907-583AAA9BB5FC}"/>
</file>

<file path=customXml/itemProps4.xml><?xml version="1.0" encoding="utf-8"?>
<ds:datastoreItem xmlns:ds="http://schemas.openxmlformats.org/officeDocument/2006/customXml" ds:itemID="{53221806-C565-41FC-BD31-1D771133ABE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4.6</vt:lpstr>
      <vt:lpstr>4.6.1</vt:lpstr>
      <vt:lpstr>'4.6'!Print_Area</vt:lpstr>
      <vt:lpstr>'4.6.1'!Print_Area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2023-02-27T21:55:32Z</dcterms:created>
  <dcterms:modified xsi:type="dcterms:W3CDTF">2023-03-07T01:46:29Z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0x0101006E56B4D1795A2E4DB2F0B01679ED314A008D109B381DF0A9479BB07F4F14374B16</vt:lpwstr>
  </property>
  <property fmtid="{D5CDD505-2E9C-101B-9397-08002B2CF9AE}" pid="3" name="_docset_NoMedatataSyncRequired">
    <vt:lpwstr>False</vt:lpwstr>
  </property>
</Properties>
</file>