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CBF2C83F-3F47-4FF6-A7A7-A01E2A5F4C0D}" xr6:coauthVersionLast="47" xr6:coauthVersionMax="47" xr10:uidLastSave="{00000000-0000-0000-0000-000000000000}"/>
  <bookViews>
    <workbookView xWindow="-120" yWindow="-120" windowWidth="29040" windowHeight="15990" xr2:uid="{18872EEB-F740-4DEC-A834-2E4B2C790E23}"/>
  </bookViews>
  <sheets>
    <sheet name="Fig 4" sheetId="3" r:id="rId1"/>
    <sheet name="ST 19667 P02-MM" sheetId="1" r:id="rId2"/>
    <sheet name="ST 21368 P02C MM No GWS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3" l="1"/>
  <c r="W10" i="3" s="1"/>
  <c r="V5" i="3"/>
  <c r="V10" i="3" s="1"/>
  <c r="U5" i="3"/>
  <c r="U10" i="3" s="1"/>
  <c r="T5" i="3"/>
  <c r="T10" i="3" s="1"/>
  <c r="S5" i="3"/>
  <c r="S10" i="3" s="1"/>
  <c r="R5" i="3"/>
  <c r="R10" i="3" s="1"/>
  <c r="Q5" i="3"/>
  <c r="Q10" i="3" s="1"/>
  <c r="P5" i="3"/>
  <c r="P10" i="3" s="1"/>
  <c r="O5" i="3"/>
  <c r="O10" i="3" s="1"/>
  <c r="N5" i="3"/>
  <c r="N10" i="3" s="1"/>
  <c r="M5" i="3"/>
  <c r="M10" i="3" s="1"/>
  <c r="L5" i="3"/>
  <c r="L10" i="3" s="1"/>
  <c r="K5" i="3"/>
  <c r="K10" i="3" s="1"/>
  <c r="J5" i="3"/>
  <c r="J10" i="3" s="1"/>
  <c r="I5" i="3"/>
  <c r="I10" i="3" s="1"/>
  <c r="H5" i="3"/>
  <c r="H10" i="3" s="1"/>
  <c r="G5" i="3"/>
  <c r="G10" i="3" s="1"/>
  <c r="F5" i="3"/>
  <c r="F10" i="3" s="1"/>
  <c r="E5" i="3"/>
  <c r="E10" i="3" s="1"/>
  <c r="D5" i="3"/>
  <c r="D10" i="3" s="1"/>
  <c r="W4" i="3"/>
  <c r="W9" i="3" s="1"/>
  <c r="V4" i="3"/>
  <c r="V9" i="3" s="1"/>
  <c r="U4" i="3"/>
  <c r="U9" i="3" s="1"/>
  <c r="T4" i="3"/>
  <c r="T9" i="3" s="1"/>
  <c r="S4" i="3"/>
  <c r="S9" i="3" s="1"/>
  <c r="R4" i="3"/>
  <c r="R9" i="3" s="1"/>
  <c r="Q4" i="3"/>
  <c r="Q9" i="3" s="1"/>
  <c r="P4" i="3"/>
  <c r="P9" i="3" s="1"/>
  <c r="O4" i="3"/>
  <c r="O9" i="3" s="1"/>
  <c r="N4" i="3"/>
  <c r="N9" i="3" s="1"/>
  <c r="M4" i="3"/>
  <c r="M9" i="3" s="1"/>
  <c r="L4" i="3"/>
  <c r="L9" i="3" s="1"/>
  <c r="K4" i="3"/>
  <c r="K9" i="3" s="1"/>
  <c r="J4" i="3"/>
  <c r="J9" i="3" s="1"/>
  <c r="I4" i="3"/>
  <c r="I9" i="3" s="1"/>
  <c r="H4" i="3"/>
  <c r="H9" i="3" s="1"/>
  <c r="G4" i="3"/>
  <c r="G9" i="3" s="1"/>
  <c r="F4" i="3"/>
  <c r="F9" i="3" s="1"/>
  <c r="E4" i="3"/>
  <c r="E9" i="3" s="1"/>
  <c r="D4" i="3"/>
  <c r="D9" i="3" s="1"/>
  <c r="M11" i="3" l="1"/>
  <c r="U11" i="3"/>
  <c r="I11" i="3"/>
  <c r="E11" i="3"/>
  <c r="D11" i="3"/>
  <c r="H11" i="3"/>
  <c r="L11" i="3"/>
  <c r="P11" i="3"/>
  <c r="T11" i="3"/>
  <c r="Q11" i="3"/>
  <c r="K11" i="3"/>
  <c r="S11" i="3"/>
  <c r="F11" i="3"/>
  <c r="J11" i="3"/>
  <c r="N11" i="3"/>
  <c r="R11" i="3"/>
  <c r="V11" i="3"/>
  <c r="G11" i="3"/>
  <c r="O11" i="3"/>
  <c r="W11" i="3"/>
</calcChain>
</file>

<file path=xl/sharedStrings.xml><?xml version="1.0" encoding="utf-8"?>
<sst xmlns="http://schemas.openxmlformats.org/spreadsheetml/2006/main" count="194" uniqueCount="28">
  <si>
    <t>Parent Name</t>
  </si>
  <si>
    <t>Collection</t>
  </si>
  <si>
    <t>Child Name</t>
  </si>
  <si>
    <t>Category</t>
  </si>
  <si>
    <t>Property</t>
  </si>
  <si>
    <t>Band</t>
  </si>
  <si>
    <t>Units</t>
  </si>
  <si>
    <t>System</t>
  </si>
  <si>
    <t>Market</t>
  </si>
  <si>
    <t>MKT.EX.PLV._.___.Palo Verde</t>
  </si>
  <si>
    <t>Energy Markets</t>
  </si>
  <si>
    <t>Purchases</t>
  </si>
  <si>
    <t>-</t>
  </si>
  <si>
    <t>Sales</t>
  </si>
  <si>
    <t>MKT.EX.NOB._.___.NOB</t>
  </si>
  <si>
    <t>MKT.EX.MNA._.___.Mona</t>
  </si>
  <si>
    <t>MKT.EX.MED._.___.Mead</t>
  </si>
  <si>
    <t>MKT.EX.MDC._.___.MidC</t>
  </si>
  <si>
    <t>MKT.EX.COB._.___.COB</t>
  </si>
  <si>
    <t>MKT.EX.4CR._.___.4 Corners</t>
  </si>
  <si>
    <t>P02c-MM-NoGWS</t>
  </si>
  <si>
    <t>P02-MM</t>
  </si>
  <si>
    <t>GWh</t>
  </si>
  <si>
    <t>P02c-No GWS</t>
  </si>
  <si>
    <t>GWh Annual</t>
  </si>
  <si>
    <t>aMW Annual</t>
  </si>
  <si>
    <t>Figure 4</t>
  </si>
  <si>
    <t>Changes in Market Purchases without the Transmission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</si>
</sst>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" fillId="0" borderId="0" xfId="0" applyFont="1"/>
    <xf numFmtId="3" fontId="0" fillId="0" borderId="0" xfId="0" applyNumberFormat="1"/>
    <xf numFmtId="9" fontId="0" fillId="0" borderId="0" xfId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'Fig 4'!$C$9</c:f>
              <c:strCache>
                <c:ptCount val="1"/>
                <c:pt idx="0">
                  <c:v>P02-MM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4'!$D$8:$W$8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 4'!$D$9:$W$9</c:f>
              <c:numCache>
                <c:formatCode>#,##0</c:formatCode>
                <c:ptCount val="20"/>
                <c:pt idx="0">
                  <c:v>340.64269406392697</c:v>
                </c:pt>
                <c:pt idx="1">
                  <c:v>365.9406392694064</c:v>
                </c:pt>
                <c:pt idx="2">
                  <c:v>386.66210045662103</c:v>
                </c:pt>
                <c:pt idx="3">
                  <c:v>400.61073059360729</c:v>
                </c:pt>
                <c:pt idx="4">
                  <c:v>415.26141552511416</c:v>
                </c:pt>
                <c:pt idx="5">
                  <c:v>364.5034246575342</c:v>
                </c:pt>
                <c:pt idx="6">
                  <c:v>391.43378995433795</c:v>
                </c:pt>
                <c:pt idx="7">
                  <c:v>401.84018264840182</c:v>
                </c:pt>
                <c:pt idx="8">
                  <c:v>465.77968036529683</c:v>
                </c:pt>
                <c:pt idx="9">
                  <c:v>472.22031963470323</c:v>
                </c:pt>
                <c:pt idx="10">
                  <c:v>507.47945205479448</c:v>
                </c:pt>
                <c:pt idx="11">
                  <c:v>497.01484018264847</c:v>
                </c:pt>
                <c:pt idx="12">
                  <c:v>501.56164383561651</c:v>
                </c:pt>
                <c:pt idx="13">
                  <c:v>553.40525114155253</c:v>
                </c:pt>
                <c:pt idx="14">
                  <c:v>591.44520547945217</c:v>
                </c:pt>
                <c:pt idx="15">
                  <c:v>638.28995433789964</c:v>
                </c:pt>
                <c:pt idx="16">
                  <c:v>718.95091324200905</c:v>
                </c:pt>
                <c:pt idx="17">
                  <c:v>718.09474885844747</c:v>
                </c:pt>
                <c:pt idx="18">
                  <c:v>729.14155251141551</c:v>
                </c:pt>
                <c:pt idx="19">
                  <c:v>811.58561643835628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88-42A4-878A-FACABE60781B}"/>
            </c:ext>
          </c:extLst>
        </c:ser>
        <c:ser>
          <c:idx val="2"/>
          <c:order val="1"/>
          <c:tx>
            <c:strRef>
              <c:f>'Fig 4'!$C$10</c:f>
              <c:strCache>
                <c:ptCount val="1"/>
                <c:pt idx="0">
                  <c:v>P02c-No GWS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 4'!$D$8:$W$8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 4'!$D$10:$W$10</c:f>
              <c:numCache>
                <c:formatCode>#,##0</c:formatCode>
                <c:ptCount val="20"/>
                <c:pt idx="0">
                  <c:v>340.92123287671234</c:v>
                </c:pt>
                <c:pt idx="1">
                  <c:v>375.32876712328761</c:v>
                </c:pt>
                <c:pt idx="2">
                  <c:v>384.93607305936081</c:v>
                </c:pt>
                <c:pt idx="3">
                  <c:v>400.18949771689495</c:v>
                </c:pt>
                <c:pt idx="4">
                  <c:v>503.14383561643825</c:v>
                </c:pt>
                <c:pt idx="5">
                  <c:v>446.88812785388131</c:v>
                </c:pt>
                <c:pt idx="6">
                  <c:v>467.80707762557086</c:v>
                </c:pt>
                <c:pt idx="7">
                  <c:v>491.71803652968043</c:v>
                </c:pt>
                <c:pt idx="8">
                  <c:v>545.0091324200913</c:v>
                </c:pt>
                <c:pt idx="9">
                  <c:v>550.58447488584466</c:v>
                </c:pt>
                <c:pt idx="10">
                  <c:v>605.03538812785382</c:v>
                </c:pt>
                <c:pt idx="11">
                  <c:v>578.88127853881281</c:v>
                </c:pt>
                <c:pt idx="12">
                  <c:v>591.00684931506839</c:v>
                </c:pt>
                <c:pt idx="13">
                  <c:v>657.89611872146111</c:v>
                </c:pt>
                <c:pt idx="14">
                  <c:v>689.42694063926933</c:v>
                </c:pt>
                <c:pt idx="15">
                  <c:v>738.17465753424676</c:v>
                </c:pt>
                <c:pt idx="16">
                  <c:v>836.10273972602749</c:v>
                </c:pt>
                <c:pt idx="17">
                  <c:v>854.16666666666663</c:v>
                </c:pt>
                <c:pt idx="18">
                  <c:v>869.49999999999989</c:v>
                </c:pt>
                <c:pt idx="19">
                  <c:v>968.01826484018272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88-42A4-878A-FACABE607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5714911"/>
        <c:axId val="1025710751"/>
      </c:lineChart>
      <c:catAx>
        <c:axId val="102571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710751"/>
        <c:crosses val="autoZero"/>
        <c:auto val="1"/>
        <c:lblAlgn val="ctr"/>
        <c:lblOffset val="100"/>
        <c:noMultiLvlLbl val="0"/>
      </c:catAx>
      <c:valAx>
        <c:axId val="102571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aMW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71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14</xdr:row>
      <xdr:rowOff>4762</xdr:rowOff>
    </xdr:from>
    <xdr:to>
      <xdr:col>13</xdr:col>
      <xdr:colOff>352425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37CAA0-74CA-4151-84A7-06BC4163E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D329-BD81-4030-A6BE-81016FBA1845}">
  <dimension ref="C3:W13"/>
  <sheetViews>
    <sheetView tabSelected="1" topLeftCell="A7" workbookViewId="0">
      <selection activeCell="K36" sqref="K36"/>
    </sheetView>
  </sheetViews>
  <sheetFormatPr defaultRowHeight="15" x14ac:dyDescent="0.25"/>
  <cols>
    <col min="3" max="3" width="12.85546875" bestFit="1" customWidth="1"/>
  </cols>
  <sheetData>
    <row r="3" spans="3:23" x14ac:dyDescent="0.25">
      <c r="C3" t="s">
        <v>24</v>
      </c>
      <c r="D3" s="1">
        <v>2021</v>
      </c>
      <c r="E3" s="1">
        <v>2022</v>
      </c>
      <c r="F3" s="1">
        <v>2023</v>
      </c>
      <c r="G3" s="1">
        <v>2024</v>
      </c>
      <c r="H3" s="1">
        <v>2025</v>
      </c>
      <c r="I3" s="1">
        <v>2026</v>
      </c>
      <c r="J3" s="1">
        <v>2027</v>
      </c>
      <c r="K3" s="1">
        <v>2028</v>
      </c>
      <c r="L3" s="1">
        <v>2029</v>
      </c>
      <c r="M3" s="1">
        <v>2030</v>
      </c>
      <c r="N3" s="1">
        <v>2031</v>
      </c>
      <c r="O3" s="1">
        <v>2032</v>
      </c>
      <c r="P3" s="1">
        <v>2033</v>
      </c>
      <c r="Q3" s="1">
        <v>2034</v>
      </c>
      <c r="R3" s="1">
        <v>2035</v>
      </c>
      <c r="S3" s="1">
        <v>2036</v>
      </c>
      <c r="T3" s="1">
        <v>2037</v>
      </c>
      <c r="U3" s="1">
        <v>2038</v>
      </c>
      <c r="V3" s="1">
        <v>2039</v>
      </c>
      <c r="W3" s="1">
        <v>2040</v>
      </c>
    </row>
    <row r="4" spans="3:23" x14ac:dyDescent="0.25">
      <c r="C4" t="s">
        <v>21</v>
      </c>
      <c r="D4" s="5">
        <f>'ST 19667 P02-MM'!H7+'ST 19667 P02-MM'!H9+'ST 19667 P02-MM'!H11+'ST 19667 P02-MM'!H15+'ST 19667 P02-MM'!H17+'ST 19667 P02-MM'!H19</f>
        <v>2984.03</v>
      </c>
      <c r="E4" s="5">
        <f>'ST 19667 P02-MM'!I7+'ST 19667 P02-MM'!I9+'ST 19667 P02-MM'!I11+'ST 19667 P02-MM'!I15+'ST 19667 P02-MM'!I17+'ST 19667 P02-MM'!I19</f>
        <v>3205.64</v>
      </c>
      <c r="F4" s="5">
        <f>'ST 19667 P02-MM'!J7+'ST 19667 P02-MM'!J9+'ST 19667 P02-MM'!J11+'ST 19667 P02-MM'!J15+'ST 19667 P02-MM'!J17+'ST 19667 P02-MM'!J19</f>
        <v>3387.1600000000003</v>
      </c>
      <c r="G4" s="5">
        <f>'ST 19667 P02-MM'!K7+'ST 19667 P02-MM'!K9+'ST 19667 P02-MM'!K11+'ST 19667 P02-MM'!K15+'ST 19667 P02-MM'!K17+'ST 19667 P02-MM'!K19</f>
        <v>3509.35</v>
      </c>
      <c r="H4" s="5">
        <f>'ST 19667 P02-MM'!L7+'ST 19667 P02-MM'!L9+'ST 19667 P02-MM'!L11+'ST 19667 P02-MM'!L15+'ST 19667 P02-MM'!L17+'ST 19667 P02-MM'!L19</f>
        <v>3637.69</v>
      </c>
      <c r="I4" s="5">
        <f>'ST 19667 P02-MM'!M7+'ST 19667 P02-MM'!M9+'ST 19667 P02-MM'!M11+'ST 19667 P02-MM'!M15+'ST 19667 P02-MM'!M17+'ST 19667 P02-MM'!M19</f>
        <v>3193.0499999999997</v>
      </c>
      <c r="J4" s="5">
        <f>'ST 19667 P02-MM'!N7+'ST 19667 P02-MM'!N9+'ST 19667 P02-MM'!N11+'ST 19667 P02-MM'!N15+'ST 19667 P02-MM'!N17+'ST 19667 P02-MM'!N19</f>
        <v>3428.9600000000005</v>
      </c>
      <c r="K4" s="5">
        <f>'ST 19667 P02-MM'!O7+'ST 19667 P02-MM'!O9+'ST 19667 P02-MM'!O11+'ST 19667 P02-MM'!O15+'ST 19667 P02-MM'!O17+'ST 19667 P02-MM'!O19</f>
        <v>3520.12</v>
      </c>
      <c r="L4" s="5">
        <f>'ST 19667 P02-MM'!P7+'ST 19667 P02-MM'!P9+'ST 19667 P02-MM'!P11+'ST 19667 P02-MM'!P15+'ST 19667 P02-MM'!P17+'ST 19667 P02-MM'!P19</f>
        <v>4080.23</v>
      </c>
      <c r="M4" s="5">
        <f>'ST 19667 P02-MM'!Q7+'ST 19667 P02-MM'!Q9+'ST 19667 P02-MM'!Q11+'ST 19667 P02-MM'!Q15+'ST 19667 P02-MM'!Q17+'ST 19667 P02-MM'!Q19</f>
        <v>4136.6500000000005</v>
      </c>
      <c r="N4" s="5">
        <f>'ST 19667 P02-MM'!R7+'ST 19667 P02-MM'!R9+'ST 19667 P02-MM'!R11+'ST 19667 P02-MM'!R15+'ST 19667 P02-MM'!R17+'ST 19667 P02-MM'!R19</f>
        <v>4445.5199999999995</v>
      </c>
      <c r="O4" s="5">
        <f>'ST 19667 P02-MM'!S7+'ST 19667 P02-MM'!S9+'ST 19667 P02-MM'!S11+'ST 19667 P02-MM'!S15+'ST 19667 P02-MM'!S17+'ST 19667 P02-MM'!S19</f>
        <v>4353.8500000000004</v>
      </c>
      <c r="P4" s="5">
        <f>'ST 19667 P02-MM'!T7+'ST 19667 P02-MM'!T9+'ST 19667 P02-MM'!T11+'ST 19667 P02-MM'!T15+'ST 19667 P02-MM'!T17+'ST 19667 P02-MM'!T19</f>
        <v>4393.68</v>
      </c>
      <c r="Q4" s="5">
        <f>'ST 19667 P02-MM'!U7+'ST 19667 P02-MM'!U9+'ST 19667 P02-MM'!U11+'ST 19667 P02-MM'!U15+'ST 19667 P02-MM'!U17+'ST 19667 P02-MM'!U19</f>
        <v>4847.83</v>
      </c>
      <c r="R4" s="5">
        <f>'ST 19667 P02-MM'!V7+'ST 19667 P02-MM'!V9+'ST 19667 P02-MM'!V11+'ST 19667 P02-MM'!V15+'ST 19667 P02-MM'!V17+'ST 19667 P02-MM'!V19</f>
        <v>5181.0600000000004</v>
      </c>
      <c r="S4" s="5">
        <f>'ST 19667 P02-MM'!W7+'ST 19667 P02-MM'!W9+'ST 19667 P02-MM'!W11+'ST 19667 P02-MM'!W15+'ST 19667 P02-MM'!W17+'ST 19667 P02-MM'!W19</f>
        <v>5591.42</v>
      </c>
      <c r="T4" s="5">
        <f>'ST 19667 P02-MM'!X7+'ST 19667 P02-MM'!X9+'ST 19667 P02-MM'!X11+'ST 19667 P02-MM'!X15+'ST 19667 P02-MM'!X17+'ST 19667 P02-MM'!X19</f>
        <v>6298.01</v>
      </c>
      <c r="U4" s="5">
        <f>'ST 19667 P02-MM'!Y7+'ST 19667 P02-MM'!Y9+'ST 19667 P02-MM'!Y11+'ST 19667 P02-MM'!Y15+'ST 19667 P02-MM'!Y17+'ST 19667 P02-MM'!Y19</f>
        <v>6290.51</v>
      </c>
      <c r="V4" s="5">
        <f>'ST 19667 P02-MM'!Z7+'ST 19667 P02-MM'!Z9+'ST 19667 P02-MM'!Z11+'ST 19667 P02-MM'!Z15+'ST 19667 P02-MM'!Z17+'ST 19667 P02-MM'!Z19</f>
        <v>6387.28</v>
      </c>
      <c r="W4" s="5">
        <f>'ST 19667 P02-MM'!AA7+'ST 19667 P02-MM'!AA9+'ST 19667 P02-MM'!AA11+'ST 19667 P02-MM'!AA15+'ST 19667 P02-MM'!AA17+'ST 19667 P02-MM'!AA19</f>
        <v>7109.4900000000007</v>
      </c>
    </row>
    <row r="5" spans="3:23" x14ac:dyDescent="0.25">
      <c r="C5" t="s">
        <v>23</v>
      </c>
      <c r="D5" s="5">
        <f>'ST 21368 P02C MM No GWS '!H8+'ST 21368 P02C MM No GWS '!H10+'ST 21368 P02C MM No GWS '!H12+'ST 21368 P02C MM No GWS '!H14+'ST 21368 P02C MM No GWS '!H16+'ST 21368 P02C MM No GWS '!H18+'ST 21368 P02C MM No GWS '!H20</f>
        <v>2986.4700000000003</v>
      </c>
      <c r="E5" s="5">
        <f>'ST 21368 P02C MM No GWS '!I8+'ST 21368 P02C MM No GWS '!I10+'ST 21368 P02C MM No GWS '!I12+'ST 21368 P02C MM No GWS '!I14+'ST 21368 P02C MM No GWS '!I16+'ST 21368 P02C MM No GWS '!I18+'ST 21368 P02C MM No GWS '!I20</f>
        <v>3287.8799999999997</v>
      </c>
      <c r="F5" s="5">
        <f>'ST 21368 P02C MM No GWS '!J8+'ST 21368 P02C MM No GWS '!J10+'ST 21368 P02C MM No GWS '!J12+'ST 21368 P02C MM No GWS '!J14+'ST 21368 P02C MM No GWS '!J16+'ST 21368 P02C MM No GWS '!J18+'ST 21368 P02C MM No GWS '!J20</f>
        <v>3372.0400000000004</v>
      </c>
      <c r="G5" s="5">
        <f>'ST 21368 P02C MM No GWS '!K8+'ST 21368 P02C MM No GWS '!K10+'ST 21368 P02C MM No GWS '!K12+'ST 21368 P02C MM No GWS '!K14+'ST 21368 P02C MM No GWS '!K16+'ST 21368 P02C MM No GWS '!K18+'ST 21368 P02C MM No GWS '!K20</f>
        <v>3505.66</v>
      </c>
      <c r="H5" s="5">
        <f>'ST 21368 P02C MM No GWS '!L8+'ST 21368 P02C MM No GWS '!L10+'ST 21368 P02C MM No GWS '!L12+'ST 21368 P02C MM No GWS '!L14+'ST 21368 P02C MM No GWS '!L16+'ST 21368 P02C MM No GWS '!L18+'ST 21368 P02C MM No GWS '!L20</f>
        <v>4407.5399999999991</v>
      </c>
      <c r="I5" s="5">
        <f>'ST 21368 P02C MM No GWS '!M8+'ST 21368 P02C MM No GWS '!M10+'ST 21368 P02C MM No GWS '!M12+'ST 21368 P02C MM No GWS '!M14+'ST 21368 P02C MM No GWS '!M16+'ST 21368 P02C MM No GWS '!M18+'ST 21368 P02C MM No GWS '!M20</f>
        <v>3914.7400000000002</v>
      </c>
      <c r="J5" s="5">
        <f>'ST 21368 P02C MM No GWS '!N8+'ST 21368 P02C MM No GWS '!N10+'ST 21368 P02C MM No GWS '!N12+'ST 21368 P02C MM No GWS '!N14+'ST 21368 P02C MM No GWS '!N16+'ST 21368 P02C MM No GWS '!N18+'ST 21368 P02C MM No GWS '!N20</f>
        <v>4097.9900000000007</v>
      </c>
      <c r="K5" s="5">
        <f>'ST 21368 P02C MM No GWS '!O8+'ST 21368 P02C MM No GWS '!O10+'ST 21368 P02C MM No GWS '!O12+'ST 21368 P02C MM No GWS '!O14+'ST 21368 P02C MM No GWS '!O16+'ST 21368 P02C MM No GWS '!O18+'ST 21368 P02C MM No GWS '!O20</f>
        <v>4307.4500000000007</v>
      </c>
      <c r="L5" s="5">
        <f>'ST 21368 P02C MM No GWS '!P8+'ST 21368 P02C MM No GWS '!P10+'ST 21368 P02C MM No GWS '!P12+'ST 21368 P02C MM No GWS '!P14+'ST 21368 P02C MM No GWS '!P16+'ST 21368 P02C MM No GWS '!P18+'ST 21368 P02C MM No GWS '!P20</f>
        <v>4774.28</v>
      </c>
      <c r="M5" s="5">
        <f>'ST 21368 P02C MM No GWS '!Q8+'ST 21368 P02C MM No GWS '!Q10+'ST 21368 P02C MM No GWS '!Q12+'ST 21368 P02C MM No GWS '!Q14+'ST 21368 P02C MM No GWS '!Q16+'ST 21368 P02C MM No GWS '!Q18+'ST 21368 P02C MM No GWS '!Q20</f>
        <v>4823.119999999999</v>
      </c>
      <c r="N5" s="5">
        <f>'ST 21368 P02C MM No GWS '!R8+'ST 21368 P02C MM No GWS '!R10+'ST 21368 P02C MM No GWS '!R12+'ST 21368 P02C MM No GWS '!R14+'ST 21368 P02C MM No GWS '!R16+'ST 21368 P02C MM No GWS '!R18+'ST 21368 P02C MM No GWS '!R20</f>
        <v>5300.11</v>
      </c>
      <c r="O5" s="5">
        <f>'ST 21368 P02C MM No GWS '!S8+'ST 21368 P02C MM No GWS '!S10+'ST 21368 P02C MM No GWS '!S12+'ST 21368 P02C MM No GWS '!S14+'ST 21368 P02C MM No GWS '!S16+'ST 21368 P02C MM No GWS '!S18+'ST 21368 P02C MM No GWS '!S20</f>
        <v>5071</v>
      </c>
      <c r="P5" s="5">
        <f>'ST 21368 P02C MM No GWS '!T8+'ST 21368 P02C MM No GWS '!T10+'ST 21368 P02C MM No GWS '!T12+'ST 21368 P02C MM No GWS '!T14+'ST 21368 P02C MM No GWS '!T16+'ST 21368 P02C MM No GWS '!T18+'ST 21368 P02C MM No GWS '!T20</f>
        <v>5177.2199999999993</v>
      </c>
      <c r="Q5" s="5">
        <f>'ST 21368 P02C MM No GWS '!U8+'ST 21368 P02C MM No GWS '!U10+'ST 21368 P02C MM No GWS '!U12+'ST 21368 P02C MM No GWS '!U14+'ST 21368 P02C MM No GWS '!U16+'ST 21368 P02C MM No GWS '!U18+'ST 21368 P02C MM No GWS '!U20</f>
        <v>5763.17</v>
      </c>
      <c r="R5" s="5">
        <f>'ST 21368 P02C MM No GWS '!V8+'ST 21368 P02C MM No GWS '!V10+'ST 21368 P02C MM No GWS '!V12+'ST 21368 P02C MM No GWS '!V14+'ST 21368 P02C MM No GWS '!V16+'ST 21368 P02C MM No GWS '!V18+'ST 21368 P02C MM No GWS '!V20</f>
        <v>6039.3799999999992</v>
      </c>
      <c r="S5" s="5">
        <f>'ST 21368 P02C MM No GWS '!W8+'ST 21368 P02C MM No GWS '!W10+'ST 21368 P02C MM No GWS '!W12+'ST 21368 P02C MM No GWS '!W14+'ST 21368 P02C MM No GWS '!W16+'ST 21368 P02C MM No GWS '!W18+'ST 21368 P02C MM No GWS '!W20</f>
        <v>6466.4100000000008</v>
      </c>
      <c r="T5" s="5">
        <f>'ST 21368 P02C MM No GWS '!X8+'ST 21368 P02C MM No GWS '!X10+'ST 21368 P02C MM No GWS '!X12+'ST 21368 P02C MM No GWS '!X14+'ST 21368 P02C MM No GWS '!X16+'ST 21368 P02C MM No GWS '!X18+'ST 21368 P02C MM No GWS '!X20</f>
        <v>7324.26</v>
      </c>
      <c r="U5" s="5">
        <f>'ST 21368 P02C MM No GWS '!Y8+'ST 21368 P02C MM No GWS '!Y10+'ST 21368 P02C MM No GWS '!Y12+'ST 21368 P02C MM No GWS '!Y14+'ST 21368 P02C MM No GWS '!Y16+'ST 21368 P02C MM No GWS '!Y18+'ST 21368 P02C MM No GWS '!Y20</f>
        <v>7482.5</v>
      </c>
      <c r="V5" s="5">
        <f>'ST 21368 P02C MM No GWS '!Z8+'ST 21368 P02C MM No GWS '!Z10+'ST 21368 P02C MM No GWS '!Z12+'ST 21368 P02C MM No GWS '!Z14+'ST 21368 P02C MM No GWS '!Z16+'ST 21368 P02C MM No GWS '!Z18+'ST 21368 P02C MM No GWS '!Z20</f>
        <v>7616.82</v>
      </c>
      <c r="W5" s="5">
        <f>'ST 21368 P02C MM No GWS '!AA8+'ST 21368 P02C MM No GWS '!AA10+'ST 21368 P02C MM No GWS '!AA12+'ST 21368 P02C MM No GWS '!AA14+'ST 21368 P02C MM No GWS '!AA16+'ST 21368 P02C MM No GWS '!AA18+'ST 21368 P02C MM No GWS '!AA20</f>
        <v>8479.84</v>
      </c>
    </row>
    <row r="8" spans="3:23" x14ac:dyDescent="0.25">
      <c r="C8" t="s">
        <v>25</v>
      </c>
      <c r="D8" s="1">
        <v>2021</v>
      </c>
      <c r="E8" s="1">
        <v>2022</v>
      </c>
      <c r="F8" s="1">
        <v>2023</v>
      </c>
      <c r="G8" s="1">
        <v>2024</v>
      </c>
      <c r="H8" s="1">
        <v>2025</v>
      </c>
      <c r="I8" s="1">
        <v>2026</v>
      </c>
      <c r="J8" s="1">
        <v>2027</v>
      </c>
      <c r="K8" s="1">
        <v>2028</v>
      </c>
      <c r="L8" s="1">
        <v>2029</v>
      </c>
      <c r="M8" s="1">
        <v>2030</v>
      </c>
      <c r="N8" s="1">
        <v>2031</v>
      </c>
      <c r="O8" s="1">
        <v>2032</v>
      </c>
      <c r="P8" s="1">
        <v>2033</v>
      </c>
      <c r="Q8" s="1">
        <v>2034</v>
      </c>
      <c r="R8" s="1">
        <v>2035</v>
      </c>
      <c r="S8" s="1">
        <v>2036</v>
      </c>
      <c r="T8" s="1">
        <v>2037</v>
      </c>
      <c r="U8" s="1">
        <v>2038</v>
      </c>
      <c r="V8" s="1">
        <v>2039</v>
      </c>
      <c r="W8" s="1">
        <v>2040</v>
      </c>
    </row>
    <row r="9" spans="3:23" x14ac:dyDescent="0.25">
      <c r="C9" t="s">
        <v>21</v>
      </c>
      <c r="D9" s="5">
        <f t="shared" ref="D9:W9" si="0">D4/8760*1000</f>
        <v>340.64269406392697</v>
      </c>
      <c r="E9" s="5">
        <f t="shared" si="0"/>
        <v>365.9406392694064</v>
      </c>
      <c r="F9" s="5">
        <f t="shared" si="0"/>
        <v>386.66210045662103</v>
      </c>
      <c r="G9" s="5">
        <f t="shared" si="0"/>
        <v>400.61073059360729</v>
      </c>
      <c r="H9" s="5">
        <f t="shared" si="0"/>
        <v>415.26141552511416</v>
      </c>
      <c r="I9" s="5">
        <f t="shared" si="0"/>
        <v>364.5034246575342</v>
      </c>
      <c r="J9" s="5">
        <f t="shared" si="0"/>
        <v>391.43378995433795</v>
      </c>
      <c r="K9" s="5">
        <f t="shared" si="0"/>
        <v>401.84018264840182</v>
      </c>
      <c r="L9" s="5">
        <f t="shared" si="0"/>
        <v>465.77968036529683</v>
      </c>
      <c r="M9" s="5">
        <f t="shared" si="0"/>
        <v>472.22031963470323</v>
      </c>
      <c r="N9" s="5">
        <f t="shared" si="0"/>
        <v>507.47945205479448</v>
      </c>
      <c r="O9" s="5">
        <f t="shared" si="0"/>
        <v>497.01484018264847</v>
      </c>
      <c r="P9" s="5">
        <f t="shared" si="0"/>
        <v>501.56164383561651</v>
      </c>
      <c r="Q9" s="5">
        <f t="shared" si="0"/>
        <v>553.40525114155253</v>
      </c>
      <c r="R9" s="5">
        <f t="shared" si="0"/>
        <v>591.44520547945217</v>
      </c>
      <c r="S9" s="5">
        <f t="shared" si="0"/>
        <v>638.28995433789964</v>
      </c>
      <c r="T9" s="5">
        <f t="shared" si="0"/>
        <v>718.95091324200905</v>
      </c>
      <c r="U9" s="5">
        <f t="shared" si="0"/>
        <v>718.09474885844747</v>
      </c>
      <c r="V9" s="5">
        <f t="shared" si="0"/>
        <v>729.14155251141551</v>
      </c>
      <c r="W9" s="5">
        <f t="shared" si="0"/>
        <v>811.58561643835628</v>
      </c>
    </row>
    <row r="10" spans="3:23" x14ac:dyDescent="0.25">
      <c r="C10" t="s">
        <v>23</v>
      </c>
      <c r="D10" s="5">
        <f t="shared" ref="D10:W10" si="1">D5/8760*1000</f>
        <v>340.92123287671234</v>
      </c>
      <c r="E10" s="5">
        <f t="shared" si="1"/>
        <v>375.32876712328761</v>
      </c>
      <c r="F10" s="5">
        <f t="shared" si="1"/>
        <v>384.93607305936081</v>
      </c>
      <c r="G10" s="5">
        <f t="shared" si="1"/>
        <v>400.18949771689495</v>
      </c>
      <c r="H10" s="5">
        <f t="shared" si="1"/>
        <v>503.14383561643825</v>
      </c>
      <c r="I10" s="5">
        <f t="shared" si="1"/>
        <v>446.88812785388131</v>
      </c>
      <c r="J10" s="5">
        <f t="shared" si="1"/>
        <v>467.80707762557086</v>
      </c>
      <c r="K10" s="5">
        <f t="shared" si="1"/>
        <v>491.71803652968043</v>
      </c>
      <c r="L10" s="5">
        <f t="shared" si="1"/>
        <v>545.0091324200913</v>
      </c>
      <c r="M10" s="5">
        <f t="shared" si="1"/>
        <v>550.58447488584466</v>
      </c>
      <c r="N10" s="5">
        <f t="shared" si="1"/>
        <v>605.03538812785382</v>
      </c>
      <c r="O10" s="5">
        <f t="shared" si="1"/>
        <v>578.88127853881281</v>
      </c>
      <c r="P10" s="5">
        <f t="shared" si="1"/>
        <v>591.00684931506839</v>
      </c>
      <c r="Q10" s="5">
        <f t="shared" si="1"/>
        <v>657.89611872146111</v>
      </c>
      <c r="R10" s="5">
        <f t="shared" si="1"/>
        <v>689.42694063926933</v>
      </c>
      <c r="S10" s="5">
        <f t="shared" si="1"/>
        <v>738.17465753424676</v>
      </c>
      <c r="T10" s="5">
        <f t="shared" si="1"/>
        <v>836.10273972602749</v>
      </c>
      <c r="U10" s="5">
        <f t="shared" si="1"/>
        <v>854.16666666666663</v>
      </c>
      <c r="V10" s="5">
        <f t="shared" si="1"/>
        <v>869.49999999999989</v>
      </c>
      <c r="W10" s="5">
        <f t="shared" si="1"/>
        <v>968.01826484018272</v>
      </c>
    </row>
    <row r="11" spans="3:23" x14ac:dyDescent="0.25">
      <c r="D11" s="6">
        <f>D10/D9-1</f>
        <v>8.176861492679155E-4</v>
      </c>
      <c r="E11" s="6">
        <f t="shared" ref="E11:W11" si="2">E10/E9-1</f>
        <v>2.5654783444179374E-2</v>
      </c>
      <c r="F11" s="6">
        <f t="shared" si="2"/>
        <v>-4.4639166735552793E-3</v>
      </c>
      <c r="G11" s="6">
        <f t="shared" si="2"/>
        <v>-1.0514767692022531E-3</v>
      </c>
      <c r="H11" s="6">
        <f t="shared" si="2"/>
        <v>0.21163155738944184</v>
      </c>
      <c r="I11" s="6">
        <f t="shared" si="2"/>
        <v>0.22601901003742531</v>
      </c>
      <c r="J11" s="6">
        <f t="shared" si="2"/>
        <v>0.19511163734776726</v>
      </c>
      <c r="K11" s="6">
        <f t="shared" si="2"/>
        <v>0.22366567048850627</v>
      </c>
      <c r="L11" s="6">
        <f t="shared" si="2"/>
        <v>0.17010070510731001</v>
      </c>
      <c r="M11" s="6">
        <f t="shared" si="2"/>
        <v>0.16594829149190748</v>
      </c>
      <c r="N11" s="6">
        <f t="shared" si="2"/>
        <v>0.19223622883262248</v>
      </c>
      <c r="O11" s="6">
        <f t="shared" si="2"/>
        <v>0.16471628558632001</v>
      </c>
      <c r="P11" s="6">
        <f t="shared" si="2"/>
        <v>0.17833342437319022</v>
      </c>
      <c r="Q11" s="6">
        <f t="shared" si="2"/>
        <v>0.18881437674175849</v>
      </c>
      <c r="R11" s="6">
        <f t="shared" si="2"/>
        <v>0.16566494115103825</v>
      </c>
      <c r="S11" s="6">
        <f t="shared" si="2"/>
        <v>0.15648797622070965</v>
      </c>
      <c r="T11" s="6">
        <f t="shared" si="2"/>
        <v>0.16294829636663044</v>
      </c>
      <c r="U11" s="6">
        <f t="shared" si="2"/>
        <v>0.18949020031762132</v>
      </c>
      <c r="V11" s="6">
        <f t="shared" si="2"/>
        <v>0.19249821520271526</v>
      </c>
      <c r="W11" s="6">
        <f t="shared" si="2"/>
        <v>0.19274940959196774</v>
      </c>
    </row>
    <row r="12" spans="3:23" x14ac:dyDescent="0.25"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3:23" ht="15.75" x14ac:dyDescent="0.25">
      <c r="C13" s="4" t="s">
        <v>26</v>
      </c>
      <c r="D13" s="7" t="s">
        <v>27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97EB-EF9A-42A4-8391-7022B0AA3662}">
  <dimension ref="A1:AA20"/>
  <sheetViews>
    <sheetView topLeftCell="F19" workbookViewId="0">
      <selection activeCell="I40" sqref="I40"/>
    </sheetView>
  </sheetViews>
  <sheetFormatPr defaultRowHeight="15" x14ac:dyDescent="0.25"/>
  <cols>
    <col min="3" max="3" width="16" customWidth="1"/>
  </cols>
  <sheetData>
    <row r="1" spans="1:27" x14ac:dyDescent="0.25">
      <c r="C1" s="4" t="s">
        <v>21</v>
      </c>
    </row>
    <row r="4" spans="1:27" x14ac:dyDescent="0.25">
      <c r="A4" t="s">
        <v>22</v>
      </c>
    </row>
    <row r="6" spans="1:27" ht="3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>
        <v>2021</v>
      </c>
      <c r="I6" s="1">
        <v>2022</v>
      </c>
      <c r="J6" s="1">
        <v>2023</v>
      </c>
      <c r="K6" s="1">
        <v>2024</v>
      </c>
      <c r="L6" s="1">
        <v>2025</v>
      </c>
      <c r="M6" s="1">
        <v>2026</v>
      </c>
      <c r="N6" s="1">
        <v>2027</v>
      </c>
      <c r="O6" s="1">
        <v>2028</v>
      </c>
      <c r="P6" s="1">
        <v>2029</v>
      </c>
      <c r="Q6" s="1">
        <v>2030</v>
      </c>
      <c r="R6" s="1">
        <v>2031</v>
      </c>
      <c r="S6" s="1">
        <v>2032</v>
      </c>
      <c r="T6" s="1">
        <v>2033</v>
      </c>
      <c r="U6" s="1">
        <v>2034</v>
      </c>
      <c r="V6" s="1">
        <v>2035</v>
      </c>
      <c r="W6" s="1">
        <v>2036</v>
      </c>
      <c r="X6" s="1">
        <v>2037</v>
      </c>
      <c r="Y6" s="1">
        <v>2038</v>
      </c>
      <c r="Z6" s="1">
        <v>2039</v>
      </c>
      <c r="AA6" s="1">
        <v>2040</v>
      </c>
    </row>
    <row r="7" spans="1:27" ht="60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11</v>
      </c>
      <c r="F7" s="2">
        <v>1</v>
      </c>
      <c r="G7" s="1" t="s">
        <v>12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ht="60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13</v>
      </c>
      <c r="F8" s="2">
        <v>1</v>
      </c>
      <c r="G8" s="1" t="s">
        <v>12</v>
      </c>
      <c r="H8" s="2">
        <v>945.51</v>
      </c>
      <c r="I8" s="2">
        <v>878.68</v>
      </c>
      <c r="J8" s="2">
        <v>898.85</v>
      </c>
      <c r="K8" s="2">
        <v>916.81</v>
      </c>
      <c r="L8" s="2">
        <v>850.75</v>
      </c>
      <c r="M8" s="2">
        <v>687.93</v>
      </c>
      <c r="N8" s="2">
        <v>674.1</v>
      </c>
      <c r="O8" s="2">
        <v>476.66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</row>
    <row r="9" spans="1:27" ht="45" x14ac:dyDescent="0.25">
      <c r="A9" s="1" t="s">
        <v>7</v>
      </c>
      <c r="B9" s="1" t="s">
        <v>8</v>
      </c>
      <c r="C9" s="1" t="s">
        <v>14</v>
      </c>
      <c r="D9" s="1" t="s">
        <v>10</v>
      </c>
      <c r="E9" s="1" t="s">
        <v>11</v>
      </c>
      <c r="F9" s="2">
        <v>1</v>
      </c>
      <c r="G9" s="1" t="s">
        <v>12</v>
      </c>
      <c r="H9" s="2">
        <v>68.099999999999994</v>
      </c>
      <c r="I9" s="2">
        <v>89.07</v>
      </c>
      <c r="J9" s="2">
        <v>175.53</v>
      </c>
      <c r="K9" s="2">
        <v>221.95</v>
      </c>
      <c r="L9" s="2">
        <v>259.35000000000002</v>
      </c>
      <c r="M9" s="2">
        <v>187.47</v>
      </c>
      <c r="N9" s="2">
        <v>240.2</v>
      </c>
      <c r="O9" s="2">
        <v>244.61</v>
      </c>
      <c r="P9" s="2">
        <v>298.35000000000002</v>
      </c>
      <c r="Q9" s="2">
        <v>273.19</v>
      </c>
      <c r="R9" s="2">
        <v>290.07</v>
      </c>
      <c r="S9" s="2">
        <v>293.64999999999998</v>
      </c>
      <c r="T9" s="2">
        <v>314.45999999999998</v>
      </c>
      <c r="U9" s="2">
        <v>366.13</v>
      </c>
      <c r="V9" s="2">
        <v>387.16</v>
      </c>
      <c r="W9" s="2">
        <v>446.55</v>
      </c>
      <c r="X9" s="2">
        <v>552.67999999999995</v>
      </c>
      <c r="Y9" s="2">
        <v>554.62</v>
      </c>
      <c r="Z9" s="2">
        <v>553.61</v>
      </c>
      <c r="AA9" s="2">
        <v>480.22</v>
      </c>
    </row>
    <row r="10" spans="1:27" ht="45" x14ac:dyDescent="0.25">
      <c r="A10" s="1" t="s">
        <v>7</v>
      </c>
      <c r="B10" s="1" t="s">
        <v>8</v>
      </c>
      <c r="C10" s="1" t="s">
        <v>14</v>
      </c>
      <c r="D10" s="1" t="s">
        <v>10</v>
      </c>
      <c r="E10" s="1" t="s">
        <v>13</v>
      </c>
      <c r="F10" s="2">
        <v>1</v>
      </c>
      <c r="G10" s="1" t="s">
        <v>12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1:27" ht="45" x14ac:dyDescent="0.25">
      <c r="A11" s="1" t="s">
        <v>7</v>
      </c>
      <c r="B11" s="1" t="s">
        <v>8</v>
      </c>
      <c r="C11" s="1" t="s">
        <v>15</v>
      </c>
      <c r="D11" s="1" t="s">
        <v>10</v>
      </c>
      <c r="E11" s="1" t="s">
        <v>11</v>
      </c>
      <c r="F11" s="2">
        <v>1</v>
      </c>
      <c r="G11" s="1" t="s">
        <v>12</v>
      </c>
      <c r="H11" s="2">
        <v>315.36</v>
      </c>
      <c r="I11" s="2">
        <v>347.83</v>
      </c>
      <c r="J11" s="2">
        <v>338.17</v>
      </c>
      <c r="K11" s="2">
        <v>341.17</v>
      </c>
      <c r="L11" s="2">
        <v>381.51</v>
      </c>
      <c r="M11" s="2">
        <v>339.77</v>
      </c>
      <c r="N11" s="2">
        <v>357.1</v>
      </c>
      <c r="O11" s="2">
        <v>354.73</v>
      </c>
      <c r="P11" s="2">
        <v>528.04999999999995</v>
      </c>
      <c r="Q11" s="2">
        <v>566.65</v>
      </c>
      <c r="R11" s="2">
        <v>536.72</v>
      </c>
      <c r="S11" s="2">
        <v>554.61</v>
      </c>
      <c r="T11" s="2">
        <v>565.73</v>
      </c>
      <c r="U11" s="2">
        <v>608.34</v>
      </c>
      <c r="V11" s="2">
        <v>655.55</v>
      </c>
      <c r="W11" s="2">
        <v>706.1</v>
      </c>
      <c r="X11" s="2">
        <v>784</v>
      </c>
      <c r="Y11" s="2">
        <v>713.42</v>
      </c>
      <c r="Z11" s="2">
        <v>749.19</v>
      </c>
      <c r="AA11" s="2">
        <v>768.01</v>
      </c>
    </row>
    <row r="12" spans="1:27" ht="30" x14ac:dyDescent="0.25">
      <c r="A12" s="1" t="s">
        <v>7</v>
      </c>
      <c r="B12" s="1" t="s">
        <v>8</v>
      </c>
      <c r="C12" s="1" t="s">
        <v>15</v>
      </c>
      <c r="D12" s="1" t="s">
        <v>10</v>
      </c>
      <c r="E12" s="1" t="s">
        <v>13</v>
      </c>
      <c r="F12" s="2">
        <v>1</v>
      </c>
      <c r="G12" s="1" t="s">
        <v>12</v>
      </c>
      <c r="H12" s="3">
        <v>1947.4</v>
      </c>
      <c r="I12" s="3">
        <v>1775.2</v>
      </c>
      <c r="J12" s="3">
        <v>1866.58</v>
      </c>
      <c r="K12" s="3">
        <v>1756.95</v>
      </c>
      <c r="L12" s="3">
        <v>1347.25</v>
      </c>
      <c r="M12" s="3">
        <v>1365.85</v>
      </c>
      <c r="N12" s="3">
        <v>1351.42</v>
      </c>
      <c r="O12" s="3">
        <v>1318.05</v>
      </c>
      <c r="P12" s="3">
        <v>1143.08</v>
      </c>
      <c r="Q12" s="3">
        <v>1107.44</v>
      </c>
      <c r="R12" s="3">
        <v>1154.19</v>
      </c>
      <c r="S12" s="3">
        <v>1136.79</v>
      </c>
      <c r="T12" s="3">
        <v>1127.8699999999999</v>
      </c>
      <c r="U12" s="3">
        <v>1080.01</v>
      </c>
      <c r="V12" s="3">
        <v>1027.43</v>
      </c>
      <c r="W12" s="2">
        <v>978.42</v>
      </c>
      <c r="X12" s="2">
        <v>891.63</v>
      </c>
      <c r="Y12" s="2">
        <v>952.56</v>
      </c>
      <c r="Z12" s="2">
        <v>907.03</v>
      </c>
      <c r="AA12" s="2">
        <v>886.3</v>
      </c>
    </row>
    <row r="13" spans="1:27" ht="30" x14ac:dyDescent="0.25">
      <c r="A13" s="1" t="s">
        <v>7</v>
      </c>
      <c r="B13" s="1" t="s">
        <v>8</v>
      </c>
      <c r="C13" s="1" t="s">
        <v>16</v>
      </c>
      <c r="D13" s="1" t="s">
        <v>10</v>
      </c>
      <c r="E13" s="1" t="s">
        <v>11</v>
      </c>
      <c r="F13" s="2">
        <v>1</v>
      </c>
      <c r="G13" s="1" t="s">
        <v>12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4" spans="1:27" ht="30" x14ac:dyDescent="0.25">
      <c r="A14" s="1" t="s">
        <v>7</v>
      </c>
      <c r="B14" s="1" t="s">
        <v>8</v>
      </c>
      <c r="C14" s="1" t="s">
        <v>16</v>
      </c>
      <c r="D14" s="1" t="s">
        <v>10</v>
      </c>
      <c r="E14" s="1" t="s">
        <v>13</v>
      </c>
      <c r="F14" s="2">
        <v>1</v>
      </c>
      <c r="G14" s="1" t="s">
        <v>12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</row>
    <row r="15" spans="1:27" ht="30" x14ac:dyDescent="0.25">
      <c r="A15" s="1" t="s">
        <v>7</v>
      </c>
      <c r="B15" s="1" t="s">
        <v>8</v>
      </c>
      <c r="C15" s="1" t="s">
        <v>17</v>
      </c>
      <c r="D15" s="1" t="s">
        <v>10</v>
      </c>
      <c r="E15" s="1" t="s">
        <v>11</v>
      </c>
      <c r="F15" s="2">
        <v>1</v>
      </c>
      <c r="G15" s="1" t="s">
        <v>12</v>
      </c>
      <c r="H15" s="3">
        <v>2341.19</v>
      </c>
      <c r="I15" s="3">
        <v>2727.33</v>
      </c>
      <c r="J15" s="3">
        <v>2838.93</v>
      </c>
      <c r="K15" s="3">
        <v>2902.65</v>
      </c>
      <c r="L15" s="3">
        <v>2916.21</v>
      </c>
      <c r="M15" s="3">
        <v>2650.71</v>
      </c>
      <c r="N15" s="3">
        <v>2807.3</v>
      </c>
      <c r="O15" s="3">
        <v>2896.14</v>
      </c>
      <c r="P15" s="3">
        <v>3224.52</v>
      </c>
      <c r="Q15" s="3">
        <v>3251.67</v>
      </c>
      <c r="R15" s="3">
        <v>3561.37</v>
      </c>
      <c r="S15" s="3">
        <v>3470.82</v>
      </c>
      <c r="T15" s="3">
        <v>3479.48</v>
      </c>
      <c r="U15" s="3">
        <v>3834.49</v>
      </c>
      <c r="V15" s="3">
        <v>4090.01</v>
      </c>
      <c r="W15" s="3">
        <v>4377.62</v>
      </c>
      <c r="X15" s="3">
        <v>4756.01</v>
      </c>
      <c r="Y15" s="3">
        <v>4793.45</v>
      </c>
      <c r="Z15" s="3">
        <v>4832.45</v>
      </c>
      <c r="AA15" s="3">
        <v>5552.89</v>
      </c>
    </row>
    <row r="16" spans="1:27" ht="30" x14ac:dyDescent="0.25">
      <c r="A16" s="1" t="s">
        <v>7</v>
      </c>
      <c r="B16" s="1" t="s">
        <v>8</v>
      </c>
      <c r="C16" s="1" t="s">
        <v>17</v>
      </c>
      <c r="D16" s="1" t="s">
        <v>10</v>
      </c>
      <c r="E16" s="1" t="s">
        <v>13</v>
      </c>
      <c r="F16" s="2">
        <v>1</v>
      </c>
      <c r="G16" s="1" t="s">
        <v>12</v>
      </c>
      <c r="H16" s="2">
        <v>783.29</v>
      </c>
      <c r="I16" s="2">
        <v>759.78</v>
      </c>
      <c r="J16" s="2">
        <v>743.18</v>
      </c>
      <c r="K16" s="2">
        <v>788.08</v>
      </c>
      <c r="L16" s="2">
        <v>721.24</v>
      </c>
      <c r="M16" s="3">
        <v>1006.87</v>
      </c>
      <c r="N16" s="2">
        <v>987.03</v>
      </c>
      <c r="O16" s="2">
        <v>964.19</v>
      </c>
      <c r="P16" s="2">
        <v>923.14</v>
      </c>
      <c r="Q16" s="3">
        <v>1014.17</v>
      </c>
      <c r="R16" s="3">
        <v>1053.49</v>
      </c>
      <c r="S16" s="3">
        <v>1046.99</v>
      </c>
      <c r="T16" s="3">
        <v>1026.53</v>
      </c>
      <c r="U16" s="2">
        <v>936.54</v>
      </c>
      <c r="V16" s="2">
        <v>901.74</v>
      </c>
      <c r="W16" s="2">
        <v>831.16</v>
      </c>
      <c r="X16" s="2">
        <v>785.09</v>
      </c>
      <c r="Y16" s="2">
        <v>754.57</v>
      </c>
      <c r="Z16" s="2">
        <v>682.34</v>
      </c>
      <c r="AA16" s="3">
        <v>1446.99</v>
      </c>
    </row>
    <row r="17" spans="1:27" ht="30" x14ac:dyDescent="0.25">
      <c r="A17" s="1" t="s">
        <v>7</v>
      </c>
      <c r="B17" s="1" t="s">
        <v>8</v>
      </c>
      <c r="C17" s="1" t="s">
        <v>18</v>
      </c>
      <c r="D17" s="1" t="s">
        <v>10</v>
      </c>
      <c r="E17" s="1" t="s">
        <v>11</v>
      </c>
      <c r="F17" s="2">
        <v>1</v>
      </c>
      <c r="G17" s="1" t="s">
        <v>12</v>
      </c>
      <c r="H17" s="2">
        <v>259.38</v>
      </c>
      <c r="I17" s="2">
        <v>41.41</v>
      </c>
      <c r="J17" s="2">
        <v>34.53</v>
      </c>
      <c r="K17" s="2">
        <v>43.58</v>
      </c>
      <c r="L17" s="2">
        <v>80.62</v>
      </c>
      <c r="M17" s="2">
        <v>15.1</v>
      </c>
      <c r="N17" s="2">
        <v>24.36</v>
      </c>
      <c r="O17" s="2">
        <v>24.64</v>
      </c>
      <c r="P17" s="2">
        <v>29.31</v>
      </c>
      <c r="Q17" s="2">
        <v>45.14</v>
      </c>
      <c r="R17" s="2">
        <v>57.36</v>
      </c>
      <c r="S17" s="2">
        <v>34.770000000000003</v>
      </c>
      <c r="T17" s="2">
        <v>34.01</v>
      </c>
      <c r="U17" s="2">
        <v>38.869999999999997</v>
      </c>
      <c r="V17" s="2">
        <v>48.34</v>
      </c>
      <c r="W17" s="2">
        <v>61.15</v>
      </c>
      <c r="X17" s="2">
        <v>205.32</v>
      </c>
      <c r="Y17" s="2">
        <v>229.02</v>
      </c>
      <c r="Z17" s="2">
        <v>252.03</v>
      </c>
      <c r="AA17" s="2">
        <v>308.37</v>
      </c>
    </row>
    <row r="18" spans="1:27" ht="30" x14ac:dyDescent="0.25">
      <c r="A18" s="1" t="s">
        <v>7</v>
      </c>
      <c r="B18" s="1" t="s">
        <v>8</v>
      </c>
      <c r="C18" s="1" t="s">
        <v>18</v>
      </c>
      <c r="D18" s="1" t="s">
        <v>10</v>
      </c>
      <c r="E18" s="1" t="s">
        <v>13</v>
      </c>
      <c r="F18" s="2">
        <v>1</v>
      </c>
      <c r="G18" s="1" t="s">
        <v>12</v>
      </c>
      <c r="H18" s="3">
        <v>2664.78</v>
      </c>
      <c r="I18" s="3">
        <v>2892.86</v>
      </c>
      <c r="J18" s="3">
        <v>2868.03</v>
      </c>
      <c r="K18" s="3">
        <v>2883.31</v>
      </c>
      <c r="L18" s="3">
        <v>2748.07</v>
      </c>
      <c r="M18" s="3">
        <v>2962.01</v>
      </c>
      <c r="N18" s="3">
        <v>2893.51</v>
      </c>
      <c r="O18" s="3">
        <v>2867.41</v>
      </c>
      <c r="P18" s="3">
        <v>2794.11</v>
      </c>
      <c r="Q18" s="3">
        <v>2803.77</v>
      </c>
      <c r="R18" s="3">
        <v>2746.83</v>
      </c>
      <c r="S18" s="3">
        <v>2789.47</v>
      </c>
      <c r="T18" s="3">
        <v>2695.99</v>
      </c>
      <c r="U18" s="3">
        <v>2616.65</v>
      </c>
      <c r="V18" s="3">
        <v>2575.91</v>
      </c>
      <c r="W18" s="3">
        <v>2528.34</v>
      </c>
      <c r="X18" s="3">
        <v>2381.9</v>
      </c>
      <c r="Y18" s="3">
        <v>2260.4899999999998</v>
      </c>
      <c r="Z18" s="3">
        <v>2146.3000000000002</v>
      </c>
      <c r="AA18" s="3">
        <v>2211.34</v>
      </c>
    </row>
    <row r="19" spans="1:27" ht="30" x14ac:dyDescent="0.25">
      <c r="A19" s="1" t="s">
        <v>7</v>
      </c>
      <c r="B19" s="1" t="s">
        <v>8</v>
      </c>
      <c r="C19" s="1" t="s">
        <v>19</v>
      </c>
      <c r="D19" s="1" t="s">
        <v>10</v>
      </c>
      <c r="E19" s="1" t="s">
        <v>11</v>
      </c>
      <c r="F19" s="2">
        <v>1</v>
      </c>
      <c r="G19" s="1" t="s">
        <v>12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ht="30" x14ac:dyDescent="0.25">
      <c r="A20" s="1" t="s">
        <v>7</v>
      </c>
      <c r="B20" s="1" t="s">
        <v>8</v>
      </c>
      <c r="C20" s="1" t="s">
        <v>19</v>
      </c>
      <c r="D20" s="1" t="s">
        <v>10</v>
      </c>
      <c r="E20" s="1" t="s">
        <v>13</v>
      </c>
      <c r="F20" s="2">
        <v>1</v>
      </c>
      <c r="G20" s="1" t="s">
        <v>12</v>
      </c>
      <c r="H20" s="3">
        <v>1720.85</v>
      </c>
      <c r="I20" s="3">
        <v>1208.22</v>
      </c>
      <c r="J20" s="3">
        <v>1488.06</v>
      </c>
      <c r="K20" s="3">
        <v>1582.38</v>
      </c>
      <c r="L20" s="3">
        <v>1783.87</v>
      </c>
      <c r="M20" s="3">
        <v>1718.78</v>
      </c>
      <c r="N20" s="3">
        <v>1642.15</v>
      </c>
      <c r="O20" s="3">
        <v>1615.08</v>
      </c>
      <c r="P20" s="3">
        <v>1383.36</v>
      </c>
      <c r="Q20" s="3">
        <v>1229.05</v>
      </c>
      <c r="R20" s="3">
        <v>1181.71</v>
      </c>
      <c r="S20" s="3">
        <v>1173.1099999999999</v>
      </c>
      <c r="T20" s="3">
        <v>1168.6400000000001</v>
      </c>
      <c r="U20" s="3">
        <v>1126.0899999999999</v>
      </c>
      <c r="V20" s="3">
        <v>1159.6199999999999</v>
      </c>
      <c r="W20" s="3">
        <v>1077.42</v>
      </c>
      <c r="X20" s="3">
        <v>1031.05</v>
      </c>
      <c r="Y20" s="3">
        <v>1035.95</v>
      </c>
      <c r="Z20" s="2">
        <v>975.27</v>
      </c>
      <c r="AA20" s="2">
        <v>995.12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B373-CAD3-484A-AFAF-0BD4CF39F8F3}">
  <dimension ref="A1:AA20"/>
  <sheetViews>
    <sheetView topLeftCell="A20" workbookViewId="0">
      <selection activeCell="A27" sqref="A27:XFD45"/>
    </sheetView>
  </sheetViews>
  <sheetFormatPr defaultRowHeight="15" x14ac:dyDescent="0.25"/>
  <sheetData>
    <row r="1" spans="1:27" x14ac:dyDescent="0.25">
      <c r="C1" s="4" t="s">
        <v>20</v>
      </c>
    </row>
    <row r="4" spans="1:27" x14ac:dyDescent="0.25">
      <c r="A4" t="s">
        <v>22</v>
      </c>
    </row>
    <row r="6" spans="1:27" ht="3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>
        <v>2021</v>
      </c>
      <c r="I6" s="1">
        <v>2022</v>
      </c>
      <c r="J6" s="1">
        <v>2023</v>
      </c>
      <c r="K6" s="1">
        <v>2024</v>
      </c>
      <c r="L6" s="1">
        <v>2025</v>
      </c>
      <c r="M6" s="1">
        <v>2026</v>
      </c>
      <c r="N6" s="1">
        <v>2027</v>
      </c>
      <c r="O6" s="1">
        <v>2028</v>
      </c>
      <c r="P6" s="1">
        <v>2029</v>
      </c>
      <c r="Q6" s="1">
        <v>2030</v>
      </c>
      <c r="R6" s="1">
        <v>2031</v>
      </c>
      <c r="S6" s="1">
        <v>2032</v>
      </c>
      <c r="T6" s="1">
        <v>2033</v>
      </c>
      <c r="U6" s="1">
        <v>2034</v>
      </c>
      <c r="V6" s="1">
        <v>2035</v>
      </c>
      <c r="W6" s="1">
        <v>2036</v>
      </c>
      <c r="X6" s="1">
        <v>2037</v>
      </c>
      <c r="Y6" s="1">
        <v>2038</v>
      </c>
      <c r="Z6" s="1">
        <v>2039</v>
      </c>
      <c r="AA6" s="1">
        <v>2040</v>
      </c>
    </row>
    <row r="7" spans="1:27" ht="60" x14ac:dyDescent="0.25">
      <c r="A7" s="1" t="s">
        <v>7</v>
      </c>
      <c r="B7" s="1" t="s">
        <v>8</v>
      </c>
      <c r="C7" s="1" t="s">
        <v>19</v>
      </c>
      <c r="D7" s="1" t="s">
        <v>10</v>
      </c>
      <c r="E7" s="1" t="s">
        <v>13</v>
      </c>
      <c r="F7" s="2">
        <v>1</v>
      </c>
      <c r="G7" s="1" t="s">
        <v>12</v>
      </c>
      <c r="H7" s="3">
        <v>1726.44</v>
      </c>
      <c r="I7" s="3">
        <v>1205.1500000000001</v>
      </c>
      <c r="J7" s="3">
        <v>1473.1</v>
      </c>
      <c r="K7" s="3">
        <v>1583.14</v>
      </c>
      <c r="L7" s="3">
        <v>1346.86</v>
      </c>
      <c r="M7" s="3">
        <v>1379.85</v>
      </c>
      <c r="N7" s="3">
        <v>1270.1300000000001</v>
      </c>
      <c r="O7" s="3">
        <v>1314.58</v>
      </c>
      <c r="P7" s="3">
        <v>1138.5899999999999</v>
      </c>
      <c r="Q7" s="3">
        <v>1012.45</v>
      </c>
      <c r="R7" s="3">
        <v>1016.49</v>
      </c>
      <c r="S7" s="3">
        <v>1015.69</v>
      </c>
      <c r="T7" s="3">
        <v>1050.31</v>
      </c>
      <c r="U7" s="3">
        <v>1000.48</v>
      </c>
      <c r="V7" s="3">
        <v>1004.05</v>
      </c>
      <c r="W7" s="2">
        <v>945.73</v>
      </c>
      <c r="X7" s="2">
        <v>850.48</v>
      </c>
      <c r="Y7" s="2">
        <v>815.67</v>
      </c>
      <c r="Z7" s="2">
        <v>733.75</v>
      </c>
      <c r="AA7" s="2">
        <v>676.48</v>
      </c>
    </row>
    <row r="8" spans="1:27" ht="60" x14ac:dyDescent="0.25">
      <c r="A8" s="1" t="s">
        <v>7</v>
      </c>
      <c r="B8" s="1" t="s">
        <v>8</v>
      </c>
      <c r="C8" s="1" t="s">
        <v>19</v>
      </c>
      <c r="D8" s="1" t="s">
        <v>10</v>
      </c>
      <c r="E8" s="1" t="s">
        <v>11</v>
      </c>
      <c r="F8" s="2">
        <v>1</v>
      </c>
      <c r="G8" s="1" t="s">
        <v>12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</row>
    <row r="9" spans="1:27" ht="45" x14ac:dyDescent="0.25">
      <c r="A9" s="1" t="s">
        <v>7</v>
      </c>
      <c r="B9" s="1" t="s">
        <v>8</v>
      </c>
      <c r="C9" s="1" t="s">
        <v>18</v>
      </c>
      <c r="D9" s="1" t="s">
        <v>10</v>
      </c>
      <c r="E9" s="1" t="s">
        <v>13</v>
      </c>
      <c r="F9" s="2">
        <v>1</v>
      </c>
      <c r="G9" s="1" t="s">
        <v>12</v>
      </c>
      <c r="H9" s="3">
        <v>2668.23</v>
      </c>
      <c r="I9" s="3">
        <v>2874.3</v>
      </c>
      <c r="J9" s="3">
        <v>2862.36</v>
      </c>
      <c r="K9" s="3">
        <v>2885.07</v>
      </c>
      <c r="L9" s="3">
        <v>2628.41</v>
      </c>
      <c r="M9" s="3">
        <v>2899.89</v>
      </c>
      <c r="N9" s="3">
        <v>2812.1</v>
      </c>
      <c r="O9" s="3">
        <v>2784.43</v>
      </c>
      <c r="P9" s="3">
        <v>2716.42</v>
      </c>
      <c r="Q9" s="3">
        <v>2729.99</v>
      </c>
      <c r="R9" s="3">
        <v>2660.52</v>
      </c>
      <c r="S9" s="3">
        <v>2735.77</v>
      </c>
      <c r="T9" s="3">
        <v>2612.81</v>
      </c>
      <c r="U9" s="3">
        <v>2527.06</v>
      </c>
      <c r="V9" s="3">
        <v>2484.0700000000002</v>
      </c>
      <c r="W9" s="3">
        <v>2433.27</v>
      </c>
      <c r="X9" s="3">
        <v>2179.25</v>
      </c>
      <c r="Y9" s="3">
        <v>1982.24</v>
      </c>
      <c r="Z9" s="3">
        <v>1856.29</v>
      </c>
      <c r="AA9" s="3">
        <v>1820.47</v>
      </c>
    </row>
    <row r="10" spans="1:27" ht="45" x14ac:dyDescent="0.25">
      <c r="A10" s="1" t="s">
        <v>7</v>
      </c>
      <c r="B10" s="1" t="s">
        <v>8</v>
      </c>
      <c r="C10" s="1" t="s">
        <v>18</v>
      </c>
      <c r="D10" s="1" t="s">
        <v>10</v>
      </c>
      <c r="E10" s="1" t="s">
        <v>11</v>
      </c>
      <c r="F10" s="2">
        <v>1</v>
      </c>
      <c r="G10" s="1" t="s">
        <v>12</v>
      </c>
      <c r="H10" s="2">
        <v>258.8</v>
      </c>
      <c r="I10" s="2">
        <v>48.06</v>
      </c>
      <c r="J10" s="2">
        <v>33.26</v>
      </c>
      <c r="K10" s="2">
        <v>39.32</v>
      </c>
      <c r="L10" s="2">
        <v>118.22</v>
      </c>
      <c r="M10" s="2">
        <v>27.84</v>
      </c>
      <c r="N10" s="2">
        <v>37.76</v>
      </c>
      <c r="O10" s="2">
        <v>38.65</v>
      </c>
      <c r="P10" s="2">
        <v>52.68</v>
      </c>
      <c r="Q10" s="2">
        <v>73.64</v>
      </c>
      <c r="R10" s="2">
        <v>90.79</v>
      </c>
      <c r="S10" s="2">
        <v>61.14</v>
      </c>
      <c r="T10" s="2">
        <v>59.39</v>
      </c>
      <c r="U10" s="2">
        <v>72.63</v>
      </c>
      <c r="V10" s="2">
        <v>72</v>
      </c>
      <c r="W10" s="2">
        <v>97.85</v>
      </c>
      <c r="X10" s="2">
        <v>337.57</v>
      </c>
      <c r="Y10" s="2">
        <v>398.54</v>
      </c>
      <c r="Z10" s="2">
        <v>430.33</v>
      </c>
      <c r="AA10" s="2">
        <v>535.32000000000005</v>
      </c>
    </row>
    <row r="11" spans="1:27" ht="45" x14ac:dyDescent="0.25">
      <c r="A11" s="1" t="s">
        <v>7</v>
      </c>
      <c r="B11" s="1" t="s">
        <v>8</v>
      </c>
      <c r="C11" s="1" t="s">
        <v>17</v>
      </c>
      <c r="D11" s="1" t="s">
        <v>10</v>
      </c>
      <c r="E11" s="1" t="s">
        <v>13</v>
      </c>
      <c r="F11" s="2">
        <v>1</v>
      </c>
      <c r="G11" s="1" t="s">
        <v>12</v>
      </c>
      <c r="H11" s="2">
        <v>779.46</v>
      </c>
      <c r="I11" s="2">
        <v>757.16</v>
      </c>
      <c r="J11" s="2">
        <v>738.37</v>
      </c>
      <c r="K11" s="2">
        <v>787.8</v>
      </c>
      <c r="L11" s="2">
        <v>579.09</v>
      </c>
      <c r="M11" s="2">
        <v>846.03</v>
      </c>
      <c r="N11" s="2">
        <v>864.28</v>
      </c>
      <c r="O11" s="2">
        <v>805.75</v>
      </c>
      <c r="P11" s="2">
        <v>806.42</v>
      </c>
      <c r="Q11" s="2">
        <v>940.01</v>
      </c>
      <c r="R11" s="2">
        <v>949.07</v>
      </c>
      <c r="S11" s="2">
        <v>939.17</v>
      </c>
      <c r="T11" s="2">
        <v>905.56</v>
      </c>
      <c r="U11" s="2">
        <v>803.8</v>
      </c>
      <c r="V11" s="2">
        <v>780.66</v>
      </c>
      <c r="W11" s="2">
        <v>726.02</v>
      </c>
      <c r="X11" s="2">
        <v>667.41</v>
      </c>
      <c r="Y11" s="2">
        <v>607.51</v>
      </c>
      <c r="Z11" s="2">
        <v>557.49</v>
      </c>
      <c r="AA11" s="3">
        <v>1107.22</v>
      </c>
    </row>
    <row r="12" spans="1:27" ht="45" x14ac:dyDescent="0.25">
      <c r="A12" s="1" t="s">
        <v>7</v>
      </c>
      <c r="B12" s="1" t="s">
        <v>8</v>
      </c>
      <c r="C12" s="1" t="s">
        <v>17</v>
      </c>
      <c r="D12" s="1" t="s">
        <v>10</v>
      </c>
      <c r="E12" s="1" t="s">
        <v>11</v>
      </c>
      <c r="F12" s="2">
        <v>1</v>
      </c>
      <c r="G12" s="1" t="s">
        <v>12</v>
      </c>
      <c r="H12" s="3">
        <v>2348.33</v>
      </c>
      <c r="I12" s="3">
        <v>2780.85</v>
      </c>
      <c r="J12" s="3">
        <v>2832.62</v>
      </c>
      <c r="K12" s="3">
        <v>2905.7</v>
      </c>
      <c r="L12" s="3">
        <v>3380.16</v>
      </c>
      <c r="M12" s="3">
        <v>3144.84</v>
      </c>
      <c r="N12" s="3">
        <v>3232.84</v>
      </c>
      <c r="O12" s="3">
        <v>3433.11</v>
      </c>
      <c r="P12" s="3">
        <v>3703.43</v>
      </c>
      <c r="Q12" s="3">
        <v>3717.24</v>
      </c>
      <c r="R12" s="3">
        <v>4146.05</v>
      </c>
      <c r="S12" s="3">
        <v>3937.48</v>
      </c>
      <c r="T12" s="3">
        <v>4035.32</v>
      </c>
      <c r="U12" s="3">
        <v>4499.88</v>
      </c>
      <c r="V12" s="3">
        <v>4721.8599999999997</v>
      </c>
      <c r="W12" s="3">
        <v>4965.18</v>
      </c>
      <c r="X12" s="3">
        <v>5351.8</v>
      </c>
      <c r="Y12" s="3">
        <v>5479.02</v>
      </c>
      <c r="Z12" s="3">
        <v>5533.5</v>
      </c>
      <c r="AA12" s="3">
        <v>6296.36</v>
      </c>
    </row>
    <row r="13" spans="1:27" ht="45" x14ac:dyDescent="0.25">
      <c r="A13" s="1" t="s">
        <v>7</v>
      </c>
      <c r="B13" s="1" t="s">
        <v>8</v>
      </c>
      <c r="C13" s="1" t="s">
        <v>16</v>
      </c>
      <c r="D13" s="1" t="s">
        <v>10</v>
      </c>
      <c r="E13" s="1" t="s">
        <v>13</v>
      </c>
      <c r="F13" s="2">
        <v>1</v>
      </c>
      <c r="G13" s="1" t="s">
        <v>12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4" spans="1:27" ht="45" x14ac:dyDescent="0.25">
      <c r="A14" s="1" t="s">
        <v>7</v>
      </c>
      <c r="B14" s="1" t="s">
        <v>8</v>
      </c>
      <c r="C14" s="1" t="s">
        <v>16</v>
      </c>
      <c r="D14" s="1" t="s">
        <v>10</v>
      </c>
      <c r="E14" s="1" t="s">
        <v>11</v>
      </c>
      <c r="F14" s="2">
        <v>1</v>
      </c>
      <c r="G14" s="1" t="s">
        <v>12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</row>
    <row r="15" spans="1:27" ht="45" x14ac:dyDescent="0.25">
      <c r="A15" s="1" t="s">
        <v>7</v>
      </c>
      <c r="B15" s="1" t="s">
        <v>8</v>
      </c>
      <c r="C15" s="1" t="s">
        <v>15</v>
      </c>
      <c r="D15" s="1" t="s">
        <v>10</v>
      </c>
      <c r="E15" s="1" t="s">
        <v>13</v>
      </c>
      <c r="F15" s="2">
        <v>1</v>
      </c>
      <c r="G15" s="1" t="s">
        <v>12</v>
      </c>
      <c r="H15" s="3">
        <v>1959.95</v>
      </c>
      <c r="I15" s="3">
        <v>1755.73</v>
      </c>
      <c r="J15" s="3">
        <v>1860.15</v>
      </c>
      <c r="K15" s="3">
        <v>1753.1</v>
      </c>
      <c r="L15" s="3">
        <v>1072.4000000000001</v>
      </c>
      <c r="M15" s="3">
        <v>1169.78</v>
      </c>
      <c r="N15" s="3">
        <v>1120.08</v>
      </c>
      <c r="O15" s="3">
        <v>1120.27</v>
      </c>
      <c r="P15" s="2">
        <v>997.02</v>
      </c>
      <c r="Q15" s="2">
        <v>978.85</v>
      </c>
      <c r="R15" s="2">
        <v>989.56</v>
      </c>
      <c r="S15" s="2">
        <v>976.96</v>
      </c>
      <c r="T15" s="3">
        <v>1002.4</v>
      </c>
      <c r="U15" s="2">
        <v>934.46</v>
      </c>
      <c r="V15" s="2">
        <v>907.6</v>
      </c>
      <c r="W15" s="2">
        <v>832.57</v>
      </c>
      <c r="X15" s="2">
        <v>676.25</v>
      </c>
      <c r="Y15" s="2">
        <v>714.66</v>
      </c>
      <c r="Z15" s="2">
        <v>662.28</v>
      </c>
      <c r="AA15" s="2">
        <v>591.33000000000004</v>
      </c>
    </row>
    <row r="16" spans="1:27" ht="45" x14ac:dyDescent="0.25">
      <c r="A16" s="1" t="s">
        <v>7</v>
      </c>
      <c r="B16" s="1" t="s">
        <v>8</v>
      </c>
      <c r="C16" s="1" t="s">
        <v>15</v>
      </c>
      <c r="D16" s="1" t="s">
        <v>10</v>
      </c>
      <c r="E16" s="1" t="s">
        <v>11</v>
      </c>
      <c r="F16" s="2">
        <v>1</v>
      </c>
      <c r="G16" s="1" t="s">
        <v>12</v>
      </c>
      <c r="H16" s="2">
        <v>311.13</v>
      </c>
      <c r="I16" s="2">
        <v>362.43</v>
      </c>
      <c r="J16" s="2">
        <v>333.57</v>
      </c>
      <c r="K16" s="2">
        <v>341.76</v>
      </c>
      <c r="L16" s="2">
        <v>606.38</v>
      </c>
      <c r="M16" s="2">
        <v>505.96</v>
      </c>
      <c r="N16" s="2">
        <v>540.26</v>
      </c>
      <c r="O16" s="2">
        <v>535.21</v>
      </c>
      <c r="P16" s="2">
        <v>656.31</v>
      </c>
      <c r="Q16" s="2">
        <v>684.47</v>
      </c>
      <c r="R16" s="2">
        <v>686.74</v>
      </c>
      <c r="S16" s="2">
        <v>710.41</v>
      </c>
      <c r="T16" s="2">
        <v>689.77</v>
      </c>
      <c r="U16" s="2">
        <v>742.4</v>
      </c>
      <c r="V16" s="2">
        <v>769.5</v>
      </c>
      <c r="W16" s="2">
        <v>851.52</v>
      </c>
      <c r="X16" s="2">
        <v>986.64</v>
      </c>
      <c r="Y16" s="2">
        <v>943.49</v>
      </c>
      <c r="Z16" s="2">
        <v>985.41</v>
      </c>
      <c r="AA16" s="3">
        <v>1044.76</v>
      </c>
    </row>
    <row r="17" spans="1:27" ht="45" x14ac:dyDescent="0.25">
      <c r="A17" s="1" t="s">
        <v>7</v>
      </c>
      <c r="B17" s="1" t="s">
        <v>8</v>
      </c>
      <c r="C17" s="1" t="s">
        <v>14</v>
      </c>
      <c r="D17" s="1" t="s">
        <v>10</v>
      </c>
      <c r="E17" s="1" t="s">
        <v>13</v>
      </c>
      <c r="F17" s="2">
        <v>1</v>
      </c>
      <c r="G17" s="1" t="s">
        <v>12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</row>
    <row r="18" spans="1:27" ht="45" x14ac:dyDescent="0.25">
      <c r="A18" s="1" t="s">
        <v>7</v>
      </c>
      <c r="B18" s="1" t="s">
        <v>8</v>
      </c>
      <c r="C18" s="1" t="s">
        <v>14</v>
      </c>
      <c r="D18" s="1" t="s">
        <v>10</v>
      </c>
      <c r="E18" s="1" t="s">
        <v>11</v>
      </c>
      <c r="F18" s="2">
        <v>1</v>
      </c>
      <c r="G18" s="1" t="s">
        <v>12</v>
      </c>
      <c r="H18" s="2">
        <v>68.209999999999994</v>
      </c>
      <c r="I18" s="2">
        <v>96.54</v>
      </c>
      <c r="J18" s="2">
        <v>172.59</v>
      </c>
      <c r="K18" s="2">
        <v>218.88</v>
      </c>
      <c r="L18" s="2">
        <v>302.77999999999997</v>
      </c>
      <c r="M18" s="2">
        <v>236.1</v>
      </c>
      <c r="N18" s="2">
        <v>287.13</v>
      </c>
      <c r="O18" s="2">
        <v>300.48</v>
      </c>
      <c r="P18" s="2">
        <v>361.86</v>
      </c>
      <c r="Q18" s="2">
        <v>347.77</v>
      </c>
      <c r="R18" s="2">
        <v>376.53</v>
      </c>
      <c r="S18" s="2">
        <v>361.97</v>
      </c>
      <c r="T18" s="2">
        <v>392.74</v>
      </c>
      <c r="U18" s="2">
        <v>448.26</v>
      </c>
      <c r="V18" s="2">
        <v>476.02</v>
      </c>
      <c r="W18" s="2">
        <v>551.86</v>
      </c>
      <c r="X18" s="2">
        <v>648.25</v>
      </c>
      <c r="Y18" s="2">
        <v>661.45</v>
      </c>
      <c r="Z18" s="2">
        <v>667.58</v>
      </c>
      <c r="AA18" s="2">
        <v>603.4</v>
      </c>
    </row>
    <row r="19" spans="1:27" ht="60" x14ac:dyDescent="0.25">
      <c r="A19" s="1" t="s">
        <v>7</v>
      </c>
      <c r="B19" s="1" t="s">
        <v>8</v>
      </c>
      <c r="C19" s="1" t="s">
        <v>9</v>
      </c>
      <c r="D19" s="1" t="s">
        <v>10</v>
      </c>
      <c r="E19" s="1" t="s">
        <v>13</v>
      </c>
      <c r="F19" s="2">
        <v>1</v>
      </c>
      <c r="G19" s="1" t="s">
        <v>12</v>
      </c>
      <c r="H19" s="2">
        <v>946.27</v>
      </c>
      <c r="I19" s="2">
        <v>878.11</v>
      </c>
      <c r="J19" s="2">
        <v>900.04</v>
      </c>
      <c r="K19" s="2">
        <v>918.41</v>
      </c>
      <c r="L19" s="2">
        <v>830.1</v>
      </c>
      <c r="M19" s="2">
        <v>679.78</v>
      </c>
      <c r="N19" s="2">
        <v>666.91</v>
      </c>
      <c r="O19" s="2">
        <v>462.09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ht="60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2">
        <v>1</v>
      </c>
      <c r="G20" s="1" t="s">
        <v>12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BB1820-EA26-4BCF-8530-C07FBA0EC4F4}"/>
</file>

<file path=customXml/itemProps2.xml><?xml version="1.0" encoding="utf-8"?>
<ds:datastoreItem xmlns:ds="http://schemas.openxmlformats.org/officeDocument/2006/customXml" ds:itemID="{35283100-329C-4EF5-B23A-B025565E9036}"/>
</file>

<file path=customXml/itemProps3.xml><?xml version="1.0" encoding="utf-8"?>
<ds:datastoreItem xmlns:ds="http://schemas.openxmlformats.org/officeDocument/2006/customXml" ds:itemID="{AC40FCEC-BF3D-4E63-A6BE-69C2029CD311}"/>
</file>

<file path=customXml/itemProps4.xml><?xml version="1.0" encoding="utf-8"?>
<ds:datastoreItem xmlns:ds="http://schemas.openxmlformats.org/officeDocument/2006/customXml" ds:itemID="{62E12378-AEC8-4721-9476-AEA774F90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4</vt:lpstr>
      <vt:lpstr>ST 19667 P02-MM</vt:lpstr>
      <vt:lpstr>ST 21368 P02C MM No GWS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Swan, Dan (PacifiCorp)</dc:creator>
  <cp:lastModifiedBy>Son, Ariel (PacifiCorp)</cp:lastModifiedBy>
  <dcterms:created xsi:type="dcterms:W3CDTF">2021-08-29T21:32:00Z</dcterms:created>
  <dcterms:modified xsi:type="dcterms:W3CDTF">2023-04-06T06:06:06Z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