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x WA Reg\2023 WA Rate Case\Exhibits and Workpapers\Meredith\"/>
    </mc:Choice>
  </mc:AlternateContent>
  <xr:revisionPtr revIDLastSave="0" documentId="13_ncr:1_{2E57B311-EB8D-4677-87AD-CE987D00BE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2" sheetId="3" r:id="rId1"/>
  </sheets>
  <definedNames>
    <definedName name="_Key1" hidden="1">#REF!</definedName>
    <definedName name="_Key2" hidden="1">#REF!</definedName>
    <definedName name="_Order1" hidden="1">0</definedName>
    <definedName name="_Order2" hidden="1">0</definedName>
    <definedName name="_Sort" hidden="1">#REF!</definedName>
    <definedName name="Func_GTD_Percents">#REF!</definedName>
    <definedName name="Func_MC">#REF!</definedName>
    <definedName name="Func_Percents">#REF!</definedName>
    <definedName name="GTD_Percents">#REF!</definedName>
    <definedName name="Line_Ext_Credit">#REF!</definedName>
    <definedName name="MCtoREV">#REF!</definedName>
    <definedName name="_xlnm.Print_Area" localSheetId="0">'2022'!$A$1:$S$44</definedName>
    <definedName name="SERVICES_3">#REF!</definedName>
    <definedName name="TABLE_4_A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" i="3" l="1"/>
  <c r="R12" i="3" l="1"/>
  <c r="R35" i="3"/>
  <c r="M35" i="3"/>
  <c r="R33" i="3"/>
  <c r="R32" i="3"/>
  <c r="R30" i="3"/>
  <c r="R29" i="3"/>
  <c r="R28" i="3"/>
  <c r="R27" i="3"/>
  <c r="R25" i="3"/>
  <c r="R24" i="3"/>
  <c r="R23" i="3"/>
  <c r="R22" i="3"/>
  <c r="R20" i="3"/>
  <c r="R19" i="3"/>
  <c r="R18" i="3"/>
  <c r="R17" i="3"/>
  <c r="R15" i="3"/>
  <c r="R13" i="3"/>
  <c r="R10" i="3"/>
  <c r="R8" i="3"/>
  <c r="R14" i="3"/>
  <c r="R9" i="3"/>
  <c r="M8" i="3"/>
  <c r="M9" i="3"/>
  <c r="M10" i="3"/>
  <c r="M12" i="3"/>
  <c r="M13" i="3"/>
  <c r="M14" i="3"/>
  <c r="M15" i="3"/>
  <c r="M17" i="3"/>
  <c r="M18" i="3"/>
  <c r="M19" i="3"/>
  <c r="M20" i="3"/>
  <c r="M23" i="3"/>
  <c r="M24" i="3"/>
  <c r="M25" i="3"/>
  <c r="M27" i="3"/>
  <c r="M28" i="3"/>
  <c r="M29" i="3"/>
  <c r="M30" i="3"/>
  <c r="M32" i="3"/>
  <c r="M33" i="3"/>
  <c r="M7" i="3"/>
</calcChain>
</file>

<file path=xl/sharedStrings.xml><?xml version="1.0" encoding="utf-8"?>
<sst xmlns="http://schemas.openxmlformats.org/spreadsheetml/2006/main" count="138" uniqueCount="90">
  <si>
    <t>CC#:</t>
  </si>
  <si>
    <t>Memo:</t>
  </si>
  <si>
    <t xml:space="preserve">RCMS overhead costs include pole and mast attachments. </t>
  </si>
  <si>
    <t>WO#:</t>
  </si>
  <si>
    <t>RCMS underground costs assume installation is in conduit.</t>
  </si>
  <si>
    <t xml:space="preserve"> </t>
  </si>
  <si>
    <t>Version</t>
  </si>
  <si>
    <t>Load Description</t>
  </si>
  <si>
    <t>(feet)</t>
  </si>
  <si>
    <t>Residential</t>
  </si>
  <si>
    <t xml:space="preserve">        Overhead (small load)</t>
  </si>
  <si>
    <t>#2 Triplex</t>
  </si>
  <si>
    <t>ET 101CA</t>
  </si>
  <si>
    <t xml:space="preserve">        Overhead (all electric)</t>
  </si>
  <si>
    <t>1/0 Triplex</t>
  </si>
  <si>
    <t>ET 101DA</t>
  </si>
  <si>
    <t xml:space="preserve">        Underground (small load)</t>
  </si>
  <si>
    <t xml:space="preserve">        Underground (all electric)</t>
  </si>
  <si>
    <t>4/0 Triplex</t>
  </si>
  <si>
    <t>0-30 kW (sm commercial)</t>
  </si>
  <si>
    <t xml:space="preserve">        1 Phase OH</t>
  </si>
  <si>
    <t xml:space="preserve">        3 Phase OH</t>
  </si>
  <si>
    <t>1/0 Quadruplex</t>
  </si>
  <si>
    <t>ET 101HA</t>
  </si>
  <si>
    <t xml:space="preserve">        1 Phase UG</t>
  </si>
  <si>
    <t>GS 101BBB</t>
  </si>
  <si>
    <t xml:space="preserve">        3 Phase UG </t>
  </si>
  <si>
    <t>GS 101EBB</t>
  </si>
  <si>
    <t>ET 101EA</t>
  </si>
  <si>
    <t>B</t>
  </si>
  <si>
    <t>4/0 Quadruplex</t>
  </si>
  <si>
    <t>ET 101IA</t>
  </si>
  <si>
    <t>C</t>
  </si>
  <si>
    <t>GS 101CBB</t>
  </si>
  <si>
    <t>D</t>
  </si>
  <si>
    <t>GS 101FBB</t>
  </si>
  <si>
    <t>E</t>
  </si>
  <si>
    <t>2-4/0 Triplex</t>
  </si>
  <si>
    <t>F</t>
  </si>
  <si>
    <t>2-4/0 Quadruplex</t>
  </si>
  <si>
    <t>G</t>
  </si>
  <si>
    <t>H</t>
  </si>
  <si>
    <t>I</t>
  </si>
  <si>
    <t>J</t>
  </si>
  <si>
    <t>3-4/0 Quadruplex</t>
  </si>
  <si>
    <t>K</t>
  </si>
  <si>
    <t>L</t>
  </si>
  <si>
    <t>M</t>
  </si>
  <si>
    <t>N</t>
  </si>
  <si>
    <t>Material</t>
  </si>
  <si>
    <t>Labor</t>
  </si>
  <si>
    <t>Total</t>
  </si>
  <si>
    <t>*Direct Material Cost is the system wide moving average cost</t>
  </si>
  <si>
    <t>Cost</t>
  </si>
  <si>
    <t>3-500 &amp; 350N</t>
  </si>
  <si>
    <t>3-750 &amp; 500N</t>
  </si>
  <si>
    <t>GS 101GBB</t>
  </si>
  <si>
    <t>4-350 Quad</t>
  </si>
  <si>
    <t>Vehicle</t>
  </si>
  <si>
    <t>Hrs</t>
  </si>
  <si>
    <t>$</t>
  </si>
  <si>
    <t>Load Class</t>
  </si>
  <si>
    <t>DCS</t>
  </si>
  <si>
    <t>CU #'s</t>
  </si>
  <si>
    <t>Length</t>
  </si>
  <si>
    <t>Crew</t>
  </si>
  <si>
    <t>Size</t>
  </si>
  <si>
    <t>Travel</t>
  </si>
  <si>
    <t>Time</t>
  </si>
  <si>
    <t>Conductor</t>
  </si>
  <si>
    <t>Type</t>
  </si>
  <si>
    <t>RCMS</t>
  </si>
  <si>
    <t xml:space="preserve">  </t>
  </si>
  <si>
    <t>31-50 kW (sm-med commercial)</t>
  </si>
  <si>
    <t>51-100 kW (med-lrg commercial)</t>
  </si>
  <si>
    <t>101-300 kW (large commercial)</t>
  </si>
  <si>
    <t>301-1000 kW (large commercial)</t>
  </si>
  <si>
    <t>1001-2500 kW (large commercial)</t>
  </si>
  <si>
    <t>O</t>
  </si>
  <si>
    <t>3-750 kcmil Quad.</t>
  </si>
  <si>
    <t>4-750 kcmil Quad.</t>
  </si>
  <si>
    <t>12-1000 kcmil Quad.</t>
  </si>
  <si>
    <r>
      <t>As of the 2010 STUDY</t>
    </r>
    <r>
      <rPr>
        <sz val="10"/>
        <rFont val="Arial"/>
        <family val="2"/>
      </rPr>
      <t xml:space="preserve"> - RCMS now combines vehicle costs into labor costs.</t>
    </r>
  </si>
  <si>
    <t>GS 112EB</t>
  </si>
  <si>
    <t>GS 112FB</t>
  </si>
  <si>
    <t>GS 112GB</t>
  </si>
  <si>
    <t>06332316</t>
  </si>
  <si>
    <t>2022 WA SERVICE STUDY</t>
  </si>
  <si>
    <t>SERVICE DROP COST STUDY 2022 - WA AVERAGE</t>
  </si>
  <si>
    <t>11531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</si>
</sst>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_(&quot;$&quot;* #,##0_);_(&quot;$&quot;* \(#,##0\);_(&quot;$&quot;* &quot;-&quot;?_);_(@_)"/>
  </numFmts>
  <fonts count="1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LinePrinter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2"/>
      <color indexed="10"/>
      <name val="Arial"/>
      <family val="2"/>
    </font>
    <font>
      <b/>
      <sz val="14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165" fontId="6" fillId="0" borderId="0">
      <alignment horizontal="left"/>
    </xf>
    <xf numFmtId="9" fontId="18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0" fillId="0" borderId="0" xfId="0" applyAlignment="1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Continuous"/>
    </xf>
    <xf numFmtId="43" fontId="3" fillId="0" borderId="0" xfId="0" applyNumberFormat="1" applyFont="1"/>
    <xf numFmtId="166" fontId="3" fillId="0" borderId="0" xfId="0" applyNumberFormat="1" applyFont="1"/>
    <xf numFmtId="164" fontId="3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Continuous"/>
    </xf>
    <xf numFmtId="43" fontId="3" fillId="0" borderId="0" xfId="0" applyNumberFormat="1" applyFont="1" applyFill="1"/>
    <xf numFmtId="166" fontId="3" fillId="0" borderId="0" xfId="0" applyNumberFormat="1" applyFont="1" applyFill="1"/>
    <xf numFmtId="0" fontId="13" fillId="0" borderId="1" xfId="0" applyFont="1" applyBorder="1" applyAlignment="1">
      <alignment horizontal="centerContinuous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0" xfId="0" applyFont="1"/>
    <xf numFmtId="43" fontId="15" fillId="0" borderId="0" xfId="0" applyNumberFormat="1" applyFont="1"/>
    <xf numFmtId="166" fontId="15" fillId="0" borderId="0" xfId="0" applyNumberFormat="1" applyFont="1"/>
    <xf numFmtId="43" fontId="15" fillId="0" borderId="0" xfId="0" applyNumberFormat="1" applyFont="1" applyFill="1"/>
    <xf numFmtId="0" fontId="13" fillId="0" borderId="0" xfId="0" applyFont="1"/>
    <xf numFmtId="0" fontId="7" fillId="0" borderId="0" xfId="0" applyFont="1" applyBorder="1" applyAlignment="1">
      <alignment horizontal="center"/>
    </xf>
    <xf numFmtId="166" fontId="0" fillId="0" borderId="0" xfId="0" applyNumberFormat="1"/>
    <xf numFmtId="49" fontId="7" fillId="0" borderId="0" xfId="0" applyNumberFormat="1" applyFont="1"/>
    <xf numFmtId="166" fontId="16" fillId="0" borderId="0" xfId="0" applyNumberFormat="1" applyFont="1" applyFill="1"/>
    <xf numFmtId="0" fontId="17" fillId="0" borderId="0" xfId="0" applyFont="1" applyFill="1"/>
    <xf numFmtId="43" fontId="15" fillId="0" borderId="0" xfId="0" applyNumberFormat="1" applyFont="1" applyFill="1"/>
    <xf numFmtId="0" fontId="5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164" fontId="3" fillId="0" borderId="0" xfId="0" applyNumberFormat="1" applyFont="1" applyFill="1" applyAlignment="1">
      <alignment horizontal="center"/>
    </xf>
    <xf numFmtId="43" fontId="3" fillId="0" borderId="0" xfId="0" applyNumberFormat="1" applyFont="1" applyFill="1" applyAlignment="1">
      <alignment horizontal="center"/>
    </xf>
    <xf numFmtId="166" fontId="15" fillId="0" borderId="0" xfId="0" applyNumberFormat="1" applyFont="1" applyFill="1"/>
    <xf numFmtId="166" fontId="0" fillId="0" borderId="0" xfId="0" applyNumberFormat="1" applyFill="1"/>
    <xf numFmtId="49" fontId="1" fillId="0" borderId="0" xfId="0" applyNumberFormat="1" applyFont="1"/>
  </cellXfs>
  <cellStyles count="3">
    <cellStyle name="Normal" xfId="0" builtinId="0"/>
    <cellStyle name="Percent 2" xfId="2" xr:uid="{00000000-0005-0000-0000-000001000000}"/>
    <cellStyle name="TRANSMISSION RELIABILITY PORTION OF PROJECT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S44"/>
  <sheetViews>
    <sheetView tabSelected="1" zoomScale="96" zoomScaleNormal="96" workbookViewId="0"/>
  </sheetViews>
  <sheetFormatPr defaultRowHeight="12.75"/>
  <cols>
    <col min="2" max="2" width="12.7109375" customWidth="1"/>
    <col min="3" max="3" width="16.85546875" customWidth="1"/>
    <col min="4" max="4" width="16.7109375" customWidth="1"/>
    <col min="5" max="5" width="13.85546875" customWidth="1"/>
    <col min="6" max="8" width="9.140625" customWidth="1"/>
    <col min="9" max="13" width="9.140625" hidden="1" customWidth="1"/>
  </cols>
  <sheetData>
    <row r="1" spans="1:19" ht="15.75">
      <c r="A1" s="8" t="s">
        <v>88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9" ht="18">
      <c r="A2" s="8"/>
      <c r="B2" s="9"/>
      <c r="C2" s="9"/>
      <c r="D2" s="9"/>
      <c r="E2" s="9"/>
      <c r="H2" s="22"/>
      <c r="J2" s="23"/>
      <c r="P2" s="34" t="s">
        <v>87</v>
      </c>
    </row>
    <row r="3" spans="1:19">
      <c r="A3" s="7"/>
      <c r="B3" s="7"/>
      <c r="C3" s="7"/>
      <c r="D3" s="7"/>
      <c r="E3" s="7"/>
      <c r="F3" s="7"/>
      <c r="G3" s="7"/>
      <c r="J3" s="7"/>
      <c r="K3" s="7"/>
      <c r="L3" s="7"/>
      <c r="M3" s="7"/>
      <c r="N3" s="7"/>
    </row>
    <row r="4" spans="1:19">
      <c r="A4" s="18" t="s">
        <v>71</v>
      </c>
      <c r="B4" s="20" t="s">
        <v>61</v>
      </c>
      <c r="C4" s="20" t="s">
        <v>5</v>
      </c>
      <c r="D4" s="20" t="s">
        <v>69</v>
      </c>
      <c r="E4" s="20" t="s">
        <v>62</v>
      </c>
      <c r="F4" s="20" t="s">
        <v>64</v>
      </c>
      <c r="G4" s="20" t="s">
        <v>65</v>
      </c>
      <c r="H4" s="20" t="s">
        <v>67</v>
      </c>
      <c r="I4" s="10" t="s">
        <v>50</v>
      </c>
      <c r="J4" s="10"/>
      <c r="K4" s="11" t="s">
        <v>49</v>
      </c>
      <c r="L4" s="11" t="s">
        <v>58</v>
      </c>
      <c r="M4" s="11" t="s">
        <v>51</v>
      </c>
      <c r="N4" s="35"/>
      <c r="O4" s="27" t="s">
        <v>50</v>
      </c>
      <c r="P4" s="27"/>
      <c r="Q4" s="28" t="s">
        <v>49</v>
      </c>
      <c r="R4" s="28" t="s">
        <v>51</v>
      </c>
    </row>
    <row r="5" spans="1:19" ht="13.5" thickBot="1">
      <c r="A5" s="21" t="s">
        <v>6</v>
      </c>
      <c r="B5" s="13" t="s">
        <v>7</v>
      </c>
      <c r="C5" s="13"/>
      <c r="D5" s="19" t="s">
        <v>70</v>
      </c>
      <c r="E5" s="19" t="s">
        <v>63</v>
      </c>
      <c r="F5" s="19" t="s">
        <v>8</v>
      </c>
      <c r="G5" s="19" t="s">
        <v>66</v>
      </c>
      <c r="H5" s="19" t="s">
        <v>68</v>
      </c>
      <c r="I5" s="12" t="s">
        <v>59</v>
      </c>
      <c r="J5" s="12" t="s">
        <v>60</v>
      </c>
      <c r="K5" s="12"/>
      <c r="L5" s="12"/>
      <c r="M5" s="12" t="s">
        <v>53</v>
      </c>
      <c r="N5" s="35"/>
      <c r="O5" s="29" t="s">
        <v>59</v>
      </c>
      <c r="P5" s="29" t="s">
        <v>60</v>
      </c>
      <c r="Q5" s="29"/>
      <c r="R5" s="29" t="s">
        <v>53</v>
      </c>
    </row>
    <row r="6" spans="1:19" ht="13.5" thickTop="1">
      <c r="B6" s="3" t="s">
        <v>9</v>
      </c>
      <c r="O6" s="30"/>
      <c r="P6" s="30"/>
      <c r="Q6" s="30"/>
      <c r="R6" s="30"/>
    </row>
    <row r="7" spans="1:19">
      <c r="A7" s="5">
        <v>1</v>
      </c>
      <c r="B7" s="2" t="s">
        <v>10</v>
      </c>
      <c r="C7" s="2"/>
      <c r="D7" s="1" t="s">
        <v>11</v>
      </c>
      <c r="E7" s="1" t="s">
        <v>12</v>
      </c>
      <c r="F7" s="16">
        <v>70</v>
      </c>
      <c r="G7" s="16">
        <v>1</v>
      </c>
      <c r="H7" s="17">
        <v>1</v>
      </c>
      <c r="I7" s="14">
        <v>2.66</v>
      </c>
      <c r="J7" s="15">
        <v>252</v>
      </c>
      <c r="K7" s="15">
        <v>39</v>
      </c>
      <c r="L7" s="15">
        <v>25</v>
      </c>
      <c r="M7" s="15">
        <f>SUM(J7:L7)</f>
        <v>316</v>
      </c>
      <c r="N7" s="32"/>
      <c r="O7" s="40">
        <v>3.16</v>
      </c>
      <c r="P7" s="38">
        <v>690</v>
      </c>
      <c r="Q7" s="38">
        <v>92</v>
      </c>
      <c r="R7" s="32">
        <f>SUM(P7:Q7)</f>
        <v>782</v>
      </c>
      <c r="S7" s="36"/>
    </row>
    <row r="8" spans="1:19">
      <c r="A8" s="5">
        <v>2</v>
      </c>
      <c r="B8" s="2" t="s">
        <v>13</v>
      </c>
      <c r="C8" s="2"/>
      <c r="D8" s="1" t="s">
        <v>14</v>
      </c>
      <c r="E8" s="1" t="s">
        <v>15</v>
      </c>
      <c r="F8" s="16">
        <v>70</v>
      </c>
      <c r="G8" s="16">
        <v>1</v>
      </c>
      <c r="H8" s="17">
        <v>1</v>
      </c>
      <c r="I8" s="14">
        <v>3.07</v>
      </c>
      <c r="J8" s="15">
        <v>292</v>
      </c>
      <c r="K8" s="15">
        <v>50</v>
      </c>
      <c r="L8" s="15">
        <v>29</v>
      </c>
      <c r="M8" s="15">
        <f>SUM(J8:L8)</f>
        <v>371</v>
      </c>
      <c r="N8" s="32"/>
      <c r="O8" s="31">
        <v>3.57</v>
      </c>
      <c r="P8" s="38">
        <v>779</v>
      </c>
      <c r="Q8" s="38">
        <v>118</v>
      </c>
      <c r="R8" s="32">
        <f>SUM(P8:Q8)</f>
        <v>897</v>
      </c>
      <c r="S8" s="36"/>
    </row>
    <row r="9" spans="1:19">
      <c r="A9" s="5">
        <v>3</v>
      </c>
      <c r="B9" s="2" t="s">
        <v>16</v>
      </c>
      <c r="C9" s="2"/>
      <c r="D9" s="1" t="s">
        <v>14</v>
      </c>
      <c r="E9" s="1" t="s">
        <v>25</v>
      </c>
      <c r="F9" s="16">
        <v>70</v>
      </c>
      <c r="G9" s="16">
        <v>2</v>
      </c>
      <c r="H9" s="17">
        <v>1</v>
      </c>
      <c r="I9" s="14">
        <v>2.68</v>
      </c>
      <c r="J9" s="15">
        <v>245</v>
      </c>
      <c r="K9" s="15">
        <v>43</v>
      </c>
      <c r="L9" s="15">
        <v>25</v>
      </c>
      <c r="M9" s="15">
        <f>SUM(J9:L9)</f>
        <v>313</v>
      </c>
      <c r="N9" s="32"/>
      <c r="O9" s="31">
        <v>3.68</v>
      </c>
      <c r="P9" s="38">
        <v>803</v>
      </c>
      <c r="Q9" s="38">
        <v>110</v>
      </c>
      <c r="R9" s="32">
        <f>SUM(P9:Q9)</f>
        <v>913</v>
      </c>
      <c r="S9" s="36"/>
    </row>
    <row r="10" spans="1:19">
      <c r="A10" s="5">
        <v>4</v>
      </c>
      <c r="B10" s="2" t="s">
        <v>17</v>
      </c>
      <c r="C10" s="2"/>
      <c r="D10" s="1" t="s">
        <v>18</v>
      </c>
      <c r="E10" s="1" t="s">
        <v>33</v>
      </c>
      <c r="F10" s="16">
        <v>70</v>
      </c>
      <c r="G10" s="16">
        <v>2</v>
      </c>
      <c r="H10" s="17">
        <v>1</v>
      </c>
      <c r="I10" s="14">
        <v>2.68</v>
      </c>
      <c r="J10" s="15">
        <v>245</v>
      </c>
      <c r="K10" s="15">
        <v>73</v>
      </c>
      <c r="L10" s="15">
        <v>25</v>
      </c>
      <c r="M10" s="15">
        <f>SUM(J10:L10)</f>
        <v>343</v>
      </c>
      <c r="N10" s="32"/>
      <c r="O10" s="31">
        <v>3.68</v>
      </c>
      <c r="P10" s="38">
        <v>803</v>
      </c>
      <c r="Q10" s="38">
        <v>170</v>
      </c>
      <c r="R10" s="32">
        <f>SUM(P10:Q10)</f>
        <v>973</v>
      </c>
      <c r="S10" s="36"/>
    </row>
    <row r="11" spans="1:19">
      <c r="A11" s="5"/>
      <c r="B11" s="3" t="s">
        <v>19</v>
      </c>
      <c r="D11" s="1"/>
      <c r="E11" s="1"/>
      <c r="F11" s="16"/>
      <c r="G11" s="16"/>
      <c r="H11" s="17"/>
      <c r="I11" s="14"/>
      <c r="J11" s="15"/>
      <c r="K11" s="15"/>
      <c r="L11" s="15"/>
      <c r="M11" s="15"/>
      <c r="N11" s="32"/>
      <c r="O11" s="31"/>
      <c r="P11" s="38"/>
      <c r="Q11" s="38"/>
      <c r="R11" s="32" t="s">
        <v>5</v>
      </c>
      <c r="S11" s="36"/>
    </row>
    <row r="12" spans="1:19">
      <c r="A12" s="5">
        <v>5</v>
      </c>
      <c r="B12" t="s">
        <v>20</v>
      </c>
      <c r="D12" s="1" t="s">
        <v>14</v>
      </c>
      <c r="E12" s="1" t="s">
        <v>15</v>
      </c>
      <c r="F12" s="16">
        <v>70</v>
      </c>
      <c r="G12" s="16">
        <v>2</v>
      </c>
      <c r="H12" s="17">
        <v>1</v>
      </c>
      <c r="I12" s="14">
        <v>3.57</v>
      </c>
      <c r="J12" s="15">
        <v>332</v>
      </c>
      <c r="K12" s="15">
        <v>50</v>
      </c>
      <c r="L12" s="15">
        <v>33</v>
      </c>
      <c r="M12" s="15">
        <f>SUM(J12:L12)</f>
        <v>415</v>
      </c>
      <c r="N12" s="32"/>
      <c r="O12" s="31">
        <v>4.57</v>
      </c>
      <c r="P12" s="38">
        <v>997</v>
      </c>
      <c r="Q12" s="38">
        <v>118</v>
      </c>
      <c r="R12" s="32">
        <f>SUM(P12:Q12)</f>
        <v>1115</v>
      </c>
      <c r="S12" s="36"/>
    </row>
    <row r="13" spans="1:19">
      <c r="A13" s="5">
        <v>6</v>
      </c>
      <c r="B13" t="s">
        <v>21</v>
      </c>
      <c r="D13" s="1" t="s">
        <v>22</v>
      </c>
      <c r="E13" s="1" t="s">
        <v>23</v>
      </c>
      <c r="F13" s="16">
        <v>70</v>
      </c>
      <c r="G13" s="16">
        <v>2</v>
      </c>
      <c r="H13" s="17">
        <v>1</v>
      </c>
      <c r="I13" s="25">
        <v>4.5599999999999996</v>
      </c>
      <c r="J13" s="26">
        <v>383</v>
      </c>
      <c r="K13" s="26">
        <v>63</v>
      </c>
      <c r="L13" s="26">
        <v>66</v>
      </c>
      <c r="M13" s="15">
        <f>SUM(J13:L13)</f>
        <v>512</v>
      </c>
      <c r="N13" s="32"/>
      <c r="O13" s="33">
        <v>5.56</v>
      </c>
      <c r="P13" s="38">
        <v>1213</v>
      </c>
      <c r="Q13" s="38">
        <v>142</v>
      </c>
      <c r="R13" s="32">
        <f>SUM(P13:Q13)</f>
        <v>1355</v>
      </c>
      <c r="S13" s="36"/>
    </row>
    <row r="14" spans="1:19">
      <c r="A14" s="5">
        <v>7</v>
      </c>
      <c r="B14" t="s">
        <v>24</v>
      </c>
      <c r="D14" s="1" t="s">
        <v>14</v>
      </c>
      <c r="E14" s="1" t="s">
        <v>25</v>
      </c>
      <c r="F14" s="16">
        <v>70</v>
      </c>
      <c r="G14" s="16">
        <v>2</v>
      </c>
      <c r="H14" s="17">
        <v>1</v>
      </c>
      <c r="I14" s="14">
        <v>3.68</v>
      </c>
      <c r="J14" s="15">
        <v>326</v>
      </c>
      <c r="K14" s="15">
        <v>43</v>
      </c>
      <c r="L14" s="15">
        <v>34</v>
      </c>
      <c r="M14" s="15">
        <f>SUM(J14:L14)</f>
        <v>403</v>
      </c>
      <c r="N14" s="32"/>
      <c r="O14" s="31">
        <v>3.68</v>
      </c>
      <c r="P14" s="38">
        <v>803</v>
      </c>
      <c r="Q14" s="38">
        <v>110</v>
      </c>
      <c r="R14" s="32">
        <f>SUM(P14:Q14)</f>
        <v>913</v>
      </c>
      <c r="S14" s="36"/>
    </row>
    <row r="15" spans="1:19">
      <c r="A15" s="5">
        <v>8</v>
      </c>
      <c r="B15" t="s">
        <v>26</v>
      </c>
      <c r="D15" s="1" t="s">
        <v>22</v>
      </c>
      <c r="E15" s="1" t="s">
        <v>27</v>
      </c>
      <c r="F15" s="16">
        <v>70</v>
      </c>
      <c r="G15" s="16">
        <v>2</v>
      </c>
      <c r="H15" s="17">
        <v>1</v>
      </c>
      <c r="I15" s="14">
        <v>4.92</v>
      </c>
      <c r="J15" s="15">
        <v>447</v>
      </c>
      <c r="K15" s="15">
        <v>88</v>
      </c>
      <c r="L15" s="15">
        <v>46</v>
      </c>
      <c r="M15" s="15">
        <f>SUM(J15:L15)</f>
        <v>581</v>
      </c>
      <c r="N15" s="32"/>
      <c r="O15" s="31">
        <v>4.92</v>
      </c>
      <c r="P15" s="38">
        <v>1074</v>
      </c>
      <c r="Q15" s="38">
        <v>204</v>
      </c>
      <c r="R15" s="32">
        <f>SUM(P15:Q15)</f>
        <v>1278</v>
      </c>
      <c r="S15" s="36"/>
    </row>
    <row r="16" spans="1:19">
      <c r="A16" s="5"/>
      <c r="B16" s="3" t="s">
        <v>73</v>
      </c>
      <c r="D16" s="1"/>
      <c r="E16" s="1"/>
      <c r="F16" s="16"/>
      <c r="G16" s="16"/>
      <c r="H16" s="17"/>
      <c r="I16" s="14"/>
      <c r="J16" s="15"/>
      <c r="K16" s="15"/>
      <c r="L16" s="15"/>
      <c r="M16" s="15"/>
      <c r="N16" s="32"/>
      <c r="O16" s="31"/>
      <c r="P16" s="38"/>
      <c r="Q16" s="38" t="s">
        <v>5</v>
      </c>
      <c r="R16" s="32" t="s">
        <v>5</v>
      </c>
      <c r="S16" s="36"/>
    </row>
    <row r="17" spans="1:19">
      <c r="A17" s="5">
        <v>9</v>
      </c>
      <c r="B17" t="s">
        <v>20</v>
      </c>
      <c r="D17" s="1" t="s">
        <v>18</v>
      </c>
      <c r="E17" s="1" t="s">
        <v>28</v>
      </c>
      <c r="F17" s="16">
        <v>70</v>
      </c>
      <c r="G17" s="16">
        <v>2</v>
      </c>
      <c r="H17" s="17">
        <v>1</v>
      </c>
      <c r="I17" s="14">
        <v>4.96</v>
      </c>
      <c r="J17" s="15">
        <v>451</v>
      </c>
      <c r="K17" s="15">
        <v>85</v>
      </c>
      <c r="L17" s="15">
        <v>46</v>
      </c>
      <c r="M17" s="15">
        <f>SUM(J17:L17)</f>
        <v>582</v>
      </c>
      <c r="N17" s="32"/>
      <c r="O17" s="31">
        <v>4.96</v>
      </c>
      <c r="P17" s="38">
        <v>1082</v>
      </c>
      <c r="Q17" s="38">
        <v>162</v>
      </c>
      <c r="R17" s="32">
        <f>SUM(P17:Q17)</f>
        <v>1244</v>
      </c>
      <c r="S17" s="36"/>
    </row>
    <row r="18" spans="1:19">
      <c r="A18" s="5" t="s">
        <v>29</v>
      </c>
      <c r="B18" t="s">
        <v>21</v>
      </c>
      <c r="D18" s="1" t="s">
        <v>30</v>
      </c>
      <c r="E18" s="1" t="s">
        <v>31</v>
      </c>
      <c r="F18" s="16">
        <v>70</v>
      </c>
      <c r="G18" s="16">
        <v>2</v>
      </c>
      <c r="H18" s="17">
        <v>1</v>
      </c>
      <c r="I18" s="14">
        <v>5.73</v>
      </c>
      <c r="J18" s="15">
        <v>526</v>
      </c>
      <c r="K18" s="15">
        <v>110</v>
      </c>
      <c r="L18" s="15">
        <v>53</v>
      </c>
      <c r="M18" s="15">
        <f>L18+K18+J18</f>
        <v>689</v>
      </c>
      <c r="N18" s="32"/>
      <c r="O18" s="31">
        <v>5.73</v>
      </c>
      <c r="P18" s="38">
        <v>1251</v>
      </c>
      <c r="Q18" s="38">
        <v>209</v>
      </c>
      <c r="R18" s="32">
        <f>SUM(P18:Q18)</f>
        <v>1460</v>
      </c>
      <c r="S18" s="36"/>
    </row>
    <row r="19" spans="1:19">
      <c r="A19" s="5" t="s">
        <v>32</v>
      </c>
      <c r="B19" t="s">
        <v>24</v>
      </c>
      <c r="D19" s="1" t="s">
        <v>18</v>
      </c>
      <c r="E19" s="1" t="s">
        <v>33</v>
      </c>
      <c r="F19" s="16">
        <v>70</v>
      </c>
      <c r="G19" s="16">
        <v>2</v>
      </c>
      <c r="H19" s="17">
        <v>1</v>
      </c>
      <c r="I19" s="14">
        <v>3.68</v>
      </c>
      <c r="J19" s="15">
        <v>326</v>
      </c>
      <c r="K19" s="15">
        <v>73</v>
      </c>
      <c r="L19" s="15">
        <v>34</v>
      </c>
      <c r="M19" s="15">
        <f>L19+K19+J19</f>
        <v>433</v>
      </c>
      <c r="N19" s="32"/>
      <c r="O19" s="31">
        <v>3.68</v>
      </c>
      <c r="P19" s="38">
        <v>803</v>
      </c>
      <c r="Q19" s="38">
        <v>170</v>
      </c>
      <c r="R19" s="32">
        <f>SUM(P19:Q19)</f>
        <v>973</v>
      </c>
      <c r="S19" s="36"/>
    </row>
    <row r="20" spans="1:19">
      <c r="A20" s="5" t="s">
        <v>34</v>
      </c>
      <c r="B20" t="s">
        <v>26</v>
      </c>
      <c r="D20" s="1" t="s">
        <v>30</v>
      </c>
      <c r="E20" s="1" t="s">
        <v>35</v>
      </c>
      <c r="F20" s="16">
        <v>70</v>
      </c>
      <c r="G20" s="16">
        <v>2</v>
      </c>
      <c r="H20" s="17">
        <v>1</v>
      </c>
      <c r="I20" s="14">
        <v>4.92</v>
      </c>
      <c r="J20" s="15">
        <v>447</v>
      </c>
      <c r="K20" s="15">
        <v>132</v>
      </c>
      <c r="L20" s="15">
        <v>46</v>
      </c>
      <c r="M20" s="15">
        <f>L20+K20+J20</f>
        <v>625</v>
      </c>
      <c r="N20" s="32"/>
      <c r="O20" s="31">
        <v>4.92</v>
      </c>
      <c r="P20" s="38">
        <v>1074</v>
      </c>
      <c r="Q20" s="38">
        <v>251</v>
      </c>
      <c r="R20" s="32">
        <f>SUM(P20:Q20)</f>
        <v>1325</v>
      </c>
      <c r="S20" s="36"/>
    </row>
    <row r="21" spans="1:19">
      <c r="A21" s="5"/>
      <c r="B21" s="3" t="s">
        <v>74</v>
      </c>
      <c r="D21" s="1"/>
      <c r="E21" s="1"/>
      <c r="F21" s="16"/>
      <c r="G21" s="16"/>
      <c r="H21" s="17"/>
      <c r="M21" s="15"/>
      <c r="N21" s="32"/>
      <c r="O21" s="30"/>
      <c r="P21" s="39"/>
      <c r="Q21" s="39"/>
      <c r="R21" s="32" t="s">
        <v>72</v>
      </c>
      <c r="S21" s="36"/>
    </row>
    <row r="22" spans="1:19">
      <c r="A22" s="5" t="s">
        <v>36</v>
      </c>
      <c r="B22" t="s">
        <v>20</v>
      </c>
      <c r="D22" s="1" t="s">
        <v>37</v>
      </c>
      <c r="E22" s="1" t="s">
        <v>28</v>
      </c>
      <c r="F22" s="16">
        <v>70</v>
      </c>
      <c r="G22" s="16">
        <v>2</v>
      </c>
      <c r="H22" s="17">
        <v>1</v>
      </c>
      <c r="I22" s="14">
        <v>8.2799999999999994</v>
      </c>
      <c r="J22" s="15">
        <v>776</v>
      </c>
      <c r="K22" s="15">
        <v>199</v>
      </c>
      <c r="L22" s="15">
        <v>133</v>
      </c>
      <c r="M22" s="26">
        <v>1052</v>
      </c>
      <c r="N22" s="32"/>
      <c r="O22" s="31">
        <v>8.2799999999999994</v>
      </c>
      <c r="P22" s="38">
        <v>1807</v>
      </c>
      <c r="Q22" s="38">
        <v>446</v>
      </c>
      <c r="R22" s="32">
        <f>SUM(P22:Q22)</f>
        <v>2253</v>
      </c>
      <c r="S22" s="36"/>
    </row>
    <row r="23" spans="1:19">
      <c r="A23" s="5" t="s">
        <v>38</v>
      </c>
      <c r="B23" t="s">
        <v>21</v>
      </c>
      <c r="D23" s="1" t="s">
        <v>39</v>
      </c>
      <c r="E23" s="1" t="s">
        <v>31</v>
      </c>
      <c r="F23" s="16">
        <v>70</v>
      </c>
      <c r="G23" s="16">
        <v>2</v>
      </c>
      <c r="H23" s="17">
        <v>1</v>
      </c>
      <c r="I23" s="14">
        <v>10.16</v>
      </c>
      <c r="J23" s="15">
        <v>960</v>
      </c>
      <c r="K23" s="15">
        <v>221</v>
      </c>
      <c r="L23" s="15">
        <v>95</v>
      </c>
      <c r="M23" s="15">
        <f>SUM(J23:L23)</f>
        <v>1276</v>
      </c>
      <c r="N23" s="32"/>
      <c r="O23" s="31">
        <v>10.16</v>
      </c>
      <c r="P23" s="38">
        <v>2217</v>
      </c>
      <c r="Q23" s="38">
        <v>424</v>
      </c>
      <c r="R23" s="32">
        <f>SUM(P23:Q23)</f>
        <v>2641</v>
      </c>
      <c r="S23" s="36"/>
    </row>
    <row r="24" spans="1:19">
      <c r="A24" s="5" t="s">
        <v>40</v>
      </c>
      <c r="B24" t="s">
        <v>24</v>
      </c>
      <c r="D24" s="1" t="s">
        <v>37</v>
      </c>
      <c r="E24" s="1" t="s">
        <v>33</v>
      </c>
      <c r="F24" s="16">
        <v>70</v>
      </c>
      <c r="G24" s="16">
        <v>3</v>
      </c>
      <c r="H24" s="17">
        <v>1</v>
      </c>
      <c r="I24" s="14">
        <v>6.36</v>
      </c>
      <c r="J24" s="15">
        <v>571</v>
      </c>
      <c r="K24" s="15">
        <v>145</v>
      </c>
      <c r="L24" s="15">
        <v>59</v>
      </c>
      <c r="M24" s="15">
        <f>SUM(J24:L24)</f>
        <v>775</v>
      </c>
      <c r="N24" s="32"/>
      <c r="O24" s="31">
        <v>6.36</v>
      </c>
      <c r="P24" s="38">
        <v>1388</v>
      </c>
      <c r="Q24" s="38">
        <v>341</v>
      </c>
      <c r="R24" s="32">
        <f>SUM(P24:Q24)</f>
        <v>1729</v>
      </c>
      <c r="S24" s="36"/>
    </row>
    <row r="25" spans="1:19">
      <c r="A25" s="5" t="s">
        <v>41</v>
      </c>
      <c r="B25" t="s">
        <v>26</v>
      </c>
      <c r="D25" s="1" t="s">
        <v>39</v>
      </c>
      <c r="E25" s="1" t="s">
        <v>35</v>
      </c>
      <c r="F25" s="16">
        <v>70</v>
      </c>
      <c r="G25" s="16">
        <v>3</v>
      </c>
      <c r="H25" s="17">
        <v>1</v>
      </c>
      <c r="I25" s="14">
        <v>8.84</v>
      </c>
      <c r="J25" s="15">
        <v>814</v>
      </c>
      <c r="K25" s="15">
        <v>263</v>
      </c>
      <c r="L25" s="15">
        <v>83</v>
      </c>
      <c r="M25" s="15">
        <f>SUM(J25:L25)</f>
        <v>1160</v>
      </c>
      <c r="N25" s="32"/>
      <c r="O25" s="31">
        <v>8.84</v>
      </c>
      <c r="P25" s="38">
        <v>1929</v>
      </c>
      <c r="Q25" s="38">
        <v>503</v>
      </c>
      <c r="R25" s="32">
        <f>SUM(P25:Q25)</f>
        <v>2432</v>
      </c>
      <c r="S25" s="36"/>
    </row>
    <row r="26" spans="1:19">
      <c r="A26" s="5"/>
      <c r="B26" s="3" t="s">
        <v>75</v>
      </c>
      <c r="D26" s="1"/>
      <c r="E26" s="1"/>
      <c r="F26" s="16"/>
      <c r="G26" s="16"/>
      <c r="H26" s="17"/>
      <c r="I26" s="14"/>
      <c r="J26" s="15"/>
      <c r="K26" s="15"/>
      <c r="L26" s="15"/>
      <c r="M26" s="15"/>
      <c r="N26" s="32"/>
      <c r="O26" s="31"/>
      <c r="P26" s="38"/>
      <c r="Q26" s="38"/>
      <c r="R26" s="32" t="s">
        <v>5</v>
      </c>
      <c r="S26" s="36"/>
    </row>
    <row r="27" spans="1:19" s="42" customFormat="1">
      <c r="A27" s="41" t="s">
        <v>42</v>
      </c>
      <c r="B27" s="42" t="s">
        <v>20</v>
      </c>
      <c r="D27" s="43" t="s">
        <v>54</v>
      </c>
      <c r="E27" s="43" t="s">
        <v>83</v>
      </c>
      <c r="F27" s="44">
        <v>70</v>
      </c>
      <c r="G27" s="44">
        <v>2</v>
      </c>
      <c r="H27" s="45">
        <v>1</v>
      </c>
      <c r="I27" s="25">
        <v>21</v>
      </c>
      <c r="J27" s="26">
        <v>1952</v>
      </c>
      <c r="K27" s="26">
        <v>528</v>
      </c>
      <c r="L27" s="26">
        <v>196</v>
      </c>
      <c r="M27" s="26">
        <f>SUM(J27:L27)</f>
        <v>2676</v>
      </c>
      <c r="N27" s="46"/>
      <c r="O27" s="40">
        <v>14</v>
      </c>
      <c r="P27" s="38">
        <v>3055</v>
      </c>
      <c r="Q27" s="38">
        <v>980</v>
      </c>
      <c r="R27" s="46">
        <f>SUM(P27:Q27)</f>
        <v>4035</v>
      </c>
      <c r="S27" s="47"/>
    </row>
    <row r="28" spans="1:19">
      <c r="A28" s="5" t="s">
        <v>43</v>
      </c>
      <c r="B28" t="s">
        <v>21</v>
      </c>
      <c r="D28" s="1" t="s">
        <v>44</v>
      </c>
      <c r="E28" s="1" t="s">
        <v>31</v>
      </c>
      <c r="F28" s="16">
        <v>70</v>
      </c>
      <c r="G28" s="16">
        <v>2</v>
      </c>
      <c r="H28" s="17">
        <v>1</v>
      </c>
      <c r="I28" s="14">
        <v>20.64</v>
      </c>
      <c r="J28" s="15">
        <v>1917</v>
      </c>
      <c r="K28" s="15">
        <v>336</v>
      </c>
      <c r="L28" s="15">
        <v>193</v>
      </c>
      <c r="M28" s="15">
        <f>SUM(J28:L28)</f>
        <v>2446</v>
      </c>
      <c r="N28" s="32"/>
      <c r="O28" s="31">
        <v>18.64</v>
      </c>
      <c r="P28" s="38">
        <v>4068</v>
      </c>
      <c r="Q28" s="38">
        <v>652</v>
      </c>
      <c r="R28" s="32">
        <f>SUM(P28:Q28)</f>
        <v>4720</v>
      </c>
      <c r="S28" s="36"/>
    </row>
    <row r="29" spans="1:19" s="42" customFormat="1">
      <c r="A29" s="41" t="s">
        <v>45</v>
      </c>
      <c r="B29" s="42" t="s">
        <v>24</v>
      </c>
      <c r="D29" s="43" t="s">
        <v>55</v>
      </c>
      <c r="E29" s="43" t="s">
        <v>84</v>
      </c>
      <c r="F29" s="44">
        <v>70</v>
      </c>
      <c r="G29" s="44">
        <v>3</v>
      </c>
      <c r="H29" s="45">
        <v>1</v>
      </c>
      <c r="I29" s="25">
        <v>18.18</v>
      </c>
      <c r="J29" s="26">
        <v>1702</v>
      </c>
      <c r="K29" s="26">
        <v>737</v>
      </c>
      <c r="L29" s="26">
        <v>170</v>
      </c>
      <c r="M29" s="26">
        <f>SUM(J29:L29)</f>
        <v>2609</v>
      </c>
      <c r="N29" s="46"/>
      <c r="O29" s="40">
        <v>16.68</v>
      </c>
      <c r="P29" s="38">
        <v>3640</v>
      </c>
      <c r="Q29" s="38">
        <v>1296</v>
      </c>
      <c r="R29" s="46">
        <f>SUM(P29:Q29)</f>
        <v>4936</v>
      </c>
      <c r="S29" s="47"/>
    </row>
    <row r="30" spans="1:19">
      <c r="A30" s="5" t="s">
        <v>46</v>
      </c>
      <c r="B30" t="s">
        <v>26</v>
      </c>
      <c r="D30" s="1" t="s">
        <v>57</v>
      </c>
      <c r="E30" s="1" t="s">
        <v>56</v>
      </c>
      <c r="F30" s="16">
        <v>70</v>
      </c>
      <c r="G30" s="16">
        <v>3</v>
      </c>
      <c r="H30" s="17">
        <v>1</v>
      </c>
      <c r="I30" s="14">
        <v>16.18</v>
      </c>
      <c r="J30" s="15">
        <v>1506</v>
      </c>
      <c r="K30" s="15">
        <v>720</v>
      </c>
      <c r="L30" s="15">
        <v>151</v>
      </c>
      <c r="M30" s="15">
        <f>SUM(J30:L30)</f>
        <v>2377</v>
      </c>
      <c r="N30" s="32"/>
      <c r="O30" s="31">
        <v>14.68</v>
      </c>
      <c r="P30" s="38">
        <v>3204</v>
      </c>
      <c r="Q30" s="38">
        <v>1744</v>
      </c>
      <c r="R30" s="32">
        <f>SUM(P30:Q30)</f>
        <v>4948</v>
      </c>
      <c r="S30" s="36"/>
    </row>
    <row r="31" spans="1:19">
      <c r="A31" s="5"/>
      <c r="B31" s="3" t="s">
        <v>76</v>
      </c>
      <c r="D31" s="1"/>
      <c r="E31" s="1"/>
      <c r="F31" s="16"/>
      <c r="G31" s="16"/>
      <c r="H31" s="17"/>
      <c r="I31" s="14"/>
      <c r="J31" s="15"/>
      <c r="K31" s="15"/>
      <c r="L31" s="15"/>
      <c r="M31" s="15"/>
      <c r="N31" s="32"/>
      <c r="O31" s="31"/>
      <c r="P31" s="38" t="s">
        <v>5</v>
      </c>
      <c r="Q31" s="38"/>
      <c r="R31" s="32" t="s">
        <v>5</v>
      </c>
      <c r="S31" s="36"/>
    </row>
    <row r="32" spans="1:19" s="42" customFormat="1">
      <c r="A32" s="41" t="s">
        <v>47</v>
      </c>
      <c r="B32" s="42" t="s">
        <v>21</v>
      </c>
      <c r="D32" s="43" t="s">
        <v>79</v>
      </c>
      <c r="E32" s="43" t="s">
        <v>84</v>
      </c>
      <c r="F32" s="44">
        <v>70</v>
      </c>
      <c r="G32" s="44">
        <v>4</v>
      </c>
      <c r="H32" s="45">
        <v>1</v>
      </c>
      <c r="I32" s="25">
        <v>29.7</v>
      </c>
      <c r="J32" s="26">
        <v>2751</v>
      </c>
      <c r="K32" s="26">
        <v>1089</v>
      </c>
      <c r="L32" s="26">
        <v>277</v>
      </c>
      <c r="M32" s="26">
        <f>SUM(J32:L32)</f>
        <v>4117</v>
      </c>
      <c r="N32" s="46"/>
      <c r="O32" s="40">
        <v>30.82</v>
      </c>
      <c r="P32" s="38">
        <v>6724</v>
      </c>
      <c r="Q32" s="38">
        <v>3389</v>
      </c>
      <c r="R32" s="46">
        <f>SUM(P32:Q32)</f>
        <v>10113</v>
      </c>
      <c r="S32" s="47"/>
    </row>
    <row r="33" spans="1:19" s="42" customFormat="1">
      <c r="A33" s="41" t="s">
        <v>48</v>
      </c>
      <c r="B33" s="42" t="s">
        <v>26</v>
      </c>
      <c r="D33" s="43" t="s">
        <v>80</v>
      </c>
      <c r="E33" s="43" t="s">
        <v>84</v>
      </c>
      <c r="F33" s="44">
        <v>70</v>
      </c>
      <c r="G33" s="44">
        <v>4</v>
      </c>
      <c r="H33" s="45">
        <v>1</v>
      </c>
      <c r="I33" s="25">
        <v>33.32</v>
      </c>
      <c r="J33" s="26">
        <v>3107</v>
      </c>
      <c r="K33" s="26">
        <v>1356</v>
      </c>
      <c r="L33" s="26">
        <v>311</v>
      </c>
      <c r="M33" s="26">
        <f>SUM(J33:L33)</f>
        <v>4774</v>
      </c>
      <c r="N33" s="46"/>
      <c r="O33" s="40">
        <v>28.32</v>
      </c>
      <c r="P33" s="38">
        <v>6181</v>
      </c>
      <c r="Q33" s="38">
        <v>2340</v>
      </c>
      <c r="R33" s="46">
        <f>SUM(P33:Q33)</f>
        <v>8521</v>
      </c>
      <c r="S33" s="47"/>
    </row>
    <row r="34" spans="1:19">
      <c r="A34" s="5"/>
      <c r="B34" s="3" t="s">
        <v>77</v>
      </c>
      <c r="D34" s="1"/>
      <c r="E34" s="1"/>
      <c r="F34" s="16"/>
      <c r="G34" s="16"/>
      <c r="H34" s="17"/>
      <c r="I34" s="14"/>
      <c r="J34" s="15"/>
      <c r="K34" s="15"/>
      <c r="L34" s="15"/>
      <c r="M34" s="15"/>
      <c r="N34" s="32"/>
      <c r="O34" s="31"/>
      <c r="P34" s="38" t="s">
        <v>5</v>
      </c>
      <c r="Q34" s="38"/>
      <c r="R34" s="32" t="s">
        <v>5</v>
      </c>
      <c r="S34" s="36"/>
    </row>
    <row r="35" spans="1:19" s="42" customFormat="1">
      <c r="A35" s="41" t="s">
        <v>78</v>
      </c>
      <c r="B35" s="42" t="s">
        <v>26</v>
      </c>
      <c r="D35" s="43" t="s">
        <v>81</v>
      </c>
      <c r="E35" s="43" t="s">
        <v>85</v>
      </c>
      <c r="F35" s="44">
        <v>70</v>
      </c>
      <c r="G35" s="44">
        <v>4</v>
      </c>
      <c r="H35" s="45">
        <v>1</v>
      </c>
      <c r="I35" s="25">
        <v>29.7</v>
      </c>
      <c r="J35" s="26">
        <v>2751</v>
      </c>
      <c r="K35" s="26">
        <v>1089</v>
      </c>
      <c r="L35" s="26">
        <v>277</v>
      </c>
      <c r="M35" s="26">
        <f>SUM(J35:L35)</f>
        <v>4117</v>
      </c>
      <c r="N35" s="46"/>
      <c r="O35" s="40">
        <v>84.96</v>
      </c>
      <c r="P35" s="38">
        <v>18546</v>
      </c>
      <c r="Q35" s="38">
        <v>10469</v>
      </c>
      <c r="R35" s="46">
        <f>SUM(P35:Q35)</f>
        <v>29015</v>
      </c>
      <c r="S35" s="47"/>
    </row>
    <row r="36" spans="1:19">
      <c r="A36" s="5"/>
      <c r="D36" s="1"/>
      <c r="E36" s="1"/>
      <c r="F36" s="16"/>
      <c r="G36" s="16"/>
      <c r="H36" s="17"/>
      <c r="I36" s="14"/>
      <c r="J36" s="15"/>
      <c r="K36" s="15"/>
      <c r="L36" s="15"/>
      <c r="M36" s="15"/>
      <c r="N36" s="32"/>
      <c r="O36" s="31"/>
      <c r="P36" s="32"/>
      <c r="Q36" s="32"/>
      <c r="R36" s="32"/>
      <c r="S36" s="36"/>
    </row>
    <row r="37" spans="1:19">
      <c r="A37" s="5"/>
      <c r="D37" s="1"/>
      <c r="E37" s="1"/>
      <c r="F37" s="16"/>
      <c r="G37" s="16"/>
      <c r="H37" s="17"/>
      <c r="I37" s="14"/>
      <c r="J37" s="15"/>
      <c r="K37" s="15"/>
      <c r="L37" s="15"/>
      <c r="M37" s="15"/>
      <c r="N37" s="32"/>
      <c r="O37" s="31"/>
      <c r="P37" s="32"/>
      <c r="Q37" s="32"/>
      <c r="R37" s="32"/>
      <c r="S37" s="36"/>
    </row>
    <row r="39" spans="1:19">
      <c r="A39" t="s">
        <v>52</v>
      </c>
    </row>
    <row r="40" spans="1:19">
      <c r="A40" s="24"/>
      <c r="B40" s="3" t="s">
        <v>82</v>
      </c>
    </row>
    <row r="41" spans="1:19">
      <c r="A41" s="6" t="s">
        <v>0</v>
      </c>
      <c r="B41" s="48" t="s">
        <v>89</v>
      </c>
      <c r="F41" s="6" t="s">
        <v>1</v>
      </c>
      <c r="G41" s="4" t="s">
        <v>2</v>
      </c>
    </row>
    <row r="42" spans="1:19">
      <c r="A42" s="6" t="s">
        <v>3</v>
      </c>
      <c r="B42" s="48" t="s">
        <v>86</v>
      </c>
      <c r="G42" s="4" t="s">
        <v>4</v>
      </c>
    </row>
    <row r="44" spans="1:19">
      <c r="B44" s="37"/>
    </row>
  </sheetData>
  <phoneticPr fontId="0" type="noConversion"/>
  <pageMargins left="0.75" right="0.75" top="1" bottom="1" header="0.5" footer="0.5"/>
  <pageSetup scale="64" orientation="landscape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16D045E-10D7-4F21-A4E7-1E8B7B4A946C}"/>
</file>

<file path=customXml/itemProps2.xml><?xml version="1.0" encoding="utf-8"?>
<ds:datastoreItem xmlns:ds="http://schemas.openxmlformats.org/officeDocument/2006/customXml" ds:itemID="{71CFC479-0FD4-4936-8794-5FE110D80003}"/>
</file>

<file path=customXml/itemProps3.xml><?xml version="1.0" encoding="utf-8"?>
<ds:datastoreItem xmlns:ds="http://schemas.openxmlformats.org/officeDocument/2006/customXml" ds:itemID="{D3070B7D-D635-45E8-A67B-020AB6CE5C62}"/>
</file>

<file path=customXml/itemProps4.xml><?xml version="1.0" encoding="utf-8"?>
<ds:datastoreItem xmlns:ds="http://schemas.openxmlformats.org/officeDocument/2006/customXml" ds:itemID="{6B19B910-D9DA-467E-9F45-3B233B633F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Drop Cost Study - System Average</dc:title>
  <dc:subject>Cost of Service</dc:subject>
  <dc:creator>Thies, Emma</dc:creator>
  <cp:keywords>Service, Costs, Service Drop, RCMS</cp:keywords>
  <cp:lastModifiedBy>Meredith, Robert</cp:lastModifiedBy>
  <cp:lastPrinted>2020-04-22T22:47:22Z</cp:lastPrinted>
  <dcterms:created xsi:type="dcterms:W3CDTF">1999-07-29T19:59:02Z</dcterms:created>
  <dcterms:modified xsi:type="dcterms:W3CDTF">2023-03-17T17:34:32Z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