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x WA Reg\2023 WA Rate Case\Exhibits and Workpapers\Meredith\"/>
    </mc:Choice>
  </mc:AlternateContent>
  <xr:revisionPtr revIDLastSave="0" documentId="13_ncr:1_{EC64F2CF-02BB-4EB4-A9EB-73A7395B5CC6}" xr6:coauthVersionLast="47" xr6:coauthVersionMax="47" xr10:uidLastSave="{00000000-0000-0000-0000-000000000000}"/>
  <bookViews>
    <workbookView xWindow="-120" yWindow="-120" windowWidth="24240" windowHeight="13140" xr2:uid="{E0BE788D-EB0E-4D23-9275-407036F56231}"/>
  </bookViews>
  <sheets>
    <sheet name="Pri-Sec Split" sheetId="1" r:id="rId1"/>
    <sheet name="364" sheetId="2" r:id="rId2"/>
    <sheet name="365" sheetId="3" r:id="rId3"/>
    <sheet name="366" sheetId="4" r:id="rId4"/>
    <sheet name="367" sheetId="5" r:id="rId5"/>
  </sheet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4" i="5" l="1"/>
  <c r="K3" i="5"/>
  <c r="K7" i="5" s="1"/>
  <c r="K2" i="5"/>
  <c r="K4" i="4"/>
  <c r="K3" i="4"/>
  <c r="K2" i="4"/>
  <c r="K6" i="4" s="1"/>
  <c r="K4" i="3"/>
  <c r="K3" i="3"/>
  <c r="K7" i="3" s="1"/>
  <c r="K2" i="3"/>
  <c r="K6" i="3" s="1"/>
  <c r="L4" i="2"/>
  <c r="L3" i="2"/>
  <c r="L7" i="2" s="1"/>
  <c r="L2" i="2"/>
  <c r="L6" i="2" s="1"/>
  <c r="L8" i="2" s="1"/>
  <c r="K6" i="5" l="1"/>
  <c r="K8" i="5" s="1"/>
  <c r="K7" i="4"/>
  <c r="K8" i="4" s="1"/>
  <c r="K8" i="3"/>
</calcChain>
</file>

<file path=xl/sharedStrings.xml><?xml version="1.0" encoding="utf-8"?>
<sst xmlns="http://schemas.openxmlformats.org/spreadsheetml/2006/main" count="112" uniqueCount="20">
  <si>
    <t>DataYear</t>
  </si>
  <si>
    <t>State</t>
  </si>
  <si>
    <t>Total$</t>
  </si>
  <si>
    <t>Pri$</t>
  </si>
  <si>
    <t>Sec$</t>
  </si>
  <si>
    <t>Pri%</t>
  </si>
  <si>
    <t>Sec%</t>
  </si>
  <si>
    <t>New Code $</t>
  </si>
  <si>
    <t>WA</t>
  </si>
  <si>
    <t>Ferc Acct</t>
  </si>
  <si>
    <t>Total Primary</t>
  </si>
  <si>
    <t>Total Secondary</t>
  </si>
  <si>
    <t>Total</t>
  </si>
  <si>
    <t>Pri %</t>
  </si>
  <si>
    <t>Sec %</t>
  </si>
  <si>
    <t>Check</t>
  </si>
  <si>
    <t>WA 364 10 Year Average</t>
  </si>
  <si>
    <t>WA 366 10 Year Average</t>
  </si>
  <si>
    <t>WA 365 10 Year Average</t>
  </si>
  <si>
    <t>WA 367 10 Year Average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</si>
</sst>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;\(&quot;$&quot;#,##0.00\)"/>
  </numFmts>
  <fonts count="6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</font>
    <font>
      <sz val="10"/>
      <color indexed="8"/>
      <name val="Arial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</fills>
  <borders count="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2" fillId="0" borderId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" fillId="0" borderId="0"/>
    <xf numFmtId="0" fontId="5" fillId="0" borderId="0"/>
    <xf numFmtId="0" fontId="5" fillId="0" borderId="0"/>
  </cellStyleXfs>
  <cellXfs count="34">
    <xf numFmtId="0" fontId="0" fillId="0" borderId="0" xfId="0"/>
    <xf numFmtId="0" fontId="1" fillId="2" borderId="1" xfId="1" applyFont="1" applyFill="1" applyBorder="1" applyAlignment="1">
      <alignment horizontal="center"/>
    </xf>
    <xf numFmtId="0" fontId="1" fillId="0" borderId="2" xfId="1" applyFont="1" applyFill="1" applyBorder="1" applyAlignment="1">
      <alignment horizontal="right" wrapText="1"/>
    </xf>
    <xf numFmtId="0" fontId="1" fillId="0" borderId="2" xfId="1" applyFont="1" applyFill="1" applyBorder="1" applyAlignment="1">
      <alignment wrapText="1"/>
    </xf>
    <xf numFmtId="164" fontId="1" fillId="0" borderId="2" xfId="1" applyNumberFormat="1" applyFont="1" applyFill="1" applyBorder="1" applyAlignment="1">
      <alignment horizontal="right" wrapText="1"/>
    </xf>
    <xf numFmtId="4" fontId="1" fillId="0" borderId="2" xfId="1" applyNumberFormat="1" applyFont="1" applyFill="1" applyBorder="1" applyAlignment="1">
      <alignment horizontal="right" wrapText="1"/>
    </xf>
    <xf numFmtId="10" fontId="1" fillId="0" borderId="2" xfId="1" applyNumberFormat="1" applyFont="1" applyFill="1" applyBorder="1" applyAlignment="1">
      <alignment horizontal="right" wrapText="1"/>
    </xf>
    <xf numFmtId="0" fontId="0" fillId="0" borderId="3" xfId="0" applyBorder="1"/>
    <xf numFmtId="164" fontId="0" fillId="0" borderId="4" xfId="0" applyNumberFormat="1" applyBorder="1"/>
    <xf numFmtId="0" fontId="0" fillId="0" borderId="5" xfId="0" applyBorder="1"/>
    <xf numFmtId="0" fontId="0" fillId="0" borderId="7" xfId="0" applyBorder="1" applyAlignment="1">
      <alignment horizontal="centerContinuous"/>
    </xf>
    <xf numFmtId="0" fontId="0" fillId="0" borderId="8" xfId="0" applyBorder="1" applyAlignment="1">
      <alignment horizontal="centerContinuous"/>
    </xf>
    <xf numFmtId="44" fontId="0" fillId="0" borderId="4" xfId="2" applyFont="1" applyBorder="1"/>
    <xf numFmtId="10" fontId="0" fillId="0" borderId="4" xfId="3" applyNumberFormat="1" applyFont="1" applyBorder="1"/>
    <xf numFmtId="10" fontId="0" fillId="0" borderId="6" xfId="3" applyNumberFormat="1" applyFont="1" applyBorder="1"/>
    <xf numFmtId="0" fontId="1" fillId="2" borderId="1" xfId="4" applyFont="1" applyFill="1" applyBorder="1" applyAlignment="1">
      <alignment horizontal="center"/>
    </xf>
    <xf numFmtId="0" fontId="1" fillId="0" borderId="2" xfId="4" applyFont="1" applyFill="1" applyBorder="1" applyAlignment="1">
      <alignment horizontal="right" wrapText="1"/>
    </xf>
    <xf numFmtId="0" fontId="1" fillId="0" borderId="2" xfId="4" applyFont="1" applyFill="1" applyBorder="1" applyAlignment="1">
      <alignment wrapText="1"/>
    </xf>
    <xf numFmtId="164" fontId="1" fillId="0" borderId="2" xfId="4" applyNumberFormat="1" applyFont="1" applyFill="1" applyBorder="1" applyAlignment="1">
      <alignment horizontal="right" wrapText="1"/>
    </xf>
    <xf numFmtId="4" fontId="1" fillId="0" borderId="2" xfId="4" applyNumberFormat="1" applyFont="1" applyFill="1" applyBorder="1" applyAlignment="1">
      <alignment horizontal="right" wrapText="1"/>
    </xf>
    <xf numFmtId="10" fontId="1" fillId="0" borderId="2" xfId="4" applyNumberFormat="1" applyFont="1" applyFill="1" applyBorder="1" applyAlignment="1">
      <alignment horizontal="right" wrapText="1"/>
    </xf>
    <xf numFmtId="0" fontId="4" fillId="2" borderId="1" xfId="5" applyFont="1" applyFill="1" applyBorder="1" applyAlignment="1">
      <alignment horizontal="center"/>
    </xf>
    <xf numFmtId="0" fontId="4" fillId="0" borderId="2" xfId="5" applyFont="1" applyFill="1" applyBorder="1" applyAlignment="1">
      <alignment horizontal="right" wrapText="1"/>
    </xf>
    <xf numFmtId="0" fontId="4" fillId="0" borderId="2" xfId="5" applyFont="1" applyFill="1" applyBorder="1" applyAlignment="1">
      <alignment wrapText="1"/>
    </xf>
    <xf numFmtId="164" fontId="4" fillId="0" borderId="2" xfId="5" applyNumberFormat="1" applyFont="1" applyFill="1" applyBorder="1" applyAlignment="1">
      <alignment horizontal="right" wrapText="1"/>
    </xf>
    <xf numFmtId="4" fontId="4" fillId="0" borderId="2" xfId="5" applyNumberFormat="1" applyFont="1" applyFill="1" applyBorder="1" applyAlignment="1">
      <alignment horizontal="right" wrapText="1"/>
    </xf>
    <xf numFmtId="10" fontId="4" fillId="0" borderId="2" xfId="5" applyNumberFormat="1" applyFont="1" applyFill="1" applyBorder="1" applyAlignment="1">
      <alignment horizontal="right" wrapText="1"/>
    </xf>
    <xf numFmtId="0" fontId="4" fillId="2" borderId="1" xfId="6" applyFont="1" applyFill="1" applyBorder="1" applyAlignment="1">
      <alignment horizontal="center"/>
    </xf>
    <xf numFmtId="0" fontId="4" fillId="0" borderId="2" xfId="6" applyFont="1" applyFill="1" applyBorder="1" applyAlignment="1">
      <alignment horizontal="right" wrapText="1"/>
    </xf>
    <xf numFmtId="0" fontId="4" fillId="0" borderId="2" xfId="6" applyFont="1" applyFill="1" applyBorder="1" applyAlignment="1">
      <alignment wrapText="1"/>
    </xf>
    <xf numFmtId="164" fontId="4" fillId="0" borderId="2" xfId="6" applyNumberFormat="1" applyFont="1" applyFill="1" applyBorder="1" applyAlignment="1">
      <alignment horizontal="right" wrapText="1"/>
    </xf>
    <xf numFmtId="4" fontId="4" fillId="0" borderId="2" xfId="6" applyNumberFormat="1" applyFont="1" applyFill="1" applyBorder="1" applyAlignment="1">
      <alignment horizontal="right" wrapText="1"/>
    </xf>
    <xf numFmtId="10" fontId="4" fillId="0" borderId="2" xfId="6" applyNumberFormat="1" applyFont="1" applyFill="1" applyBorder="1" applyAlignment="1">
      <alignment horizontal="right" wrapText="1"/>
    </xf>
    <xf numFmtId="0" fontId="0" fillId="0" borderId="0" xfId="0" applyFill="1"/>
  </cellXfs>
  <cellStyles count="7">
    <cellStyle name="Currency" xfId="2" builtinId="4"/>
    <cellStyle name="Normal" xfId="0" builtinId="0"/>
    <cellStyle name="Normal_Sheet1" xfId="1" xr:uid="{62329ECC-AA9E-4529-9647-EA8CBB597EB7}"/>
    <cellStyle name="Normal_Sheet2" xfId="4" xr:uid="{F93A0669-AA6E-4A4A-9F93-69B58A7EF8A4}"/>
    <cellStyle name="Normal_Sheet3" xfId="5" xr:uid="{B3BD74FC-0924-464A-B79F-3A57F3D3C366}"/>
    <cellStyle name="Normal_Sheet4" xfId="6" xr:uid="{BEF07E87-01A2-4B33-94CB-9934AA61108A}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A4E8EE-FE47-4A08-9897-0113ABBE2935}">
  <dimension ref="A1:H5"/>
  <sheetViews>
    <sheetView tabSelected="1" workbookViewId="0"/>
  </sheetViews>
  <sheetFormatPr defaultRowHeight="15" x14ac:dyDescent="0.25"/>
  <cols>
    <col min="1" max="1" width="8.140625" bestFit="1" customWidth="1"/>
    <col min="2" max="2" width="8.42578125" bestFit="1" customWidth="1"/>
    <col min="3" max="3" width="5" bestFit="1" customWidth="1"/>
    <col min="4" max="4" width="10.85546875" bestFit="1" customWidth="1"/>
    <col min="5" max="6" width="9.85546875" bestFit="1" customWidth="1"/>
    <col min="7" max="8" width="6.85546875" bestFit="1" customWidth="1"/>
  </cols>
  <sheetData>
    <row r="1" spans="1:8" x14ac:dyDescent="0.25">
      <c r="A1" t="s">
        <v>9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6</v>
      </c>
      <c r="H1" s="1" t="s">
        <v>5</v>
      </c>
    </row>
    <row r="2" spans="1:8" x14ac:dyDescent="0.25">
      <c r="A2" s="33">
        <v>364</v>
      </c>
      <c r="B2" s="2">
        <v>2021</v>
      </c>
      <c r="C2" s="3" t="s">
        <v>8</v>
      </c>
      <c r="D2" s="4">
        <v>382916</v>
      </c>
      <c r="E2" s="5">
        <v>326742.22000000032</v>
      </c>
      <c r="F2" s="5">
        <v>56173.780000000006</v>
      </c>
      <c r="G2" s="6">
        <v>0.14670000731230873</v>
      </c>
      <c r="H2" s="6">
        <v>0.85329999268769219</v>
      </c>
    </row>
    <row r="3" spans="1:8" x14ac:dyDescent="0.25">
      <c r="A3" s="33">
        <v>365</v>
      </c>
      <c r="B3" s="2">
        <v>2021</v>
      </c>
      <c r="C3" s="3" t="s">
        <v>8</v>
      </c>
      <c r="D3" s="4">
        <v>109297.23</v>
      </c>
      <c r="E3" s="5">
        <v>39934.830000000031</v>
      </c>
      <c r="F3" s="5">
        <v>67812.26999999999</v>
      </c>
      <c r="G3" s="6">
        <v>0.62043905412790412</v>
      </c>
      <c r="H3" s="6">
        <v>0.36537824426108539</v>
      </c>
    </row>
    <row r="4" spans="1:8" x14ac:dyDescent="0.25">
      <c r="A4" s="33">
        <v>366</v>
      </c>
      <c r="B4" s="2">
        <v>2021</v>
      </c>
      <c r="C4" s="3" t="s">
        <v>8</v>
      </c>
      <c r="D4" s="4">
        <v>49424.14</v>
      </c>
      <c r="E4" s="5">
        <v>24517.004999999976</v>
      </c>
      <c r="F4" s="5">
        <v>24907.13499999998</v>
      </c>
      <c r="G4" s="6">
        <v>0.50394675557328827</v>
      </c>
      <c r="H4" s="6">
        <v>0.49605324442671084</v>
      </c>
    </row>
    <row r="5" spans="1:8" x14ac:dyDescent="0.25">
      <c r="A5" s="33">
        <v>367</v>
      </c>
      <c r="B5" s="2">
        <v>2021</v>
      </c>
      <c r="C5" s="3" t="s">
        <v>8</v>
      </c>
      <c r="D5" s="4">
        <v>790261.02</v>
      </c>
      <c r="E5" s="5">
        <v>409811.85999999975</v>
      </c>
      <c r="F5" s="5">
        <v>380449.1599999998</v>
      </c>
      <c r="G5" s="6">
        <v>0.48142215087364398</v>
      </c>
      <c r="H5" s="6">
        <v>0.51857784912635541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641BA4-7FDC-41BF-AC4D-C0E2F9A302E3}">
  <dimension ref="A1:L12"/>
  <sheetViews>
    <sheetView workbookViewId="0"/>
  </sheetViews>
  <sheetFormatPr defaultRowHeight="15" x14ac:dyDescent="0.25"/>
  <cols>
    <col min="1" max="1" width="8.42578125" bestFit="1" customWidth="1"/>
    <col min="2" max="2" width="5" bestFit="1" customWidth="1"/>
    <col min="3" max="3" width="10.85546875" bestFit="1" customWidth="1"/>
    <col min="4" max="4" width="9.85546875" bestFit="1" customWidth="1"/>
    <col min="5" max="5" width="8.85546875" bestFit="1" customWidth="1"/>
    <col min="6" max="7" width="6.85546875" bestFit="1" customWidth="1"/>
    <col min="8" max="8" width="10.7109375" bestFit="1" customWidth="1"/>
    <col min="11" max="11" width="14.140625" bestFit="1" customWidth="1"/>
    <col min="12" max="12" width="14.28515625" bestFit="1" customWidth="1"/>
  </cols>
  <sheetData>
    <row r="1" spans="1:12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K1" s="10" t="s">
        <v>16</v>
      </c>
      <c r="L1" s="11"/>
    </row>
    <row r="2" spans="1:12" x14ac:dyDescent="0.25">
      <c r="A2" s="2">
        <v>2012</v>
      </c>
      <c r="B2" s="3" t="s">
        <v>8</v>
      </c>
      <c r="C2" s="4">
        <v>236077.47</v>
      </c>
      <c r="D2" s="5">
        <v>201988.93999999994</v>
      </c>
      <c r="E2" s="5">
        <v>34088.530000000006</v>
      </c>
      <c r="F2" s="6">
        <v>0.855604475937496</v>
      </c>
      <c r="G2" s="6">
        <v>0.14439552406250375</v>
      </c>
      <c r="H2" s="4">
        <v>0</v>
      </c>
      <c r="K2" s="7" t="s">
        <v>10</v>
      </c>
      <c r="L2" s="12">
        <f>SUM(D2:D11)</f>
        <v>2523011.06</v>
      </c>
    </row>
    <row r="3" spans="1:12" x14ac:dyDescent="0.25">
      <c r="A3" s="2">
        <v>2013</v>
      </c>
      <c r="B3" s="3" t="s">
        <v>8</v>
      </c>
      <c r="C3" s="4">
        <v>214436.02</v>
      </c>
      <c r="D3" s="5">
        <v>190188.84999999992</v>
      </c>
      <c r="E3" s="5">
        <v>24247.16999999998</v>
      </c>
      <c r="F3" s="6">
        <v>0.88692585322186046</v>
      </c>
      <c r="G3" s="6">
        <v>0.11307414677813915</v>
      </c>
      <c r="H3" s="4">
        <v>0</v>
      </c>
      <c r="K3" s="7" t="s">
        <v>11</v>
      </c>
      <c r="L3" s="12">
        <f>SUM(E2:E11)</f>
        <v>346168.97000000003</v>
      </c>
    </row>
    <row r="4" spans="1:12" x14ac:dyDescent="0.25">
      <c r="A4" s="2">
        <v>2014</v>
      </c>
      <c r="B4" s="3" t="s">
        <v>8</v>
      </c>
      <c r="C4" s="4">
        <v>203828.54</v>
      </c>
      <c r="D4" s="5">
        <v>170523.81</v>
      </c>
      <c r="E4" s="5">
        <v>33304.730000000003</v>
      </c>
      <c r="F4" s="6">
        <v>0.83660418702896067</v>
      </c>
      <c r="G4" s="6">
        <v>0.16339581297103931</v>
      </c>
      <c r="H4" s="4">
        <v>0</v>
      </c>
      <c r="K4" s="7" t="s">
        <v>12</v>
      </c>
      <c r="L4" s="12">
        <f>SUM(D2:E11)</f>
        <v>2869180.0300000003</v>
      </c>
    </row>
    <row r="5" spans="1:12" x14ac:dyDescent="0.25">
      <c r="A5" s="2">
        <v>2015</v>
      </c>
      <c r="B5" s="3" t="s">
        <v>8</v>
      </c>
      <c r="C5" s="4">
        <v>361537.34</v>
      </c>
      <c r="D5" s="5">
        <v>320705.07000000007</v>
      </c>
      <c r="E5" s="5">
        <v>40832.270000000019</v>
      </c>
      <c r="F5" s="6">
        <v>0.88705932836702306</v>
      </c>
      <c r="G5" s="6">
        <v>0.11294067163297715</v>
      </c>
      <c r="H5" s="4">
        <v>0</v>
      </c>
      <c r="K5" s="7"/>
      <c r="L5" s="8"/>
    </row>
    <row r="6" spans="1:12" x14ac:dyDescent="0.25">
      <c r="A6" s="2">
        <v>2016</v>
      </c>
      <c r="B6" s="3" t="s">
        <v>8</v>
      </c>
      <c r="C6" s="4">
        <v>300756.43</v>
      </c>
      <c r="D6" s="5">
        <v>270569.09000000008</v>
      </c>
      <c r="E6" s="5">
        <v>30187.34</v>
      </c>
      <c r="F6" s="6">
        <v>0.89962861309399134</v>
      </c>
      <c r="G6" s="6">
        <v>0.10037138690600896</v>
      </c>
      <c r="H6" s="4">
        <v>0</v>
      </c>
      <c r="K6" s="7" t="s">
        <v>13</v>
      </c>
      <c r="L6" s="13">
        <f>L2/L4</f>
        <v>0.87934916373999716</v>
      </c>
    </row>
    <row r="7" spans="1:12" x14ac:dyDescent="0.25">
      <c r="A7" s="2">
        <v>2017</v>
      </c>
      <c r="B7" s="3" t="s">
        <v>8</v>
      </c>
      <c r="C7" s="4">
        <v>262718.34000000003</v>
      </c>
      <c r="D7" s="5">
        <v>228962.57000000009</v>
      </c>
      <c r="E7" s="5">
        <v>33755.76999999999</v>
      </c>
      <c r="F7" s="6">
        <v>0.87151346190753209</v>
      </c>
      <c r="G7" s="6">
        <v>0.1284865380924681</v>
      </c>
      <c r="H7" s="4">
        <v>0</v>
      </c>
      <c r="K7" s="7" t="s">
        <v>14</v>
      </c>
      <c r="L7" s="13">
        <f>L3/L4</f>
        <v>0.12065083626000282</v>
      </c>
    </row>
    <row r="8" spans="1:12" x14ac:dyDescent="0.25">
      <c r="A8" s="2">
        <v>2018</v>
      </c>
      <c r="B8" s="3" t="s">
        <v>8</v>
      </c>
      <c r="C8" s="4">
        <v>261424.75</v>
      </c>
      <c r="D8" s="5">
        <v>230072.15999999995</v>
      </c>
      <c r="E8" s="5">
        <v>31352.59</v>
      </c>
      <c r="F8" s="6">
        <v>0.88007030703864098</v>
      </c>
      <c r="G8" s="6">
        <v>0.11992969296135886</v>
      </c>
      <c r="H8" s="4">
        <v>0</v>
      </c>
      <c r="K8" s="9" t="s">
        <v>15</v>
      </c>
      <c r="L8" s="14">
        <f>SUM(L6:L7)</f>
        <v>1</v>
      </c>
    </row>
    <row r="9" spans="1:12" x14ac:dyDescent="0.25">
      <c r="A9" s="2">
        <v>2019</v>
      </c>
      <c r="B9" s="3" t="s">
        <v>8</v>
      </c>
      <c r="C9" s="4">
        <v>250833.16</v>
      </c>
      <c r="D9" s="5">
        <v>223850.26000000024</v>
      </c>
      <c r="E9" s="5">
        <v>26982.899999999998</v>
      </c>
      <c r="F9" s="6">
        <v>0.89242690240796008</v>
      </c>
      <c r="G9" s="6">
        <v>0.10757309759204085</v>
      </c>
      <c r="H9" s="4">
        <v>0</v>
      </c>
    </row>
    <row r="10" spans="1:12" x14ac:dyDescent="0.25">
      <c r="A10" s="2">
        <v>2020</v>
      </c>
      <c r="B10" s="3" t="s">
        <v>8</v>
      </c>
      <c r="C10" s="4">
        <v>394651.98</v>
      </c>
      <c r="D10" s="5">
        <v>359408.08999999979</v>
      </c>
      <c r="E10" s="5">
        <v>35243.889999999992</v>
      </c>
      <c r="F10" s="6">
        <v>0.9106962797956818</v>
      </c>
      <c r="G10" s="6">
        <v>8.9303720204317719E-2</v>
      </c>
      <c r="H10" s="4">
        <v>0</v>
      </c>
    </row>
    <row r="11" spans="1:12" x14ac:dyDescent="0.25">
      <c r="A11" s="2">
        <v>2021</v>
      </c>
      <c r="B11" s="3" t="s">
        <v>8</v>
      </c>
      <c r="C11" s="4">
        <v>382916</v>
      </c>
      <c r="D11" s="5">
        <v>326742.22000000032</v>
      </c>
      <c r="E11" s="5">
        <v>56173.780000000006</v>
      </c>
      <c r="F11" s="6">
        <v>0.85329999268769219</v>
      </c>
      <c r="G11" s="6">
        <v>0.14670000731230873</v>
      </c>
      <c r="H11" s="4">
        <v>0</v>
      </c>
    </row>
    <row r="12" spans="1:12" x14ac:dyDescent="0.25">
      <c r="A12" s="2"/>
      <c r="B12" s="3"/>
      <c r="C12" s="4"/>
      <c r="D12" s="5"/>
      <c r="E12" s="5"/>
      <c r="F12" s="6"/>
      <c r="G12" s="6"/>
      <c r="H12" s="4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19BD85-83F1-49F0-AE42-D119235A0EDA}">
  <dimension ref="A1:K12"/>
  <sheetViews>
    <sheetView workbookViewId="0"/>
  </sheetViews>
  <sheetFormatPr defaultRowHeight="15" x14ac:dyDescent="0.25"/>
  <cols>
    <col min="1" max="1" width="8.42578125" bestFit="1" customWidth="1"/>
    <col min="2" max="2" width="5" bestFit="1" customWidth="1"/>
    <col min="3" max="3" width="10.85546875" bestFit="1" customWidth="1"/>
    <col min="4" max="5" width="9.85546875" bestFit="1" customWidth="1"/>
    <col min="6" max="7" width="6.85546875" bestFit="1" customWidth="1"/>
    <col min="8" max="8" width="10.7109375" bestFit="1" customWidth="1"/>
    <col min="10" max="10" width="21.42578125" bestFit="1" customWidth="1"/>
    <col min="11" max="11" width="14.28515625" bestFit="1" customWidth="1"/>
  </cols>
  <sheetData>
    <row r="1" spans="1:11" x14ac:dyDescent="0.25">
      <c r="A1" s="15" t="s">
        <v>0</v>
      </c>
      <c r="B1" s="15" t="s">
        <v>1</v>
      </c>
      <c r="C1" s="15" t="s">
        <v>2</v>
      </c>
      <c r="D1" s="15" t="s">
        <v>3</v>
      </c>
      <c r="E1" s="15" t="s">
        <v>4</v>
      </c>
      <c r="F1" s="15" t="s">
        <v>5</v>
      </c>
      <c r="G1" s="15" t="s">
        <v>6</v>
      </c>
      <c r="H1" s="15" t="s">
        <v>7</v>
      </c>
      <c r="J1" s="10" t="s">
        <v>18</v>
      </c>
      <c r="K1" s="11"/>
    </row>
    <row r="2" spans="1:11" x14ac:dyDescent="0.25">
      <c r="A2" s="16">
        <v>2012</v>
      </c>
      <c r="B2" s="17" t="s">
        <v>8</v>
      </c>
      <c r="C2" s="18">
        <v>67018.91</v>
      </c>
      <c r="D2" s="19">
        <v>22394.619999999988</v>
      </c>
      <c r="E2" s="19">
        <v>44624.290000000023</v>
      </c>
      <c r="F2" s="20">
        <v>0.33415374854649216</v>
      </c>
      <c r="G2" s="20">
        <v>0.66584625145350795</v>
      </c>
      <c r="H2" s="18">
        <v>0</v>
      </c>
      <c r="J2" s="7" t="s">
        <v>10</v>
      </c>
      <c r="K2" s="12">
        <f>SUM(D2:D11)</f>
        <v>1504000.52</v>
      </c>
    </row>
    <row r="3" spans="1:11" x14ac:dyDescent="0.25">
      <c r="A3" s="16">
        <v>2013</v>
      </c>
      <c r="B3" s="17" t="s">
        <v>8</v>
      </c>
      <c r="C3" s="18">
        <v>181457.41</v>
      </c>
      <c r="D3" s="19">
        <v>114181.43999999997</v>
      </c>
      <c r="E3" s="19">
        <v>67275.969999999987</v>
      </c>
      <c r="F3" s="20">
        <v>0.62924649921984432</v>
      </c>
      <c r="G3" s="20">
        <v>0.37075350078015545</v>
      </c>
      <c r="H3" s="18">
        <v>0</v>
      </c>
      <c r="J3" s="7" t="s">
        <v>11</v>
      </c>
      <c r="K3" s="12">
        <f>SUM(E2:E11)</f>
        <v>655279.46000000008</v>
      </c>
    </row>
    <row r="4" spans="1:11" x14ac:dyDescent="0.25">
      <c r="A4" s="16">
        <v>2014</v>
      </c>
      <c r="B4" s="17" t="s">
        <v>8</v>
      </c>
      <c r="C4" s="18">
        <v>275345.88</v>
      </c>
      <c r="D4" s="19">
        <v>222888.18999999994</v>
      </c>
      <c r="E4" s="19">
        <v>52457.690000000024</v>
      </c>
      <c r="F4" s="20">
        <v>0.80948438378667564</v>
      </c>
      <c r="G4" s="20">
        <v>0.19051561621332422</v>
      </c>
      <c r="H4" s="18">
        <v>0</v>
      </c>
      <c r="J4" s="7" t="s">
        <v>12</v>
      </c>
      <c r="K4" s="12">
        <f>SUM(D2:E11)</f>
        <v>2159279.98</v>
      </c>
    </row>
    <row r="5" spans="1:11" x14ac:dyDescent="0.25">
      <c r="A5" s="16">
        <v>2015</v>
      </c>
      <c r="B5" s="17" t="s">
        <v>8</v>
      </c>
      <c r="C5" s="18">
        <v>391274.11</v>
      </c>
      <c r="D5" s="19">
        <v>324125.60000000009</v>
      </c>
      <c r="E5" s="19">
        <v>67148.510000000038</v>
      </c>
      <c r="F5" s="20">
        <v>0.82838499076772576</v>
      </c>
      <c r="G5" s="20">
        <v>0.17161500923227463</v>
      </c>
      <c r="H5" s="18">
        <v>0</v>
      </c>
      <c r="J5" s="7"/>
      <c r="K5" s="8"/>
    </row>
    <row r="6" spans="1:11" x14ac:dyDescent="0.25">
      <c r="A6" s="16">
        <v>2016</v>
      </c>
      <c r="B6" s="17" t="s">
        <v>8</v>
      </c>
      <c r="C6" s="18">
        <v>223390.33</v>
      </c>
      <c r="D6" s="19">
        <v>166548.53000000006</v>
      </c>
      <c r="E6" s="19">
        <v>56841.800000000017</v>
      </c>
      <c r="F6" s="20">
        <v>0.74554941567972111</v>
      </c>
      <c r="G6" s="20">
        <v>0.25445058432027928</v>
      </c>
      <c r="H6" s="18">
        <v>0</v>
      </c>
      <c r="J6" s="7" t="s">
        <v>13</v>
      </c>
      <c r="K6" s="13">
        <f>K2/K4</f>
        <v>0.69652871972628583</v>
      </c>
    </row>
    <row r="7" spans="1:11" x14ac:dyDescent="0.25">
      <c r="A7" s="16">
        <v>2017</v>
      </c>
      <c r="B7" s="17" t="s">
        <v>8</v>
      </c>
      <c r="C7" s="18">
        <v>182293.28</v>
      </c>
      <c r="D7" s="19">
        <v>133520.52999999997</v>
      </c>
      <c r="E7" s="19">
        <v>48772.750000000015</v>
      </c>
      <c r="F7" s="20">
        <v>0.73244899647425277</v>
      </c>
      <c r="G7" s="20">
        <v>0.26755100352574718</v>
      </c>
      <c r="H7" s="18">
        <v>0</v>
      </c>
      <c r="J7" s="7" t="s">
        <v>14</v>
      </c>
      <c r="K7" s="13">
        <f>K3/K4</f>
        <v>0.30347128027371423</v>
      </c>
    </row>
    <row r="8" spans="1:11" x14ac:dyDescent="0.25">
      <c r="A8" s="16">
        <v>2018</v>
      </c>
      <c r="B8" s="17" t="s">
        <v>8</v>
      </c>
      <c r="C8" s="18">
        <v>279232.69</v>
      </c>
      <c r="D8" s="19">
        <v>169228.14000000013</v>
      </c>
      <c r="E8" s="19">
        <v>110004.55000000003</v>
      </c>
      <c r="F8" s="20">
        <v>0.60604702121374154</v>
      </c>
      <c r="G8" s="20">
        <v>0.39395297878625901</v>
      </c>
      <c r="H8" s="18">
        <v>0</v>
      </c>
      <c r="J8" s="9" t="s">
        <v>15</v>
      </c>
      <c r="K8" s="14">
        <f>SUM(K6:K7)</f>
        <v>1</v>
      </c>
    </row>
    <row r="9" spans="1:11" x14ac:dyDescent="0.25">
      <c r="A9" s="16">
        <v>2019</v>
      </c>
      <c r="B9" s="17" t="s">
        <v>8</v>
      </c>
      <c r="C9" s="18">
        <v>170958.86</v>
      </c>
      <c r="D9" s="19">
        <v>109919.23999999999</v>
      </c>
      <c r="E9" s="19">
        <v>61039.619999999952</v>
      </c>
      <c r="F9" s="20">
        <v>0.64295725883993382</v>
      </c>
      <c r="G9" s="20">
        <v>0.35704274116006596</v>
      </c>
      <c r="H9" s="18">
        <v>0</v>
      </c>
    </row>
    <row r="10" spans="1:11" x14ac:dyDescent="0.25">
      <c r="A10" s="16">
        <v>2020</v>
      </c>
      <c r="B10" s="17" t="s">
        <v>8</v>
      </c>
      <c r="C10" s="18">
        <v>280561.40999999997</v>
      </c>
      <c r="D10" s="19">
        <v>201259.39999999994</v>
      </c>
      <c r="E10" s="19">
        <v>79302.009999999995</v>
      </c>
      <c r="F10" s="20">
        <v>0.71734526854566338</v>
      </c>
      <c r="G10" s="20">
        <v>0.28265473145433651</v>
      </c>
      <c r="H10" s="18">
        <v>0</v>
      </c>
    </row>
    <row r="11" spans="1:11" x14ac:dyDescent="0.25">
      <c r="A11" s="16">
        <v>2021</v>
      </c>
      <c r="B11" s="17" t="s">
        <v>8</v>
      </c>
      <c r="C11" s="18">
        <v>109297.23</v>
      </c>
      <c r="D11" s="19">
        <v>39934.830000000031</v>
      </c>
      <c r="E11" s="19">
        <v>67812.26999999999</v>
      </c>
      <c r="F11" s="20">
        <v>0.36537824426108539</v>
      </c>
      <c r="G11" s="20">
        <v>0.62043905412790412</v>
      </c>
      <c r="H11" s="18">
        <v>1550.13</v>
      </c>
    </row>
    <row r="12" spans="1:11" x14ac:dyDescent="0.25">
      <c r="A12" s="16"/>
      <c r="B12" s="17"/>
      <c r="C12" s="18"/>
      <c r="D12" s="19"/>
      <c r="E12" s="19"/>
      <c r="F12" s="20"/>
      <c r="G12" s="20"/>
      <c r="H12" s="18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E36854-BACF-499A-8154-64F021B56A45}">
  <dimension ref="A1:K12"/>
  <sheetViews>
    <sheetView workbookViewId="0"/>
  </sheetViews>
  <sheetFormatPr defaultRowHeight="15" x14ac:dyDescent="0.25"/>
  <cols>
    <col min="1" max="1" width="8.42578125" bestFit="1" customWidth="1"/>
    <col min="2" max="2" width="5" bestFit="1" customWidth="1"/>
    <col min="3" max="3" width="10.85546875" bestFit="1" customWidth="1"/>
    <col min="4" max="4" width="9.85546875" bestFit="1" customWidth="1"/>
    <col min="5" max="5" width="8.85546875" bestFit="1" customWidth="1"/>
    <col min="6" max="7" width="6.85546875" bestFit="1" customWidth="1"/>
    <col min="8" max="8" width="10.7109375" bestFit="1" customWidth="1"/>
    <col min="10" max="10" width="14.140625" bestFit="1" customWidth="1"/>
    <col min="11" max="11" width="13.5703125" bestFit="1" customWidth="1"/>
  </cols>
  <sheetData>
    <row r="1" spans="1:11" x14ac:dyDescent="0.25">
      <c r="A1" s="21" t="s">
        <v>0</v>
      </c>
      <c r="B1" s="21" t="s">
        <v>1</v>
      </c>
      <c r="C1" s="21" t="s">
        <v>2</v>
      </c>
      <c r="D1" s="21" t="s">
        <v>3</v>
      </c>
      <c r="E1" s="21" t="s">
        <v>4</v>
      </c>
      <c r="F1" s="21" t="s">
        <v>5</v>
      </c>
      <c r="G1" s="21" t="s">
        <v>6</v>
      </c>
      <c r="H1" s="21" t="s">
        <v>7</v>
      </c>
      <c r="J1" s="10" t="s">
        <v>17</v>
      </c>
      <c r="K1" s="11"/>
    </row>
    <row r="2" spans="1:11" x14ac:dyDescent="0.25">
      <c r="A2" s="22">
        <v>2012</v>
      </c>
      <c r="B2" s="23" t="s">
        <v>8</v>
      </c>
      <c r="C2" s="24">
        <v>16366.82</v>
      </c>
      <c r="D2" s="25">
        <v>8026.7899999999881</v>
      </c>
      <c r="E2" s="25">
        <v>8340.0299999999897</v>
      </c>
      <c r="F2" s="26">
        <v>0.4904306395500157</v>
      </c>
      <c r="G2" s="26">
        <v>0.50956936044998291</v>
      </c>
      <c r="H2" s="24">
        <v>0</v>
      </c>
      <c r="J2" s="7" t="s">
        <v>10</v>
      </c>
      <c r="K2" s="12">
        <f>SUM(D2:D11)</f>
        <v>132726.245</v>
      </c>
    </row>
    <row r="3" spans="1:11" x14ac:dyDescent="0.25">
      <c r="A3" s="22">
        <v>2013</v>
      </c>
      <c r="B3" s="23" t="s">
        <v>8</v>
      </c>
      <c r="C3" s="24">
        <v>32951.550000000003</v>
      </c>
      <c r="D3" s="25">
        <v>16455.915000000005</v>
      </c>
      <c r="E3" s="25">
        <v>16495.635000000006</v>
      </c>
      <c r="F3" s="26">
        <v>0.49939729694050822</v>
      </c>
      <c r="G3" s="26">
        <v>0.50060270305949206</v>
      </c>
      <c r="H3" s="24">
        <v>0</v>
      </c>
      <c r="J3" s="7" t="s">
        <v>11</v>
      </c>
      <c r="K3" s="12">
        <f>SUM(E2:E11)</f>
        <v>135336.59499999997</v>
      </c>
    </row>
    <row r="4" spans="1:11" x14ac:dyDescent="0.25">
      <c r="A4" s="22">
        <v>2014</v>
      </c>
      <c r="B4" s="23" t="s">
        <v>8</v>
      </c>
      <c r="C4" s="24">
        <v>22134.75</v>
      </c>
      <c r="D4" s="25">
        <v>10728.580000000004</v>
      </c>
      <c r="E4" s="25">
        <v>11406.17</v>
      </c>
      <c r="F4" s="26">
        <v>0.48469397666565034</v>
      </c>
      <c r="G4" s="26">
        <v>0.51530602333434983</v>
      </c>
      <c r="H4" s="24">
        <v>0</v>
      </c>
      <c r="J4" s="7" t="s">
        <v>12</v>
      </c>
      <c r="K4" s="12">
        <f>SUM(D2:E11)</f>
        <v>268062.83999999997</v>
      </c>
    </row>
    <row r="5" spans="1:11" x14ac:dyDescent="0.25">
      <c r="A5" s="22">
        <v>2015</v>
      </c>
      <c r="B5" s="23" t="s">
        <v>8</v>
      </c>
      <c r="C5" s="24">
        <v>25687.14</v>
      </c>
      <c r="D5" s="25">
        <v>12706.229999999989</v>
      </c>
      <c r="E5" s="25">
        <v>12980.909999999985</v>
      </c>
      <c r="F5" s="26">
        <v>0.49465335572586083</v>
      </c>
      <c r="G5" s="26">
        <v>0.50534664427413822</v>
      </c>
      <c r="H5" s="24">
        <v>0</v>
      </c>
      <c r="J5" s="7"/>
      <c r="K5" s="8"/>
    </row>
    <row r="6" spans="1:11" x14ac:dyDescent="0.25">
      <c r="A6" s="22">
        <v>2016</v>
      </c>
      <c r="B6" s="23" t="s">
        <v>8</v>
      </c>
      <c r="C6" s="24">
        <v>24605.42</v>
      </c>
      <c r="D6" s="25">
        <v>12210.334999999979</v>
      </c>
      <c r="E6" s="25">
        <v>12395.084999999975</v>
      </c>
      <c r="F6" s="26">
        <v>0.49624574585599351</v>
      </c>
      <c r="G6" s="26">
        <v>0.50375425414400476</v>
      </c>
      <c r="H6" s="24">
        <v>0</v>
      </c>
      <c r="J6" s="7" t="s">
        <v>13</v>
      </c>
      <c r="K6" s="13">
        <f>K2/K4</f>
        <v>0.49513108568125297</v>
      </c>
    </row>
    <row r="7" spans="1:11" x14ac:dyDescent="0.25">
      <c r="A7" s="22">
        <v>2017</v>
      </c>
      <c r="B7" s="23" t="s">
        <v>8</v>
      </c>
      <c r="C7" s="24">
        <v>14548.04</v>
      </c>
      <c r="D7" s="25">
        <v>7143.6850000000049</v>
      </c>
      <c r="E7" s="25">
        <v>7404.3550000000068</v>
      </c>
      <c r="F7" s="26">
        <v>0.49104106120137175</v>
      </c>
      <c r="G7" s="26">
        <v>0.50895893879862897</v>
      </c>
      <c r="H7" s="24">
        <v>0</v>
      </c>
      <c r="J7" s="7" t="s">
        <v>14</v>
      </c>
      <c r="K7" s="13">
        <f>K3/K4</f>
        <v>0.50486891431874703</v>
      </c>
    </row>
    <row r="8" spans="1:11" x14ac:dyDescent="0.25">
      <c r="A8" s="22">
        <v>2018</v>
      </c>
      <c r="B8" s="23" t="s">
        <v>8</v>
      </c>
      <c r="C8" s="24">
        <v>21810.09</v>
      </c>
      <c r="D8" s="25">
        <v>10850.295</v>
      </c>
      <c r="E8" s="25">
        <v>10959.795000000002</v>
      </c>
      <c r="F8" s="26">
        <v>0.49748969399025866</v>
      </c>
      <c r="G8" s="26">
        <v>0.50251030600974145</v>
      </c>
      <c r="H8" s="24">
        <v>0</v>
      </c>
      <c r="J8" s="9" t="s">
        <v>15</v>
      </c>
      <c r="K8" s="14">
        <f>SUM(K6:K7)</f>
        <v>1</v>
      </c>
    </row>
    <row r="9" spans="1:11" x14ac:dyDescent="0.25">
      <c r="A9" s="22">
        <v>2019</v>
      </c>
      <c r="B9" s="23" t="s">
        <v>8</v>
      </c>
      <c r="C9" s="24">
        <v>31083.73</v>
      </c>
      <c r="D9" s="25">
        <v>15454.640000000027</v>
      </c>
      <c r="E9" s="25">
        <v>15629.090000000026</v>
      </c>
      <c r="F9" s="26">
        <v>0.49719386959029777</v>
      </c>
      <c r="G9" s="26">
        <v>0.5028061304097039</v>
      </c>
      <c r="H9" s="24">
        <v>0</v>
      </c>
    </row>
    <row r="10" spans="1:11" x14ac:dyDescent="0.25">
      <c r="A10" s="22">
        <v>2020</v>
      </c>
      <c r="B10" s="23" t="s">
        <v>8</v>
      </c>
      <c r="C10" s="24">
        <v>29451.16</v>
      </c>
      <c r="D10" s="25">
        <v>14632.770000000006</v>
      </c>
      <c r="E10" s="25">
        <v>14818.390000000005</v>
      </c>
      <c r="F10" s="26">
        <v>0.4968486810027179</v>
      </c>
      <c r="G10" s="26">
        <v>0.50315131899728249</v>
      </c>
      <c r="H10" s="24">
        <v>0</v>
      </c>
    </row>
    <row r="11" spans="1:11" x14ac:dyDescent="0.25">
      <c r="A11" s="22">
        <v>2021</v>
      </c>
      <c r="B11" s="23" t="s">
        <v>8</v>
      </c>
      <c r="C11" s="24">
        <v>49424.14</v>
      </c>
      <c r="D11" s="25">
        <v>24517.004999999976</v>
      </c>
      <c r="E11" s="25">
        <v>24907.13499999998</v>
      </c>
      <c r="F11" s="26">
        <v>0.49605324442671084</v>
      </c>
      <c r="G11" s="26">
        <v>0.50394675557328827</v>
      </c>
      <c r="H11" s="24">
        <v>0</v>
      </c>
    </row>
    <row r="12" spans="1:11" x14ac:dyDescent="0.25">
      <c r="A12" s="22"/>
      <c r="B12" s="23"/>
      <c r="C12" s="24"/>
      <c r="D12" s="25"/>
      <c r="E12" s="25"/>
      <c r="F12" s="26"/>
      <c r="G12" s="26"/>
      <c r="H12" s="24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44E23F-F3D8-4F7B-A0D2-7A49E6EBFAEC}">
  <dimension ref="A1:K12"/>
  <sheetViews>
    <sheetView workbookViewId="0"/>
  </sheetViews>
  <sheetFormatPr defaultRowHeight="15" x14ac:dyDescent="0.25"/>
  <cols>
    <col min="1" max="1" width="8.42578125" bestFit="1" customWidth="1"/>
    <col min="2" max="2" width="5" bestFit="1" customWidth="1"/>
    <col min="3" max="3" width="12.28515625" bestFit="1" customWidth="1"/>
    <col min="4" max="5" width="9.85546875" bestFit="1" customWidth="1"/>
    <col min="6" max="7" width="6.85546875" bestFit="1" customWidth="1"/>
    <col min="8" max="8" width="10.7109375" bestFit="1" customWidth="1"/>
    <col min="10" max="10" width="14.140625" bestFit="1" customWidth="1"/>
    <col min="11" max="11" width="14.28515625" bestFit="1" customWidth="1"/>
  </cols>
  <sheetData>
    <row r="1" spans="1:11" x14ac:dyDescent="0.25">
      <c r="A1" s="27" t="s">
        <v>0</v>
      </c>
      <c r="B1" s="27" t="s">
        <v>1</v>
      </c>
      <c r="C1" s="27" t="s">
        <v>2</v>
      </c>
      <c r="D1" s="27" t="s">
        <v>3</v>
      </c>
      <c r="E1" s="27" t="s">
        <v>4</v>
      </c>
      <c r="F1" s="27" t="s">
        <v>5</v>
      </c>
      <c r="G1" s="27" t="s">
        <v>6</v>
      </c>
      <c r="H1" s="27" t="s">
        <v>7</v>
      </c>
      <c r="J1" s="10" t="s">
        <v>19</v>
      </c>
      <c r="K1" s="11"/>
    </row>
    <row r="2" spans="1:11" x14ac:dyDescent="0.25">
      <c r="A2" s="28">
        <v>2012</v>
      </c>
      <c r="B2" s="29" t="s">
        <v>8</v>
      </c>
      <c r="C2" s="30">
        <v>275284.07</v>
      </c>
      <c r="D2" s="31">
        <v>146926.34999999998</v>
      </c>
      <c r="E2" s="31">
        <v>128357.71999999994</v>
      </c>
      <c r="F2" s="32">
        <v>0.53372630679283395</v>
      </c>
      <c r="G2" s="32">
        <v>0.46627369320716577</v>
      </c>
      <c r="H2" s="30">
        <v>0</v>
      </c>
      <c r="J2" s="7" t="s">
        <v>10</v>
      </c>
      <c r="K2" s="12">
        <f>SUM(D2:D11)</f>
        <v>3180002.47</v>
      </c>
    </row>
    <row r="3" spans="1:11" x14ac:dyDescent="0.25">
      <c r="A3" s="28">
        <v>2013</v>
      </c>
      <c r="B3" s="29" t="s">
        <v>8</v>
      </c>
      <c r="C3" s="30">
        <v>416405.51</v>
      </c>
      <c r="D3" s="31">
        <v>196457.19999999987</v>
      </c>
      <c r="E3" s="31">
        <v>219948.31000000006</v>
      </c>
      <c r="F3" s="32">
        <v>0.47179298852217366</v>
      </c>
      <c r="G3" s="32">
        <v>0.52820701147782612</v>
      </c>
      <c r="H3" s="30">
        <v>0</v>
      </c>
      <c r="J3" s="7" t="s">
        <v>11</v>
      </c>
      <c r="K3" s="12">
        <f>SUM(E2:E11)</f>
        <v>2769362.8</v>
      </c>
    </row>
    <row r="4" spans="1:11" x14ac:dyDescent="0.25">
      <c r="A4" s="28">
        <v>2014</v>
      </c>
      <c r="B4" s="29" t="s">
        <v>8</v>
      </c>
      <c r="C4" s="30">
        <v>490259.16</v>
      </c>
      <c r="D4" s="31">
        <v>266410.56</v>
      </c>
      <c r="E4" s="31">
        <v>223848.60000000006</v>
      </c>
      <c r="F4" s="32">
        <v>0.54340761323052078</v>
      </c>
      <c r="G4" s="32">
        <v>0.45659238676947939</v>
      </c>
      <c r="H4" s="30">
        <v>0</v>
      </c>
      <c r="J4" s="7" t="s">
        <v>12</v>
      </c>
      <c r="K4" s="12">
        <f>SUM(D2:E11)</f>
        <v>5949365.2700000005</v>
      </c>
    </row>
    <row r="5" spans="1:11" x14ac:dyDescent="0.25">
      <c r="A5" s="28">
        <v>2015</v>
      </c>
      <c r="B5" s="29" t="s">
        <v>8</v>
      </c>
      <c r="C5" s="30">
        <v>617996.46</v>
      </c>
      <c r="D5" s="31">
        <v>351616.72999999992</v>
      </c>
      <c r="E5" s="31">
        <v>266379.73000000004</v>
      </c>
      <c r="F5" s="32">
        <v>0.56896236913719533</v>
      </c>
      <c r="G5" s="32">
        <v>0.43103763086280472</v>
      </c>
      <c r="H5" s="30">
        <v>0</v>
      </c>
      <c r="J5" s="7"/>
      <c r="K5" s="8"/>
    </row>
    <row r="6" spans="1:11" x14ac:dyDescent="0.25">
      <c r="A6" s="28">
        <v>2016</v>
      </c>
      <c r="B6" s="29" t="s">
        <v>8</v>
      </c>
      <c r="C6" s="30">
        <v>507032.43</v>
      </c>
      <c r="D6" s="31">
        <v>264392.17</v>
      </c>
      <c r="E6" s="31">
        <v>242640.25999999995</v>
      </c>
      <c r="F6" s="32">
        <v>0.52145021571894323</v>
      </c>
      <c r="G6" s="32">
        <v>0.47854978428105666</v>
      </c>
      <c r="H6" s="30">
        <v>0</v>
      </c>
      <c r="J6" s="7" t="s">
        <v>13</v>
      </c>
      <c r="K6" s="13">
        <f>K2/K4</f>
        <v>0.53451121685792879</v>
      </c>
    </row>
    <row r="7" spans="1:11" x14ac:dyDescent="0.25">
      <c r="A7" s="28">
        <v>2017</v>
      </c>
      <c r="B7" s="29" t="s">
        <v>8</v>
      </c>
      <c r="C7" s="30">
        <v>406071.39</v>
      </c>
      <c r="D7" s="31">
        <v>171192.55999999991</v>
      </c>
      <c r="E7" s="31">
        <v>234878.82999999996</v>
      </c>
      <c r="F7" s="32">
        <v>0.42158242175101257</v>
      </c>
      <c r="G7" s="32">
        <v>0.5784175782489871</v>
      </c>
      <c r="H7" s="30">
        <v>0</v>
      </c>
      <c r="J7" s="7" t="s">
        <v>14</v>
      </c>
      <c r="K7" s="13">
        <f>K3/K4</f>
        <v>0.46548878314207115</v>
      </c>
    </row>
    <row r="8" spans="1:11" x14ac:dyDescent="0.25">
      <c r="A8" s="28">
        <v>2018</v>
      </c>
      <c r="B8" s="29" t="s">
        <v>8</v>
      </c>
      <c r="C8" s="30">
        <v>703677.3</v>
      </c>
      <c r="D8" s="31">
        <v>347405.70000000007</v>
      </c>
      <c r="E8" s="31">
        <v>356271.6</v>
      </c>
      <c r="F8" s="32">
        <v>0.49370030836578083</v>
      </c>
      <c r="G8" s="32">
        <v>0.50629969163421917</v>
      </c>
      <c r="H8" s="30">
        <v>0</v>
      </c>
      <c r="J8" s="9" t="s">
        <v>15</v>
      </c>
      <c r="K8" s="14">
        <f>SUM(K6:K7)</f>
        <v>1</v>
      </c>
    </row>
    <row r="9" spans="1:11" x14ac:dyDescent="0.25">
      <c r="A9" s="28">
        <v>2019</v>
      </c>
      <c r="B9" s="29" t="s">
        <v>8</v>
      </c>
      <c r="C9" s="30">
        <v>743837.24</v>
      </c>
      <c r="D9" s="31">
        <v>401118.1500000002</v>
      </c>
      <c r="E9" s="31">
        <v>342719.08999999979</v>
      </c>
      <c r="F9" s="32">
        <v>0.53925526772496657</v>
      </c>
      <c r="G9" s="32">
        <v>0.46074473227503343</v>
      </c>
      <c r="H9" s="30">
        <v>0</v>
      </c>
    </row>
    <row r="10" spans="1:11" x14ac:dyDescent="0.25">
      <c r="A10" s="28">
        <v>2020</v>
      </c>
      <c r="B10" s="29" t="s">
        <v>8</v>
      </c>
      <c r="C10" s="30">
        <v>998540.69</v>
      </c>
      <c r="D10" s="31">
        <v>624671.19000000029</v>
      </c>
      <c r="E10" s="31">
        <v>373869.5</v>
      </c>
      <c r="F10" s="32">
        <v>0.62558411114924151</v>
      </c>
      <c r="G10" s="32">
        <v>0.37441588885075883</v>
      </c>
      <c r="H10" s="30">
        <v>0</v>
      </c>
    </row>
    <row r="11" spans="1:11" x14ac:dyDescent="0.25">
      <c r="A11" s="28">
        <v>2021</v>
      </c>
      <c r="B11" s="29" t="s">
        <v>8</v>
      </c>
      <c r="C11" s="30">
        <v>790261.02</v>
      </c>
      <c r="D11" s="31">
        <v>409811.85999999975</v>
      </c>
      <c r="E11" s="31">
        <v>380449.1599999998</v>
      </c>
      <c r="F11" s="32">
        <v>0.51857784912635541</v>
      </c>
      <c r="G11" s="32">
        <v>0.48142215087364398</v>
      </c>
      <c r="H11" s="30">
        <v>0</v>
      </c>
    </row>
    <row r="12" spans="1:11" x14ac:dyDescent="0.25">
      <c r="A12" s="28"/>
      <c r="B12" s="29"/>
      <c r="C12" s="30"/>
      <c r="D12" s="31"/>
      <c r="E12" s="31"/>
      <c r="F12" s="32"/>
      <c r="G12" s="32"/>
      <c r="H12" s="30"/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8D109B381DF0A9479BB07F4F14374B16" ma:contentTypeVersion="24" ma:contentTypeDescription="" ma:contentTypeScope="" ma:versionID="4ced5c8c8a052643cd2d5f793224e06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2023-04-10T07:00:00+00:00</OpenedDate>
    <SignificantOrder xmlns="dc463f71-b30c-4ab2-9473-d307f9d35888">false</SignificantOrder>
    <Date1 xmlns="dc463f71-b30c-4ab2-9473-d307f9d35888">2023-04-10T07:00:00+00:00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PacifiCorp</CaseCompanyNames>
    <Nickname xmlns="http://schemas.microsoft.com/sharepoint/v3" xsi:nil="true"/>
    <DocketNumber xmlns="dc463f71-b30c-4ab2-9473-d307f9d35888">230172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8298CD4B-6840-498C-92DF-3FAEA47C87CA}"/>
</file>

<file path=customXml/itemProps2.xml><?xml version="1.0" encoding="utf-8"?>
<ds:datastoreItem xmlns:ds="http://schemas.openxmlformats.org/officeDocument/2006/customXml" ds:itemID="{2866172C-4FFF-43C0-AE9A-B4B0C6F92D79}"/>
</file>

<file path=customXml/itemProps3.xml><?xml version="1.0" encoding="utf-8"?>
<ds:datastoreItem xmlns:ds="http://schemas.openxmlformats.org/officeDocument/2006/customXml" ds:itemID="{F2F02D91-5490-47CF-ABAA-38AF32B6E4F2}"/>
</file>

<file path=customXml/itemProps4.xml><?xml version="1.0" encoding="utf-8"?>
<ds:datastoreItem xmlns:ds="http://schemas.openxmlformats.org/officeDocument/2006/customXml" ds:itemID="{40B7C892-017C-4756-AF49-7EFC510E012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Pri-Sec Split</vt:lpstr>
      <vt:lpstr>364</vt:lpstr>
      <vt:lpstr>365</vt:lpstr>
      <vt:lpstr>366</vt:lpstr>
      <vt:lpstr>367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Pratt, Christine (PacifiCorp)</dc:creator>
  <cp:lastModifiedBy>Meredith, Robert</cp:lastModifiedBy>
  <dcterms:created xsi:type="dcterms:W3CDTF">2022-12-01T22:35:15Z</dcterms:created>
  <dcterms:modified xsi:type="dcterms:W3CDTF">2023-03-17T16:48:11Z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0x0101006E56B4D1795A2E4DB2F0B01679ED314A008D109B381DF0A9479BB07F4F14374B16</vt:lpwstr>
  </property>
  <property fmtid="{D5CDD505-2E9C-101B-9397-08002B2CF9AE}" pid="3" name="_docset_NoMedatataSyncRequired">
    <vt:lpwstr>False</vt:lpwstr>
  </property>
</Properties>
</file>