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1. Nov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66" i="2" l="1"/>
  <c r="D73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<sst xmlns="http://schemas.openxmlformats.org/spreadsheetml/2006/main" count="78" uniqueCount="34">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</sst>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88</xdr:row>
      <xdr:rowOff>76200</xdr:rowOff>
    </xdr:from>
    <xdr:to>
      <xdr:col>13</xdr:col>
      <xdr:colOff>501650</xdr:colOff>
      <xdr:row>119</xdr:row>
      <xdr:rowOff>102695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817350"/>
          <a:ext cx="9144000" cy="426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18" sqref="D18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7" t="s">
        <v>25</v>
      </c>
      <c r="B1" s="58"/>
      <c r="C1" s="58"/>
      <c r="D1" s="58"/>
    </row>
    <row r="2" spans="1:13" x14ac:dyDescent="0.25">
      <c r="A2" s="57" t="s">
        <v>27</v>
      </c>
      <c r="B2" s="58"/>
      <c r="C2" s="58"/>
      <c r="D2" s="58"/>
    </row>
    <row r="3" spans="1:13" x14ac:dyDescent="0.25">
      <c r="A3" s="59">
        <f>D8</f>
        <v>44500</v>
      </c>
      <c r="B3" s="60" t="s">
        <v>26</v>
      </c>
      <c r="C3" s="60"/>
      <c r="D3" s="60"/>
    </row>
    <row r="4" spans="1:13" x14ac:dyDescent="0.25">
      <c r="A4" s="61">
        <f>YEAR(D8)</f>
        <v>2021</v>
      </c>
      <c r="B4" s="62"/>
      <c r="C4" s="62"/>
      <c r="D4" s="62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44500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238316.61000000004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-175043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877.03</v>
      </c>
      <c r="E16" s="15"/>
      <c r="F16" s="16"/>
    </row>
    <row r="17" spans="1:14" x14ac:dyDescent="0.25">
      <c r="A17" s="6"/>
      <c r="B17" s="6" t="s">
        <v>6</v>
      </c>
      <c r="C17" s="6"/>
      <c r="D17" s="19">
        <v>-3359.05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-177525.02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60791.590000000055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2455293.29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-1403025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9324.67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16374.08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-1377326.25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1077967.04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47435174.38000001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-1698171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114107.34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-1584063.66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45851110.720000014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15748718.610000001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705764.8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705764.8</v>
      </c>
      <c r="E55" s="15"/>
    </row>
    <row r="56" spans="1:14" x14ac:dyDescent="0.25">
      <c r="A56" s="6"/>
      <c r="B56" s="6" t="s">
        <v>8</v>
      </c>
      <c r="C56" s="6"/>
      <c r="D56" s="35">
        <f>+D55+D50</f>
        <v>16454483.410000002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-9738253.3800000008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5083461.07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5083461.07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-4654792.3100000005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120209.46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43533.62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43533.62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163743.08000000002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8815.1800000000021</v>
      </c>
      <c r="E77" s="15"/>
      <c r="F77" s="2"/>
    </row>
    <row r="78" spans="1:14" x14ac:dyDescent="0.25">
      <c r="A78" s="30"/>
      <c r="B78" s="6" t="s">
        <v>21</v>
      </c>
      <c r="C78" s="30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-26427.61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SUM(D78:H79)</f>
        <v>-26427.61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-17612.43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56268274.150000006</v>
      </c>
      <c r="E84" s="15"/>
      <c r="F84" s="43">
        <f>SUM(D12,D22,D32,D50,D59,D70,D77)</f>
        <v>8833099.7700000014</v>
      </c>
      <c r="G84" s="44">
        <f>+F84-D84</f>
        <v>-47435174.380000003</v>
      </c>
      <c r="I84" s="56"/>
      <c r="J84" s="55"/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2667416.9500000007</v>
      </c>
      <c r="E85" s="15"/>
      <c r="F85" s="46">
        <f>SUM(D18+D28+D37+D55+D66+D73+D80)</f>
        <v>4251480.6100000003</v>
      </c>
      <c r="G85" s="44">
        <f t="shared" ref="G85:G88" si="0">+F85-D85</f>
        <v>1584063.6599999997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58935691.100000016</v>
      </c>
      <c r="E86" s="15"/>
      <c r="F86" s="43">
        <f>SUM(F84:F85)</f>
        <v>13084580.380000003</v>
      </c>
      <c r="G86" s="44">
        <f t="shared" si="0"/>
        <v>-45851110.720000014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46989869.350000016</v>
      </c>
      <c r="E87" s="15"/>
      <c r="F87" s="48">
        <f>+D19+D29+D38</f>
        <v>1138758.6300000001</v>
      </c>
      <c r="G87" s="44">
        <f t="shared" si="0"/>
        <v>-45851110.720000014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11945821.750000002</v>
      </c>
      <c r="E88" s="15"/>
      <c r="F88" s="43">
        <f>+F86-F87</f>
        <v>11945821.750000002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B6C444A-A9B0-4D71-8B08-9C882AFF1DA4}"/>
</file>

<file path=customXml/itemProps3.xml><?xml version="1.0" encoding="utf-8"?>
<ds:datastoreItem xmlns:ds="http://schemas.openxmlformats.org/officeDocument/2006/customXml" ds:itemID="{D8F18CEC-20AE-438B-BF1D-BF6FFE6024B5}"/>
</file>

<file path=customXml/itemProps4.xml><?xml version="1.0" encoding="utf-8"?>
<ds:datastoreItem xmlns:ds="http://schemas.openxmlformats.org/officeDocument/2006/customXml" ds:itemID="{C946620F-86DF-4489-B013-12F8D3BF5E05}"/>
</file>

<file path=customXml/itemProps5.xml><?xml version="1.0" encoding="utf-8"?>
<ds:datastoreItem xmlns:ds="http://schemas.openxmlformats.org/officeDocument/2006/customXml" ds:itemID="{79AE6E6C-9F5A-4F45-9F76-B46CED708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2021-11-04T22:32:55Z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