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0EC0EAF7-44B9-42D3-916F-0C285941B1CB}" xr6:coauthVersionLast="47" xr6:coauthVersionMax="47" xr10:uidLastSave="{00000000-0000-0000-0000-000000000000}"/>
  <bookViews>
    <workbookView xWindow="-120" yWindow="-120" windowWidth="24240" windowHeight="13140" xr2:uid="{0F2F54FD-3C0E-4A94-9806-ACBC9728481C}"/>
  </bookViews>
  <sheets>
    <sheet name="Sch.24,29,36,40 Customers" sheetId="2" r:id="rId1"/>
    <sheet name="MtrXfmrSvcs" sheetId="1" r:id="rId2"/>
    <sheet name="T2 (Customers &amp; kWh)" sheetId="4" r:id="rId3"/>
    <sheet name="Units" sheetId="5" r:id="rId4"/>
    <sheet name="Bills" sheetId="6" r:id="rId5"/>
    <sheet name="Cust. Factors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2">[1]Jan!#REF!</definedName>
    <definedName name="\0" localSheetId="3">[1]Jan!#REF!</definedName>
    <definedName name="\0">[1]Jan!#REF!</definedName>
    <definedName name="\A" localSheetId="2">#REF!</definedName>
    <definedName name="\A" localSheetId="3">#REF!</definedName>
    <definedName name="\A">#REF!</definedName>
    <definedName name="\B" localSheetId="2">#REF!</definedName>
    <definedName name="\B" localSheetId="3">#REF!</definedName>
    <definedName name="\B">#REF!</definedName>
    <definedName name="\BACK1" localSheetId="2">#REF!</definedName>
    <definedName name="\BACK1" localSheetId="3">#REF!</definedName>
    <definedName name="\BACK1">#REF!</definedName>
    <definedName name="\BLOCK" localSheetId="3">#REF!</definedName>
    <definedName name="\BLOCK">#REF!</definedName>
    <definedName name="\BLOCKT" localSheetId="3">#REF!</definedName>
    <definedName name="\BLOCKT">#REF!</definedName>
    <definedName name="\C" localSheetId="3">#REF!</definedName>
    <definedName name="\C">#REF!</definedName>
    <definedName name="\COMP" localSheetId="3">#REF!</definedName>
    <definedName name="\COMP">#REF!</definedName>
    <definedName name="\COMPT" localSheetId="3">#REF!</definedName>
    <definedName name="\COMPT">#REF!</definedName>
    <definedName name="\G" localSheetId="3">#REF!</definedName>
    <definedName name="\G">#REF!</definedName>
    <definedName name="\I" localSheetId="3">#REF!</definedName>
    <definedName name="\I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P" localSheetId="3">#REF!</definedName>
    <definedName name="\P">#REF!</definedName>
    <definedName name="\Q" localSheetId="3">[2]Actual!#REF!</definedName>
    <definedName name="\Q">[2]Actual!#REF!</definedName>
    <definedName name="\R" localSheetId="3">#REF!</definedName>
    <definedName name="\R">#REF!</definedName>
    <definedName name="\S" localSheetId="3">#REF!</definedName>
    <definedName name="\S">#REF!</definedName>
    <definedName name="\TABLE1" localSheetId="3">#REF!</definedName>
    <definedName name="\TABLE1">#REF!</definedName>
    <definedName name="\TABLE2" localSheetId="3">#REF!</definedName>
    <definedName name="\TABLE2">#REF!</definedName>
    <definedName name="\TABLEA" localSheetId="3">#REF!</definedName>
    <definedName name="\TABLEA">#REF!</definedName>
    <definedName name="\TBL2" localSheetId="3">#REF!</definedName>
    <definedName name="\TBL2">#REF!</definedName>
    <definedName name="\TBL3" localSheetId="3">#REF!</definedName>
    <definedName name="\TBL3">#REF!</definedName>
    <definedName name="\TBL4" localSheetId="3">#REF!</definedName>
    <definedName name="\TBL4">#REF!</definedName>
    <definedName name="\TBL5" localSheetId="3">#REF!</definedName>
    <definedName name="\TBL5">#REF!</definedName>
    <definedName name="\W" localSheetId="3">#REF!</definedName>
    <definedName name="\W">#REF!</definedName>
    <definedName name="\WORK1" localSheetId="3">#REF!</definedName>
    <definedName name="\WORK1">#REF!</definedName>
    <definedName name="\X" localSheetId="3">#REF!</definedName>
    <definedName name="\X">#REF!</definedName>
    <definedName name="\Z" localSheetId="3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localSheetId="2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2" hidden="1">{#N/A,#N/A,FALSE,"schA"}</definedName>
    <definedName name="__________________www1" localSheetId="3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2" hidden="1">{#N/A,#N/A,FALSE,"schA"}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2" hidden="1">{#N/A,#N/A,FALSE,"schA"}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2" hidden="1">{#N/A,#N/A,FALSE,"schA"}</definedName>
    <definedName name="_______________www1" localSheetId="3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2" hidden="1">{#N/A,#N/A,FALSE,"schA"}</definedName>
    <definedName name="______________www1" localSheetId="3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2" hidden="1">{#N/A,#N/A,FALSE,"schA"}</definedName>
    <definedName name="_____________www1" localSheetId="3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2" hidden="1">{#N/A,#N/A,FALSE,"schA"}</definedName>
    <definedName name="____________www1" localSheetId="3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2" hidden="1">{#N/A,#N/A,FALSE,"schA"}</definedName>
    <definedName name="___________www1" localSheetId="3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2" hidden="1">{#N/A,#N/A,FALSE,"schA"}</definedName>
    <definedName name="__________www1" localSheetId="3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2" hidden="1">{#N/A,#N/A,FALSE,"schA"}</definedName>
    <definedName name="_________www1" localSheetId="3" hidden="1">{#N/A,#N/A,FALSE,"schA"}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0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2" hidden="1">{#N/A,#N/A,FALSE,"schA"}</definedName>
    <definedName name="________www1" localSheetId="3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2" hidden="1">{#N/A,#N/A,FALSE,"schA"}</definedName>
    <definedName name="_______www1" localSheetId="3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2" hidden="1">{#N/A,#N/A,FALSE,"schA"}</definedName>
    <definedName name="______www1" localSheetId="3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2" hidden="1">{#N/A,#N/A,FALSE,"schA"}</definedName>
    <definedName name="_____www1" localSheetId="3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2" hidden="1">{#N/A,#N/A,FALSE,"schA"}</definedName>
    <definedName name="____www1" localSheetId="3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2" hidden="1">{#N/A,#N/A,FALSE,"schA"}</definedName>
    <definedName name="___www1" localSheetId="3" hidden="1">{#N/A,#N/A,FALSE,"schA"}</definedName>
    <definedName name="___www1" hidden="1">{#N/A,#N/A,FALSE,"schA"}</definedName>
    <definedName name="__123Graph_A" hidden="1">[3]Inputs!#REF!</definedName>
    <definedName name="__123Graph_B" hidden="1">[3]Inputs!#REF!</definedName>
    <definedName name="__123Graph_D" hidden="1">[3]Inputs!#REF!</definedName>
    <definedName name="__123Graph_E" hidden="1">[4]Input!$E$22:$E$37</definedName>
    <definedName name="__123Graph_ECURRENT" localSheetId="0" hidden="1">[5]ConsolidatingPL!#REF!</definedName>
    <definedName name="__123Graph_ECURRENT" hidden="1">[5]ConsolidatingPL!#REF!</definedName>
    <definedName name="__123Graph_F" hidden="1">[4]Input!$D$22:$D$37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1Price_Ta" localSheetId="2">#REF!</definedName>
    <definedName name="_1Price_Ta" localSheetId="3">#REF!</definedName>
    <definedName name="_1Price_Ta">#REF!</definedName>
    <definedName name="_2Price_Ta" localSheetId="2">#REF!</definedName>
    <definedName name="_2Price_Ta" localSheetId="3">#REF!</definedName>
    <definedName name="_2Price_Ta">#REF!</definedName>
    <definedName name="_B" localSheetId="2">'[6]Rate Design'!#REF!</definedName>
    <definedName name="_B" localSheetId="3">'[6]Rate Design'!#REF!</definedName>
    <definedName name="_B">'[6]Rate Design'!#REF!</definedName>
    <definedName name="_ex1" localSheetId="0" hidden="1">{#N/A,#N/A,FALSE,"Summ";#N/A,#N/A,FALSE,"General"}</definedName>
    <definedName name="_ex1" localSheetId="2" hidden="1">{#N/A,#N/A,FALSE,"Summ";#N/A,#N/A,FALSE,"General"}</definedName>
    <definedName name="_ex1" localSheetId="3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4" hidden="1">Bills!$A$1:$H$254</definedName>
    <definedName name="_xlnm._FilterDatabase" localSheetId="0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hidden="1">#REF!</definedName>
    <definedName name="_MEN2" localSheetId="2">[1]Jan!#REF!</definedName>
    <definedName name="_MEN2" localSheetId="3">[1]Jan!#REF!</definedName>
    <definedName name="_MEN2">[1]Jan!#REF!</definedName>
    <definedName name="_MEN3" localSheetId="2">[1]Jan!#REF!</definedName>
    <definedName name="_MEN3" localSheetId="3">[1]Jan!#REF!</definedName>
    <definedName name="_MEN3">[1]Jan!#REF!</definedName>
    <definedName name="_new1" localSheetId="0" hidden="1">{#N/A,#N/A,FALSE,"Summ";#N/A,#N/A,FALSE,"General"}</definedName>
    <definedName name="_new1" localSheetId="2" hidden="1">{#N/A,#N/A,FALSE,"Summ";#N/A,#N/A,FALSE,"General"}</definedName>
    <definedName name="_new1" localSheetId="3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 localSheetId="2">#REF!</definedName>
    <definedName name="_P" localSheetId="3">#REF!</definedName>
    <definedName name="_P">#REF!</definedName>
    <definedName name="_Regression_Int" hidden="1">1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ix6" localSheetId="0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TOP1" localSheetId="2">[1]Jan!#REF!</definedName>
    <definedName name="_TOP1" localSheetId="3">[1]Jan!#REF!</definedName>
    <definedName name="_TOP1">[1]Jan!#REF!</definedName>
    <definedName name="_www1" localSheetId="0" hidden="1">{#N/A,#N/A,FALSE,"schA"}</definedName>
    <definedName name="_www1" localSheetId="2" hidden="1">{#N/A,#N/A,FALSE,"schA"}</definedName>
    <definedName name="_www1" localSheetId="3" hidden="1">{#N/A,#N/A,FALSE,"schA"}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localSheetId="2" hidden="1">{"PRINT",#N/A,TRUE,"APPA";"PRINT",#N/A,TRUE,"APS";"PRINT",#N/A,TRUE,"BHPL";"PRINT",#N/A,TRUE,"BHPL2";"PRINT",#N/A,TRUE,"CDWR";"PRINT",#N/A,TRUE,"EWEB";"PRINT",#N/A,TRUE,"LADWP";"PRINT",#N/A,TRUE,"NEVBASE"}</definedName>
    <definedName name="_x1" localSheetId="3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localSheetId="2" hidden="1">{"PRINT",#N/A,TRUE,"APPA";"PRINT",#N/A,TRUE,"APS";"PRINT",#N/A,TRUE,"BHPL";"PRINT",#N/A,TRUE,"BHPL2";"PRINT",#N/A,TRUE,"CDWR";"PRINT",#N/A,TRUE,"EWEB";"PRINT",#N/A,TRUE,"LADWP";"PRINT",#N/A,TRUE,"NEVBASE"}</definedName>
    <definedName name="_x2" localSheetId="3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localSheetId="2" hidden="1">{"PRINT",#N/A,TRUE,"APPA";"PRINT",#N/A,TRUE,"APS";"PRINT",#N/A,TRUE,"BHPL";"PRINT",#N/A,TRUE,"BHPL2";"PRINT",#N/A,TRUE,"CDWR";"PRINT",#N/A,TRUE,"EWEB";"PRINT",#N/A,TRUE,"LADWP";"PRINT",#N/A,TRUE,"NEVBASE"}</definedName>
    <definedName name="_x3" localSheetId="3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localSheetId="2" hidden="1">{"PRINT",#N/A,TRUE,"APPA";"PRINT",#N/A,TRUE,"APS";"PRINT",#N/A,TRUE,"BHPL";"PRINT",#N/A,TRUE,"BHPL2";"PRINT",#N/A,TRUE,"CDWR";"PRINT",#N/A,TRUE,"EWEB";"PRINT",#N/A,TRUE,"LADWP";"PRINT",#N/A,TRUE,"NEVBASE"}</definedName>
    <definedName name="_x4" localSheetId="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localSheetId="2" hidden="1">{"PRINT",#N/A,TRUE,"APPA";"PRINT",#N/A,TRUE,"APS";"PRINT",#N/A,TRUE,"BHPL";"PRINT",#N/A,TRUE,"BHPL2";"PRINT",#N/A,TRUE,"CDWR";"PRINT",#N/A,TRUE,"EWEB";"PRINT",#N/A,TRUE,"LADWP";"PRINT",#N/A,TRUE,"NEVBASE"}</definedName>
    <definedName name="_x5" localSheetId="3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cct108364">'[7]Func Study'!#REF!</definedName>
    <definedName name="Acct108364S">'[7]Func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>'[10]Functional Study'!#REF!</definedName>
    <definedName name="Acct41011BADDEBT">'[10]Functional Study'!#REF!</definedName>
    <definedName name="Acct41011DITEXP">'[10]Functional Study'!#REF!</definedName>
    <definedName name="Acct41011S">'[10]Functional Study'!#REF!</definedName>
    <definedName name="Acct41011SE">'[10]Functional Study'!#REF!</definedName>
    <definedName name="Acct41011SG1">'[10]Functional Study'!#REF!</definedName>
    <definedName name="Acct41011SG2">'[10]Functional Study'!#REF!</definedName>
    <definedName name="ACCT41011SGCT">'[10]Functional Study'!#REF!</definedName>
    <definedName name="Acct41011SGPP">'[10]Functional Study'!#REF!</definedName>
    <definedName name="Acct41011SNP">'[10]Functional Study'!#REF!</definedName>
    <definedName name="ACCT41011SNPD">'[10]Functional Study'!#REF!</definedName>
    <definedName name="Acct41011SO">'[10]Functional Study'!#REF!</definedName>
    <definedName name="Acct41011TROJP">'[10]Functional Study'!#REF!</definedName>
    <definedName name="Acct41111">'[10]Functional Study'!#REF!</definedName>
    <definedName name="Acct41111BADDEBT">'[10]Functional Study'!#REF!</definedName>
    <definedName name="Acct41111DITEXP">'[10]Functional Study'!#REF!</definedName>
    <definedName name="Acct41111S">'[10]Functional Study'!#REF!</definedName>
    <definedName name="Acct41111SE">'[10]Functional Study'!#REF!</definedName>
    <definedName name="Acct41111SG1">'[10]Functional Study'!#REF!</definedName>
    <definedName name="Acct41111SG2">'[10]Functional Study'!#REF!</definedName>
    <definedName name="Acct41111SG3">'[10]Functional Study'!#REF!</definedName>
    <definedName name="Acct41111SGPP">'[10]Functional Study'!#REF!</definedName>
    <definedName name="Acct41111SNP">'[10]Functional Study'!#REF!</definedName>
    <definedName name="Acct41111SNTP">'[10]Functional Study'!#REF!</definedName>
    <definedName name="Acct41111SO">'[10]Functional Study'!#REF!</definedName>
    <definedName name="Acct41111TROJP">'[10]Functional Study'!#REF!</definedName>
    <definedName name="Acct411BADDEBT">'[10]Functional Study'!#REF!</definedName>
    <definedName name="Acct411DGP">'[10]Functional Study'!#REF!</definedName>
    <definedName name="Acct411DGU">'[10]Functional Study'!#REF!</definedName>
    <definedName name="Acct411DITEXP">'[10]Functional Study'!#REF!</definedName>
    <definedName name="Acct411DNPP">'[10]Functional Study'!#REF!</definedName>
    <definedName name="Acct411DNPTP">'[10]Functional Study'!#REF!</definedName>
    <definedName name="Acct411S">'[10]Functional Study'!#REF!</definedName>
    <definedName name="Acct411SE">'[10]Functional Study'!#REF!</definedName>
    <definedName name="Acct411SG">'[10]Functional Study'!#REF!</definedName>
    <definedName name="Acct411SGPP">'[10]Functional Study'!#REF!</definedName>
    <definedName name="Acct411SO">'[10]Functional Study'!#REF!</definedName>
    <definedName name="Acct411TROJP">'[10]Functional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>'[9]Func Study'!#REF!</definedName>
    <definedName name="Acct510DNPPSU">'[9]Func Study'!#REF!</definedName>
    <definedName name="ACCT510JBG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>'[11]Functional Study'!#REF!</definedName>
    <definedName name="AcctAGA">'[9]Func Study'!$H$296</definedName>
    <definedName name="AcctDFAD">'[9]Func Study'!#REF!</definedName>
    <definedName name="AcctDFAP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djustInput">[14]Inputs!$L$3:$T$998</definedName>
    <definedName name="AdjustSwitch">[14]Variables!$AG$3:$AI$3</definedName>
    <definedName name="anscount" hidden="1">1</definedName>
    <definedName name="APR" localSheetId="2">[15]Backup!#REF!</definedName>
    <definedName name="APR" localSheetId="3">[15]Backup!#REF!</definedName>
    <definedName name="APR">[15]Backup!#REF!</definedName>
    <definedName name="APRT" localSheetId="2">#REF!</definedName>
    <definedName name="APRT" localSheetId="3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[15]Backup!#REF!</definedName>
    <definedName name="AUGT" localSheetId="2">#REF!</definedName>
    <definedName name="AUGT" localSheetId="3">#REF!</definedName>
    <definedName name="AUGT">#REF!</definedName>
    <definedName name="AverageFactors">[14]UTCR!$AC$22:$AQ$108</definedName>
    <definedName name="AverageInput">[14]Inputs!$F$3:$I$1719</definedName>
    <definedName name="AvgFactors">[12]Factors!$B$3:$P$99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ACK1" localSheetId="2">#REF!</definedName>
    <definedName name="BACK1" localSheetId="3">#REF!</definedName>
    <definedName name="BACK1">#REF!</definedName>
    <definedName name="BACK2" localSheetId="2">#REF!</definedName>
    <definedName name="BACK2" localSheetId="3">#REF!</definedName>
    <definedName name="BACK2">#REF!</definedName>
    <definedName name="BACK3" localSheetId="2">#REF!</definedName>
    <definedName name="BACK3" localSheetId="3">#REF!</definedName>
    <definedName name="BACK3">#REF!</definedName>
    <definedName name="BACKUP1" localSheetId="3">#REF!</definedName>
    <definedName name="BACKUP1">#REF!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3" hidden="1">#REF!</definedName>
    <definedName name="BExMBYPQDG9AYDQ5E8IECVFREPO6" hidden="1">#REF!</definedName>
    <definedName name="BExMC7PESEESXVMDCGGIP5LPMUGY" localSheetId="3" hidden="1">#REF!</definedName>
    <definedName name="BExMC7PESEESXVMDCGGIP5LPMUGY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BOOKADJ" localSheetId="3">#REF!</definedName>
    <definedName name="BOOKADJ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[16]Readings!$B$2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[14]Inputs!$J$1</definedName>
    <definedName name="Classification">'[9]Func Study'!$AB$251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 localSheetId="2">#REF!</definedName>
    <definedName name="COMP" localSheetId="3">#REF!</definedName>
    <definedName name="COMP">#REF!</definedName>
    <definedName name="COMPACTUAL" localSheetId="2">#REF!</definedName>
    <definedName name="COMPACTUAL" localSheetId="3">#REF!</definedName>
    <definedName name="COMPACTUAL">#REF!</definedName>
    <definedName name="COMPT" localSheetId="2">#REF!</definedName>
    <definedName name="COMPT" localSheetId="3">#REF!</definedName>
    <definedName name="COMPT">#REF!</definedName>
    <definedName name="COMPWEATHER" localSheetId="3">#REF!</definedName>
    <definedName name="COMPWEATHER">#REF!</definedName>
    <definedName name="copy" localSheetId="3" hidden="1">#REF!</definedName>
    <definedName name="copy" hidden="1">#REF!</definedName>
    <definedName name="COSFacVal">[9]Inputs!$R$5</definedName>
    <definedName name="dad">[17]Variables!$H$2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2" hidden="1">{#N/A,#N/A,FALSE,"Summary EPS";#N/A,#N/A,FALSE,"1st Qtr Electric";#N/A,#N/A,FALSE,"1st Qtr Australia";#N/A,#N/A,FALSE,"1st Qtr Telecom";#N/A,#N/A,FALSE,"1st QTR Other"}</definedName>
    <definedName name="dana" localSheetId="3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2" hidden="1">{#N/A,#N/A,FALSE,"Summary 1";#N/A,#N/A,FALSE,"Domestic";#N/A,#N/A,FALSE,"Australia";#N/A,#N/A,FALSE,"Other"}</definedName>
    <definedName name="dana1" localSheetId="3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_xlnm.Database" localSheetId="2">#REF!</definedName>
    <definedName name="_xlnm.Database" localSheetId="3">#REF!</definedName>
    <definedName name="_xlnm.Database">#REF!</definedName>
    <definedName name="DATE" localSheetId="2">[18]Jan!#REF!</definedName>
    <definedName name="DATE" localSheetId="3">[18]Jan!#REF!</definedName>
    <definedName name="DATE">[18]Jan!#REF!</definedName>
    <definedName name="DEC" localSheetId="2">[15]Backup!#REF!</definedName>
    <definedName name="DEC" localSheetId="3">[15]Backup!#REF!</definedName>
    <definedName name="DEC">[15]Backup!#REF!</definedName>
    <definedName name="DECT" localSheetId="2">#REF!</definedName>
    <definedName name="DECT" localSheetId="3">#REF!</definedName>
    <definedName name="DECT">#REF!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emand">[8]Inputs!$D$8</definedName>
    <definedName name="Demand2">[19]Inputs!$D$11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Dis">'[9]Func Study'!$AB$250</definedName>
    <definedName name="DisFac">'[9]Func Dist Factor Table'!$A$11:$G$25</definedName>
    <definedName name="Dist_factor" localSheetId="2">#REF!</definedName>
    <definedName name="Dist_factor" localSheetId="3">#REF!</definedName>
    <definedName name="Dist_factor">#REF!</definedName>
    <definedName name="DistPeakMethod">[11]Inputs!#REF!</definedName>
    <definedName name="dsd" hidden="1">[3]Inputs!#REF!</definedName>
    <definedName name="DUDE" localSheetId="0" hidden="1">#REF!</definedName>
    <definedName name="DUDE" localSheetId="2" hidden="1">#REF!</definedName>
    <definedName name="DUDE" localSheetId="3" hidden="1">#REF!</definedName>
    <definedName name="DUDE" hidden="1">#REF!</definedName>
    <definedName name="ee" localSheetId="0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nergy">[16]Readings!$B$3</definedName>
    <definedName name="Engy">[8]Inputs!$D$9</definedName>
    <definedName name="Engy2">[19]Inputs!$D$12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localSheetId="2" hidden="1">{#N/A,#N/A,FALSE,"Coversheet";#N/A,#N/A,FALSE,"QA"}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 localSheetId="3">#REF!</definedName>
    <definedName name="f104top">#REF!</definedName>
    <definedName name="f138top" localSheetId="3">#REF!</definedName>
    <definedName name="f138top">#REF!</definedName>
    <definedName name="f140top" localSheetId="3">#REF!</definedName>
    <definedName name="f140top">#REF!</definedName>
    <definedName name="Factorck">'[9]COS Factor Table'!$O$15:$O$113</definedName>
    <definedName name="FactorMethod">[14]Variables!$AB$2</definedName>
    <definedName name="FactorType">[12]Variables!$AK$2:$AL$12</definedName>
    <definedName name="FACTP" localSheetId="2">#REF!</definedName>
    <definedName name="FACTP" localSheetId="3">#REF!</definedName>
    <definedName name="FACTP">#REF!</definedName>
    <definedName name="FactSum">'[9]COS Factor Table'!$A$14:$O$113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EB">[15]Backup!#REF!</definedName>
    <definedName name="FEBT" localSheetId="2">#REF!</definedName>
    <definedName name="FEBT" localSheetId="3">#REF!</definedName>
    <definedName name="FEBT">#REF!</definedName>
    <definedName name="ffff" localSheetId="0" hidden="1">{#N/A,#N/A,FALSE,"Coversheet";#N/A,#N/A,FALSE,"QA"}</definedName>
    <definedName name="ffff" localSheetId="2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2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[13]Variables!$D$26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'[9]Func Factor Table'!$A$10:$H$77</definedName>
    <definedName name="Func_Ftrs" localSheetId="2">#REF!</definedName>
    <definedName name="Func_Ftrs" localSheetId="3">#REF!</definedName>
    <definedName name="Func_Ftrs">#REF!</definedName>
    <definedName name="Func_GTD_Percents" localSheetId="2">#REF!</definedName>
    <definedName name="Func_GTD_Percents" localSheetId="3">#REF!</definedName>
    <definedName name="Func_GTD_Percents">#REF!</definedName>
    <definedName name="Func_MC" localSheetId="2">#REF!</definedName>
    <definedName name="Func_MC" localSheetId="3">#REF!</definedName>
    <definedName name="Func_MC">#REF!</definedName>
    <definedName name="Func_Percents" localSheetId="3">#REF!</definedName>
    <definedName name="Func_Percents">#REF!</definedName>
    <definedName name="Func_Rev_Req1" localSheetId="3">#REF!</definedName>
    <definedName name="Func_Rev_Req1">#REF!</definedName>
    <definedName name="Func_Rev_Req2" localSheetId="3">#REF!</definedName>
    <definedName name="Func_Rev_Req2">#REF!</definedName>
    <definedName name="Func_Revenue" localSheetId="3">#REF!</definedName>
    <definedName name="Func_Revenue">#REF!</definedName>
    <definedName name="Function">'[9]Func Study'!$AB$250</definedName>
    <definedName name="GREATER10MW" localSheetId="2">#REF!</definedName>
    <definedName name="GREATER10MW" localSheetId="3">#REF!</definedName>
    <definedName name="GREATER10MW">#REF!</definedName>
    <definedName name="GTD_Percents" localSheetId="2">#REF!</definedName>
    <definedName name="GTD_Percents" localSheetId="3">#REF!</definedName>
    <definedName name="GTD_Percents">#REF!</definedName>
    <definedName name="HEIGHT" localSheetId="2">#REF!</definedName>
    <definedName name="HEIGHT" localSheetId="3">#REF!</definedName>
    <definedName name="HEIGHT">#REF!</definedName>
    <definedName name="helllo" localSheetId="0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2" hidden="1">{#N/A,#N/A,FALSE,"Coversheet";#N/A,#N/A,FALSE,"QA"}</definedName>
    <definedName name="HELP" localSheetId="3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localSheetId="2" hidden="1">{"'Sheet1'!$A$1:$J$121"}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2">#REF!</definedName>
    <definedName name="ID_0303_RVN_data" localSheetId="3">#REF!</definedName>
    <definedName name="ID_0303_RVN_data">#REF!</definedName>
    <definedName name="IDcontractsRVN" localSheetId="2">#REF!</definedName>
    <definedName name="IDcontractsRVN" localSheetId="3">#REF!</definedName>
    <definedName name="IDcontractsRVN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[20]Summary!#REF!</definedName>
    <definedName name="Instructions" localSheetId="2">#REF!</definedName>
    <definedName name="Instructions" localSheetId="3">#REF!</definedName>
    <definedName name="Instructions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[15]Backup!#REF!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2">#REF!</definedName>
    <definedName name="JANT" localSheetId="3">#REF!</definedName>
    <definedName name="JANT">#REF!</definedName>
    <definedName name="jfkljsdkljiejgr" localSheetId="0" hidden="1">{#N/A,#N/A,FALSE,"Summ";#N/A,#N/A,FALSE,"General"}</definedName>
    <definedName name="jfkljsdkljiejgr" localSheetId="2" hidden="1">{#N/A,#N/A,FALSE,"Summ";#N/A,#N/A,FALSE,"General"}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jj">[21]Inputs!$N$18</definedName>
    <definedName name="JUL" localSheetId="2">[15]Backup!#REF!</definedName>
    <definedName name="JUL" localSheetId="3">[15]Backup!#REF!</definedName>
    <definedName name="JUL">[15]Backup!#REF!</definedName>
    <definedName name="JULT" localSheetId="2">#REF!</definedName>
    <definedName name="JULT" localSheetId="3">#REF!</definedName>
    <definedName name="JULT">#REF!</definedName>
    <definedName name="JUN" localSheetId="2">[15]Backup!#REF!</definedName>
    <definedName name="JUN" localSheetId="3">[15]Backup!#REF!</definedName>
    <definedName name="JUN">[15]Backup!#REF!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2">#REF!</definedName>
    <definedName name="JUNT" localSheetId="3">#REF!</definedName>
    <definedName name="JUNT">#REF!</definedName>
    <definedName name="Jurisdiction">[12]Variables!$AK$15</definedName>
    <definedName name="JurisNumber">[12]Variables!$AL$15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2">#REF!</definedName>
    <definedName name="LABORMOD" localSheetId="3">#REF!</definedName>
    <definedName name="LABORMOD">#REF!</definedName>
    <definedName name="LABORROLL" localSheetId="2">#REF!</definedName>
    <definedName name="LABORROLL" localSheetId="3">#REF!</definedName>
    <definedName name="LABORROLL">#REF!</definedName>
    <definedName name="limcount" hidden="1">1</definedName>
    <definedName name="Line_Ext_Credit" localSheetId="2">#REF!</definedName>
    <definedName name="Line_Ext_Credit" localSheetId="3">#REF!</definedName>
    <definedName name="Line_Ext_Credit">#REF!</definedName>
    <definedName name="LinkCos">'[9]JAM Download'!$K$4</definedName>
    <definedName name="ListOffset" hidden="1">1</definedName>
    <definedName name="LOG" localSheetId="2">[15]Backup!#REF!</definedName>
    <definedName name="LOG" localSheetId="3">[15]Backup!#REF!</definedName>
    <definedName name="LOG">[15]Backup!#REF!</definedName>
    <definedName name="lookup" localSheetId="0" hidden="1">{#N/A,#N/A,FALSE,"Coversheet";#N/A,#N/A,FALSE,"QA"}</definedName>
    <definedName name="lookup" localSheetId="2" hidden="1">{#N/A,#N/A,FALSE,"Coversheet";#N/A,#N/A,FALSE,"QA"}</definedName>
    <definedName name="lookup" localSheetId="3" hidden="1">{#N/A,#N/A,FALSE,"Coversheet";#N/A,#N/A,FALSE,"QA"}</definedName>
    <definedName name="lookup" hidden="1">{#N/A,#N/A,FALSE,"Coversheet";#N/A,#N/A,FALSE,"QA"}</definedName>
    <definedName name="LOSS">[15]Backup!#REF!</definedName>
    <definedName name="MACTIT" localSheetId="2">#REF!</definedName>
    <definedName name="MACTIT" localSheetId="3">#REF!</definedName>
    <definedName name="MACTIT">#REF!</definedName>
    <definedName name="MAR">[15]Backup!#REF!</definedName>
    <definedName name="MART" localSheetId="2">#REF!</definedName>
    <definedName name="MART" localSheetId="3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[15]Backup!#REF!</definedName>
    <definedName name="MAYT" localSheetId="2">#REF!</definedName>
    <definedName name="MAYT" localSheetId="3">#REF!</definedName>
    <definedName name="MAYT">#REF!</definedName>
    <definedName name="MCtoREV" localSheetId="2">#REF!</definedName>
    <definedName name="MCtoREV" localSheetId="3">#REF!</definedName>
    <definedName name="MCtoREV">#REF!</definedName>
    <definedName name="MEN" localSheetId="2">[1]Jan!#REF!</definedName>
    <definedName name="MEN" localSheetId="3">[1]Jan!#REF!</definedName>
    <definedName name="MEN">[1]Jan!#REF!</definedName>
    <definedName name="Menu_Begin" localSheetId="2">#REF!</definedName>
    <definedName name="Menu_Begin" localSheetId="3">#REF!</definedName>
    <definedName name="Menu_Begin">#REF!</definedName>
    <definedName name="Menu_Caption" localSheetId="2">#REF!</definedName>
    <definedName name="Menu_Caption" localSheetId="3">#REF!</definedName>
    <definedName name="Menu_Caption">#REF!</definedName>
    <definedName name="Menu_Large" localSheetId="3">#REF!</definedName>
    <definedName name="Menu_Large">#REF!</definedName>
    <definedName name="Menu_Name" localSheetId="3">#REF!</definedName>
    <definedName name="Menu_Name">#REF!</definedName>
    <definedName name="Menu_OnAction" localSheetId="3">#REF!</definedName>
    <definedName name="Menu_OnAction">#REF!</definedName>
    <definedName name="Menu_Parent" localSheetId="3">#REF!</definedName>
    <definedName name="Menu_Parent">#REF!</definedName>
    <definedName name="Menu_Small" localSheetId="3">#REF!</definedName>
    <definedName name="Menu_Small">#REF!</definedName>
    <definedName name="Method">[8]Inputs!$C$6</definedName>
    <definedName name="Miller" localSheetId="0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[15]Backup!#REF!</definedName>
    <definedName name="monthlist">[22]Table!$R$2:$S$13</definedName>
    <definedName name="monthtotals" localSheetId="2">#REF!</definedName>
    <definedName name="monthtotals" localSheetId="3">#REF!</definedName>
    <definedName name="monthtotals">#REF!</definedName>
    <definedName name="MSPAverageInput">[14]Inputs!#REF!</definedName>
    <definedName name="MSPYearEndInput">[14]Inputs!#REF!</definedName>
    <definedName name="MTKWH" localSheetId="2">#REF!</definedName>
    <definedName name="MTKWH" localSheetId="3">#REF!</definedName>
    <definedName name="MTKWH">#REF!</definedName>
    <definedName name="MTR_YR3">[23]Variables!$E$14</definedName>
    <definedName name="MTREV" localSheetId="2">#REF!</definedName>
    <definedName name="MTREV" localSheetId="3">#REF!</definedName>
    <definedName name="MTREV">#REF!</definedName>
    <definedName name="MULT" localSheetId="2">#REF!</definedName>
    <definedName name="MULT" localSheetId="3">#REF!</definedName>
    <definedName name="MULT">#REF!</definedName>
    <definedName name="Net_to_Gross_Factor">[9]Inputs!$G$8</definedName>
    <definedName name="NetToGross">[13]Variables!$D$23</definedName>
    <definedName name="new" localSheetId="0" hidden="1">{#N/A,#N/A,FALSE,"Summ";#N/A,#N/A,FALSE,"General"}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[1]Jan!#REF!</definedName>
    <definedName name="NEWMO2">[1]Jan!#REF!</definedName>
    <definedName name="NEWMONTH">[1]Jan!#REF!</definedName>
    <definedName name="NORMALIZE" localSheetId="2">#REF!</definedName>
    <definedName name="NORMALIZE" localSheetId="3">#REF!</definedName>
    <definedName name="NORMALIZE">#REF!</definedName>
    <definedName name="NOV" localSheetId="3">[15]Backup!#REF!</definedName>
    <definedName name="NOV">[15]Backup!#REF!</definedName>
    <definedName name="NOVT" localSheetId="2">#REF!</definedName>
    <definedName name="NOVT" localSheetId="3">#REF!</definedName>
    <definedName name="NOVT">#REF!</definedName>
    <definedName name="NPC">[11]Inputs!$N$18</definedName>
    <definedName name="NUM" localSheetId="2">#REF!</definedName>
    <definedName name="NUM" localSheetId="3">#REF!</definedName>
    <definedName name="NUM">#REF!</definedName>
    <definedName name="OCT" localSheetId="2">[15]Backup!#REF!</definedName>
    <definedName name="OCT" localSheetId="3">[15]Backup!#REF!</definedName>
    <definedName name="OCT">[15]Backup!#REF!</definedName>
    <definedName name="OCTT" localSheetId="2">#REF!</definedName>
    <definedName name="OCTT" localSheetId="3">#REF!</definedName>
    <definedName name="OCTT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'[24]Dist Misc'!$F$120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 localSheetId="3">#REF!</definedName>
    <definedName name="Page110">#REF!</definedName>
    <definedName name="Page120" localSheetId="3">#REF!</definedName>
    <definedName name="Page120">#REF!</definedName>
    <definedName name="Page2" localSheetId="3">#REF!</definedName>
    <definedName name="Page2">#REF!</definedName>
    <definedName name="PAGE3" localSheetId="3">#REF!</definedName>
    <definedName name="PAGE3">#REF!</definedName>
    <definedName name="Page4" localSheetId="3">#REF!</definedName>
    <definedName name="Page4">#REF!</definedName>
    <definedName name="Page5" localSheetId="3">#REF!</definedName>
    <definedName name="Page5">#REF!</definedName>
    <definedName name="Page6" localSheetId="3">#REF!</definedName>
    <definedName name="Page6">#REF!</definedName>
    <definedName name="Page62" localSheetId="3">[25]TransInvest!#REF!</definedName>
    <definedName name="Page62">[25]TransInvest!#REF!</definedName>
    <definedName name="page65" localSheetId="2">#REF!</definedName>
    <definedName name="page65" localSheetId="3">#REF!</definedName>
    <definedName name="page65">#REF!</definedName>
    <definedName name="page66" localSheetId="2">#REF!</definedName>
    <definedName name="page66" localSheetId="3">#REF!</definedName>
    <definedName name="page66">#REF!</definedName>
    <definedName name="page67" localSheetId="2">#REF!</definedName>
    <definedName name="page67" localSheetId="3">#REF!</definedName>
    <definedName name="page67">#REF!</definedName>
    <definedName name="page68" localSheetId="3">#REF!</definedName>
    <definedName name="page68">#REF!</definedName>
    <definedName name="page69" localSheetId="3">#REF!</definedName>
    <definedName name="page69">#REF!</definedName>
    <definedName name="Page7" localSheetId="3">#REF!</definedName>
    <definedName name="Page7">#REF!</definedName>
    <definedName name="page8" localSheetId="3">#REF!</definedName>
    <definedName name="page8">#REF!</definedName>
    <definedName name="PALL" localSheetId="3">#REF!</definedName>
    <definedName name="PALL">#REF!</definedName>
    <definedName name="PBLOCK" localSheetId="3">#REF!</definedName>
    <definedName name="PBLOCK">#REF!</definedName>
    <definedName name="PBLOCKWZ" localSheetId="3">#REF!</definedName>
    <definedName name="PBLOCKWZ">#REF!</definedName>
    <definedName name="PCOMP" localSheetId="3">#REF!</definedName>
    <definedName name="PCOMP">#REF!</definedName>
    <definedName name="PCOMPOSITES" localSheetId="3">#REF!</definedName>
    <definedName name="PCOMPOSITES">#REF!</definedName>
    <definedName name="PCOMPWZ" localSheetId="3">#REF!</definedName>
    <definedName name="PCOMPWZ">#REF!</definedName>
    <definedName name="PeakMethod">[8]Inputs!$T$5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[15]Backup!#REF!</definedName>
    <definedName name="PRESENT" localSheetId="2">#REF!</definedName>
    <definedName name="PRESENT" localSheetId="3">#REF!</definedName>
    <definedName name="PRESENT">#REF!</definedName>
    <definedName name="PRICCHNG" localSheetId="2">#REF!</definedName>
    <definedName name="PRICCHNG" localSheetId="3">#REF!</definedName>
    <definedName name="PRICCHNG">#REF!</definedName>
    <definedName name="PricingInfo" localSheetId="0" hidden="1">[26]Inputs!#REF!</definedName>
    <definedName name="PricingInfo" localSheetId="2" hidden="1">[27]Inputs!#REF!</definedName>
    <definedName name="PricingInfo" localSheetId="3" hidden="1">[27]Inputs!#REF!</definedName>
    <definedName name="PricingInfo" hidden="1">[27]Inputs!#REF!</definedName>
    <definedName name="_xlnm.Print_Area" localSheetId="0">'Sch.24,29,36,40 Customers'!$A$1:$T$67</definedName>
    <definedName name="_xlnm.Print_Area" localSheetId="2">'T2 (Customers &amp; kWh)'!$A$1:$Q$115</definedName>
    <definedName name="_xlnm.Print_Area" localSheetId="3">Units!$A$1:$V$257</definedName>
    <definedName name="_xlnm.Print_Titles" localSheetId="3">Units!$1:$2</definedName>
    <definedName name="PTABLES" localSheetId="2">#REF!</definedName>
    <definedName name="PTABLES" localSheetId="3">#REF!</definedName>
    <definedName name="PTABLES">#REF!</definedName>
    <definedName name="PTDMOD" localSheetId="2">#REF!</definedName>
    <definedName name="PTDMOD" localSheetId="3">#REF!</definedName>
    <definedName name="PTDMOD">#REF!</definedName>
    <definedName name="PTDROLL" localSheetId="2">#REF!</definedName>
    <definedName name="PTDROLL" localSheetId="3">#REF!</definedName>
    <definedName name="PTDROLL">#REF!</definedName>
    <definedName name="PTMOD" localSheetId="3">#REF!</definedName>
    <definedName name="PTMOD">#REF!</definedName>
    <definedName name="PTROLL" localSheetId="3">#REF!</definedName>
    <definedName name="PTROLL">#REF!</definedName>
    <definedName name="PWORKBACK" localSheetId="3">#REF!</definedName>
    <definedName name="PWORKBACK">#REF!</definedName>
    <definedName name="q" localSheetId="0" hidden="1">{#N/A,#N/A,FALSE,"Coversheet";#N/A,#N/A,FALSE,"QA"}</definedName>
    <definedName name="q" localSheetId="2" hidden="1">{#N/A,#N/A,FALSE,"Coversheet";#N/A,#N/A,FALSE,"QA"}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2" hidden="1">{#N/A,#N/A,FALSE,"schA"}</definedName>
    <definedName name="qqq" localSheetId="3" hidden="1">{#N/A,#N/A,FALSE,"schA"}</definedName>
    <definedName name="qqq" hidden="1">{#N/A,#N/A,FALSE,"schA"}</definedName>
    <definedName name="Query1" localSheetId="2">#REF!</definedName>
    <definedName name="Query1" localSheetId="3">#REF!</definedName>
    <definedName name="Query1">#REF!</definedName>
    <definedName name="Rates">[28]Codes!$A$1:$C$497</definedName>
    <definedName name="RC_ADJ" localSheetId="2">#REF!</definedName>
    <definedName name="RC_ADJ" localSheetId="3">#REF!</definedName>
    <definedName name="RC_ADJ">#REF!</definedName>
    <definedName name="RESADJ" localSheetId="2">#REF!</definedName>
    <definedName name="RESADJ" localSheetId="3">#REF!</definedName>
    <definedName name="RESADJ">#REF!</definedName>
    <definedName name="ResourceSupplier">[13]Variables!$D$28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[28]Codes!$F$2:$G$10</definedName>
    <definedName name="Revenue_by_month_take_2" localSheetId="2">#REF!</definedName>
    <definedName name="Revenue_by_month_take_2" localSheetId="3">#REF!</definedName>
    <definedName name="Revenue_by_month_take_2">#REF!</definedName>
    <definedName name="RevenueCheck" localSheetId="2">#REF!</definedName>
    <definedName name="RevenueCheck" localSheetId="3">#REF!</definedName>
    <definedName name="RevenueCheck">#REF!</definedName>
    <definedName name="RevReqSettle" localSheetId="2">#REF!</definedName>
    <definedName name="RevReqSettle" localSheetId="3">#REF!</definedName>
    <definedName name="RevReqSettle">#REF!</definedName>
    <definedName name="REVVSTRS" localSheetId="3">#REF!</definedName>
    <definedName name="REVVSTRS">#REF!</definedName>
    <definedName name="RISFORM" localSheetId="3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CH33CUSTS">#REF!</definedName>
    <definedName name="SCH48ADJ" localSheetId="3">#REF!</definedName>
    <definedName name="SCH48ADJ">#REF!</definedName>
    <definedName name="SCH98NOR" localSheetId="3">#REF!</definedName>
    <definedName name="SCH98NOR">#REF!</definedName>
    <definedName name="SCHED47" localSheetId="3">#REF!</definedName>
    <definedName name="SCHED47">#REF!</definedName>
    <definedName name="Schedule">[11]Inputs!$N$14</definedName>
    <definedName name="sdlfhsdlhfkl" localSheetId="0" hidden="1">{#N/A,#N/A,FALSE,"Summ";#N/A,#N/A,FALSE,"General"}</definedName>
    <definedName name="sdlfhsdlhfkl" localSheetId="2" hidden="1">{#N/A,#N/A,FALSE,"Summ";#N/A,#N/A,FALSE,"General"}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" localSheetId="2">#REF!</definedName>
    <definedName name="se" localSheetId="3">#REF!</definedName>
    <definedName name="se">#REF!</definedName>
    <definedName name="SECOND" localSheetId="2">[1]Jan!#REF!</definedName>
    <definedName name="SECOND" localSheetId="3">[1]Jan!#REF!</definedName>
    <definedName name="SECOND">[1]Jan!#REF!</definedName>
    <definedName name="SEP" localSheetId="2">[15]Backup!#REF!</definedName>
    <definedName name="SEP" localSheetId="3">[15]Backup!#REF!</definedName>
    <definedName name="SEP">[15]Backup!#REF!</definedName>
    <definedName name="SEPT" localSheetId="2">#REF!</definedName>
    <definedName name="SEPT" localSheetId="3">#REF!</definedName>
    <definedName name="SEPT">#REF!</definedName>
    <definedName name="SERVICES_3" localSheetId="2">#REF!</definedName>
    <definedName name="SERVICES_3" localSheetId="3">#REF!</definedName>
    <definedName name="SERVICES_3">#REF!</definedName>
    <definedName name="seven" localSheetId="0" hidden="1">{#N/A,#N/A,FALSE,"CRPT";#N/A,#N/A,FALSE,"TREND";#N/A,#N/A,FALSE,"%Curve"}</definedName>
    <definedName name="seven" localSheetId="2" hidden="1">{#N/A,#N/A,FALSE,"CRPT";#N/A,#N/A,FALSE,"TREND";#N/A,#N/A,FALSE,"%Curve"}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g" localSheetId="2">#REF!</definedName>
    <definedName name="sg" localSheetId="3">#REF!</definedName>
    <definedName name="sg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[14]Variables!$AE$32</definedName>
    <definedName name="six" localSheetId="0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2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START">[1]Jan!#REF!</definedName>
    <definedName name="SUM_TAB1" localSheetId="3">#REF!</definedName>
    <definedName name="SUM_TAB1">#REF!</definedName>
    <definedName name="SUM_TAB2" localSheetId="3">#REF!</definedName>
    <definedName name="SUM_TAB2">#REF!</definedName>
    <definedName name="SUM_TAB3" localSheetId="3">#REF!</definedName>
    <definedName name="SUM_TAB3">#REF!</definedName>
    <definedName name="t" localSheetId="0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 localSheetId="2">#REF!</definedName>
    <definedName name="TABLE_1" localSheetId="3">#REF!</definedName>
    <definedName name="TABLE_1">#REF!</definedName>
    <definedName name="TABLE_2" localSheetId="2">#REF!</definedName>
    <definedName name="TABLE_2" localSheetId="3">#REF!</definedName>
    <definedName name="TABLE_2">#REF!</definedName>
    <definedName name="TABLE_3" localSheetId="2">#REF!</definedName>
    <definedName name="TABLE_3" localSheetId="3">#REF!</definedName>
    <definedName name="TABLE_3">#REF!</definedName>
    <definedName name="TABLE_4" localSheetId="3">#REF!</definedName>
    <definedName name="TABLE_4">#REF!</definedName>
    <definedName name="TABLE_4_A" localSheetId="3">#REF!</definedName>
    <definedName name="TABLE_4_A">#REF!</definedName>
    <definedName name="TABLE_5" localSheetId="3">#REF!</definedName>
    <definedName name="TABLE_5">#REF!</definedName>
    <definedName name="TABLE_6" localSheetId="3">#REF!</definedName>
    <definedName name="TABLE_6">#REF!</definedName>
    <definedName name="TABLE_7" localSheetId="3">#REF!</definedName>
    <definedName name="TABLE_7">#REF!</definedName>
    <definedName name="TABLE1" localSheetId="3">#REF!</definedName>
    <definedName name="TABLE1">#REF!</definedName>
    <definedName name="TABLE2" localSheetId="3">#REF!</definedName>
    <definedName name="TABLE2">#REF!</definedName>
    <definedName name="TABLEA" localSheetId="3">#REF!</definedName>
    <definedName name="TABLEA">#REF!</definedName>
    <definedName name="TABLEONE" localSheetId="3">#REF!</definedName>
    <definedName name="TABLEONE">#REF!</definedName>
    <definedName name="TargetROR">[8]Inputs!$G$29</definedName>
    <definedName name="TDMOD" localSheetId="2">#REF!</definedName>
    <definedName name="TDMOD" localSheetId="3">#REF!</definedName>
    <definedName name="TDMOD">#REF!</definedName>
    <definedName name="TDROLL" localSheetId="2">#REF!</definedName>
    <definedName name="TDROLL" localSheetId="3">#REF!</definedName>
    <definedName name="TDROLL">#REF!</definedName>
    <definedName name="tem" localSheetId="0" hidden="1">{#N/A,#N/A,FALSE,"Summ";#N/A,#N/A,FALSE,"General"}</definedName>
    <definedName name="tem" localSheetId="2" hidden="1">{#N/A,#N/A,FALSE,"Summ";#N/A,#N/A,FALSE,"General"}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 localSheetId="3">#REF!</definedName>
    <definedName name="Test">#REF!</definedName>
    <definedName name="Test1" localSheetId="3">#REF!</definedName>
    <definedName name="Test1">#REF!</definedName>
    <definedName name="Test2" localSheetId="3">#REF!</definedName>
    <definedName name="Test2">#REF!</definedName>
    <definedName name="Test3" localSheetId="3">#REF!</definedName>
    <definedName name="Test3">#REF!</definedName>
    <definedName name="Test4" localSheetId="3">#REF!</definedName>
    <definedName name="Test4">#REF!</definedName>
    <definedName name="Test5" localSheetId="3">#REF!</definedName>
    <definedName name="Test5">#REF!</definedName>
    <definedName name="TestPeriod">[9]Inputs!$C$5</definedName>
    <definedName name="TotalRateBase">'[9]G+T+D+R+M'!$H$58</definedName>
    <definedName name="tr" localSheetId="0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TRANSM_2">[29]Transm2!$A$1:$M$461:'[29]10 Yr FC'!$M$47</definedName>
    <definedName name="u" localSheetId="0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>'[11]Functional Study'!#REF!</definedName>
    <definedName name="UACCT115DGP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>'[10]Functional Study'!#REF!</definedName>
    <definedName name="UACCT41020BADDEBT">'[10]Functional Study'!#REF!</definedName>
    <definedName name="UACCT41020DITEXP">'[10]Functional Study'!#REF!</definedName>
    <definedName name="UACCT41020DNPU">'[10]Functional Study'!#REF!</definedName>
    <definedName name="UACCT41020S">'[10]Functional Study'!#REF!</definedName>
    <definedName name="UACCT41020SE">'[10]Functional Study'!#REF!</definedName>
    <definedName name="UACCT41020SG">'[10]Functional Study'!#REF!</definedName>
    <definedName name="UACCT41020SGCT">'[10]Functional Study'!#REF!</definedName>
    <definedName name="UACCT41020SGPP">'[10]Functional Study'!#REF!</definedName>
    <definedName name="UACCT41020SO">'[10]Functional Study'!#REF!</definedName>
    <definedName name="UACCT41020TROJP">'[10]Functional Study'!#REF!</definedName>
    <definedName name="UACCT4102SNPD">'[10]Functional Study'!#REF!</definedName>
    <definedName name="UAcct41110">'[9]Func Study'!$AB$1325</definedName>
    <definedName name="UAcct41111">'[10]Functional Study'!#REF!</definedName>
    <definedName name="UAcct41111Baddebt">'[10]Functional Study'!#REF!</definedName>
    <definedName name="UAcct41111Dgp">'[10]Functional Study'!#REF!</definedName>
    <definedName name="UAcct41111Dgu">'[10]Functional Study'!#REF!</definedName>
    <definedName name="UAcct41111Ditexp">'[10]Functional Study'!#REF!</definedName>
    <definedName name="UAcct41111Dnpp">'[10]Functional Study'!#REF!</definedName>
    <definedName name="UAcct41111Dnptp">'[10]Functional Study'!#REF!</definedName>
    <definedName name="UAcct41111S">'[10]Functional Study'!#REF!</definedName>
    <definedName name="UAcct41111Se">'[10]Functional Study'!#REF!</definedName>
    <definedName name="UAcct41111Sg">'[10]Functional Study'!#REF!</definedName>
    <definedName name="UAcct41111Sgpp">'[10]Functional Study'!#REF!</definedName>
    <definedName name="UAcct41111So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>'[7]Func Study'!#REF!</definedName>
    <definedName name="UAcct447CAGE">'[7]Func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>'[7]Func Study'!#REF!</definedName>
    <definedName name="UAcct506">'[9]Func Study'!$AB$455</definedName>
    <definedName name="UAcct506CAGE">'[9]Func Study'!$AB$452</definedName>
    <definedName name="UAcct506JBG">'[7]Func Study'!#REF!</definedName>
    <definedName name="UAcct507">'[9]Func Study'!$AB$464</definedName>
    <definedName name="UAcct507CAGE">'[9]Func Study'!$AB$462</definedName>
    <definedName name="UAcct507JBG">'[7]Func Study'!#REF!</definedName>
    <definedName name="UAcct510">'[9]Func Study'!$AB$469</definedName>
    <definedName name="UAcct510CAGE">'[9]Func Study'!$AB$467</definedName>
    <definedName name="UAcct510JBG">'[7]Func Study'!#REF!</definedName>
    <definedName name="UAcct511">'[9]Func Study'!$AB$474</definedName>
    <definedName name="UAcct511CAGE">'[9]Func Study'!$AB$472</definedName>
    <definedName name="UAcct511JBG">'[7]Func Study'!#REF!</definedName>
    <definedName name="UAcct512">'[9]Func Study'!$AB$479</definedName>
    <definedName name="UAcct512CAGE">'[9]Func Study'!$AB$477</definedName>
    <definedName name="UAcct512JBG">'[7]Func Study'!#REF!</definedName>
    <definedName name="UAcct513">'[9]Func Study'!$AB$484</definedName>
    <definedName name="UAcct513CAGE">'[9]Func Study'!$AB$482</definedName>
    <definedName name="UAcct513JBG">'[7]Func Study'!#REF!</definedName>
    <definedName name="UAcct514">'[9]Func Study'!$AB$489</definedName>
    <definedName name="UAcct514CAGE">'[9]Func Study'!$AB$487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>'[7]Func Study'!#REF!</definedName>
    <definedName name="UAcct555CAEW">'[9]Func Study'!$AB$665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>'[9]Func Study'!#REF!</definedName>
    <definedName name="UAcctdfad">'[9]Func Study'!#REF!</definedName>
    <definedName name="UAcctdfap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2">#REF!</definedName>
    <definedName name="UNBILREV" localSheetId="3">#REF!</definedName>
    <definedName name="UNBILREV">#REF!</definedName>
    <definedName name="UncollectibleAccounts">[13]Variables!$D$25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[13]Variables!$D$29</definedName>
    <definedName name="v" localSheetId="0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ValidAccount">[12]Variables!$AK$43:$AK$369</definedName>
    <definedName name="Value" localSheetId="0" hidden="1">{#N/A,#N/A,FALSE,"Summ";#N/A,#N/A,FALSE,"General"}</definedName>
    <definedName name="Value" localSheetId="2" hidden="1">{#N/A,#N/A,FALSE,"Summ";#N/A,#N/A,FALSE,"General"}</definedName>
    <definedName name="Value" localSheetId="3" hidden="1">{#N/A,#N/A,FALSE,"Summ";#N/A,#N/A,FALSE,"General"}</definedName>
    <definedName name="Value" hidden="1">{#N/A,#N/A,FALSE,"Summ";#N/A,#N/A,FALSE,"General"}</definedName>
    <definedName name="VAR">[15]Backup!#REF!</definedName>
    <definedName name="VARIABLE">[20]Summary!#REF!</definedName>
    <definedName name="VOUCHER" localSheetId="2">#REF!</definedName>
    <definedName name="VOUCHER" localSheetId="3">#REF!</definedName>
    <definedName name="VOUCHER">#REF!</definedName>
    <definedName name="w" localSheetId="0" hidden="1">[30]Inputs!#REF!</definedName>
    <definedName name="w" localSheetId="2" hidden="1">[31]Inputs!#REF!</definedName>
    <definedName name="w" localSheetId="3" hidden="1">[31]Inputs!#REF!</definedName>
    <definedName name="w" hidden="1">[31]Inputs!#REF!</definedName>
    <definedName name="WaRevenueTax">[13]Variables!$D$27</definedName>
    <definedName name="we" localSheetId="0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 localSheetId="3">#REF!</definedName>
    <definedName name="WEATHRNORM">#REF!</definedName>
    <definedName name="WH" localSheetId="0" hidden="1">{#N/A,#N/A,FALSE,"Coversheet";#N/A,#N/A,FALSE,"QA"}</definedName>
    <definedName name="WH" localSheetId="2" hidden="1">{#N/A,#N/A,FALSE,"Coversheet";#N/A,#N/A,FALSE,"QA"}</definedName>
    <definedName name="WH" localSheetId="3" hidden="1">{#N/A,#N/A,FALSE,"Coversheet";#N/A,#N/A,FALSE,"QA"}</definedName>
    <definedName name="WH" hidden="1">{#N/A,#N/A,FALSE,"Coversheet";#N/A,#N/A,FALSE,"QA"}</definedName>
    <definedName name="WIDTH" localSheetId="2">#REF!</definedName>
    <definedName name="WIDTH" localSheetId="3">#REF!</definedName>
    <definedName name="WIDTH">#REF!</definedName>
    <definedName name="WinterPeak">'[32]Load Data'!$D$9:$H$12,'[32]Load Data'!$D$20:$H$22</definedName>
    <definedName name="WORK1" localSheetId="2">#REF!</definedName>
    <definedName name="WORK1" localSheetId="3">#REF!</definedName>
    <definedName name="WORK1">#REF!</definedName>
    <definedName name="WORK2" localSheetId="2">#REF!</definedName>
    <definedName name="WORK2" localSheetId="3">#REF!</definedName>
    <definedName name="WORK2">#REF!</definedName>
    <definedName name="WORK3" localSheetId="2">#REF!</definedName>
    <definedName name="WORK3" localSheetId="3">#REF!</definedName>
    <definedName name="WORK3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2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2" hidden="1">{#N/A,#N/A,TRUE,"Cover";#N/A,#N/A,TRUE,"Contents"}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2" hidden="1">{#N/A,#N/A,FALSE,"Cover";#N/A,#N/A,FALSE,"Contents"}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localSheetId="2" hidden="1">{#N/A,#N/A,TRUE,"Filing Back-Up Pages_4.8.4-7";#N/A,#N/A,TRUE,"GI Back-up Page_4.8.8"}</definedName>
    <definedName name="wrn.new." localSheetId="3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localSheetId="2" hidden="1">{#N/A,#N/A,TRUE,"Detail Lead Sheet_4.8.1-3";#N/A,#N/A,TRUE,"Filing Back-Up Pages_4.8.4-7";#N/A,#N/A,TRUE,"GI Back-up Page_4.8.8"}</definedName>
    <definedName name="wrn.om." localSheetId="3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3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2" hidden="1">{"DATA_SET",#N/A,FALSE,"HOURLY SPREAD"}</definedName>
    <definedName name="wrn.PRINT._.SOURCE._.DATA." localSheetId="3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2" hidden="1">{"Total Summary",#N/A,FALSE,"Summary"}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2" hidden="1">{#N/A,#N/A,FALSE,"schA"}</definedName>
    <definedName name="www" localSheetId="3" hidden="1">{#N/A,#N/A,FALSE,"schA"}</definedName>
    <definedName name="www" hidden="1">{#N/A,#N/A,FALSE,"schA"}</definedName>
    <definedName name="x">'[33]Weather Present'!$K$7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'[3]DSM Output'!$B$21:$B$23</definedName>
    <definedName name="Year" localSheetId="2">#REF!</definedName>
    <definedName name="Year" localSheetId="3">#REF!</definedName>
    <definedName name="Year">#REF!</definedName>
    <definedName name="YearEndFactors">[14]UTCR!$G$22:$U$108</definedName>
    <definedName name="YearEndInput">[14]Inputs!$A$3:$D$1668</definedName>
    <definedName name="YEFactors">[12]Factors!$S$3:$AG$99</definedName>
    <definedName name="yuf" localSheetId="0" hidden="1">{#N/A,#N/A,FALSE,"Summ";#N/A,#N/A,FALSE,"General"}</definedName>
    <definedName name="yuf" localSheetId="2" hidden="1">{#N/A,#N/A,FALSE,"Summ";#N/A,#N/A,FALSE,"General"}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'[3]DSM Output'!$G$21:$G$23</definedName>
    <definedName name="Z_01844156_6462_4A28_9785_1A86F4D0C834_.wvu.PrintTitles" localSheetId="2" hidden="1">#REF!</definedName>
    <definedName name="Z_01844156_6462_4A28_9785_1A86F4D0C834_.wvu.PrintTitles" localSheetId="3" hidden="1">#REF!</definedName>
    <definedName name="Z_01844156_6462_4A28_9785_1A86F4D0C834_.wvu.PrintTitles" hidden="1">#REF!</definedName>
    <definedName name="Z_42E97926_E608_454B_8BAC_0CDB06A413D8_.wvu.PrintTitles" localSheetId="2" hidden="1">'T2 (Customers &amp; kWh)'!$B$1:$Q$9</definedName>
    <definedName name="ZA" localSheetId="2">'[34] annual balance '!#REF!</definedName>
    <definedName name="ZA" localSheetId="3">'[34] annual balance '!#REF!</definedName>
    <definedName name="ZA">'[34]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5" i="6" l="1"/>
  <c r="I144" i="6"/>
  <c r="I117" i="6"/>
  <c r="I112" i="6"/>
  <c r="I107" i="6"/>
  <c r="I106" i="6"/>
  <c r="I100" i="6"/>
  <c r="I99" i="6"/>
  <c r="B11" i="3" s="1"/>
  <c r="I95" i="6"/>
  <c r="B9" i="3" s="1"/>
  <c r="I89" i="6"/>
  <c r="I65" i="6"/>
  <c r="I64" i="6"/>
  <c r="I63" i="6"/>
  <c r="I53" i="6"/>
  <c r="I52" i="6"/>
  <c r="I51" i="6"/>
  <c r="I45" i="6"/>
  <c r="I44" i="6"/>
  <c r="I43" i="6"/>
  <c r="I33" i="6"/>
  <c r="I32" i="6"/>
  <c r="I31" i="6"/>
  <c r="I21" i="6"/>
  <c r="I20" i="6"/>
  <c r="I19" i="6"/>
  <c r="I18" i="6"/>
  <c r="I12" i="6"/>
  <c r="I11" i="6"/>
  <c r="I5" i="6"/>
  <c r="B20" i="3"/>
  <c r="I136" i="6"/>
  <c r="I137" i="6"/>
  <c r="I138" i="6"/>
  <c r="I139" i="6"/>
  <c r="I140" i="6"/>
  <c r="I141" i="6"/>
  <c r="I131" i="6"/>
  <c r="I132" i="6"/>
  <c r="I133" i="6"/>
  <c r="I134" i="6"/>
  <c r="I135" i="6"/>
  <c r="I130" i="6"/>
  <c r="B14" i="3"/>
  <c r="B8" i="3"/>
  <c r="B7" i="3"/>
  <c r="B10" i="3"/>
  <c r="B3" i="3"/>
  <c r="U233" i="5"/>
  <c r="T233" i="5"/>
  <c r="S233" i="5"/>
  <c r="R233" i="5"/>
  <c r="Q233" i="5"/>
  <c r="P233" i="5"/>
  <c r="O233" i="5"/>
  <c r="N233" i="5"/>
  <c r="M233" i="5"/>
  <c r="I233" i="5" s="1"/>
  <c r="L233" i="5"/>
  <c r="K233" i="5"/>
  <c r="J233" i="5"/>
  <c r="U232" i="5"/>
  <c r="T232" i="5"/>
  <c r="S232" i="5"/>
  <c r="R232" i="5"/>
  <c r="Q232" i="5"/>
  <c r="P232" i="5"/>
  <c r="O232" i="5"/>
  <c r="N232" i="5"/>
  <c r="M232" i="5"/>
  <c r="L232" i="5"/>
  <c r="K232" i="5"/>
  <c r="J232" i="5"/>
  <c r="I232" i="5" s="1"/>
  <c r="U231" i="5"/>
  <c r="T231" i="5"/>
  <c r="S231" i="5"/>
  <c r="R231" i="5"/>
  <c r="Q231" i="5"/>
  <c r="P231" i="5"/>
  <c r="O231" i="5"/>
  <c r="I231" i="5" s="1"/>
  <c r="N231" i="5"/>
  <c r="M231" i="5"/>
  <c r="L231" i="5"/>
  <c r="K231" i="5"/>
  <c r="J231" i="5"/>
  <c r="U230" i="5"/>
  <c r="T230" i="5"/>
  <c r="S230" i="5"/>
  <c r="R230" i="5"/>
  <c r="Q230" i="5"/>
  <c r="P230" i="5"/>
  <c r="I230" i="5" s="1"/>
  <c r="O230" i="5"/>
  <c r="N230" i="5"/>
  <c r="M230" i="5"/>
  <c r="L230" i="5"/>
  <c r="K230" i="5"/>
  <c r="J230" i="5"/>
  <c r="U229" i="5"/>
  <c r="T229" i="5"/>
  <c r="S229" i="5"/>
  <c r="R229" i="5"/>
  <c r="Q229" i="5"/>
  <c r="P229" i="5"/>
  <c r="O229" i="5"/>
  <c r="N229" i="5"/>
  <c r="M229" i="5"/>
  <c r="L229" i="5"/>
  <c r="K229" i="5"/>
  <c r="J229" i="5"/>
  <c r="I229" i="5" s="1"/>
  <c r="U228" i="5"/>
  <c r="T228" i="5"/>
  <c r="S228" i="5"/>
  <c r="R228" i="5"/>
  <c r="Q228" i="5"/>
  <c r="P228" i="5"/>
  <c r="O228" i="5"/>
  <c r="N228" i="5"/>
  <c r="M228" i="5"/>
  <c r="L228" i="5"/>
  <c r="K228" i="5"/>
  <c r="J228" i="5"/>
  <c r="U227" i="5"/>
  <c r="T227" i="5"/>
  <c r="S227" i="5"/>
  <c r="R227" i="5"/>
  <c r="Q227" i="5"/>
  <c r="P227" i="5"/>
  <c r="O227" i="5"/>
  <c r="N227" i="5"/>
  <c r="M227" i="5"/>
  <c r="L227" i="5"/>
  <c r="K227" i="5"/>
  <c r="I227" i="5" s="1"/>
  <c r="J227" i="5"/>
  <c r="U226" i="5"/>
  <c r="T226" i="5"/>
  <c r="S226" i="5"/>
  <c r="R226" i="5"/>
  <c r="Q226" i="5"/>
  <c r="P226" i="5"/>
  <c r="O226" i="5"/>
  <c r="N226" i="5"/>
  <c r="M226" i="5"/>
  <c r="L226" i="5"/>
  <c r="K226" i="5"/>
  <c r="J226" i="5"/>
  <c r="U225" i="5"/>
  <c r="I225" i="5" s="1"/>
  <c r="T225" i="5"/>
  <c r="S225" i="5"/>
  <c r="R225" i="5"/>
  <c r="Q225" i="5"/>
  <c r="P225" i="5"/>
  <c r="O225" i="5"/>
  <c r="N225" i="5"/>
  <c r="M225" i="5"/>
  <c r="L225" i="5"/>
  <c r="K225" i="5"/>
  <c r="J225" i="5"/>
  <c r="U224" i="5"/>
  <c r="T224" i="5"/>
  <c r="S224" i="5"/>
  <c r="R224" i="5"/>
  <c r="Q224" i="5"/>
  <c r="P224" i="5"/>
  <c r="O224" i="5"/>
  <c r="N224" i="5"/>
  <c r="M224" i="5"/>
  <c r="L224" i="5"/>
  <c r="K224" i="5"/>
  <c r="J224" i="5"/>
  <c r="I224" i="5" s="1"/>
  <c r="U223" i="5"/>
  <c r="T223" i="5"/>
  <c r="S223" i="5"/>
  <c r="R223" i="5"/>
  <c r="Q223" i="5"/>
  <c r="P223" i="5"/>
  <c r="O223" i="5"/>
  <c r="N223" i="5"/>
  <c r="M223" i="5"/>
  <c r="L223" i="5"/>
  <c r="K223" i="5"/>
  <c r="I223" i="5" s="1"/>
  <c r="J223" i="5"/>
  <c r="U222" i="5"/>
  <c r="T222" i="5"/>
  <c r="S222" i="5"/>
  <c r="R222" i="5"/>
  <c r="Q222" i="5"/>
  <c r="P222" i="5"/>
  <c r="O222" i="5"/>
  <c r="N222" i="5"/>
  <c r="M222" i="5"/>
  <c r="L222" i="5"/>
  <c r="K222" i="5"/>
  <c r="J222" i="5"/>
  <c r="I222" i="5" s="1"/>
  <c r="U221" i="5"/>
  <c r="T221" i="5"/>
  <c r="S221" i="5"/>
  <c r="R221" i="5"/>
  <c r="Q221" i="5"/>
  <c r="P221" i="5"/>
  <c r="O221" i="5"/>
  <c r="N221" i="5"/>
  <c r="M221" i="5"/>
  <c r="I221" i="5" s="1"/>
  <c r="L221" i="5"/>
  <c r="K221" i="5"/>
  <c r="J221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U219" i="5"/>
  <c r="T219" i="5"/>
  <c r="S219" i="5"/>
  <c r="R219" i="5"/>
  <c r="Q219" i="5"/>
  <c r="P219" i="5"/>
  <c r="O219" i="5"/>
  <c r="N219" i="5"/>
  <c r="M219" i="5"/>
  <c r="L219" i="5"/>
  <c r="K219" i="5"/>
  <c r="I219" i="5" s="1"/>
  <c r="J219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U217" i="5"/>
  <c r="T217" i="5"/>
  <c r="S217" i="5"/>
  <c r="R217" i="5"/>
  <c r="Q217" i="5"/>
  <c r="I217" i="5" s="1"/>
  <c r="P217" i="5"/>
  <c r="O217" i="5"/>
  <c r="N217" i="5"/>
  <c r="M217" i="5"/>
  <c r="L217" i="5"/>
  <c r="K217" i="5"/>
  <c r="J217" i="5"/>
  <c r="U216" i="5"/>
  <c r="T216" i="5"/>
  <c r="S216" i="5"/>
  <c r="R216" i="5"/>
  <c r="Q216" i="5"/>
  <c r="P216" i="5"/>
  <c r="O216" i="5"/>
  <c r="N216" i="5"/>
  <c r="M216" i="5"/>
  <c r="L216" i="5"/>
  <c r="K216" i="5"/>
  <c r="J216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U214" i="5"/>
  <c r="T214" i="5"/>
  <c r="S214" i="5"/>
  <c r="R214" i="5"/>
  <c r="Q214" i="5"/>
  <c r="P214" i="5"/>
  <c r="O214" i="5"/>
  <c r="N214" i="5"/>
  <c r="M214" i="5"/>
  <c r="L214" i="5"/>
  <c r="K214" i="5"/>
  <c r="J214" i="5"/>
  <c r="I214" i="5" s="1"/>
  <c r="U213" i="5"/>
  <c r="I213" i="5" s="1"/>
  <c r="T213" i="5"/>
  <c r="S213" i="5"/>
  <c r="R213" i="5"/>
  <c r="Q213" i="5"/>
  <c r="P213" i="5"/>
  <c r="O213" i="5"/>
  <c r="N213" i="5"/>
  <c r="M213" i="5"/>
  <c r="L213" i="5"/>
  <c r="K213" i="5"/>
  <c r="J213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 s="1"/>
  <c r="U211" i="5"/>
  <c r="T211" i="5"/>
  <c r="S211" i="5"/>
  <c r="R211" i="5"/>
  <c r="Q211" i="5"/>
  <c r="P211" i="5"/>
  <c r="O211" i="5"/>
  <c r="N211" i="5"/>
  <c r="M211" i="5"/>
  <c r="L211" i="5"/>
  <c r="K211" i="5"/>
  <c r="I211" i="5" s="1"/>
  <c r="J211" i="5"/>
  <c r="U210" i="5"/>
  <c r="T210" i="5"/>
  <c r="S210" i="5"/>
  <c r="R210" i="5"/>
  <c r="Q210" i="5"/>
  <c r="P210" i="5"/>
  <c r="O210" i="5"/>
  <c r="N210" i="5"/>
  <c r="M210" i="5"/>
  <c r="L210" i="5"/>
  <c r="K210" i="5"/>
  <c r="J210" i="5"/>
  <c r="I210" i="5" s="1"/>
  <c r="U209" i="5"/>
  <c r="T209" i="5"/>
  <c r="S209" i="5"/>
  <c r="R209" i="5"/>
  <c r="Q209" i="5"/>
  <c r="P209" i="5"/>
  <c r="O209" i="5"/>
  <c r="N209" i="5"/>
  <c r="M209" i="5"/>
  <c r="I209" i="5" s="1"/>
  <c r="L209" i="5"/>
  <c r="K209" i="5"/>
  <c r="J209" i="5"/>
  <c r="U208" i="5"/>
  <c r="T208" i="5"/>
  <c r="S208" i="5"/>
  <c r="R208" i="5"/>
  <c r="Q208" i="5"/>
  <c r="P208" i="5"/>
  <c r="O208" i="5"/>
  <c r="N208" i="5"/>
  <c r="M208" i="5"/>
  <c r="L208" i="5"/>
  <c r="K208" i="5"/>
  <c r="J208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U205" i="5"/>
  <c r="T205" i="5"/>
  <c r="S205" i="5"/>
  <c r="R205" i="5"/>
  <c r="Q205" i="5"/>
  <c r="I205" i="5" s="1"/>
  <c r="P205" i="5"/>
  <c r="O205" i="5"/>
  <c r="N205" i="5"/>
  <c r="M205" i="5"/>
  <c r="L205" i="5"/>
  <c r="K205" i="5"/>
  <c r="J205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 s="1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 s="1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 s="1"/>
  <c r="U201" i="5"/>
  <c r="I201" i="5" s="1"/>
  <c r="T201" i="5"/>
  <c r="S201" i="5"/>
  <c r="R201" i="5"/>
  <c r="Q201" i="5"/>
  <c r="P201" i="5"/>
  <c r="O201" i="5"/>
  <c r="N201" i="5"/>
  <c r="M201" i="5"/>
  <c r="L201" i="5"/>
  <c r="K201" i="5"/>
  <c r="J201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 s="1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 s="1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 s="1"/>
  <c r="U197" i="5"/>
  <c r="T197" i="5"/>
  <c r="S197" i="5"/>
  <c r="R197" i="5"/>
  <c r="Q197" i="5"/>
  <c r="P197" i="5"/>
  <c r="O197" i="5"/>
  <c r="N197" i="5"/>
  <c r="M197" i="5"/>
  <c r="L197" i="5"/>
  <c r="K197" i="5"/>
  <c r="J197" i="5"/>
  <c r="U196" i="5"/>
  <c r="T196" i="5"/>
  <c r="S196" i="5"/>
  <c r="R196" i="5"/>
  <c r="Q196" i="5"/>
  <c r="P196" i="5"/>
  <c r="O196" i="5"/>
  <c r="N196" i="5"/>
  <c r="M196" i="5"/>
  <c r="I196" i="5" s="1"/>
  <c r="L196" i="5"/>
  <c r="K196" i="5"/>
  <c r="J196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3" i="5"/>
  <c r="I192" i="5"/>
  <c r="I191" i="5"/>
  <c r="I190" i="5"/>
  <c r="I189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B6" i="3" l="1"/>
  <c r="I273" i="5"/>
  <c r="O255" i="5"/>
  <c r="N255" i="5"/>
  <c r="M255" i="5"/>
  <c r="L255" i="5"/>
  <c r="K255" i="5"/>
  <c r="J255" i="5"/>
  <c r="U255" i="5"/>
  <c r="T255" i="5"/>
  <c r="S255" i="5"/>
  <c r="R255" i="5"/>
  <c r="Q255" i="5"/>
  <c r="P255" i="5"/>
  <c r="I272" i="5"/>
  <c r="I226" i="5"/>
  <c r="I270" i="5"/>
  <c r="I215" i="5"/>
  <c r="I274" i="5"/>
  <c r="I216" i="5"/>
  <c r="I228" i="5"/>
  <c r="I206" i="5"/>
  <c r="I218" i="5"/>
  <c r="I207" i="5"/>
  <c r="I208" i="5"/>
  <c r="I220" i="5"/>
  <c r="I197" i="5"/>
  <c r="I195" i="5"/>
  <c r="I271" i="5"/>
  <c r="N256" i="5" l="1"/>
  <c r="M256" i="5"/>
  <c r="L256" i="5"/>
  <c r="O256" i="5"/>
  <c r="K256" i="5"/>
  <c r="J256" i="5"/>
  <c r="U256" i="5"/>
  <c r="T256" i="5"/>
  <c r="S256" i="5"/>
  <c r="R256" i="5"/>
  <c r="Q256" i="5"/>
  <c r="P256" i="5"/>
  <c r="L246" i="5"/>
  <c r="K246" i="5"/>
  <c r="J246" i="5"/>
  <c r="U246" i="5"/>
  <c r="T246" i="5"/>
  <c r="S246" i="5"/>
  <c r="R246" i="5"/>
  <c r="Q246" i="5"/>
  <c r="P246" i="5"/>
  <c r="O246" i="5"/>
  <c r="N246" i="5"/>
  <c r="M246" i="5"/>
  <c r="M245" i="5"/>
  <c r="M268" i="5" s="1"/>
  <c r="L245" i="5"/>
  <c r="L268" i="5" s="1"/>
  <c r="K245" i="5"/>
  <c r="K268" i="5" s="1"/>
  <c r="J245" i="5"/>
  <c r="J268" i="5" s="1"/>
  <c r="U245" i="5"/>
  <c r="U268" i="5" s="1"/>
  <c r="T245" i="5"/>
  <c r="T268" i="5" s="1"/>
  <c r="S245" i="5"/>
  <c r="S268" i="5" s="1"/>
  <c r="R245" i="5"/>
  <c r="R268" i="5" s="1"/>
  <c r="Q245" i="5"/>
  <c r="Q268" i="5" s="1"/>
  <c r="P245" i="5"/>
  <c r="P268" i="5" s="1"/>
  <c r="N245" i="5"/>
  <c r="N268" i="5" s="1"/>
  <c r="O245" i="5"/>
  <c r="O268" i="5" s="1"/>
  <c r="Q241" i="5"/>
  <c r="P241" i="5"/>
  <c r="O241" i="5"/>
  <c r="N241" i="5"/>
  <c r="M241" i="5"/>
  <c r="L241" i="5"/>
  <c r="K241" i="5"/>
  <c r="J241" i="5"/>
  <c r="U241" i="5"/>
  <c r="T241" i="5"/>
  <c r="S241" i="5"/>
  <c r="R241" i="5"/>
  <c r="R252" i="5"/>
  <c r="Q252" i="5"/>
  <c r="P252" i="5"/>
  <c r="O252" i="5"/>
  <c r="N252" i="5"/>
  <c r="M252" i="5"/>
  <c r="L252" i="5"/>
  <c r="K252" i="5"/>
  <c r="J252" i="5"/>
  <c r="U252" i="5"/>
  <c r="T252" i="5"/>
  <c r="S252" i="5"/>
  <c r="P254" i="5"/>
  <c r="O254" i="5"/>
  <c r="N254" i="5"/>
  <c r="M254" i="5"/>
  <c r="L254" i="5"/>
  <c r="K254" i="5"/>
  <c r="J254" i="5"/>
  <c r="U254" i="5"/>
  <c r="T254" i="5"/>
  <c r="S254" i="5"/>
  <c r="R254" i="5"/>
  <c r="Q254" i="5"/>
  <c r="J236" i="5"/>
  <c r="U236" i="5"/>
  <c r="T236" i="5"/>
  <c r="S236" i="5"/>
  <c r="R236" i="5"/>
  <c r="Q236" i="5"/>
  <c r="K236" i="5"/>
  <c r="P236" i="5"/>
  <c r="O236" i="5"/>
  <c r="N236" i="5"/>
  <c r="M236" i="5"/>
  <c r="L236" i="5"/>
  <c r="K247" i="5"/>
  <c r="J247" i="5"/>
  <c r="U247" i="5"/>
  <c r="T247" i="5"/>
  <c r="S247" i="5"/>
  <c r="R247" i="5"/>
  <c r="Q247" i="5"/>
  <c r="P247" i="5"/>
  <c r="O247" i="5"/>
  <c r="N247" i="5"/>
  <c r="M247" i="5"/>
  <c r="L247" i="5"/>
  <c r="N244" i="5"/>
  <c r="N266" i="5" s="1"/>
  <c r="M244" i="5"/>
  <c r="M266" i="5" s="1"/>
  <c r="L244" i="5"/>
  <c r="L266" i="5" s="1"/>
  <c r="K244" i="5"/>
  <c r="K266" i="5" s="1"/>
  <c r="J244" i="5"/>
  <c r="J266" i="5" s="1"/>
  <c r="U244" i="5"/>
  <c r="U266" i="5" s="1"/>
  <c r="T244" i="5"/>
  <c r="T266" i="5" s="1"/>
  <c r="S244" i="5"/>
  <c r="S266" i="5" s="1"/>
  <c r="R244" i="5"/>
  <c r="R266" i="5" s="1"/>
  <c r="Q244" i="5"/>
  <c r="Q266" i="5" s="1"/>
  <c r="P244" i="5"/>
  <c r="P266" i="5" s="1"/>
  <c r="O244" i="5"/>
  <c r="O266" i="5" s="1"/>
  <c r="S251" i="5"/>
  <c r="R251" i="5"/>
  <c r="R267" i="5" s="1"/>
  <c r="Q251" i="5"/>
  <c r="T251" i="5"/>
  <c r="P251" i="5"/>
  <c r="P267" i="5" s="1"/>
  <c r="O251" i="5"/>
  <c r="N251" i="5"/>
  <c r="M251" i="5"/>
  <c r="M267" i="5" s="1"/>
  <c r="L251" i="5"/>
  <c r="K251" i="5"/>
  <c r="J251" i="5"/>
  <c r="U251" i="5"/>
  <c r="Q253" i="5"/>
  <c r="P253" i="5"/>
  <c r="O253" i="5"/>
  <c r="R253" i="5"/>
  <c r="N253" i="5"/>
  <c r="M253" i="5"/>
  <c r="L253" i="5"/>
  <c r="K253" i="5"/>
  <c r="J253" i="5"/>
  <c r="U253" i="5"/>
  <c r="T253" i="5"/>
  <c r="S253" i="5"/>
  <c r="K235" i="5"/>
  <c r="K259" i="5" s="1"/>
  <c r="J235" i="5"/>
  <c r="J259" i="5" s="1"/>
  <c r="U235" i="5"/>
  <c r="U259" i="5" s="1"/>
  <c r="T235" i="5"/>
  <c r="T259" i="5" s="1"/>
  <c r="S235" i="5"/>
  <c r="S259" i="5" s="1"/>
  <c r="R235" i="5"/>
  <c r="R259" i="5" s="1"/>
  <c r="Q235" i="5"/>
  <c r="Q259" i="5" s="1"/>
  <c r="P235" i="5"/>
  <c r="P259" i="5" s="1"/>
  <c r="O235" i="5"/>
  <c r="O259" i="5" s="1"/>
  <c r="N235" i="5"/>
  <c r="N259" i="5" s="1"/>
  <c r="M235" i="5"/>
  <c r="M259" i="5" s="1"/>
  <c r="L235" i="5"/>
  <c r="L259" i="5" s="1"/>
  <c r="T267" i="5" l="1"/>
  <c r="Q267" i="5"/>
  <c r="U264" i="5"/>
  <c r="U249" i="5"/>
  <c r="T249" i="5"/>
  <c r="T264" i="5" s="1"/>
  <c r="S249" i="5"/>
  <c r="S264" i="5" s="1"/>
  <c r="R249" i="5"/>
  <c r="Q249" i="5"/>
  <c r="P249" i="5"/>
  <c r="O249" i="5"/>
  <c r="N249" i="5"/>
  <c r="M249" i="5"/>
  <c r="M264" i="5" s="1"/>
  <c r="L249" i="5"/>
  <c r="L264" i="5" s="1"/>
  <c r="K249" i="5"/>
  <c r="J249" i="5"/>
  <c r="J264" i="5" s="1"/>
  <c r="S267" i="5"/>
  <c r="K264" i="5"/>
  <c r="U267" i="5"/>
  <c r="U237" i="5"/>
  <c r="T237" i="5"/>
  <c r="S237" i="5"/>
  <c r="S260" i="5" s="1"/>
  <c r="R237" i="5"/>
  <c r="R260" i="5" s="1"/>
  <c r="Q237" i="5"/>
  <c r="J237" i="5"/>
  <c r="J260" i="5" s="1"/>
  <c r="P237" i="5"/>
  <c r="O237" i="5"/>
  <c r="N237" i="5"/>
  <c r="M237" i="5"/>
  <c r="L237" i="5"/>
  <c r="L260" i="5" s="1"/>
  <c r="K237" i="5"/>
  <c r="P263" i="5"/>
  <c r="J248" i="5"/>
  <c r="U248" i="5"/>
  <c r="T248" i="5"/>
  <c r="T263" i="5" s="1"/>
  <c r="S248" i="5"/>
  <c r="R248" i="5"/>
  <c r="R263" i="5" s="1"/>
  <c r="Q248" i="5"/>
  <c r="Q263" i="5" s="1"/>
  <c r="P248" i="5"/>
  <c r="O248" i="5"/>
  <c r="O263" i="5" s="1"/>
  <c r="N248" i="5"/>
  <c r="N263" i="5" s="1"/>
  <c r="M248" i="5"/>
  <c r="M263" i="5" s="1"/>
  <c r="L248" i="5"/>
  <c r="K248" i="5"/>
  <c r="S263" i="5"/>
  <c r="J267" i="5"/>
  <c r="K267" i="5"/>
  <c r="N264" i="5"/>
  <c r="R240" i="5"/>
  <c r="S240" i="5"/>
  <c r="Q240" i="5"/>
  <c r="P240" i="5"/>
  <c r="O240" i="5"/>
  <c r="N240" i="5"/>
  <c r="M240" i="5"/>
  <c r="L240" i="5"/>
  <c r="K240" i="5"/>
  <c r="J240" i="5"/>
  <c r="U240" i="5"/>
  <c r="T240" i="5"/>
  <c r="Q262" i="5"/>
  <c r="L267" i="5"/>
  <c r="O264" i="5"/>
  <c r="P242" i="5"/>
  <c r="O242" i="5"/>
  <c r="N242" i="5"/>
  <c r="M242" i="5"/>
  <c r="L242" i="5"/>
  <c r="Q242" i="5"/>
  <c r="K242" i="5"/>
  <c r="J242" i="5"/>
  <c r="U242" i="5"/>
  <c r="T242" i="5"/>
  <c r="S242" i="5"/>
  <c r="R242" i="5"/>
  <c r="U263" i="5"/>
  <c r="T250" i="5"/>
  <c r="T265" i="5" s="1"/>
  <c r="S250" i="5"/>
  <c r="S265" i="5" s="1"/>
  <c r="R250" i="5"/>
  <c r="R265" i="5" s="1"/>
  <c r="Q250" i="5"/>
  <c r="Q265" i="5" s="1"/>
  <c r="P250" i="5"/>
  <c r="P265" i="5" s="1"/>
  <c r="O250" i="5"/>
  <c r="O265" i="5" s="1"/>
  <c r="N250" i="5"/>
  <c r="N265" i="5" s="1"/>
  <c r="M250" i="5"/>
  <c r="M265" i="5" s="1"/>
  <c r="L250" i="5"/>
  <c r="L265" i="5" s="1"/>
  <c r="K250" i="5"/>
  <c r="K265" i="5" s="1"/>
  <c r="J250" i="5"/>
  <c r="J265" i="5" s="1"/>
  <c r="U250" i="5"/>
  <c r="U265" i="5" s="1"/>
  <c r="J263" i="5"/>
  <c r="N267" i="5"/>
  <c r="Q264" i="5"/>
  <c r="T262" i="5"/>
  <c r="S239" i="5"/>
  <c r="S261" i="5" s="1"/>
  <c r="R239" i="5"/>
  <c r="Q239" i="5"/>
  <c r="Q261" i="5" s="1"/>
  <c r="P239" i="5"/>
  <c r="P261" i="5" s="1"/>
  <c r="O239" i="5"/>
  <c r="O261" i="5" s="1"/>
  <c r="N239" i="5"/>
  <c r="N261" i="5" s="1"/>
  <c r="M239" i="5"/>
  <c r="M261" i="5" s="1"/>
  <c r="L239" i="5"/>
  <c r="L261" i="5" s="1"/>
  <c r="K239" i="5"/>
  <c r="J239" i="5"/>
  <c r="J261" i="5" s="1"/>
  <c r="U239" i="5"/>
  <c r="U261" i="5" s="1"/>
  <c r="T239" i="5"/>
  <c r="T261" i="5" s="1"/>
  <c r="K263" i="5"/>
  <c r="T238" i="5"/>
  <c r="T260" i="5" s="1"/>
  <c r="S238" i="5"/>
  <c r="R238" i="5"/>
  <c r="Q238" i="5"/>
  <c r="P238" i="5"/>
  <c r="P260" i="5" s="1"/>
  <c r="O238" i="5"/>
  <c r="O260" i="5" s="1"/>
  <c r="N238" i="5"/>
  <c r="N260" i="5" s="1"/>
  <c r="M238" i="5"/>
  <c r="M260" i="5" s="1"/>
  <c r="L238" i="5"/>
  <c r="K238" i="5"/>
  <c r="K260" i="5" s="1"/>
  <c r="J238" i="5"/>
  <c r="U238" i="5"/>
  <c r="U260" i="5"/>
  <c r="P264" i="5"/>
  <c r="S262" i="5"/>
  <c r="O267" i="5"/>
  <c r="R264" i="5"/>
  <c r="Q260" i="5"/>
  <c r="U262" i="5"/>
  <c r="O243" i="5"/>
  <c r="O262" i="5" s="1"/>
  <c r="N243" i="5"/>
  <c r="N262" i="5" s="1"/>
  <c r="M243" i="5"/>
  <c r="M262" i="5" s="1"/>
  <c r="L243" i="5"/>
  <c r="L262" i="5" s="1"/>
  <c r="K243" i="5"/>
  <c r="K262" i="5" s="1"/>
  <c r="J243" i="5"/>
  <c r="J262" i="5" s="1"/>
  <c r="U243" i="5"/>
  <c r="T243" i="5"/>
  <c r="S243" i="5"/>
  <c r="R243" i="5"/>
  <c r="R262" i="5" s="1"/>
  <c r="Q243" i="5"/>
  <c r="P243" i="5"/>
  <c r="P262" i="5" s="1"/>
  <c r="L263" i="5"/>
  <c r="K261" i="5" l="1"/>
  <c r="R261" i="5"/>
  <c r="H86" i="4" l="1"/>
  <c r="O89" i="4"/>
  <c r="N89" i="4"/>
  <c r="M89" i="4"/>
  <c r="L89" i="4"/>
  <c r="H75" i="4"/>
  <c r="P80" i="4"/>
  <c r="N80" i="4"/>
  <c r="M80" i="4"/>
  <c r="H66" i="4"/>
  <c r="M64" i="4"/>
  <c r="K64" i="4"/>
  <c r="H33" i="4"/>
  <c r="H30" i="4"/>
  <c r="M45" i="4"/>
  <c r="L45" i="4"/>
  <c r="K45" i="4"/>
  <c r="J45" i="4"/>
  <c r="H19" i="4"/>
  <c r="H16" i="4"/>
  <c r="G27" i="4"/>
  <c r="B49" i="1"/>
  <c r="B48" i="1"/>
  <c r="B46" i="1"/>
  <c r="B45" i="1"/>
  <c r="B41" i="1"/>
  <c r="B43" i="1"/>
  <c r="B40" i="1"/>
  <c r="B42" i="1"/>
  <c r="B36" i="1"/>
  <c r="B34" i="1"/>
  <c r="B33" i="1"/>
  <c r="B31" i="1"/>
  <c r="B30" i="1"/>
  <c r="B27" i="1"/>
  <c r="B25" i="1"/>
  <c r="B22" i="1"/>
  <c r="B24" i="1"/>
  <c r="B21" i="1"/>
  <c r="B19" i="1"/>
  <c r="B18" i="1"/>
  <c r="B13" i="1"/>
  <c r="B12" i="1"/>
  <c r="B10" i="1"/>
  <c r="B9" i="1"/>
  <c r="B7" i="1"/>
  <c r="B6" i="1"/>
  <c r="B5" i="1"/>
  <c r="B4" i="1"/>
  <c r="G66" i="2"/>
  <c r="G65" i="2"/>
  <c r="G64" i="2"/>
  <c r="G63" i="2"/>
  <c r="G62" i="2"/>
  <c r="G61" i="2"/>
  <c r="G60" i="2"/>
  <c r="G59" i="2"/>
  <c r="G58" i="2"/>
  <c r="G57" i="2"/>
  <c r="G56" i="2"/>
  <c r="G55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H43" i="4" l="1"/>
  <c r="H40" i="4"/>
  <c r="H48" i="4"/>
  <c r="H60" i="4"/>
  <c r="H42" i="4"/>
  <c r="H54" i="4"/>
  <c r="H68" i="4"/>
  <c r="H74" i="4"/>
  <c r="H87" i="4"/>
  <c r="H73" i="4"/>
  <c r="H76" i="4"/>
  <c r="H83" i="4"/>
  <c r="H39" i="4"/>
  <c r="H69" i="4"/>
  <c r="H72" i="4"/>
  <c r="J89" i="4"/>
  <c r="H41" i="4"/>
  <c r="H50" i="4"/>
  <c r="H36" i="4"/>
  <c r="H61" i="4"/>
  <c r="K89" i="4"/>
  <c r="K91" i="4" s="1"/>
  <c r="H24" i="4"/>
  <c r="H20" i="4"/>
  <c r="H21" i="4"/>
  <c r="H23" i="4"/>
  <c r="O80" i="4"/>
  <c r="H88" i="4"/>
  <c r="H12" i="4"/>
  <c r="H56" i="4"/>
  <c r="N45" i="4"/>
  <c r="H34" i="4"/>
  <c r="H38" i="4"/>
  <c r="H84" i="4"/>
  <c r="H85" i="4"/>
  <c r="G89" i="4"/>
  <c r="N64" i="4"/>
  <c r="N91" i="4" s="1"/>
  <c r="H35" i="4"/>
  <c r="O64" i="4"/>
  <c r="H55" i="4"/>
  <c r="K27" i="4"/>
  <c r="H17" i="4"/>
  <c r="H18" i="4"/>
  <c r="H37" i="4"/>
  <c r="P64" i="4"/>
  <c r="H57" i="4"/>
  <c r="H58" i="4"/>
  <c r="H59" i="4"/>
  <c r="D80" i="4"/>
  <c r="P45" i="4"/>
  <c r="D64" i="4"/>
  <c r="H62" i="4"/>
  <c r="H52" i="4"/>
  <c r="I89" i="4"/>
  <c r="F80" i="4"/>
  <c r="H13" i="4"/>
  <c r="O45" i="4"/>
  <c r="N27" i="4"/>
  <c r="H44" i="4"/>
  <c r="F64" i="4"/>
  <c r="H63" i="4"/>
  <c r="G80" i="4"/>
  <c r="J27" i="4"/>
  <c r="H31" i="4"/>
  <c r="H78" i="4"/>
  <c r="H15" i="4"/>
  <c r="D45" i="4"/>
  <c r="O27" i="4"/>
  <c r="F45" i="4"/>
  <c r="G64" i="4"/>
  <c r="P27" i="4"/>
  <c r="G45" i="4"/>
  <c r="G91" i="4" s="1"/>
  <c r="H47" i="4"/>
  <c r="I80" i="4"/>
  <c r="H67" i="4"/>
  <c r="H71" i="4"/>
  <c r="P89" i="4"/>
  <c r="F27" i="4"/>
  <c r="H53" i="4"/>
  <c r="H79" i="4"/>
  <c r="H14" i="4"/>
  <c r="M27" i="4"/>
  <c r="M91" i="4" s="1"/>
  <c r="L27" i="4"/>
  <c r="H22" i="4"/>
  <c r="D27" i="4"/>
  <c r="H25" i="4"/>
  <c r="H26" i="4"/>
  <c r="I45" i="4"/>
  <c r="J64" i="4"/>
  <c r="J80" i="4"/>
  <c r="H70" i="4"/>
  <c r="D89" i="4"/>
  <c r="K80" i="4"/>
  <c r="H32" i="4"/>
  <c r="L64" i="4"/>
  <c r="H49" i="4"/>
  <c r="H51" i="4"/>
  <c r="L80" i="4"/>
  <c r="H77" i="4"/>
  <c r="F89" i="4"/>
  <c r="E27" i="4"/>
  <c r="E89" i="4"/>
  <c r="E80" i="4"/>
  <c r="E64" i="4"/>
  <c r="E45" i="4"/>
  <c r="H29" i="4"/>
  <c r="H82" i="4"/>
  <c r="H11" i="4"/>
  <c r="I27" i="4"/>
  <c r="I64" i="4"/>
  <c r="H64" i="4" l="1"/>
  <c r="L91" i="4"/>
  <c r="H80" i="4"/>
  <c r="J91" i="4"/>
  <c r="O91" i="4"/>
  <c r="H27" i="4"/>
  <c r="H91" i="4" s="1"/>
  <c r="H89" i="4"/>
  <c r="D91" i="4"/>
  <c r="P91" i="4"/>
  <c r="H45" i="4"/>
  <c r="F91" i="4"/>
  <c r="I91" i="4"/>
  <c r="E91" i="4"/>
</calcChain>
</file>

<file path=xl/sharedStrings.xml><?xml version="1.0" encoding="utf-8"?>
<sst xmlns="http://schemas.openxmlformats.org/spreadsheetml/2006/main" count="4123" uniqueCount="175">
  <si>
    <t>Average Monthly Customers</t>
  </si>
  <si>
    <t>Customers</t>
  </si>
  <si>
    <t xml:space="preserve">Schedule </t>
  </si>
  <si>
    <t>Voltage</t>
  </si>
  <si>
    <t>Phase</t>
  </si>
  <si>
    <t>Billing Unit</t>
  </si>
  <si>
    <t>kW Category</t>
  </si>
  <si>
    <t>Jul-21 - Jun-22</t>
  </si>
  <si>
    <t>Check</t>
  </si>
  <si>
    <t>Schedule 24</t>
  </si>
  <si>
    <t>All</t>
  </si>
  <si>
    <t>Single</t>
  </si>
  <si>
    <t>Bills</t>
  </si>
  <si>
    <t>0</t>
  </si>
  <si>
    <t>1-10</t>
  </si>
  <si>
    <t>11-100</t>
  </si>
  <si>
    <t>101-300</t>
  </si>
  <si>
    <t>301-1000</t>
  </si>
  <si>
    <t>1000+</t>
  </si>
  <si>
    <t>Annual Bills</t>
  </si>
  <si>
    <t>Three</t>
  </si>
  <si>
    <t>Schedule 29,36</t>
  </si>
  <si>
    <t>Secondary</t>
  </si>
  <si>
    <t>Primary</t>
  </si>
  <si>
    <t>Schedule 40</t>
  </si>
  <si>
    <t>Average Customers Summary</t>
  </si>
  <si>
    <t>Sch 24</t>
  </si>
  <si>
    <t xml:space="preserve">  0 - 10 kW</t>
  </si>
  <si>
    <t xml:space="preserve">   kW = 0, 1 Phase</t>
  </si>
  <si>
    <t xml:space="preserve">   kW = 0, 3 Phase</t>
  </si>
  <si>
    <t xml:space="preserve">   kW &gt; 1, 1 Phase</t>
  </si>
  <si>
    <t xml:space="preserve">   kW &gt; 1, 3 Phase</t>
  </si>
  <si>
    <t xml:space="preserve">  10 - 100 kW</t>
  </si>
  <si>
    <t xml:space="preserve">   1 Phase</t>
  </si>
  <si>
    <t xml:space="preserve">   3 Phase With KVAR</t>
  </si>
  <si>
    <t xml:space="preserve">  100 kW+</t>
  </si>
  <si>
    <t>Sch 36</t>
  </si>
  <si>
    <t>Secondary Voltage</t>
  </si>
  <si>
    <t xml:space="preserve">    0 - 100 kW</t>
  </si>
  <si>
    <t xml:space="preserve">     1 Phase</t>
  </si>
  <si>
    <t xml:space="preserve">     3 Phase With KVAR</t>
  </si>
  <si>
    <t xml:space="preserve">  100 - 300 kW</t>
  </si>
  <si>
    <t>300 - 1000 kW</t>
  </si>
  <si>
    <t xml:space="preserve">  1000 kW+</t>
  </si>
  <si>
    <t xml:space="preserve">  0 - 100 kW</t>
  </si>
  <si>
    <t xml:space="preserve">  300-1000 kW</t>
  </si>
  <si>
    <t>Primary Voltage</t>
  </si>
  <si>
    <t>Sch 40</t>
  </si>
  <si>
    <t xml:space="preserve">  301 - 1000 kW</t>
  </si>
  <si>
    <t xml:space="preserve">  101 - 300 kW</t>
  </si>
  <si>
    <t>Pacific Power</t>
  </si>
  <si>
    <t>State of Washington Semi-Annual Report</t>
  </si>
  <si>
    <t>12 Months Ended June 2022</t>
  </si>
  <si>
    <t>Table 2 - Average Monthly Customers, Kilowatt Hours, and Revenue ($)</t>
  </si>
  <si>
    <t>Revenue ($)</t>
  </si>
  <si>
    <t>Kilowatt Hours</t>
  </si>
  <si>
    <t>Normalizing Adjustments</t>
  </si>
  <si>
    <r>
      <t>Riders</t>
    </r>
    <r>
      <rPr>
        <vertAlign val="superscript"/>
        <sz val="12"/>
        <rFont val="Times New Roman"/>
        <family val="1"/>
      </rPr>
      <t>3</t>
    </r>
  </si>
  <si>
    <t>Class</t>
  </si>
  <si>
    <t>Line</t>
  </si>
  <si>
    <t>Booked</t>
  </si>
  <si>
    <t>Normalized</t>
  </si>
  <si>
    <t>Temperature</t>
  </si>
  <si>
    <t>Other</t>
  </si>
  <si>
    <r>
      <t>Booked</t>
    </r>
    <r>
      <rPr>
        <vertAlign val="superscript"/>
        <sz val="12"/>
        <color rgb="FF000000"/>
        <rFont val="Times New Roman"/>
        <family val="1"/>
      </rPr>
      <t>1</t>
    </r>
  </si>
  <si>
    <r>
      <t>Accounting</t>
    </r>
    <r>
      <rPr>
        <vertAlign val="superscript"/>
        <sz val="12"/>
        <rFont val="Times New Roman"/>
        <family val="1"/>
      </rPr>
      <t>2</t>
    </r>
  </si>
  <si>
    <t>Schedule 98</t>
  </si>
  <si>
    <r>
      <t>Other</t>
    </r>
    <r>
      <rPr>
        <vertAlign val="superscript"/>
        <sz val="12"/>
        <rFont val="Times New Roman"/>
        <family val="1"/>
      </rPr>
      <t>4</t>
    </r>
  </si>
  <si>
    <t>Residential</t>
  </si>
  <si>
    <t>Alt Rev Program</t>
  </si>
  <si>
    <t>Blue Sky</t>
  </si>
  <si>
    <t>Customer Bill Credits</t>
  </si>
  <si>
    <t>DSM</t>
  </si>
  <si>
    <t>Income Tax Defer Adj</t>
  </si>
  <si>
    <t>Rev Adj Property Insur</t>
  </si>
  <si>
    <t>Rev Adj</t>
  </si>
  <si>
    <t>BPA Bal Acct</t>
  </si>
  <si>
    <t>Unbilled</t>
  </si>
  <si>
    <t>Schedule 15</t>
  </si>
  <si>
    <t>Schedule 16,17,18,19</t>
  </si>
  <si>
    <t>AutoPay Bill Credits</t>
  </si>
  <si>
    <t>Paperless Bill Credits</t>
  </si>
  <si>
    <t>Annual Guarantee Adjustments</t>
  </si>
  <si>
    <t>Total</t>
  </si>
  <si>
    <t>Commercial</t>
  </si>
  <si>
    <t>Schedule 48T</t>
  </si>
  <si>
    <t>Schedule 54</t>
  </si>
  <si>
    <t>Industrial</t>
  </si>
  <si>
    <t>Schedule 47T</t>
  </si>
  <si>
    <t>Schedule 48T-DF</t>
  </si>
  <si>
    <t>Irrigation</t>
  </si>
  <si>
    <t>Irr Demand Charge Accrual</t>
  </si>
  <si>
    <t>BPA Adj Fee</t>
  </si>
  <si>
    <t>Lighting</t>
  </si>
  <si>
    <t>Schedule 51</t>
  </si>
  <si>
    <t>Schedule 53</t>
  </si>
  <si>
    <t>All Classes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</si>
  <si>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AutoPay and Paperles Bill Credits booked with Schedule $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</si>
  <si>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 xml:space="preserve">Accounting Adjustments: </t>
    </r>
  </si>
  <si>
    <t xml:space="preserve">    Alt Rev Program</t>
  </si>
  <si>
    <t xml:space="preserve">    Blue Sky</t>
  </si>
  <si>
    <t xml:space="preserve">    Customer Bill Credits</t>
  </si>
  <si>
    <t xml:space="preserve">    DSM</t>
  </si>
  <si>
    <t xml:space="preserve">    Income Tax Defer Adj</t>
  </si>
  <si>
    <t xml:space="preserve">    Irr Demand Charge Accrual</t>
  </si>
  <si>
    <t xml:space="preserve">    Rev Adj Property Insur</t>
  </si>
  <si>
    <t xml:space="preserve">    Rev Adj (Revenue Accounting Adjustments and Revenue Adjustment - Deferred NPC)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</si>
  <si>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Riders:</t>
    </r>
  </si>
  <si>
    <t xml:space="preserve">    Schedule 93</t>
  </si>
  <si>
    <t xml:space="preserve">    Schedule 94</t>
  </si>
  <si>
    <t xml:space="preserve">    Schedule 98</t>
  </si>
  <si>
    <t xml:space="preserve">    Schedule 191</t>
  </si>
  <si>
    <t xml:space="preserve">    Schedule 197</t>
  </si>
  <si>
    <r>
      <t xml:space="preserve">4 </t>
    </r>
    <r>
      <rPr>
        <sz val="12"/>
        <rFont val="Times New Roman"/>
        <family val="1"/>
      </rPr>
      <t>Other Normalization Adjustments:</t>
    </r>
  </si>
  <si>
    <t xml:space="preserve">    Adjustments to move AutoPay and Paperless Bill Credits from Schedule Lines to AutoPay and Paperless Bill Credit Lines</t>
  </si>
  <si>
    <t xml:space="preserve">    Adjustments for billings that occurred outside the Booked Period (Out-of-Period Normalizations)</t>
  </si>
  <si>
    <t xml:space="preserve">    Adjustments to annualize the Docket UE-210402 price changes that became effective May 1, 2022</t>
  </si>
  <si>
    <t>General Service</t>
  </si>
  <si>
    <t>36-s</t>
  </si>
  <si>
    <t>36-p</t>
  </si>
  <si>
    <t>48T-s</t>
  </si>
  <si>
    <t>48T-p ded fac</t>
  </si>
  <si>
    <t>48T-p</t>
  </si>
  <si>
    <t>Irrigation - annual cust</t>
  </si>
  <si>
    <t>Irrigation - ave billings</t>
  </si>
  <si>
    <t>Street Lighting</t>
  </si>
  <si>
    <t>15,52,54,57</t>
  </si>
  <si>
    <t>16</t>
  </si>
  <si>
    <t>24</t>
  </si>
  <si>
    <t>40</t>
  </si>
  <si>
    <t>Sch.</t>
  </si>
  <si>
    <t>Normalized Billing Units</t>
  </si>
  <si>
    <t>Load Size</t>
  </si>
  <si>
    <t>AutoPay Bills</t>
  </si>
  <si>
    <t>Paperless Bills</t>
  </si>
  <si>
    <t>Sch.18 kW</t>
  </si>
  <si>
    <t>Sch.18 kW Minimum</t>
  </si>
  <si>
    <t>Employee Discount $</t>
  </si>
  <si>
    <t>Load Size kW</t>
  </si>
  <si>
    <t>kW</t>
  </si>
  <si>
    <t>kVar (Excess)</t>
  </si>
  <si>
    <t>Annual Load Size kW</t>
  </si>
  <si>
    <t>Primary Metering $</t>
  </si>
  <si>
    <t>Primary Delivery Load Size kW</t>
  </si>
  <si>
    <t>Primary Metering and Delivery High Voltage</t>
  </si>
  <si>
    <t>Small</t>
  </si>
  <si>
    <t>Medium</t>
  </si>
  <si>
    <t>Large</t>
  </si>
  <si>
    <t>Load Size Minimum</t>
  </si>
  <si>
    <t>kW Standby</t>
  </si>
  <si>
    <t>Level 1 Lamps</t>
  </si>
  <si>
    <t>Level 2 Lamps</t>
  </si>
  <si>
    <t>Level 3 Lamps</t>
  </si>
  <si>
    <t>Level 4 Lamps</t>
  </si>
  <si>
    <t>Level 5 Lamps</t>
  </si>
  <si>
    <t>Level 6 Lamps</t>
  </si>
  <si>
    <t>Level 1 Lamps (Customer Funded Conversion)</t>
  </si>
  <si>
    <t>Level 2 Lamps (Customer Funded Conversion)</t>
  </si>
  <si>
    <t>Level 3 Lamps (Customer Funded Conversion)</t>
  </si>
  <si>
    <t>Level 4 Lamps (Customer Funded Conversion)</t>
  </si>
  <si>
    <t>Level 5 Lamps (Customer Funded Conversion)</t>
  </si>
  <si>
    <t>Level 6 Lamps (Customer Funded Conversion)</t>
  </si>
  <si>
    <t>Out-of-Period Normalized Billing Units</t>
  </si>
  <si>
    <t>kWh First Block</t>
  </si>
  <si>
    <t>kWh Second Block</t>
  </si>
  <si>
    <t>kWh Third Block</t>
  </si>
  <si>
    <t>kWh</t>
  </si>
  <si>
    <t>kWh On-Peak</t>
  </si>
  <si>
    <t>kWh Off-Peak</t>
  </si>
  <si>
    <t>Temperature kWh Normalization</t>
  </si>
  <si>
    <t>kWh Unbilled</t>
  </si>
  <si>
    <t>Load Research kWh</t>
  </si>
  <si>
    <t>Schedule 15,51,53,54</t>
  </si>
  <si>
    <t>Temperature $ Normalization</t>
  </si>
  <si>
    <t>Avg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</si>
</sst>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MS Sans Serif"/>
      <family val="2"/>
    </font>
    <font>
      <sz val="12"/>
      <color rgb="FF0000FF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rgb="FF000000"/>
      <name val="Times New Roman"/>
      <family val="1"/>
    </font>
    <font>
      <sz val="10"/>
      <name val="Arial"/>
      <family val="2"/>
    </font>
    <font>
      <sz val="10"/>
      <name val="SWISS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4">
    <xf numFmtId="0" fontId="0" fillId="0" borderId="0" xfId="0"/>
    <xf numFmtId="164" fontId="0" fillId="0" borderId="0" xfId="1" applyNumberFormat="1" applyFont="1" applyFill="1" applyBorder="1" applyAlignment="1">
      <alignment horizontal="centerContinuous"/>
    </xf>
    <xf numFmtId="164" fontId="0" fillId="0" borderId="0" xfId="1" applyNumberFormat="1" applyFont="1" applyFill="1" applyAlignment="1">
      <alignment horizontal="centerContinuous"/>
    </xf>
    <xf numFmtId="164" fontId="0" fillId="0" borderId="0" xfId="1" applyNumberFormat="1" applyFont="1" applyFill="1" applyAlignment="1"/>
    <xf numFmtId="164" fontId="2" fillId="0" borderId="1" xfId="1" applyNumberFormat="1" applyFont="1" applyFill="1" applyBorder="1" applyAlignment="1">
      <alignment horizontal="centerContinuous"/>
    </xf>
    <xf numFmtId="164" fontId="0" fillId="0" borderId="2" xfId="1" applyNumberFormat="1" applyFont="1" applyFill="1" applyBorder="1" applyAlignment="1">
      <alignment horizontal="centerContinuous"/>
    </xf>
    <xf numFmtId="164" fontId="0" fillId="0" borderId="3" xfId="1" applyNumberFormat="1" applyFont="1" applyFill="1" applyBorder="1" applyAlignment="1">
      <alignment horizontal="centerContinuous"/>
    </xf>
    <xf numFmtId="164" fontId="0" fillId="0" borderId="4" xfId="1" applyNumberFormat="1" applyFont="1" applyFill="1" applyBorder="1" applyAlignment="1">
      <alignment horizontal="centerContinuous"/>
    </xf>
    <xf numFmtId="164" fontId="0" fillId="0" borderId="5" xfId="1" applyNumberFormat="1" applyFont="1" applyFill="1" applyBorder="1" applyAlignment="1"/>
    <xf numFmtId="164" fontId="0" fillId="0" borderId="6" xfId="1" applyNumberFormat="1" applyFont="1" applyBorder="1" applyAlignment="1"/>
    <xf numFmtId="164" fontId="0" fillId="0" borderId="6" xfId="1" applyNumberFormat="1" applyFont="1" applyFill="1" applyBorder="1" applyAlignment="1"/>
    <xf numFmtId="164" fontId="0" fillId="0" borderId="5" xfId="1" quotePrefix="1" applyNumberFormat="1" applyFont="1" applyFill="1" applyBorder="1" applyAlignment="1">
      <alignment horizontal="center"/>
    </xf>
    <xf numFmtId="165" fontId="3" fillId="0" borderId="5" xfId="2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2" fillId="0" borderId="5" xfId="3" applyNumberFormat="1" applyFont="1" applyFill="1" applyBorder="1" applyAlignment="1">
      <alignment horizontal="left"/>
    </xf>
    <xf numFmtId="164" fontId="5" fillId="0" borderId="5" xfId="1" applyNumberFormat="1" applyFont="1" applyFill="1" applyBorder="1" applyAlignment="1"/>
    <xf numFmtId="164" fontId="0" fillId="0" borderId="8" xfId="1" applyNumberFormat="1" applyFont="1" applyFill="1" applyBorder="1" applyAlignment="1"/>
    <xf numFmtId="164" fontId="2" fillId="0" borderId="8" xfId="3" applyNumberFormat="1" applyFont="1" applyFill="1" applyBorder="1" applyAlignment="1">
      <alignment horizontal="left"/>
    </xf>
    <xf numFmtId="164" fontId="0" fillId="0" borderId="9" xfId="1" applyNumberFormat="1" applyFont="1" applyBorder="1" applyAlignment="1"/>
    <xf numFmtId="43" fontId="0" fillId="0" borderId="9" xfId="1" quotePrefix="1" applyFont="1" applyFill="1" applyBorder="1" applyAlignment="1"/>
    <xf numFmtId="164" fontId="2" fillId="0" borderId="8" xfId="1" applyNumberFormat="1" applyFont="1" applyFill="1" applyBorder="1" applyAlignment="1"/>
    <xf numFmtId="164" fontId="5" fillId="0" borderId="8" xfId="1" applyNumberFormat="1" applyFont="1" applyFill="1" applyBorder="1" applyAlignment="1"/>
    <xf numFmtId="164" fontId="0" fillId="0" borderId="9" xfId="1" quotePrefix="1" applyNumberFormat="1" applyFont="1" applyFill="1" applyBorder="1" applyAlignment="1"/>
    <xf numFmtId="164" fontId="0" fillId="0" borderId="9" xfId="1" applyNumberFormat="1" applyFont="1" applyFill="1" applyBorder="1" applyAlignment="1"/>
    <xf numFmtId="43" fontId="0" fillId="0" borderId="8" xfId="1" applyFont="1" applyFill="1" applyBorder="1" applyAlignment="1"/>
    <xf numFmtId="164" fontId="2" fillId="0" borderId="7" xfId="1" applyNumberFormat="1" applyFont="1" applyFill="1" applyBorder="1" applyAlignment="1"/>
    <xf numFmtId="43" fontId="0" fillId="0" borderId="7" xfId="1" applyFont="1" applyFill="1" applyBorder="1" applyAlignment="1"/>
    <xf numFmtId="164" fontId="2" fillId="0" borderId="5" xfId="1" applyNumberFormat="1" applyFont="1" applyFill="1" applyBorder="1" applyAlignment="1"/>
    <xf numFmtId="164" fontId="0" fillId="0" borderId="7" xfId="1" applyNumberFormat="1" applyFont="1" applyFill="1" applyBorder="1" applyAlignment="1"/>
    <xf numFmtId="164" fontId="2" fillId="0" borderId="7" xfId="3" applyNumberFormat="1" applyFont="1" applyFill="1" applyBorder="1" applyAlignment="1">
      <alignment horizontal="left"/>
    </xf>
    <xf numFmtId="164" fontId="0" fillId="0" borderId="10" xfId="1" applyNumberFormat="1" applyFont="1" applyBorder="1" applyAlignment="1"/>
    <xf numFmtId="164" fontId="0" fillId="0" borderId="10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164" fontId="2" fillId="0" borderId="0" xfId="5" applyNumberFormat="1" applyFont="1" applyFill="1" applyBorder="1" applyAlignment="1">
      <alignment horizontal="centerContinuous"/>
    </xf>
    <xf numFmtId="164" fontId="9" fillId="0" borderId="0" xfId="5" applyNumberFormat="1" applyFont="1" applyFill="1" applyBorder="1" applyAlignment="1">
      <alignment horizontal="centerContinuous"/>
    </xf>
    <xf numFmtId="164" fontId="2" fillId="0" borderId="0" xfId="5" applyNumberFormat="1" applyFont="1" applyFill="1" applyBorder="1" applyAlignment="1"/>
    <xf numFmtId="164" fontId="9" fillId="0" borderId="0" xfId="5" applyNumberFormat="1" applyFont="1" applyFill="1" applyBorder="1" applyAlignment="1" applyProtection="1">
      <alignment horizontal="centerContinuous"/>
    </xf>
    <xf numFmtId="164" fontId="2" fillId="0" borderId="0" xfId="5" applyNumberFormat="1" applyFont="1" applyFill="1" applyBorder="1" applyAlignment="1">
      <alignment horizontal="left"/>
    </xf>
    <xf numFmtId="164" fontId="2" fillId="0" borderId="0" xfId="5" applyNumberFormat="1" applyFont="1" applyFill="1" applyBorder="1" applyAlignment="1" applyProtection="1">
      <alignment horizontal="centerContinuous"/>
    </xf>
    <xf numFmtId="164" fontId="2" fillId="0" borderId="5" xfId="5" applyNumberFormat="1" applyFont="1" applyFill="1" applyBorder="1" applyAlignment="1"/>
    <xf numFmtId="164" fontId="2" fillId="0" borderId="6" xfId="5" applyNumberFormat="1" applyFont="1" applyFill="1" applyBorder="1" applyAlignment="1"/>
    <xf numFmtId="164" fontId="2" fillId="0" borderId="3" xfId="5" applyNumberFormat="1" applyFont="1" applyFill="1" applyBorder="1" applyAlignment="1"/>
    <xf numFmtId="164" fontId="2" fillId="0" borderId="11" xfId="5" applyNumberFormat="1" applyFont="1" applyFill="1" applyBorder="1" applyAlignment="1"/>
    <xf numFmtId="164" fontId="2" fillId="0" borderId="1" xfId="5" applyNumberFormat="1" applyFont="1" applyFill="1" applyBorder="1" applyAlignment="1">
      <alignment horizontal="centerContinuous"/>
    </xf>
    <xf numFmtId="164" fontId="2" fillId="0" borderId="2" xfId="5" applyNumberFormat="1" applyFont="1" applyFill="1" applyBorder="1" applyAlignment="1">
      <alignment horizontal="centerContinuous"/>
    </xf>
    <xf numFmtId="164" fontId="2" fillId="0" borderId="4" xfId="5" applyNumberFormat="1" applyFont="1" applyFill="1" applyBorder="1" applyAlignment="1">
      <alignment horizontal="centerContinuous"/>
    </xf>
    <xf numFmtId="164" fontId="2" fillId="0" borderId="0" xfId="5" applyNumberFormat="1" applyFont="1" applyFill="1" applyBorder="1" applyAlignment="1" applyProtection="1">
      <alignment horizontal="left"/>
    </xf>
    <xf numFmtId="164" fontId="2" fillId="0" borderId="8" xfId="5" applyNumberFormat="1" applyFont="1" applyFill="1" applyBorder="1" applyAlignment="1"/>
    <xf numFmtId="164" fontId="2" fillId="0" borderId="8" xfId="5" applyNumberFormat="1" applyFont="1" applyFill="1" applyBorder="1" applyAlignment="1" applyProtection="1">
      <alignment horizontal="centerContinuous"/>
    </xf>
    <xf numFmtId="164" fontId="2" fillId="0" borderId="9" xfId="5" applyNumberFormat="1" applyFont="1" applyFill="1" applyBorder="1" applyAlignment="1" applyProtection="1">
      <alignment horizontal="centerContinuous"/>
    </xf>
    <xf numFmtId="164" fontId="2" fillId="0" borderId="12" xfId="5" applyNumberFormat="1" applyFont="1" applyFill="1" applyBorder="1" applyAlignment="1" applyProtection="1">
      <alignment horizontal="centerContinuous"/>
    </xf>
    <xf numFmtId="164" fontId="2" fillId="0" borderId="7" xfId="5" applyNumberFormat="1" applyFont="1" applyFill="1" applyBorder="1" applyAlignment="1">
      <alignment horizontal="centerContinuous"/>
    </xf>
    <xf numFmtId="164" fontId="2" fillId="0" borderId="13" xfId="5" applyNumberFormat="1" applyFont="1" applyFill="1" applyBorder="1" applyAlignment="1">
      <alignment horizontal="centerContinuous"/>
    </xf>
    <xf numFmtId="164" fontId="2" fillId="0" borderId="14" xfId="5" applyNumberFormat="1" applyFont="1" applyFill="1" applyBorder="1" applyAlignment="1">
      <alignment horizontal="centerContinuous"/>
    </xf>
    <xf numFmtId="164" fontId="2" fillId="0" borderId="12" xfId="5" applyNumberFormat="1" applyFont="1" applyFill="1" applyBorder="1" applyAlignment="1"/>
    <xf numFmtId="164" fontId="2" fillId="0" borderId="10" xfId="5" applyNumberFormat="1" applyFont="1" applyFill="1" applyBorder="1" applyAlignment="1">
      <alignment horizontal="centerContinuous"/>
    </xf>
    <xf numFmtId="164" fontId="2" fillId="0" borderId="13" xfId="5" applyNumberFormat="1" applyFont="1" applyFill="1" applyBorder="1" applyAlignment="1" applyProtection="1">
      <alignment horizontal="centerContinuous"/>
    </xf>
    <xf numFmtId="164" fontId="2" fillId="0" borderId="8" xfId="5" applyNumberFormat="1" applyFont="1" applyFill="1" applyBorder="1" applyAlignment="1" applyProtection="1">
      <alignment horizontal="left"/>
    </xf>
    <xf numFmtId="164" fontId="2" fillId="0" borderId="10" xfId="5" applyNumberFormat="1" applyFont="1" applyFill="1" applyBorder="1" applyAlignment="1" applyProtection="1">
      <alignment horizontal="centerContinuous"/>
    </xf>
    <xf numFmtId="164" fontId="2" fillId="0" borderId="12" xfId="5" applyNumberFormat="1" applyFont="1" applyFill="1" applyBorder="1" applyAlignment="1">
      <alignment horizontal="center"/>
    </xf>
    <xf numFmtId="164" fontId="2" fillId="0" borderId="15" xfId="5" applyNumberFormat="1" applyFont="1" applyFill="1" applyBorder="1" applyAlignment="1">
      <alignment horizontal="centerContinuous"/>
    </xf>
    <xf numFmtId="164" fontId="2" fillId="0" borderId="8" xfId="5" applyNumberFormat="1" applyFont="1" applyFill="1" applyBorder="1" applyAlignment="1">
      <alignment horizontal="centerContinuous"/>
    </xf>
    <xf numFmtId="12" fontId="2" fillId="0" borderId="15" xfId="6" applyNumberFormat="1" applyFont="1" applyBorder="1" applyAlignment="1">
      <alignment horizontal="centerContinuous"/>
    </xf>
    <xf numFmtId="164" fontId="11" fillId="0" borderId="15" xfId="5" applyNumberFormat="1" applyFont="1" applyFill="1" applyBorder="1" applyAlignment="1">
      <alignment horizontal="centerContinuous"/>
    </xf>
    <xf numFmtId="164" fontId="12" fillId="0" borderId="8" xfId="5" applyNumberFormat="1" applyFont="1" applyFill="1" applyBorder="1" applyAlignment="1" applyProtection="1">
      <alignment horizontal="left"/>
    </xf>
    <xf numFmtId="164" fontId="12" fillId="0" borderId="9" xfId="5" applyNumberFormat="1" applyFont="1" applyFill="1" applyBorder="1" applyAlignment="1" applyProtection="1">
      <alignment horizontal="centerContinuous"/>
    </xf>
    <xf numFmtId="164" fontId="2" fillId="0" borderId="0" xfId="5" applyNumberFormat="1" applyFont="1" applyFill="1" applyBorder="1" applyAlignment="1" applyProtection="1">
      <alignment horizontal="center"/>
    </xf>
    <xf numFmtId="164" fontId="2" fillId="0" borderId="7" xfId="5" applyNumberFormat="1" applyFont="1" applyFill="1" applyBorder="1" applyAlignment="1">
      <alignment horizontal="left"/>
    </xf>
    <xf numFmtId="164" fontId="2" fillId="0" borderId="4" xfId="5" applyNumberFormat="1" applyFont="1" applyFill="1" applyBorder="1" applyAlignment="1">
      <alignment horizontal="center"/>
    </xf>
    <xf numFmtId="164" fontId="2" fillId="0" borderId="14" xfId="5" applyNumberFormat="1" applyFont="1" applyFill="1" applyBorder="1" applyAlignment="1" applyProtection="1">
      <alignment horizontal="center"/>
    </xf>
    <xf numFmtId="12" fontId="2" fillId="0" borderId="7" xfId="6" applyNumberFormat="1" applyFont="1" applyBorder="1" applyAlignment="1">
      <alignment horizontal="center"/>
    </xf>
    <xf numFmtId="164" fontId="2" fillId="0" borderId="0" xfId="5" applyNumberFormat="1" applyFont="1" applyFill="1" applyBorder="1" applyAlignment="1">
      <alignment horizontal="center"/>
    </xf>
    <xf numFmtId="164" fontId="2" fillId="0" borderId="7" xfId="5" applyNumberFormat="1" applyFont="1" applyFill="1" applyBorder="1" applyAlignment="1">
      <alignment horizontal="center"/>
    </xf>
    <xf numFmtId="12" fontId="2" fillId="0" borderId="10" xfId="6" applyNumberFormat="1" applyFont="1" applyBorder="1" applyAlignment="1">
      <alignment horizontal="center"/>
    </xf>
    <xf numFmtId="164" fontId="2" fillId="0" borderId="6" xfId="5" applyNumberFormat="1" applyFont="1" applyFill="1" applyBorder="1" applyAlignment="1" applyProtection="1">
      <alignment horizontal="center"/>
    </xf>
    <xf numFmtId="164" fontId="2" fillId="0" borderId="5" xfId="5" applyNumberFormat="1" applyFont="1" applyFill="1" applyBorder="1" applyAlignment="1" applyProtection="1">
      <alignment horizontal="center"/>
    </xf>
    <xf numFmtId="164" fontId="2" fillId="0" borderId="3" xfId="5" applyNumberFormat="1" applyFont="1" applyFill="1" applyBorder="1" applyAlignment="1" applyProtection="1">
      <alignment horizontal="center"/>
    </xf>
    <xf numFmtId="164" fontId="2" fillId="0" borderId="5" xfId="5" applyNumberFormat="1" applyFont="1" applyFill="1" applyBorder="1" applyAlignment="1" applyProtection="1">
      <alignment horizontal="centerContinuous"/>
    </xf>
    <xf numFmtId="164" fontId="2" fillId="0" borderId="5" xfId="5" quotePrefix="1" applyNumberFormat="1" applyFont="1" applyFill="1" applyBorder="1" applyAlignment="1" applyProtection="1">
      <alignment horizontal="center"/>
    </xf>
    <xf numFmtId="164" fontId="2" fillId="0" borderId="0" xfId="7" applyNumberFormat="1" applyFont="1" applyFill="1" applyBorder="1" applyAlignment="1">
      <alignment horizontal="left"/>
    </xf>
    <xf numFmtId="164" fontId="2" fillId="0" borderId="8" xfId="7" applyNumberFormat="1" applyFont="1" applyFill="1" applyBorder="1" applyAlignment="1">
      <alignment horizontal="left"/>
    </xf>
    <xf numFmtId="164" fontId="2" fillId="0" borderId="8" xfId="7" applyNumberFormat="1" applyFont="1" applyFill="1" applyBorder="1" applyAlignment="1"/>
    <xf numFmtId="164" fontId="2" fillId="0" borderId="9" xfId="5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/>
    <xf numFmtId="164" fontId="2" fillId="0" borderId="8" xfId="5" applyNumberFormat="1" applyFont="1" applyFill="1" applyBorder="1" applyAlignment="1">
      <alignment horizontal="left"/>
    </xf>
    <xf numFmtId="164" fontId="2" fillId="0" borderId="15" xfId="5" applyNumberFormat="1" applyFont="1" applyFill="1" applyBorder="1" applyAlignment="1"/>
    <xf numFmtId="164" fontId="2" fillId="0" borderId="15" xfId="5" applyNumberFormat="1" applyFont="1" applyFill="1" applyBorder="1" applyAlignment="1">
      <alignment horizontal="left"/>
    </xf>
    <xf numFmtId="164" fontId="2" fillId="0" borderId="15" xfId="7" applyNumberFormat="1" applyFont="1" applyFill="1" applyBorder="1" applyAlignment="1"/>
    <xf numFmtId="164" fontId="9" fillId="0" borderId="9" xfId="5" applyNumberFormat="1" applyFont="1" applyFill="1" applyBorder="1" applyAlignment="1">
      <alignment horizontal="left"/>
    </xf>
    <xf numFmtId="164" fontId="9" fillId="0" borderId="8" xfId="5" applyNumberFormat="1" applyFont="1" applyFill="1" applyBorder="1" applyAlignment="1">
      <alignment horizontal="left"/>
    </xf>
    <xf numFmtId="164" fontId="9" fillId="0" borderId="12" xfId="5" applyNumberFormat="1" applyFont="1" applyFill="1" applyBorder="1" applyAlignment="1">
      <alignment horizontal="left"/>
    </xf>
    <xf numFmtId="164" fontId="9" fillId="0" borderId="0" xfId="5" applyNumberFormat="1" applyFont="1" applyFill="1" applyBorder="1" applyAlignment="1"/>
    <xf numFmtId="164" fontId="2" fillId="0" borderId="6" xfId="5" quotePrefix="1" applyNumberFormat="1" applyFont="1" applyFill="1" applyBorder="1" applyAlignment="1">
      <alignment horizontal="left"/>
    </xf>
    <xf numFmtId="164" fontId="2" fillId="0" borderId="5" xfId="5" quotePrefix="1" applyNumberFormat="1" applyFont="1" applyFill="1" applyBorder="1" applyAlignment="1">
      <alignment horizontal="left"/>
    </xf>
    <xf numFmtId="164" fontId="2" fillId="0" borderId="3" xfId="5" quotePrefix="1" applyNumberFormat="1" applyFont="1" applyFill="1" applyBorder="1" applyAlignment="1">
      <alignment horizontal="left"/>
    </xf>
    <xf numFmtId="164" fontId="2" fillId="0" borderId="5" xfId="7" applyNumberFormat="1" applyFont="1" applyFill="1" applyBorder="1" applyAlignment="1"/>
    <xf numFmtId="164" fontId="2" fillId="0" borderId="9" xfId="5" applyNumberFormat="1" applyFont="1" applyFill="1" applyBorder="1" applyAlignment="1"/>
    <xf numFmtId="164" fontId="2" fillId="0" borderId="1" xfId="5" applyNumberFormat="1" applyFont="1" applyFill="1" applyBorder="1" applyAlignment="1">
      <alignment horizontal="left"/>
    </xf>
    <xf numFmtId="164" fontId="2" fillId="0" borderId="11" xfId="7" applyNumberFormat="1" applyFont="1" applyFill="1" applyBorder="1" applyAlignment="1"/>
    <xf numFmtId="12" fontId="2" fillId="0" borderId="0" xfId="6" applyNumberFormat="1" applyFont="1" applyAlignment="1">
      <alignment horizontal="left"/>
    </xf>
    <xf numFmtId="164" fontId="2" fillId="0" borderId="0" xfId="7" applyNumberFormat="1" applyFont="1" applyFill="1" applyBorder="1" applyAlignment="1"/>
    <xf numFmtId="43" fontId="2" fillId="0" borderId="0" xfId="7" applyFont="1" applyFill="1" applyBorder="1" applyAlignment="1"/>
    <xf numFmtId="12" fontId="10" fillId="0" borderId="0" xfId="6" applyNumberFormat="1" applyFont="1" applyAlignment="1">
      <alignment horizontal="left"/>
    </xf>
    <xf numFmtId="164" fontId="0" fillId="0" borderId="0" xfId="4" applyNumberFormat="1" applyFont="1"/>
    <xf numFmtId="164" fontId="0" fillId="0" borderId="0" xfId="2" applyNumberFormat="1" applyFont="1" applyFill="1" applyBorder="1" applyAlignment="1"/>
    <xf numFmtId="164" fontId="0" fillId="0" borderId="5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0" fillId="0" borderId="5" xfId="7" applyNumberFormat="1" applyFont="1" applyFill="1" applyBorder="1" applyAlignment="1"/>
    <xf numFmtId="164" fontId="5" fillId="0" borderId="5" xfId="2" applyNumberFormat="1" applyFont="1" applyFill="1" applyBorder="1" applyAlignment="1">
      <alignment horizontal="center"/>
    </xf>
    <xf numFmtId="164" fontId="2" fillId="0" borderId="8" xfId="2" applyNumberFormat="1" applyFont="1" applyFill="1" applyBorder="1" applyAlignment="1"/>
    <xf numFmtId="164" fontId="0" fillId="0" borderId="8" xfId="7" applyNumberFormat="1" applyFont="1" applyFill="1" applyBorder="1" applyAlignment="1"/>
    <xf numFmtId="164" fontId="0" fillId="0" borderId="8" xfId="2" applyNumberFormat="1" applyFont="1" applyFill="1" applyBorder="1" applyAlignment="1"/>
    <xf numFmtId="164" fontId="5" fillId="0" borderId="8" xfId="2" applyNumberFormat="1" applyFont="1" applyFill="1" applyBorder="1" applyAlignment="1">
      <alignment horizontal="right"/>
    </xf>
    <xf numFmtId="164" fontId="3" fillId="0" borderId="8" xfId="7" applyNumberFormat="1" applyFont="1" applyFill="1" applyBorder="1" applyAlignment="1">
      <alignment horizontal="left"/>
    </xf>
    <xf numFmtId="164" fontId="0" fillId="0" borderId="8" xfId="7" applyNumberFormat="1" applyFont="1" applyBorder="1" applyAlignment="1"/>
    <xf numFmtId="164" fontId="2" fillId="0" borderId="7" xfId="2" applyNumberFormat="1" applyFont="1" applyFill="1" applyBorder="1" applyAlignment="1"/>
    <xf numFmtId="164" fontId="0" fillId="0" borderId="7" xfId="7" applyNumberFormat="1" applyFont="1" applyFill="1" applyBorder="1" applyAlignment="1"/>
    <xf numFmtId="164" fontId="0" fillId="0" borderId="7" xfId="2" applyNumberFormat="1" applyFont="1" applyFill="1" applyBorder="1" applyAlignment="1"/>
    <xf numFmtId="164" fontId="5" fillId="0" borderId="7" xfId="2" applyNumberFormat="1" applyFont="1" applyFill="1" applyBorder="1" applyAlignment="1">
      <alignment horizontal="right"/>
    </xf>
    <xf numFmtId="164" fontId="5" fillId="0" borderId="5" xfId="2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/>
    <xf numFmtId="164" fontId="5" fillId="0" borderId="7" xfId="2" applyNumberFormat="1" applyFont="1" applyFill="1" applyBorder="1" applyAlignment="1"/>
    <xf numFmtId="164" fontId="2" fillId="0" borderId="11" xfId="2" applyNumberFormat="1" applyFont="1" applyFill="1" applyBorder="1" applyAlignment="1"/>
    <xf numFmtId="164" fontId="0" fillId="0" borderId="11" xfId="2" applyNumberFormat="1" applyFont="1" applyFill="1" applyBorder="1" applyAlignment="1"/>
    <xf numFmtId="164" fontId="2" fillId="0" borderId="0" xfId="7" applyNumberFormat="1" applyFont="1" applyFill="1" applyBorder="1"/>
    <xf numFmtId="164" fontId="0" fillId="0" borderId="0" xfId="7" applyNumberFormat="1" applyFont="1" applyFill="1" applyBorder="1"/>
    <xf numFmtId="164" fontId="2" fillId="0" borderId="0" xfId="10" applyNumberFormat="1" applyFont="1" applyFill="1" applyBorder="1"/>
    <xf numFmtId="43" fontId="0" fillId="0" borderId="0" xfId="0" applyNumberFormat="1"/>
    <xf numFmtId="164" fontId="0" fillId="0" borderId="15" xfId="2" applyNumberFormat="1" applyFont="1" applyFill="1" applyBorder="1" applyAlignment="1"/>
    <xf numFmtId="43" fontId="0" fillId="0" borderId="15" xfId="0" applyNumberFormat="1" applyBorder="1"/>
    <xf numFmtId="43" fontId="0" fillId="0" borderId="5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16" xfId="4" applyFont="1" applyBorder="1"/>
    <xf numFmtId="43" fontId="0" fillId="0" borderId="17" xfId="4" applyFont="1" applyBorder="1"/>
    <xf numFmtId="43" fontId="0" fillId="0" borderId="16" xfId="4" quotePrefix="1" applyFont="1" applyBorder="1"/>
    <xf numFmtId="43" fontId="0" fillId="0" borderId="18" xfId="4" applyFont="1" applyBorder="1"/>
    <xf numFmtId="43" fontId="0" fillId="0" borderId="19" xfId="4" applyFont="1" applyBorder="1"/>
    <xf numFmtId="43" fontId="0" fillId="0" borderId="20" xfId="4" applyFont="1" applyBorder="1"/>
    <xf numFmtId="43" fontId="0" fillId="0" borderId="21" xfId="4" applyFont="1" applyBorder="1"/>
  </cellXfs>
  <cellStyles count="11">
    <cellStyle name="Comma" xfId="4" builtinId="3"/>
    <cellStyle name="Comma 119" xfId="10" xr:uid="{7BFA8C7D-EFD9-4EAF-88FF-8FAE1C8CADAE}"/>
    <cellStyle name="Comma 2" xfId="7" xr:uid="{97725DE3-E6D5-41A8-B56F-742DC972810B}"/>
    <cellStyle name="Comma 2 3" xfId="2" xr:uid="{9A45542E-DAB1-473F-BB6E-E609D7A76BD3}"/>
    <cellStyle name="Comma 5 2" xfId="3" xr:uid="{FF3F829E-7BB6-48F8-8422-4C8760125754}"/>
    <cellStyle name="Comma 6" xfId="5" xr:uid="{ADAC2517-CEE4-4C2F-9DBE-88E8C716E74E}"/>
    <cellStyle name="Comma 8 2" xfId="1" xr:uid="{B55AC11B-D873-4C70-825A-7A210C634E2C}"/>
    <cellStyle name="Normal" xfId="0" builtinId="0"/>
    <cellStyle name="Normal 22" xfId="6" xr:uid="{484DA4E3-3071-46E4-9D15-3E90871C8649}"/>
    <cellStyle name="Normal 30" xfId="8" xr:uid="{814B57FB-3410-4D95-BC7C-FF986E039C27}"/>
    <cellStyle name="Percent 10" xfId="9" xr:uid="{1D93EE5D-0B48-41CC-8EA4-0F1B94CD9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4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Users\p74933\AppData\Local\Microsoft\Windows\INetCache\Content.Outlook\7BA3TAPH\WA%20JAM%202021%20GRC_Settlement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A%202013%20GRC%20(Docket%20UE-xxxxxx)\Filed\Direct\Exhibit%20No_(CCP-5)\Tab%204%20&amp;%205\COS%20WA%20June%202012%20(TempAdj-chg%20to%20St%20Lgts%20only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Wyoming98\East%20West%20Rate%20Migr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yoming%20FY%202005\COS\COS%20Sep%202006\Wyoming%20Combined%20Sept%202006%20MSP-UCAM%20and%20AFOR-09-12-05-JAM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W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ystemSegCosts\03\Washington\MC_Washington_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Wy0902\EAST%20Blocking%209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16%20-%20%20old%20method\RECOV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9653\My%20Documents\Oregon%20Rate%20Case\SB%201149\Rebuttal\MC%20OR%202001%20Rebut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4092.000\Local%20Settings\Temporary%20Internet%20Files\OLK1AC\RECOV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Oregon%2099\Portfolio\TOU%20Tariff%20Rates%209-10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305A\Book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TEMP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A%20GRC%2007\COS\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2013%20GRC%20(Docket%20UE-xxxxxx)\COS\Direct\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>
        <row r="6">
          <cell r="E6" t="str">
            <v>ACCMDIT</v>
          </cell>
        </row>
      </sheetData>
      <sheetData sheetId="3" refreshError="1"/>
      <sheetData sheetId="4" refreshError="1"/>
      <sheetData sheetId="5">
        <row r="56">
          <cell r="I56" t="str">
            <v>WASHINGTON</v>
          </cell>
        </row>
      </sheetData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1.4169723417926893E-2</v>
          </cell>
          <cell r="L24">
            <v>0.25548929395232889</v>
          </cell>
          <cell r="M24">
            <v>7.8111041399714837E-2</v>
          </cell>
          <cell r="N24">
            <v>0</v>
          </cell>
          <cell r="O24">
            <v>0.12699884843149184</v>
          </cell>
          <cell r="P24">
            <v>0.44125326878363164</v>
          </cell>
          <cell r="Q24">
            <v>5.9255041742391552E-2</v>
          </cell>
          <cell r="R24">
            <v>2.4382588929119191E-2</v>
          </cell>
          <cell r="S24">
            <v>3.401933433952953E-4</v>
          </cell>
          <cell r="AC24" t="str">
            <v>SG</v>
          </cell>
          <cell r="AF24">
            <v>0.99999999999999989</v>
          </cell>
          <cell r="AG24">
            <v>1.4169723417926893E-2</v>
          </cell>
          <cell r="AH24">
            <v>0.25548929395232889</v>
          </cell>
          <cell r="AI24">
            <v>7.8111041399714837E-2</v>
          </cell>
          <cell r="AJ24">
            <v>0</v>
          </cell>
          <cell r="AK24">
            <v>0.12699884843149184</v>
          </cell>
          <cell r="AL24">
            <v>0.44125326878363164</v>
          </cell>
          <cell r="AM24">
            <v>5.9255041742391552E-2</v>
          </cell>
          <cell r="AN24">
            <v>2.4382588929119191E-2</v>
          </cell>
          <cell r="AO24">
            <v>3.401933433952953E-4</v>
          </cell>
        </row>
        <row r="25">
          <cell r="G25" t="str">
            <v>SG-P</v>
          </cell>
          <cell r="J25">
            <v>0.99999999999999989</v>
          </cell>
          <cell r="K25">
            <v>1.4169723417926893E-2</v>
          </cell>
          <cell r="L25">
            <v>0.25548929395232889</v>
          </cell>
          <cell r="M25">
            <v>7.8111041399714837E-2</v>
          </cell>
          <cell r="N25">
            <v>0</v>
          </cell>
          <cell r="O25">
            <v>0.12699884843149184</v>
          </cell>
          <cell r="P25">
            <v>0.44125326878363164</v>
          </cell>
          <cell r="Q25">
            <v>5.9255041742391552E-2</v>
          </cell>
          <cell r="R25">
            <v>2.4382588929119191E-2</v>
          </cell>
          <cell r="S25">
            <v>3.401933433952953E-4</v>
          </cell>
          <cell r="AC25" t="str">
            <v>SG-P</v>
          </cell>
          <cell r="AF25">
            <v>0.99999999999999989</v>
          </cell>
          <cell r="AG25">
            <v>1.4169723417926893E-2</v>
          </cell>
          <cell r="AH25">
            <v>0.25548929395232889</v>
          </cell>
          <cell r="AI25">
            <v>7.8111041399714837E-2</v>
          </cell>
          <cell r="AJ25">
            <v>0</v>
          </cell>
          <cell r="AK25">
            <v>0.12699884843149184</v>
          </cell>
          <cell r="AL25">
            <v>0.44125326878363164</v>
          </cell>
          <cell r="AM25">
            <v>5.9255041742391552E-2</v>
          </cell>
          <cell r="AN25">
            <v>2.4382588929119191E-2</v>
          </cell>
          <cell r="AO25">
            <v>3.401933433952953E-4</v>
          </cell>
        </row>
        <row r="26">
          <cell r="G26" t="str">
            <v>SG-U</v>
          </cell>
          <cell r="J26">
            <v>0.99999999999999989</v>
          </cell>
          <cell r="K26">
            <v>1.4169723417926893E-2</v>
          </cell>
          <cell r="L26">
            <v>0.25548929395232889</v>
          </cell>
          <cell r="M26">
            <v>7.8111041399714837E-2</v>
          </cell>
          <cell r="N26">
            <v>0</v>
          </cell>
          <cell r="O26">
            <v>0.12699884843149184</v>
          </cell>
          <cell r="P26">
            <v>0.44125326878363164</v>
          </cell>
          <cell r="Q26">
            <v>5.9255041742391552E-2</v>
          </cell>
          <cell r="R26">
            <v>2.4382588929119191E-2</v>
          </cell>
          <cell r="S26">
            <v>3.401933433952953E-4</v>
          </cell>
          <cell r="AC26" t="str">
            <v>SG-U</v>
          </cell>
          <cell r="AF26">
            <v>0.99999999999999989</v>
          </cell>
          <cell r="AG26">
            <v>1.4169723417926893E-2</v>
          </cell>
          <cell r="AH26">
            <v>0.25548929395232889</v>
          </cell>
          <cell r="AI26">
            <v>7.8111041399714837E-2</v>
          </cell>
          <cell r="AJ26">
            <v>0</v>
          </cell>
          <cell r="AK26">
            <v>0.12699884843149184</v>
          </cell>
          <cell r="AL26">
            <v>0.44125326878363164</v>
          </cell>
          <cell r="AM26">
            <v>5.9255041742391552E-2</v>
          </cell>
          <cell r="AN26">
            <v>2.4382588929119191E-2</v>
          </cell>
          <cell r="AO26">
            <v>3.401933433952953E-4</v>
          </cell>
        </row>
        <row r="27">
          <cell r="G27" t="str">
            <v>DGP</v>
          </cell>
          <cell r="J27">
            <v>0.99999999999999989</v>
          </cell>
          <cell r="K27">
            <v>2.9845516846186693E-2</v>
          </cell>
          <cell r="L27">
            <v>0.53813400599107708</v>
          </cell>
          <cell r="M27">
            <v>0.16452434061055596</v>
          </cell>
          <cell r="N27">
            <v>0</v>
          </cell>
          <cell r="O27">
            <v>0.26749613655218035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2.9845516846186693E-2</v>
          </cell>
          <cell r="AH27">
            <v>0.53813400599107708</v>
          </cell>
          <cell r="AI27">
            <v>0.16452434061055596</v>
          </cell>
          <cell r="AJ27">
            <v>0</v>
          </cell>
          <cell r="AK27">
            <v>0.26749613655218035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0.84011261868094067</v>
          </cell>
          <cell r="Q28">
            <v>0.11281708671637981</v>
          </cell>
          <cell r="R28">
            <v>4.6422592385389483E-2</v>
          </cell>
          <cell r="S28">
            <v>6.4770221729006235E-4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0.84011261868094067</v>
          </cell>
          <cell r="AM28">
            <v>0.11281708671637981</v>
          </cell>
          <cell r="AN28">
            <v>4.6422592385389483E-2</v>
          </cell>
          <cell r="AO28">
            <v>6.4770221729006235E-4</v>
          </cell>
        </row>
        <row r="29">
          <cell r="G29" t="str">
            <v>SC</v>
          </cell>
          <cell r="J29">
            <v>0.99999999999999978</v>
          </cell>
          <cell r="K29">
            <v>1.4249775319185302E-2</v>
          </cell>
          <cell r="L29">
            <v>0.2603588871970105</v>
          </cell>
          <cell r="M29">
            <v>7.9359363115139928E-2</v>
          </cell>
          <cell r="N29">
            <v>0</v>
          </cell>
          <cell r="O29">
            <v>0.12260777088356635</v>
          </cell>
          <cell r="P29">
            <v>0.44213896874550557</v>
          </cell>
          <cell r="Q29">
            <v>5.750322564109351E-2</v>
          </cell>
          <cell r="R29">
            <v>2.3440621536391617E-2</v>
          </cell>
          <cell r="S29">
            <v>3.4138756210732598E-4</v>
          </cell>
          <cell r="AC29" t="str">
            <v>SC</v>
          </cell>
          <cell r="AF29">
            <v>0.99999999999999978</v>
          </cell>
          <cell r="AG29">
            <v>1.4249775319185302E-2</v>
          </cell>
          <cell r="AH29">
            <v>0.2603588871970105</v>
          </cell>
          <cell r="AI29">
            <v>7.9359363115139928E-2</v>
          </cell>
          <cell r="AJ29">
            <v>0</v>
          </cell>
          <cell r="AK29">
            <v>0.12260777088356635</v>
          </cell>
          <cell r="AL29">
            <v>0.44213896874550557</v>
          </cell>
          <cell r="AM29">
            <v>5.750322564109351E-2</v>
          </cell>
          <cell r="AN29">
            <v>2.3440621536391617E-2</v>
          </cell>
          <cell r="AO29">
            <v>3.4138756210732598E-4</v>
          </cell>
        </row>
        <row r="30">
          <cell r="G30" t="str">
            <v>SE</v>
          </cell>
          <cell r="J30">
            <v>0.99999999999999989</v>
          </cell>
          <cell r="K30">
            <v>1.3929567714151662E-2</v>
          </cell>
          <cell r="L30">
            <v>0.24088051421828402</v>
          </cell>
          <cell r="M30">
            <v>7.4366076253439578E-2</v>
          </cell>
          <cell r="N30">
            <v>0</v>
          </cell>
          <cell r="O30">
            <v>0.1401720810752683</v>
          </cell>
          <cell r="P30">
            <v>0.43859616889800973</v>
          </cell>
          <cell r="Q30">
            <v>6.4510490046285673E-2</v>
          </cell>
          <cell r="R30">
            <v>2.7208491107301919E-2</v>
          </cell>
          <cell r="S30">
            <v>3.3661068725920326E-4</v>
          </cell>
          <cell r="AC30" t="str">
            <v>SE</v>
          </cell>
          <cell r="AF30">
            <v>0.99999999999999989</v>
          </cell>
          <cell r="AG30">
            <v>1.3929567714151662E-2</v>
          </cell>
          <cell r="AH30">
            <v>0.24088051421828402</v>
          </cell>
          <cell r="AI30">
            <v>7.4366076253439578E-2</v>
          </cell>
          <cell r="AJ30">
            <v>0</v>
          </cell>
          <cell r="AK30">
            <v>0.1401720810752683</v>
          </cell>
          <cell r="AL30">
            <v>0.43859616889800973</v>
          </cell>
          <cell r="AM30">
            <v>6.4510490046285673E-2</v>
          </cell>
          <cell r="AN30">
            <v>2.7208491107301919E-2</v>
          </cell>
          <cell r="AO30">
            <v>3.3661068725920326E-4</v>
          </cell>
        </row>
        <row r="31">
          <cell r="G31" t="str">
            <v>CAEW</v>
          </cell>
          <cell r="J31">
            <v>1</v>
          </cell>
          <cell r="K31">
            <v>4.2316453873570276E-2</v>
          </cell>
          <cell r="L31">
            <v>0.73176780343328052</v>
          </cell>
          <cell r="M31">
            <v>0.22591574269314921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4.2316453873570276E-2</v>
          </cell>
          <cell r="AH31">
            <v>0.73176780343328052</v>
          </cell>
          <cell r="AI31">
            <v>0.22591574269314921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0.20895512702142133</v>
          </cell>
          <cell r="P32">
            <v>0.65381720439736279</v>
          </cell>
          <cell r="Q32">
            <v>9.6166066298163225E-2</v>
          </cell>
          <cell r="R32">
            <v>4.0559815276871129E-2</v>
          </cell>
          <cell r="S32">
            <v>5.017870061816811E-4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0.20895512702142133</v>
          </cell>
          <cell r="AL32">
            <v>0.65381720439736279</v>
          </cell>
          <cell r="AM32">
            <v>9.6166066298163225E-2</v>
          </cell>
          <cell r="AN32">
            <v>4.0559815276871129E-2</v>
          </cell>
          <cell r="AO32">
            <v>5.017870061816811E-4</v>
          </cell>
        </row>
        <row r="33">
          <cell r="G33" t="str">
            <v>DEP</v>
          </cell>
          <cell r="J33">
            <v>1</v>
          </cell>
          <cell r="K33">
            <v>2.9678534079684279E-2</v>
          </cell>
          <cell r="L33">
            <v>0.51322343213108124</v>
          </cell>
          <cell r="M33">
            <v>0.15844541436973958</v>
          </cell>
          <cell r="N33">
            <v>0</v>
          </cell>
          <cell r="O33">
            <v>0.29865261941949478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2.9678534079684279E-2</v>
          </cell>
          <cell r="AH33">
            <v>0.51322343213108124</v>
          </cell>
          <cell r="AI33">
            <v>0.15844541436973958</v>
          </cell>
          <cell r="AJ33">
            <v>0</v>
          </cell>
          <cell r="AK33">
            <v>0.29865261941949478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0.82652353454425065</v>
          </cell>
          <cell r="Q34">
            <v>0.12156840854812967</v>
          </cell>
          <cell r="R34">
            <v>5.1273722468041925E-2</v>
          </cell>
          <cell r="S34">
            <v>6.3433443957770178E-4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0.82652353454425065</v>
          </cell>
          <cell r="AM34">
            <v>0.12156840854812967</v>
          </cell>
          <cell r="AN34">
            <v>5.1273722468041925E-2</v>
          </cell>
          <cell r="AO34">
            <v>6.3433443957770178E-4</v>
          </cell>
        </row>
        <row r="35">
          <cell r="G35" t="str">
            <v>SO</v>
          </cell>
          <cell r="J35">
            <v>1</v>
          </cell>
          <cell r="K35">
            <v>1.9365863482081101E-2</v>
          </cell>
          <cell r="L35">
            <v>0.24539457989418231</v>
          </cell>
          <cell r="M35">
            <v>6.7017620954721469E-2</v>
          </cell>
          <cell r="N35">
            <v>0</v>
          </cell>
          <cell r="O35">
            <v>0.12238021906200923</v>
          </cell>
          <cell r="P35">
            <v>0.46080784248160161</v>
          </cell>
          <cell r="Q35">
            <v>6.1060027203752885E-2</v>
          </cell>
          <cell r="R35">
            <v>2.371638804573694E-2</v>
          </cell>
          <cell r="S35">
            <v>2.5745887591448099E-4</v>
          </cell>
          <cell r="AC35" t="str">
            <v>SO</v>
          </cell>
          <cell r="AF35">
            <v>1</v>
          </cell>
          <cell r="AG35">
            <v>1.9365863482081101E-2</v>
          </cell>
          <cell r="AH35">
            <v>0.24539457989418231</v>
          </cell>
          <cell r="AI35">
            <v>6.7017620954721469E-2</v>
          </cell>
          <cell r="AJ35">
            <v>0</v>
          </cell>
          <cell r="AK35">
            <v>0.12238021906200923</v>
          </cell>
          <cell r="AL35">
            <v>0.46080784248160161</v>
          </cell>
          <cell r="AM35">
            <v>6.1060027203752885E-2</v>
          </cell>
          <cell r="AN35">
            <v>2.371638804573694E-2</v>
          </cell>
          <cell r="AO35">
            <v>2.5745887591448099E-4</v>
          </cell>
        </row>
        <row r="36">
          <cell r="G36" t="str">
            <v>SO-P</v>
          </cell>
          <cell r="J36">
            <v>1</v>
          </cell>
          <cell r="K36">
            <v>1.9365863482081101E-2</v>
          </cell>
          <cell r="L36">
            <v>0.24539457989418231</v>
          </cell>
          <cell r="M36">
            <v>6.7017620954721469E-2</v>
          </cell>
          <cell r="N36">
            <v>0</v>
          </cell>
          <cell r="O36">
            <v>0.12238021906200923</v>
          </cell>
          <cell r="P36">
            <v>0.46080784248160161</v>
          </cell>
          <cell r="Q36">
            <v>6.1060027203752885E-2</v>
          </cell>
          <cell r="R36">
            <v>2.371638804573694E-2</v>
          </cell>
          <cell r="S36">
            <v>2.5745887591448099E-4</v>
          </cell>
          <cell r="AC36" t="str">
            <v>SO-P</v>
          </cell>
          <cell r="AF36">
            <v>1</v>
          </cell>
          <cell r="AG36">
            <v>1.9365863482081101E-2</v>
          </cell>
          <cell r="AH36">
            <v>0.24539457989418231</v>
          </cell>
          <cell r="AI36">
            <v>6.7017620954721469E-2</v>
          </cell>
          <cell r="AJ36">
            <v>0</v>
          </cell>
          <cell r="AK36">
            <v>0.12238021906200923</v>
          </cell>
          <cell r="AL36">
            <v>0.46080784248160161</v>
          </cell>
          <cell r="AM36">
            <v>6.1060027203752885E-2</v>
          </cell>
          <cell r="AN36">
            <v>2.371638804573694E-2</v>
          </cell>
          <cell r="AO36">
            <v>2.5745887591448099E-4</v>
          </cell>
        </row>
        <row r="37">
          <cell r="G37" t="str">
            <v>SO-U</v>
          </cell>
          <cell r="J37">
            <v>1</v>
          </cell>
          <cell r="K37">
            <v>1.9365863482081101E-2</v>
          </cell>
          <cell r="L37">
            <v>0.24539457989418231</v>
          </cell>
          <cell r="M37">
            <v>6.7017620954721469E-2</v>
          </cell>
          <cell r="N37">
            <v>0</v>
          </cell>
          <cell r="O37">
            <v>0.12238021906200923</v>
          </cell>
          <cell r="P37">
            <v>0.46080784248160161</v>
          </cell>
          <cell r="Q37">
            <v>6.1060027203752885E-2</v>
          </cell>
          <cell r="R37">
            <v>2.371638804573694E-2</v>
          </cell>
          <cell r="S37">
            <v>2.5745887591448099E-4</v>
          </cell>
          <cell r="AC37" t="str">
            <v>SO-U</v>
          </cell>
          <cell r="AF37">
            <v>1</v>
          </cell>
          <cell r="AG37">
            <v>1.9365863482081101E-2</v>
          </cell>
          <cell r="AH37">
            <v>0.24539457989418231</v>
          </cell>
          <cell r="AI37">
            <v>6.7017620954721469E-2</v>
          </cell>
          <cell r="AJ37">
            <v>0</v>
          </cell>
          <cell r="AK37">
            <v>0.12238021906200923</v>
          </cell>
          <cell r="AL37">
            <v>0.46080784248160161</v>
          </cell>
          <cell r="AM37">
            <v>6.1060027203752885E-2</v>
          </cell>
          <cell r="AN37">
            <v>2.371638804573694E-2</v>
          </cell>
          <cell r="AO37">
            <v>2.5745887591448099E-4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1.9365863482081112E-2</v>
          </cell>
          <cell r="L40">
            <v>0.24539457989418229</v>
          </cell>
          <cell r="M40">
            <v>6.7017620954721469E-2</v>
          </cell>
          <cell r="N40">
            <v>0</v>
          </cell>
          <cell r="O40">
            <v>0.12238021906200919</v>
          </cell>
          <cell r="P40">
            <v>0.46080784248160156</v>
          </cell>
          <cell r="Q40">
            <v>6.1060027203752885E-2</v>
          </cell>
          <cell r="R40">
            <v>2.371638804573694E-2</v>
          </cell>
          <cell r="S40">
            <v>2.5745887591448104E-4</v>
          </cell>
          <cell r="AC40" t="str">
            <v>GPS</v>
          </cell>
          <cell r="AF40">
            <v>1</v>
          </cell>
          <cell r="AG40">
            <v>1.9365863482081112E-2</v>
          </cell>
          <cell r="AH40">
            <v>0.24539457989418229</v>
          </cell>
          <cell r="AI40">
            <v>6.7017620954721469E-2</v>
          </cell>
          <cell r="AJ40">
            <v>0</v>
          </cell>
          <cell r="AK40">
            <v>0.12238021906200922</v>
          </cell>
          <cell r="AL40">
            <v>0.46080784248160156</v>
          </cell>
          <cell r="AM40">
            <v>6.1060027203752885E-2</v>
          </cell>
          <cell r="AN40">
            <v>2.371638804573694E-2</v>
          </cell>
          <cell r="AO40">
            <v>2.5745887591448104E-4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1.6705365975130095E-2</v>
          </cell>
          <cell r="L43">
            <v>0.22278222719612598</v>
          </cell>
          <cell r="M43">
            <v>6.0894111271351227E-2</v>
          </cell>
          <cell r="N43">
            <v>0</v>
          </cell>
          <cell r="O43">
            <v>0.12592571023280555</v>
          </cell>
          <cell r="P43">
            <v>0.48639154643210392</v>
          </cell>
          <cell r="Q43">
            <v>6.2591295688628978E-2</v>
          </cell>
          <cell r="R43">
            <v>2.4261908688767559E-2</v>
          </cell>
          <cell r="S43">
            <v>2.7190771167417228E-4</v>
          </cell>
          <cell r="T43">
            <v>1.7592680341238073E-4</v>
          </cell>
          <cell r="AC43" t="str">
            <v>SNP</v>
          </cell>
          <cell r="AF43">
            <v>0.99999999999999989</v>
          </cell>
          <cell r="AG43">
            <v>1.6705365975130095E-2</v>
          </cell>
          <cell r="AH43">
            <v>0.22278222719612598</v>
          </cell>
          <cell r="AI43">
            <v>6.0894111271351227E-2</v>
          </cell>
          <cell r="AJ43">
            <v>0</v>
          </cell>
          <cell r="AK43">
            <v>0.12592571023280558</v>
          </cell>
          <cell r="AL43">
            <v>0.48639154643210392</v>
          </cell>
          <cell r="AM43">
            <v>6.2591295688628978E-2</v>
          </cell>
          <cell r="AN43">
            <v>2.4261908688767559E-2</v>
          </cell>
          <cell r="AO43">
            <v>2.7190771167417228E-4</v>
          </cell>
          <cell r="AP43">
            <v>1.7592680341238073E-4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3.2166307106155832E-2</v>
          </cell>
          <cell r="L54">
            <v>0.26470984033703582</v>
          </cell>
          <cell r="M54">
            <v>6.4409240866138473E-2</v>
          </cell>
          <cell r="N54">
            <v>0</v>
          </cell>
          <cell r="O54">
            <v>8.6741009258897703E-2</v>
          </cell>
          <cell r="P54">
            <v>0.48367181064876774</v>
          </cell>
          <cell r="Q54">
            <v>4.9853957001342805E-2</v>
          </cell>
          <cell r="R54">
            <v>1.8447834781661555E-2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3.2166307106155832E-2</v>
          </cell>
          <cell r="AH54">
            <v>0.26470984033703582</v>
          </cell>
          <cell r="AI54">
            <v>6.4409240866138473E-2</v>
          </cell>
          <cell r="AJ54">
            <v>0</v>
          </cell>
          <cell r="AK54">
            <v>8.6741009258897703E-2</v>
          </cell>
          <cell r="AL54">
            <v>0.48367181064876774</v>
          </cell>
          <cell r="AM54">
            <v>4.9853957001342805E-2</v>
          </cell>
          <cell r="AN54">
            <v>1.8447834781661555E-2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4.0221393563250663E-2</v>
          </cell>
          <cell r="L55">
            <v>0.74400667887033378</v>
          </cell>
          <cell r="M55">
            <v>0.21577192756641544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4.0221393563250663E-2</v>
          </cell>
          <cell r="AH55">
            <v>0.74400667887033378</v>
          </cell>
          <cell r="AI55">
            <v>0.21577192756641544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0.19192634182345286</v>
          </cell>
          <cell r="P56">
            <v>0.679585064906573</v>
          </cell>
          <cell r="Q56">
            <v>9.1819868374911212E-2</v>
          </cell>
          <cell r="R56">
            <v>3.6154368542928278E-2</v>
          </cell>
          <cell r="S56">
            <v>5.1435635213454743E-4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0.19192634182345286</v>
          </cell>
          <cell r="AL56">
            <v>0.679585064906573</v>
          </cell>
          <cell r="AM56">
            <v>9.1819868374911212E-2</v>
          </cell>
          <cell r="AN56">
            <v>3.6154368542928278E-2</v>
          </cell>
          <cell r="AO56">
            <v>5.1435635213454743E-4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0.20895512702142133</v>
          </cell>
          <cell r="P58">
            <v>0.65381720439736279</v>
          </cell>
          <cell r="Q58">
            <v>9.6166066298163225E-2</v>
          </cell>
          <cell r="R58">
            <v>4.0559815276871129E-2</v>
          </cell>
          <cell r="S58">
            <v>5.017870061816811E-4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0.20895512702142133</v>
          </cell>
          <cell r="AL58">
            <v>0.65381720439736279</v>
          </cell>
          <cell r="AM58">
            <v>9.6166066298163225E-2</v>
          </cell>
          <cell r="AN58">
            <v>4.0559815276871129E-2</v>
          </cell>
          <cell r="AO58">
            <v>5.017870061816811E-4</v>
          </cell>
        </row>
        <row r="59">
          <cell r="G59" t="str">
            <v>JBG</v>
          </cell>
          <cell r="J59">
            <v>0.99999999999999978</v>
          </cell>
          <cell r="K59">
            <v>4.0221393563250663E-2</v>
          </cell>
          <cell r="L59">
            <v>0.74400667887033378</v>
          </cell>
          <cell r="M59">
            <v>0.21577192756641544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JBG</v>
          </cell>
          <cell r="AF59">
            <v>0.99999999999999978</v>
          </cell>
          <cell r="AG59">
            <v>4.0221393563250663E-2</v>
          </cell>
          <cell r="AH59">
            <v>0.74400667887033378</v>
          </cell>
          <cell r="AI59">
            <v>0.21577192756641544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JBE</v>
          </cell>
          <cell r="J60">
            <v>1</v>
          </cell>
          <cell r="K60">
            <v>4.2316453873570276E-2</v>
          </cell>
          <cell r="L60">
            <v>0.73176780343328052</v>
          </cell>
          <cell r="M60">
            <v>0.22591574269314921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JBE</v>
          </cell>
          <cell r="AF60">
            <v>1</v>
          </cell>
          <cell r="AG60">
            <v>4.2316453873570276E-2</v>
          </cell>
          <cell r="AH60">
            <v>0.73176780343328052</v>
          </cell>
          <cell r="AI60">
            <v>0.22591574269314921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WRG</v>
          </cell>
          <cell r="J61">
            <v>0.99999999999999978</v>
          </cell>
          <cell r="K61">
            <v>8.9691890981651486E-3</v>
          </cell>
          <cell r="L61">
            <v>0.1659101289613929</v>
          </cell>
          <cell r="M61">
            <v>4.8116165278445512E-2</v>
          </cell>
          <cell r="N61">
            <v>0</v>
          </cell>
          <cell r="O61">
            <v>0.14912763446323704</v>
          </cell>
          <cell r="P61">
            <v>0.52804066488844303</v>
          </cell>
          <cell r="Q61">
            <v>7.1344452446615983E-2</v>
          </cell>
          <cell r="R61">
            <v>2.8092107654917663E-2</v>
          </cell>
          <cell r="S61">
            <v>3.9965720878233147E-4</v>
          </cell>
          <cell r="AC61" t="str">
            <v>WRG</v>
          </cell>
          <cell r="AF61">
            <v>0.99999999999999978</v>
          </cell>
          <cell r="AG61">
            <v>8.9691890981651486E-3</v>
          </cell>
          <cell r="AH61">
            <v>0.1659101289613929</v>
          </cell>
          <cell r="AI61">
            <v>4.8116165278445512E-2</v>
          </cell>
          <cell r="AJ61">
            <v>0</v>
          </cell>
          <cell r="AK61">
            <v>0.14912763446323704</v>
          </cell>
          <cell r="AL61">
            <v>0.52804066488844303</v>
          </cell>
          <cell r="AM61">
            <v>7.1344452446615983E-2</v>
          </cell>
          <cell r="AN61">
            <v>2.8092107654917663E-2</v>
          </cell>
          <cell r="AO61">
            <v>3.9965720878233147E-4</v>
          </cell>
        </row>
        <row r="62">
          <cell r="G62" t="str">
            <v>WRE</v>
          </cell>
          <cell r="J62">
            <v>0.99999999999999978</v>
          </cell>
          <cell r="K62">
            <v>9.436378084687138E-3</v>
          </cell>
          <cell r="L62">
            <v>0.16318091501779358</v>
          </cell>
          <cell r="M62">
            <v>5.0378190235522861E-2</v>
          </cell>
          <cell r="N62">
            <v>0</v>
          </cell>
          <cell r="O62">
            <v>0.16235907747532549</v>
          </cell>
          <cell r="P62">
            <v>0.50801892088807044</v>
          </cell>
          <cell r="Q62">
            <v>7.4721467863289787E-2</v>
          </cell>
          <cell r="R62">
            <v>3.1515159665105097E-2</v>
          </cell>
          <cell r="S62">
            <v>3.8989077020546716E-4</v>
          </cell>
          <cell r="AC62" t="str">
            <v>WRE</v>
          </cell>
          <cell r="AF62">
            <v>0.99999999999999978</v>
          </cell>
          <cell r="AG62">
            <v>9.436378084687138E-3</v>
          </cell>
          <cell r="AH62">
            <v>0.16318091501779358</v>
          </cell>
          <cell r="AI62">
            <v>5.0378190235522861E-2</v>
          </cell>
          <cell r="AJ62">
            <v>0</v>
          </cell>
          <cell r="AK62">
            <v>0.16235907747532549</v>
          </cell>
          <cell r="AL62">
            <v>0.50801892088807044</v>
          </cell>
          <cell r="AM62">
            <v>7.4721467863289787E-2</v>
          </cell>
          <cell r="AN62">
            <v>3.1515159665105097E-2</v>
          </cell>
          <cell r="AO62">
            <v>3.8989077020546716E-4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3.3487134562208407E-2</v>
          </cell>
          <cell r="L65">
            <v>0.61943780568748308</v>
          </cell>
          <cell r="M65">
            <v>0.17964528160370571</v>
          </cell>
          <cell r="N65">
            <v>0</v>
          </cell>
          <cell r="O65">
            <v>3.1210166242483711E-2</v>
          </cell>
          <cell r="P65">
            <v>0.11051095253591414</v>
          </cell>
          <cell r="Q65">
            <v>1.4931318593984532E-2</v>
          </cell>
          <cell r="R65">
            <v>5.8792547281226303E-3</v>
          </cell>
          <cell r="S65">
            <v>8.3642230167464525E-5</v>
          </cell>
          <cell r="T65">
            <v>4.8144438159304749E-3</v>
          </cell>
          <cell r="AC65" t="str">
            <v>SNPPH-P</v>
          </cell>
          <cell r="AF65">
            <v>1.0000000000000002</v>
          </cell>
          <cell r="AG65">
            <v>3.3487134562208407E-2</v>
          </cell>
          <cell r="AH65">
            <v>0.61943780568748308</v>
          </cell>
          <cell r="AI65">
            <v>0.17964528160370571</v>
          </cell>
          <cell r="AJ65">
            <v>0</v>
          </cell>
          <cell r="AK65">
            <v>3.1210166242483711E-2</v>
          </cell>
          <cell r="AL65">
            <v>0.11051095253591414</v>
          </cell>
          <cell r="AM65">
            <v>1.4931318593984532E-2</v>
          </cell>
          <cell r="AN65">
            <v>5.8792547281226303E-3</v>
          </cell>
          <cell r="AO65">
            <v>8.3642230167464525E-5</v>
          </cell>
          <cell r="AP65">
            <v>4.8144438159304749E-3</v>
          </cell>
          <cell r="AQ65">
            <v>0</v>
          </cell>
        </row>
        <row r="66">
          <cell r="G66" t="str">
            <v>SNPPH-U</v>
          </cell>
          <cell r="J66">
            <v>1.0000000000000002</v>
          </cell>
          <cell r="K66">
            <v>3.3487134562208407E-2</v>
          </cell>
          <cell r="L66">
            <v>0.61943780568748308</v>
          </cell>
          <cell r="M66">
            <v>0.17964528160370571</v>
          </cell>
          <cell r="N66">
            <v>0</v>
          </cell>
          <cell r="O66">
            <v>3.1210166242483711E-2</v>
          </cell>
          <cell r="P66">
            <v>0.11051095253591414</v>
          </cell>
          <cell r="Q66">
            <v>1.4931318593984532E-2</v>
          </cell>
          <cell r="R66">
            <v>5.8792547281226303E-3</v>
          </cell>
          <cell r="S66">
            <v>8.3642230167464525E-5</v>
          </cell>
          <cell r="T66">
            <v>4.8144438159304749E-3</v>
          </cell>
          <cell r="AC66" t="str">
            <v>SNPPH-U</v>
          </cell>
          <cell r="AF66">
            <v>1.0000000000000002</v>
          </cell>
          <cell r="AG66">
            <v>3.3487134562208407E-2</v>
          </cell>
          <cell r="AH66">
            <v>0.61943780568748308</v>
          </cell>
          <cell r="AI66">
            <v>0.17964528160370571</v>
          </cell>
          <cell r="AJ66">
            <v>0</v>
          </cell>
          <cell r="AK66">
            <v>3.1210166242483711E-2</v>
          </cell>
          <cell r="AL66">
            <v>0.11051095253591414</v>
          </cell>
          <cell r="AM66">
            <v>1.4931318593984532E-2</v>
          </cell>
          <cell r="AN66">
            <v>5.8792547281226303E-3</v>
          </cell>
          <cell r="AO66">
            <v>8.3642230167464525E-5</v>
          </cell>
          <cell r="AP66">
            <v>4.8144438159304749E-3</v>
          </cell>
          <cell r="AQ66">
            <v>0</v>
          </cell>
        </row>
        <row r="67">
          <cell r="G67" t="str">
            <v>CN</v>
          </cell>
          <cell r="J67">
            <v>0.99999999999999989</v>
          </cell>
          <cell r="K67">
            <v>2.396572337770236E-2</v>
          </cell>
          <cell r="L67">
            <v>0.31217058907402434</v>
          </cell>
          <cell r="M67">
            <v>6.9360885492844845E-2</v>
          </cell>
          <cell r="N67">
            <v>0</v>
          </cell>
          <cell r="O67">
            <v>6.5978668808283791E-2</v>
          </cell>
          <cell r="P67">
            <v>0.47825390355568564</v>
          </cell>
          <cell r="Q67">
            <v>4.2022014386386891E-2</v>
          </cell>
          <cell r="R67">
            <v>8.2482153050721166E-3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2.396572337770236E-2</v>
          </cell>
          <cell r="AH67">
            <v>0.31217058907402434</v>
          </cell>
          <cell r="AI67">
            <v>6.9360885492844845E-2</v>
          </cell>
          <cell r="AJ67">
            <v>0</v>
          </cell>
          <cell r="AK67">
            <v>6.5978668808283791E-2</v>
          </cell>
          <cell r="AL67">
            <v>0.47825390355568564</v>
          </cell>
          <cell r="AM67">
            <v>4.2022014386386891E-2</v>
          </cell>
          <cell r="AN67">
            <v>8.2482153050721166E-3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5.083128335445649E-2</v>
          </cell>
          <cell r="L68">
            <v>0.66211361193098395</v>
          </cell>
          <cell r="M68">
            <v>0.14711439202720292</v>
          </cell>
          <cell r="N68">
            <v>0</v>
          </cell>
          <cell r="O68">
            <v>0.13994071268735667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5.083128335445649E-2</v>
          </cell>
          <cell r="AH68">
            <v>0.66211361193098395</v>
          </cell>
          <cell r="AI68">
            <v>0.14711439202720292</v>
          </cell>
          <cell r="AJ68">
            <v>0</v>
          </cell>
          <cell r="AK68">
            <v>0.13994071268735667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0.90488564943551597</v>
          </cell>
          <cell r="Q69">
            <v>7.9508222506723E-2</v>
          </cell>
          <cell r="R69">
            <v>1.5606128057761072E-2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0.90488564943551597</v>
          </cell>
          <cell r="AM69">
            <v>7.9508222506723E-2</v>
          </cell>
          <cell r="AN69">
            <v>1.5606128057761072E-2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1.3874977903861996E-2</v>
          </cell>
          <cell r="L73">
            <v>0.15872363467254166</v>
          </cell>
          <cell r="M73">
            <v>4.0740955868625077E-2</v>
          </cell>
          <cell r="N73">
            <v>0</v>
          </cell>
          <cell r="O73">
            <v>0.14963099637243304</v>
          </cell>
          <cell r="P73">
            <v>0.51776572673074961</v>
          </cell>
          <cell r="Q73">
            <v>7.5896627518864127E-2</v>
          </cell>
          <cell r="R73">
            <v>3.4471337480087634E-2</v>
          </cell>
          <cell r="S73">
            <v>5.8567825391078569E-3</v>
          </cell>
          <cell r="T73">
            <v>6.2142354373644296E-3</v>
          </cell>
          <cell r="U73">
            <v>-3.1752745236352793E-3</v>
          </cell>
          <cell r="AC73" t="str">
            <v>EXCTAX</v>
          </cell>
          <cell r="AF73">
            <v>0</v>
          </cell>
          <cell r="AG73">
            <v>1.3874977903861996E-2</v>
          </cell>
          <cell r="AH73">
            <v>0.15872363467254166</v>
          </cell>
          <cell r="AI73">
            <v>4.0740955868625077E-2</v>
          </cell>
          <cell r="AJ73">
            <v>0</v>
          </cell>
          <cell r="AK73">
            <v>0.14963099637243304</v>
          </cell>
          <cell r="AL73">
            <v>0.51776572673074961</v>
          </cell>
          <cell r="AM73">
            <v>7.5896627518864127E-2</v>
          </cell>
          <cell r="AN73">
            <v>3.4471337480087634E-2</v>
          </cell>
          <cell r="AO73">
            <v>5.8567825391078569E-3</v>
          </cell>
          <cell r="AP73">
            <v>6.2142354373644296E-3</v>
          </cell>
          <cell r="AQ73">
            <v>-3.1752745236352793E-3</v>
          </cell>
        </row>
        <row r="74">
          <cell r="G74" t="str">
            <v>INT</v>
          </cell>
          <cell r="J74">
            <v>0.99999999999999989</v>
          </cell>
          <cell r="K74">
            <v>1.6705365975130095E-2</v>
          </cell>
          <cell r="L74">
            <v>0.22278222719612598</v>
          </cell>
          <cell r="M74">
            <v>6.0894111271351227E-2</v>
          </cell>
          <cell r="N74">
            <v>0</v>
          </cell>
          <cell r="O74">
            <v>0.12592571023280555</v>
          </cell>
          <cell r="P74">
            <v>0.48639154643210392</v>
          </cell>
          <cell r="Q74">
            <v>6.2591295688628978E-2</v>
          </cell>
          <cell r="R74">
            <v>2.4261908688767559E-2</v>
          </cell>
          <cell r="S74">
            <v>2.7190771167417228E-4</v>
          </cell>
          <cell r="T74">
            <v>1.7592680341238073E-4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1.6705365975130095E-2</v>
          </cell>
          <cell r="AH74">
            <v>0.22278222719612598</v>
          </cell>
          <cell r="AI74">
            <v>6.0894111271351227E-2</v>
          </cell>
          <cell r="AJ74">
            <v>0</v>
          </cell>
          <cell r="AK74">
            <v>0.12592571023280558</v>
          </cell>
          <cell r="AL74">
            <v>0.48639154643210392</v>
          </cell>
          <cell r="AM74">
            <v>6.2591295688628978E-2</v>
          </cell>
          <cell r="AN74">
            <v>2.4261908688767559E-2</v>
          </cell>
          <cell r="AO74">
            <v>2.7190771167417228E-4</v>
          </cell>
          <cell r="AP74">
            <v>1.7592680341238073E-4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3.2166307106155832E-2</v>
          </cell>
          <cell r="L75">
            <v>0.26470984033703582</v>
          </cell>
          <cell r="M75">
            <v>6.4409240866138473E-2</v>
          </cell>
          <cell r="N75">
            <v>0</v>
          </cell>
          <cell r="O75">
            <v>8.6741009258897689E-2</v>
          </cell>
          <cell r="P75">
            <v>0.48367181064876774</v>
          </cell>
          <cell r="Q75">
            <v>4.9853957001342805E-2</v>
          </cell>
          <cell r="R75">
            <v>1.8447834781661555E-2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3.2166307106155832E-2</v>
          </cell>
          <cell r="AH75">
            <v>0.26470984033703582</v>
          </cell>
          <cell r="AI75">
            <v>6.4409240866138473E-2</v>
          </cell>
          <cell r="AJ75">
            <v>0</v>
          </cell>
          <cell r="AK75">
            <v>8.6741009258897689E-2</v>
          </cell>
          <cell r="AL75">
            <v>0.48367181064876774</v>
          </cell>
          <cell r="AM75">
            <v>4.9853957001342805E-2</v>
          </cell>
          <cell r="AN75">
            <v>1.8447834781661555E-2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5.5011454122182536E-2</v>
          </cell>
          <cell r="L78">
            <v>0.34872248339810336</v>
          </cell>
          <cell r="M78">
            <v>0.12556621707988092</v>
          </cell>
          <cell r="N78">
            <v>0</v>
          </cell>
          <cell r="O78">
            <v>7.4769806884131054E-2</v>
          </cell>
          <cell r="P78">
            <v>0.3418724940531348</v>
          </cell>
          <cell r="Q78">
            <v>5.4017764035344577E-2</v>
          </cell>
          <cell r="R78">
            <v>3.9780427222696797E-5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5.5011454122182536E-2</v>
          </cell>
          <cell r="AH78">
            <v>0.34872248339810336</v>
          </cell>
          <cell r="AI78">
            <v>0.12556621707988092</v>
          </cell>
          <cell r="AJ78">
            <v>0</v>
          </cell>
          <cell r="AK78">
            <v>7.4769806884131054E-2</v>
          </cell>
          <cell r="AL78">
            <v>0.3418724940531348</v>
          </cell>
          <cell r="AM78">
            <v>5.4017764035344577E-2</v>
          </cell>
          <cell r="AN78">
            <v>3.9780427222696797E-5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9.2827431943933655E-3</v>
          </cell>
          <cell r="L89">
            <v>0.1716191589800608</v>
          </cell>
          <cell r="M89">
            <v>4.9827084109064168E-2</v>
          </cell>
          <cell r="N89">
            <v>0</v>
          </cell>
          <cell r="O89">
            <v>0.14740067855545069</v>
          </cell>
          <cell r="P89">
            <v>0.52307565192397243</v>
          </cell>
          <cell r="Q89">
            <v>7.0675419200088074E-2</v>
          </cell>
          <cell r="R89">
            <v>2.7724922645441904E-2</v>
          </cell>
          <cell r="S89">
            <v>3.943413915286341E-4</v>
          </cell>
          <cell r="AC89" t="str">
            <v>SNPPS</v>
          </cell>
          <cell r="AF89">
            <v>1</v>
          </cell>
          <cell r="AG89">
            <v>9.2827431943933655E-3</v>
          </cell>
          <cell r="AH89">
            <v>0.1716191589800608</v>
          </cell>
          <cell r="AI89">
            <v>4.9827084109064168E-2</v>
          </cell>
          <cell r="AJ89">
            <v>0</v>
          </cell>
          <cell r="AK89">
            <v>0.14740067855545069</v>
          </cell>
          <cell r="AL89">
            <v>0.52307565192397243</v>
          </cell>
          <cell r="AM89">
            <v>7.0675419200088074E-2</v>
          </cell>
          <cell r="AN89">
            <v>2.7724922645441904E-2</v>
          </cell>
          <cell r="AO89">
            <v>3.943413915286341E-4</v>
          </cell>
        </row>
        <row r="90">
          <cell r="G90" t="str">
            <v>SNPT</v>
          </cell>
          <cell r="J90">
            <v>0.99999999999999978</v>
          </cell>
          <cell r="K90">
            <v>8.9693077694424812E-3</v>
          </cell>
          <cell r="L90">
            <v>0.16590800640307785</v>
          </cell>
          <cell r="M90">
            <v>4.8118169165483254E-2</v>
          </cell>
          <cell r="N90">
            <v>0</v>
          </cell>
          <cell r="O90">
            <v>0.14912882083135853</v>
          </cell>
          <cell r="P90">
            <v>0.52803936520485562</v>
          </cell>
          <cell r="Q90">
            <v>7.1344039783936136E-2</v>
          </cell>
          <cell r="R90">
            <v>2.8092630557637679E-2</v>
          </cell>
          <cell r="S90">
            <v>3.9966028420816105E-4</v>
          </cell>
          <cell r="AC90" t="str">
            <v>SNPT</v>
          </cell>
          <cell r="AF90">
            <v>0.99999999999999978</v>
          </cell>
          <cell r="AG90">
            <v>8.9693077694424812E-3</v>
          </cell>
          <cell r="AH90">
            <v>0.16590800640307785</v>
          </cell>
          <cell r="AI90">
            <v>4.8118169165483254E-2</v>
          </cell>
          <cell r="AJ90">
            <v>0</v>
          </cell>
          <cell r="AK90">
            <v>0.14912882083135853</v>
          </cell>
          <cell r="AL90">
            <v>0.52803936520485562</v>
          </cell>
          <cell r="AM90">
            <v>7.1344039783936136E-2</v>
          </cell>
          <cell r="AN90">
            <v>2.8092630557637679E-2</v>
          </cell>
          <cell r="AO90">
            <v>3.9966028420816105E-4</v>
          </cell>
        </row>
        <row r="91">
          <cell r="G91" t="str">
            <v>SNPP</v>
          </cell>
          <cell r="J91">
            <v>1</v>
          </cell>
          <cell r="K91">
            <v>1.1965087296786704E-2</v>
          </cell>
          <cell r="L91">
            <v>0.2212882155221515</v>
          </cell>
          <cell r="M91">
            <v>6.4203549994526515E-2</v>
          </cell>
          <cell r="N91">
            <v>0</v>
          </cell>
          <cell r="O91">
            <v>0.13462849462265625</v>
          </cell>
          <cell r="P91">
            <v>0.47732237320745458</v>
          </cell>
          <cell r="Q91">
            <v>6.4492790956904425E-2</v>
          </cell>
          <cell r="R91">
            <v>2.533819649212541E-2</v>
          </cell>
          <cell r="S91">
            <v>3.6042851975264932E-4</v>
          </cell>
          <cell r="T91">
            <v>4.0086338764181421E-4</v>
          </cell>
          <cell r="AC91" t="str">
            <v>SNPP</v>
          </cell>
          <cell r="AF91">
            <v>1</v>
          </cell>
          <cell r="AG91">
            <v>1.1965087296786704E-2</v>
          </cell>
          <cell r="AH91">
            <v>0.2212882155221515</v>
          </cell>
          <cell r="AI91">
            <v>6.4203549994526515E-2</v>
          </cell>
          <cell r="AJ91">
            <v>0</v>
          </cell>
          <cell r="AK91">
            <v>0.13462849462265628</v>
          </cell>
          <cell r="AL91">
            <v>0.47732237320745458</v>
          </cell>
          <cell r="AM91">
            <v>6.4492790956904425E-2</v>
          </cell>
          <cell r="AN91">
            <v>2.533819649212541E-2</v>
          </cell>
          <cell r="AO91">
            <v>3.6042851975264932E-4</v>
          </cell>
          <cell r="AP91">
            <v>4.0086338764181421E-4</v>
          </cell>
        </row>
        <row r="92">
          <cell r="G92" t="str">
            <v>SNPPH</v>
          </cell>
          <cell r="J92">
            <v>1.0000000000000002</v>
          </cell>
          <cell r="K92">
            <v>3.3487134562208407E-2</v>
          </cell>
          <cell r="L92">
            <v>0.61943780568748308</v>
          </cell>
          <cell r="M92">
            <v>0.17964528160370571</v>
          </cell>
          <cell r="N92">
            <v>0</v>
          </cell>
          <cell r="O92">
            <v>3.1210166242483711E-2</v>
          </cell>
          <cell r="P92">
            <v>0.11051095253591414</v>
          </cell>
          <cell r="Q92">
            <v>1.4931318593984532E-2</v>
          </cell>
          <cell r="R92">
            <v>5.8792547281226303E-3</v>
          </cell>
          <cell r="S92">
            <v>8.3642230167464525E-5</v>
          </cell>
          <cell r="T92">
            <v>4.8144438159304749E-3</v>
          </cell>
          <cell r="AC92" t="str">
            <v>SNPPH</v>
          </cell>
          <cell r="AF92">
            <v>1.0000000000000002</v>
          </cell>
          <cell r="AG92">
            <v>3.3487134562208407E-2</v>
          </cell>
          <cell r="AH92">
            <v>0.61943780568748308</v>
          </cell>
          <cell r="AI92">
            <v>0.17964528160370571</v>
          </cell>
          <cell r="AJ92">
            <v>0</v>
          </cell>
          <cell r="AK92">
            <v>3.1210166242483711E-2</v>
          </cell>
          <cell r="AL92">
            <v>0.11051095253591414</v>
          </cell>
          <cell r="AM92">
            <v>1.4931318593984532E-2</v>
          </cell>
          <cell r="AN92">
            <v>5.8792547281226303E-3</v>
          </cell>
          <cell r="AO92">
            <v>8.3642230167464525E-5</v>
          </cell>
          <cell r="AP92">
            <v>4.8144438159304749E-3</v>
          </cell>
        </row>
        <row r="93">
          <cell r="G93" t="str">
            <v>SNPPN</v>
          </cell>
          <cell r="J93">
            <v>1</v>
          </cell>
          <cell r="K93">
            <v>4.0221393563250663E-2</v>
          </cell>
          <cell r="L93">
            <v>0.74400667887033367</v>
          </cell>
          <cell r="M93">
            <v>0.21577192756641544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4.0221393563250663E-2</v>
          </cell>
          <cell r="AH93">
            <v>0.74400667887033367</v>
          </cell>
          <cell r="AI93">
            <v>0.21577192756641544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1.105425706511546E-2</v>
          </cell>
          <cell r="L94">
            <v>0.20450524149826391</v>
          </cell>
          <cell r="M94">
            <v>5.9301733317712012E-2</v>
          </cell>
          <cell r="N94">
            <v>0</v>
          </cell>
          <cell r="O94">
            <v>0.13917323107942714</v>
          </cell>
          <cell r="P94">
            <v>0.49279347679836072</v>
          </cell>
          <cell r="Q94">
            <v>6.6582146242223417E-2</v>
          </cell>
          <cell r="R94">
            <v>2.6216934267336022E-2</v>
          </cell>
          <cell r="S94">
            <v>3.7297973156098118E-4</v>
          </cell>
          <cell r="AC94" t="str">
            <v>SNPPO</v>
          </cell>
          <cell r="AF94">
            <v>0.99999999999999989</v>
          </cell>
          <cell r="AG94">
            <v>1.105425706511546E-2</v>
          </cell>
          <cell r="AH94">
            <v>0.20450524149826391</v>
          </cell>
          <cell r="AI94">
            <v>5.9301733317712012E-2</v>
          </cell>
          <cell r="AJ94">
            <v>0</v>
          </cell>
          <cell r="AK94">
            <v>0.13917323107942714</v>
          </cell>
          <cell r="AL94">
            <v>0.49279347679836072</v>
          </cell>
          <cell r="AM94">
            <v>6.6582146242223417E-2</v>
          </cell>
          <cell r="AN94">
            <v>2.6216934267336022E-2</v>
          </cell>
          <cell r="AO94">
            <v>3.7297973156098118E-4</v>
          </cell>
        </row>
        <row r="95">
          <cell r="G95" t="str">
            <v>SNPG</v>
          </cell>
          <cell r="J95">
            <v>0.99999999999999944</v>
          </cell>
          <cell r="K95">
            <v>2.2792399203356368E-2</v>
          </cell>
          <cell r="L95">
            <v>0.27474108592549329</v>
          </cell>
          <cell r="M95">
            <v>6.2565290984046798E-2</v>
          </cell>
          <cell r="N95">
            <v>0</v>
          </cell>
          <cell r="O95">
            <v>0.12776204274480954</v>
          </cell>
          <cell r="P95">
            <v>0.41899523261387844</v>
          </cell>
          <cell r="Q95">
            <v>6.6385243191750973E-2</v>
          </cell>
          <cell r="R95">
            <v>2.660887723850535E-2</v>
          </cell>
          <cell r="S95">
            <v>1.4982809815916639E-4</v>
          </cell>
          <cell r="AC95" t="str">
            <v>SNPG</v>
          </cell>
          <cell r="AF95">
            <v>0.99999999999999944</v>
          </cell>
          <cell r="AG95">
            <v>2.2792399203356368E-2</v>
          </cell>
          <cell r="AH95">
            <v>0.27474108592549329</v>
          </cell>
          <cell r="AI95">
            <v>6.2565290984046798E-2</v>
          </cell>
          <cell r="AJ95">
            <v>0</v>
          </cell>
          <cell r="AK95">
            <v>0.12776204274480954</v>
          </cell>
          <cell r="AL95">
            <v>0.41899523261387844</v>
          </cell>
          <cell r="AM95">
            <v>6.6385243191750973E-2</v>
          </cell>
          <cell r="AN95">
            <v>2.660887723850535E-2</v>
          </cell>
          <cell r="AO95">
            <v>1.4982809815916639E-4</v>
          </cell>
        </row>
        <row r="96">
          <cell r="G96" t="str">
            <v>SNPI</v>
          </cell>
          <cell r="J96">
            <v>0.99999999999999978</v>
          </cell>
          <cell r="K96">
            <v>2.4793948374876838E-2</v>
          </cell>
          <cell r="L96">
            <v>0.39652666177384771</v>
          </cell>
          <cell r="M96">
            <v>0.11327008566237556</v>
          </cell>
          <cell r="N96">
            <v>0</v>
          </cell>
          <cell r="O96">
            <v>9.192505346131874E-2</v>
          </cell>
          <cell r="P96">
            <v>0.3105939630944653</v>
          </cell>
          <cell r="Q96">
            <v>4.8837031882668747E-2</v>
          </cell>
          <cell r="R96">
            <v>1.3892873452761889E-2</v>
          </cell>
          <cell r="S96">
            <v>1.6038229768481079E-4</v>
          </cell>
          <cell r="AC96" t="str">
            <v>SNPI</v>
          </cell>
          <cell r="AF96">
            <v>0.99999999999999978</v>
          </cell>
          <cell r="AG96">
            <v>2.4793948374876838E-2</v>
          </cell>
          <cell r="AH96">
            <v>0.39652666177384771</v>
          </cell>
          <cell r="AI96">
            <v>0.11327008566237556</v>
          </cell>
          <cell r="AJ96">
            <v>0</v>
          </cell>
          <cell r="AK96">
            <v>9.192505346131874E-2</v>
          </cell>
          <cell r="AL96">
            <v>0.31059396309446513</v>
          </cell>
          <cell r="AM96">
            <v>4.8837031882668747E-2</v>
          </cell>
          <cell r="AN96">
            <v>1.3892873452761882E-2</v>
          </cell>
          <cell r="AO96">
            <v>1.6038229768481079E-4</v>
          </cell>
        </row>
        <row r="97">
          <cell r="G97" t="str">
            <v>TROJP</v>
          </cell>
          <cell r="J97">
            <v>0.99999999999999989</v>
          </cell>
          <cell r="K97">
            <v>4.0539649258152538E-2</v>
          </cell>
          <cell r="L97">
            <v>0.74214750002576757</v>
          </cell>
          <cell r="M97">
            <v>0.21731285071607995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4.0539649258152538E-2</v>
          </cell>
          <cell r="AH97">
            <v>0.74214750002576757</v>
          </cell>
          <cell r="AI97">
            <v>0.21731285071607995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4.0595859645838228E-2</v>
          </cell>
          <cell r="L98">
            <v>0.74181913146770495</v>
          </cell>
          <cell r="M98">
            <v>0.21758500888645674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4.0595859645838228E-2</v>
          </cell>
          <cell r="AH98">
            <v>0.74181913146770495</v>
          </cell>
          <cell r="AI98">
            <v>0.21758500888645674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1.4823981689935784E-2</v>
          </cell>
          <cell r="L99">
            <v>0.16849630383974351</v>
          </cell>
          <cell r="M99">
            <v>0</v>
          </cell>
          <cell r="N99">
            <v>0</v>
          </cell>
          <cell r="O99">
            <v>0.15645116753996891</v>
          </cell>
          <cell r="P99">
            <v>0.53700796240705384</v>
          </cell>
          <cell r="Q99">
            <v>7.8819266065810203E-2</v>
          </cell>
          <cell r="R99">
            <v>3.510162474235367E-2</v>
          </cell>
          <cell r="S99">
            <v>6.1075775455278003E-3</v>
          </cell>
          <cell r="T99">
            <v>6.4978669787290021E-3</v>
          </cell>
          <cell r="U99">
            <v>-3.3057508091226808E-3</v>
          </cell>
          <cell r="AC99" t="str">
            <v>IBT</v>
          </cell>
          <cell r="AF99">
            <v>0</v>
          </cell>
          <cell r="AG99">
            <v>1.4823981689935784E-2</v>
          </cell>
          <cell r="AH99">
            <v>0.16849630383974351</v>
          </cell>
          <cell r="AI99">
            <v>0</v>
          </cell>
          <cell r="AJ99">
            <v>0</v>
          </cell>
          <cell r="AK99">
            <v>0.15645116753996891</v>
          </cell>
          <cell r="AL99">
            <v>0.53700796240705384</v>
          </cell>
          <cell r="AM99">
            <v>7.8819266065810203E-2</v>
          </cell>
          <cell r="AN99">
            <v>3.510162474235367E-2</v>
          </cell>
          <cell r="AO99">
            <v>6.1075775455278003E-3</v>
          </cell>
          <cell r="AP99">
            <v>6.4978669787290021E-3</v>
          </cell>
          <cell r="AQ99">
            <v>-3.3057508091226808E-3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2.1630537183574945E-2</v>
          </cell>
          <cell r="L101">
            <v>0.25790773197118433</v>
          </cell>
          <cell r="M101">
            <v>6.230340034346115E-2</v>
          </cell>
          <cell r="N101">
            <v>0</v>
          </cell>
          <cell r="O101">
            <v>0.11698488131645093</v>
          </cell>
          <cell r="P101">
            <v>0.44252252928700953</v>
          </cell>
          <cell r="Q101">
            <v>5.6403984232767691E-2</v>
          </cell>
          <cell r="R101">
            <v>2.4648765501714423E-2</v>
          </cell>
          <cell r="S101">
            <v>2.4503289568374872E-3</v>
          </cell>
          <cell r="T101">
            <v>0</v>
          </cell>
          <cell r="U101">
            <v>1.5147841206999555E-2</v>
          </cell>
          <cell r="AC101" t="str">
            <v>DITBAL</v>
          </cell>
          <cell r="AF101">
            <v>1</v>
          </cell>
          <cell r="AG101">
            <v>2.1630537183574945E-2</v>
          </cell>
          <cell r="AH101">
            <v>0.25790773197118433</v>
          </cell>
          <cell r="AI101">
            <v>6.230340034346115E-2</v>
          </cell>
          <cell r="AJ101">
            <v>0</v>
          </cell>
          <cell r="AK101">
            <v>0.11698488131645093</v>
          </cell>
          <cell r="AL101">
            <v>0.44252252928700953</v>
          </cell>
          <cell r="AM101">
            <v>5.6403984232767691E-2</v>
          </cell>
          <cell r="AN101">
            <v>2.4648765501714423E-2</v>
          </cell>
          <cell r="AO101">
            <v>2.4503289568374872E-3</v>
          </cell>
          <cell r="AP101">
            <v>0</v>
          </cell>
          <cell r="AQ101">
            <v>1.5147841206999555E-2</v>
          </cell>
        </row>
        <row r="102">
          <cell r="G102" t="str">
            <v>TAXDEPR</v>
          </cell>
          <cell r="J102">
            <v>1</v>
          </cell>
          <cell r="K102">
            <v>2.0144055912659466E-2</v>
          </cell>
          <cell r="L102">
            <v>0.26209488862536612</v>
          </cell>
          <cell r="M102">
            <v>6.4357257992723779E-2</v>
          </cell>
          <cell r="N102">
            <v>0</v>
          </cell>
          <cell r="O102">
            <v>0.11360766771624321</v>
          </cell>
          <cell r="P102">
            <v>0.44702671775339242</v>
          </cell>
          <cell r="Q102">
            <v>5.6920030195302382E-2</v>
          </cell>
          <cell r="R102">
            <v>2.3015578699623306E-2</v>
          </cell>
          <cell r="S102">
            <v>2.3226762790546718E-4</v>
          </cell>
          <cell r="T102">
            <v>0</v>
          </cell>
          <cell r="U102">
            <v>1.2601535476783873E-2</v>
          </cell>
          <cell r="AC102" t="str">
            <v>TAXDEPR</v>
          </cell>
          <cell r="AF102">
            <v>1</v>
          </cell>
          <cell r="AG102">
            <v>2.0144055912659466E-2</v>
          </cell>
          <cell r="AH102">
            <v>0.26209488862536612</v>
          </cell>
          <cell r="AI102">
            <v>6.4357257992723779E-2</v>
          </cell>
          <cell r="AJ102">
            <v>0</v>
          </cell>
          <cell r="AK102">
            <v>0.11360766771624321</v>
          </cell>
          <cell r="AL102">
            <v>0.44702671775339242</v>
          </cell>
          <cell r="AM102">
            <v>5.6920030195302382E-2</v>
          </cell>
          <cell r="AN102">
            <v>2.3015578699623306E-2</v>
          </cell>
          <cell r="AO102">
            <v>2.3226762790546718E-4</v>
          </cell>
          <cell r="AP102">
            <v>0</v>
          </cell>
          <cell r="AQ102">
            <v>1.2601535476783873E-2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2.0326497019931354E-2</v>
          </cell>
          <cell r="L106">
            <v>0.24126829316056372</v>
          </cell>
          <cell r="M106">
            <v>6.7702726582684086E-2</v>
          </cell>
          <cell r="N106">
            <v>0</v>
          </cell>
          <cell r="O106">
            <v>0.13004986105120714</v>
          </cell>
          <cell r="P106">
            <v>0.45370817403988534</v>
          </cell>
          <cell r="Q106">
            <v>6.1118886103001542E-2</v>
          </cell>
          <cell r="R106">
            <v>2.5547176125346637E-2</v>
          </cell>
          <cell r="S106">
            <v>2.7838591738025713E-4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2.0326497019931354E-2</v>
          </cell>
          <cell r="AH106">
            <v>0.24126829316056372</v>
          </cell>
          <cell r="AI106">
            <v>6.7702726582684086E-2</v>
          </cell>
          <cell r="AJ106">
            <v>0</v>
          </cell>
          <cell r="AK106">
            <v>0.13004986105120714</v>
          </cell>
          <cell r="AL106">
            <v>0.45370817403988534</v>
          </cell>
          <cell r="AM106">
            <v>6.1118886103001542E-2</v>
          </cell>
          <cell r="AN106">
            <v>2.5547176125346637E-2</v>
          </cell>
          <cell r="AO106">
            <v>2.7838591738025713E-4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2.2175508678545796E-2</v>
          </cell>
          <cell r="L107">
            <v>0.34384806207387381</v>
          </cell>
          <cell r="M107">
            <v>9.5458176953271842E-2</v>
          </cell>
          <cell r="N107">
            <v>0</v>
          </cell>
          <cell r="O107">
            <v>9.3020351842534418E-2</v>
          </cell>
          <cell r="P107">
            <v>0.30231401941105657</v>
          </cell>
          <cell r="Q107">
            <v>4.5126429140685001E-2</v>
          </cell>
          <cell r="R107">
            <v>1.6172949473892351E-2</v>
          </cell>
          <cell r="S107">
            <v>1.909945021745151E-4</v>
          </cell>
          <cell r="T107">
            <v>8.1693507923965708E-2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2.2175508678545796E-2</v>
          </cell>
          <cell r="AH107">
            <v>0.34384806207387381</v>
          </cell>
          <cell r="AI107">
            <v>9.5458176953271842E-2</v>
          </cell>
          <cell r="AJ107">
            <v>0</v>
          </cell>
          <cell r="AK107">
            <v>9.3020351842534418E-2</v>
          </cell>
          <cell r="AL107">
            <v>0.30231401941105657</v>
          </cell>
          <cell r="AM107">
            <v>4.5126429140685001E-2</v>
          </cell>
          <cell r="AN107">
            <v>1.6172949473892351E-2</v>
          </cell>
          <cell r="AO107">
            <v>1.909945021745151E-4</v>
          </cell>
          <cell r="AP107">
            <v>8.1693507923965708E-2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1.4174545503952991E-2</v>
          </cell>
          <cell r="L108">
            <v>0.25557623928766454</v>
          </cell>
          <cell r="M108">
            <v>7.8137623299029887E-2</v>
          </cell>
          <cell r="N108">
            <v>0</v>
          </cell>
          <cell r="O108">
            <v>0.12704206729711748</v>
          </cell>
          <cell r="P108">
            <v>0.4414034312927092</v>
          </cell>
          <cell r="Q108">
            <v>5.9275206773164155E-2</v>
          </cell>
          <cell r="R108">
            <v>2.4390886546361772E-2</v>
          </cell>
          <cell r="AC108" t="str">
            <v>SGCT</v>
          </cell>
          <cell r="AF108">
            <v>1</v>
          </cell>
          <cell r="AG108">
            <v>1.4174545503952991E-2</v>
          </cell>
          <cell r="AH108">
            <v>0.25557623928766454</v>
          </cell>
          <cell r="AI108">
            <v>7.8137623299029887E-2</v>
          </cell>
          <cell r="AJ108">
            <v>0</v>
          </cell>
          <cell r="AK108">
            <v>0.12704206729711748</v>
          </cell>
          <cell r="AL108">
            <v>0.4414034312927092</v>
          </cell>
          <cell r="AM108">
            <v>5.9275206773164155E-2</v>
          </cell>
          <cell r="AN108">
            <v>2.4390886546361772E-2</v>
          </cell>
        </row>
      </sheetData>
      <sheetData sheetId="7">
        <row r="237">
          <cell r="I237">
            <v>64026189.890338466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0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23426494531.083164</v>
          </cell>
        </row>
        <row r="3">
          <cell r="A3" t="str">
            <v>406CAGE</v>
          </cell>
          <cell r="B3">
            <v>406</v>
          </cell>
          <cell r="C3" t="str">
            <v>CAGE</v>
          </cell>
          <cell r="D3">
            <v>4750824.8499999996</v>
          </cell>
          <cell r="F3" t="str">
            <v>406CAGE</v>
          </cell>
          <cell r="G3">
            <v>406</v>
          </cell>
          <cell r="H3" t="str">
            <v>CAGE</v>
          </cell>
          <cell r="I3">
            <v>4750824.8499999996</v>
          </cell>
          <cell r="L3" t="str">
            <v>108360S</v>
          </cell>
          <cell r="M3">
            <v>0</v>
          </cell>
          <cell r="N3">
            <v>0</v>
          </cell>
          <cell r="O3">
            <v>-152129.36132847492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406UT</v>
          </cell>
          <cell r="B4">
            <v>406</v>
          </cell>
          <cell r="C4" t="str">
            <v>UT</v>
          </cell>
          <cell r="D4">
            <v>301635.48</v>
          </cell>
          <cell r="F4" t="str">
            <v>406UT</v>
          </cell>
          <cell r="G4">
            <v>406</v>
          </cell>
          <cell r="H4" t="str">
            <v>UT</v>
          </cell>
          <cell r="I4">
            <v>301635.48</v>
          </cell>
          <cell r="L4" t="str">
            <v>108361S</v>
          </cell>
          <cell r="M4">
            <v>0</v>
          </cell>
          <cell r="N4">
            <v>0</v>
          </cell>
          <cell r="O4">
            <v>-329815.4135402494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407ID</v>
          </cell>
          <cell r="B5">
            <v>407</v>
          </cell>
          <cell r="C5" t="str">
            <v>ID</v>
          </cell>
          <cell r="D5">
            <v>0</v>
          </cell>
          <cell r="F5" t="str">
            <v>407ID</v>
          </cell>
          <cell r="G5">
            <v>407</v>
          </cell>
          <cell r="H5" t="str">
            <v>ID</v>
          </cell>
          <cell r="I5">
            <v>0</v>
          </cell>
          <cell r="L5" t="str">
            <v>108362S</v>
          </cell>
          <cell r="M5">
            <v>0</v>
          </cell>
          <cell r="N5">
            <v>0</v>
          </cell>
          <cell r="O5">
            <v>-2920423.4225399834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407OR</v>
          </cell>
          <cell r="B6">
            <v>407</v>
          </cell>
          <cell r="C6" t="str">
            <v>OR</v>
          </cell>
          <cell r="D6">
            <v>-965.66</v>
          </cell>
          <cell r="F6" t="str">
            <v>407OR</v>
          </cell>
          <cell r="G6">
            <v>407</v>
          </cell>
          <cell r="H6" t="str">
            <v>OR</v>
          </cell>
          <cell r="I6">
            <v>-965.66</v>
          </cell>
          <cell r="L6" t="str">
            <v>108364S</v>
          </cell>
          <cell r="M6">
            <v>0</v>
          </cell>
          <cell r="N6">
            <v>0</v>
          </cell>
          <cell r="O6">
            <v>-4268251.7914282838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407OTHER</v>
          </cell>
          <cell r="B7">
            <v>407</v>
          </cell>
          <cell r="C7" t="str">
            <v>OTHER</v>
          </cell>
          <cell r="D7">
            <v>124290.24000000001</v>
          </cell>
          <cell r="F7" t="str">
            <v>407OTHER</v>
          </cell>
          <cell r="G7">
            <v>407</v>
          </cell>
          <cell r="H7" t="str">
            <v>OTHER</v>
          </cell>
          <cell r="I7">
            <v>124290.24000000001</v>
          </cell>
          <cell r="L7" t="str">
            <v>108365S</v>
          </cell>
          <cell r="M7">
            <v>0</v>
          </cell>
          <cell r="N7">
            <v>0</v>
          </cell>
          <cell r="O7">
            <v>-2365082.3212536434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407WA</v>
          </cell>
          <cell r="B8">
            <v>407</v>
          </cell>
          <cell r="C8" t="str">
            <v>WA</v>
          </cell>
          <cell r="D8">
            <v>965.66</v>
          </cell>
          <cell r="F8" t="str">
            <v>407WA</v>
          </cell>
          <cell r="G8">
            <v>407</v>
          </cell>
          <cell r="H8" t="str">
            <v>WA</v>
          </cell>
          <cell r="I8">
            <v>965.66</v>
          </cell>
          <cell r="L8" t="str">
            <v>108366S</v>
          </cell>
          <cell r="M8">
            <v>0</v>
          </cell>
          <cell r="N8">
            <v>0</v>
          </cell>
          <cell r="O8">
            <v>-1154046.480294039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408CA</v>
          </cell>
          <cell r="B9">
            <v>408</v>
          </cell>
          <cell r="C9" t="str">
            <v>CA</v>
          </cell>
          <cell r="D9">
            <v>1228286.3799999999</v>
          </cell>
          <cell r="F9" t="str">
            <v>408CA</v>
          </cell>
          <cell r="G9">
            <v>408</v>
          </cell>
          <cell r="H9" t="str">
            <v>CA</v>
          </cell>
          <cell r="I9">
            <v>1228286.3799999999</v>
          </cell>
          <cell r="L9" t="str">
            <v>108367S</v>
          </cell>
          <cell r="M9">
            <v>0</v>
          </cell>
          <cell r="N9">
            <v>0</v>
          </cell>
          <cell r="O9">
            <v>-2477359.1951605906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408CAEE</v>
          </cell>
          <cell r="B10">
            <v>408</v>
          </cell>
          <cell r="C10" t="str">
            <v>CAEE</v>
          </cell>
          <cell r="D10">
            <v>446422.44</v>
          </cell>
          <cell r="F10" t="str">
            <v>408CAEE</v>
          </cell>
          <cell r="G10">
            <v>408</v>
          </cell>
          <cell r="H10" t="str">
            <v>CAEE</v>
          </cell>
          <cell r="I10">
            <v>446422.44</v>
          </cell>
          <cell r="L10" t="str">
            <v>108368S</v>
          </cell>
          <cell r="M10">
            <v>0</v>
          </cell>
          <cell r="N10">
            <v>0</v>
          </cell>
          <cell r="O10">
            <v>-4262216.6973745571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408CAGE</v>
          </cell>
          <cell r="B11">
            <v>408</v>
          </cell>
          <cell r="C11" t="str">
            <v>CAGE</v>
          </cell>
          <cell r="D11">
            <v>1955572</v>
          </cell>
          <cell r="F11" t="str">
            <v>408CAGE</v>
          </cell>
          <cell r="G11">
            <v>408</v>
          </cell>
          <cell r="H11" t="str">
            <v>CAGE</v>
          </cell>
          <cell r="I11">
            <v>1955572</v>
          </cell>
          <cell r="L11" t="str">
            <v>108369S</v>
          </cell>
          <cell r="M11">
            <v>0</v>
          </cell>
          <cell r="N11">
            <v>0</v>
          </cell>
          <cell r="O11">
            <v>-2724110.9470111029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408GPS</v>
          </cell>
          <cell r="B12">
            <v>408</v>
          </cell>
          <cell r="C12" t="str">
            <v>GPS</v>
          </cell>
          <cell r="D12">
            <v>149370144.46000001</v>
          </cell>
          <cell r="F12" t="str">
            <v>408GPS</v>
          </cell>
          <cell r="G12">
            <v>408</v>
          </cell>
          <cell r="H12" t="str">
            <v>GPS</v>
          </cell>
          <cell r="I12">
            <v>149370144.46000001</v>
          </cell>
          <cell r="L12" t="str">
            <v>108370S</v>
          </cell>
          <cell r="M12">
            <v>0</v>
          </cell>
          <cell r="N12">
            <v>0</v>
          </cell>
          <cell r="O12">
            <v>-816847.01515854476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408OR</v>
          </cell>
          <cell r="B13">
            <v>408</v>
          </cell>
          <cell r="C13" t="str">
            <v>OR</v>
          </cell>
          <cell r="D13">
            <v>31803624.530000001</v>
          </cell>
          <cell r="F13" t="str">
            <v>408OR</v>
          </cell>
          <cell r="G13">
            <v>408</v>
          </cell>
          <cell r="H13" t="str">
            <v>OR</v>
          </cell>
          <cell r="I13">
            <v>31803624.530000001</v>
          </cell>
          <cell r="L13" t="str">
            <v>108371S</v>
          </cell>
          <cell r="M13">
            <v>0</v>
          </cell>
          <cell r="N13">
            <v>0</v>
          </cell>
          <cell r="O13">
            <v>-17715.465359583668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408SE</v>
          </cell>
          <cell r="B14">
            <v>408</v>
          </cell>
          <cell r="C14" t="str">
            <v>SE</v>
          </cell>
          <cell r="D14">
            <v>396825.46</v>
          </cell>
          <cell r="F14" t="str">
            <v>408SE</v>
          </cell>
          <cell r="G14">
            <v>408</v>
          </cell>
          <cell r="H14" t="str">
            <v>SE</v>
          </cell>
          <cell r="I14">
            <v>396825.46</v>
          </cell>
          <cell r="L14" t="str">
            <v>108373S</v>
          </cell>
          <cell r="M14">
            <v>0</v>
          </cell>
          <cell r="N14">
            <v>0</v>
          </cell>
          <cell r="O14">
            <v>-179469.47131124898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408SO</v>
          </cell>
          <cell r="B15">
            <v>408</v>
          </cell>
          <cell r="C15" t="str">
            <v>SO</v>
          </cell>
          <cell r="D15">
            <v>-189453.56</v>
          </cell>
          <cell r="F15" t="str">
            <v>408SO</v>
          </cell>
          <cell r="G15">
            <v>408</v>
          </cell>
          <cell r="H15" t="str">
            <v>SO</v>
          </cell>
          <cell r="I15">
            <v>-189453.56</v>
          </cell>
          <cell r="L15" t="str">
            <v>108DPS</v>
          </cell>
          <cell r="M15">
            <v>0</v>
          </cell>
          <cell r="N15">
            <v>0</v>
          </cell>
          <cell r="O15">
            <v>-46375.746666666993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408WA</v>
          </cell>
          <cell r="B16">
            <v>408</v>
          </cell>
          <cell r="C16" t="str">
            <v>WA</v>
          </cell>
          <cell r="D16">
            <v>12576093.84</v>
          </cell>
          <cell r="F16" t="str">
            <v>408WA</v>
          </cell>
          <cell r="G16">
            <v>408</v>
          </cell>
          <cell r="H16" t="str">
            <v>WA</v>
          </cell>
          <cell r="I16">
            <v>12576093.84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408WYP</v>
          </cell>
          <cell r="B17">
            <v>408</v>
          </cell>
          <cell r="C17" t="str">
            <v>WYP</v>
          </cell>
          <cell r="D17">
            <v>1954149.97</v>
          </cell>
          <cell r="F17" t="str">
            <v>408WYP</v>
          </cell>
          <cell r="G17">
            <v>408</v>
          </cell>
          <cell r="H17" t="str">
            <v>WYP</v>
          </cell>
          <cell r="I17">
            <v>1954149.97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419SNP</v>
          </cell>
          <cell r="B18">
            <v>419</v>
          </cell>
          <cell r="C18" t="str">
            <v>SNP</v>
          </cell>
          <cell r="D18">
            <v>-49461258.240000002</v>
          </cell>
          <cell r="F18" t="str">
            <v>419SNP</v>
          </cell>
          <cell r="G18">
            <v>419</v>
          </cell>
          <cell r="H18" t="str">
            <v>SNP</v>
          </cell>
          <cell r="I18">
            <v>-49461258.240000002</v>
          </cell>
          <cell r="L18" t="str">
            <v>108GPCAGW</v>
          </cell>
          <cell r="M18">
            <v>0</v>
          </cell>
          <cell r="N18">
            <v>0</v>
          </cell>
          <cell r="O18">
            <v>-1141839.6023703995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421CA</v>
          </cell>
          <cell r="B19">
            <v>421</v>
          </cell>
          <cell r="C19" t="str">
            <v>CA</v>
          </cell>
          <cell r="D19">
            <v>15089.04</v>
          </cell>
          <cell r="F19" t="str">
            <v>421CA</v>
          </cell>
          <cell r="G19">
            <v>421</v>
          </cell>
          <cell r="H19" t="str">
            <v>CA</v>
          </cell>
          <cell r="I19">
            <v>15089.04</v>
          </cell>
          <cell r="L19" t="str">
            <v>108GPCN</v>
          </cell>
          <cell r="M19">
            <v>0</v>
          </cell>
          <cell r="N19">
            <v>0</v>
          </cell>
          <cell r="O19">
            <v>116255.00888549988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421CAGE</v>
          </cell>
          <cell r="B20">
            <v>421</v>
          </cell>
          <cell r="C20" t="str">
            <v>CAGE</v>
          </cell>
          <cell r="D20">
            <v>-137165.31</v>
          </cell>
          <cell r="F20" t="str">
            <v>421CAGE</v>
          </cell>
          <cell r="G20">
            <v>421</v>
          </cell>
          <cell r="H20" t="str">
            <v>CAGE</v>
          </cell>
          <cell r="I20">
            <v>-137165.31</v>
          </cell>
          <cell r="L20" t="str">
            <v>108GPJBE</v>
          </cell>
          <cell r="M20">
            <v>0</v>
          </cell>
          <cell r="N20">
            <v>0</v>
          </cell>
          <cell r="O20">
            <v>72.497943240430459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421CAGW</v>
          </cell>
          <cell r="B21">
            <v>421</v>
          </cell>
          <cell r="C21" t="str">
            <v>CAGW</v>
          </cell>
          <cell r="D21">
            <v>26718.240000000002</v>
          </cell>
          <cell r="F21" t="str">
            <v>421CAGW</v>
          </cell>
          <cell r="G21">
            <v>421</v>
          </cell>
          <cell r="H21" t="str">
            <v>CAGW</v>
          </cell>
          <cell r="I21">
            <v>26718.240000000002</v>
          </cell>
          <cell r="L21" t="str">
            <v>108GPJBG</v>
          </cell>
          <cell r="M21">
            <v>0</v>
          </cell>
          <cell r="N21">
            <v>0</v>
          </cell>
          <cell r="O21">
            <v>116167.07081938516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421ID</v>
          </cell>
          <cell r="B22">
            <v>421</v>
          </cell>
          <cell r="C22" t="str">
            <v>ID</v>
          </cell>
          <cell r="D22">
            <v>0</v>
          </cell>
          <cell r="F22" t="str">
            <v>421ID</v>
          </cell>
          <cell r="G22">
            <v>421</v>
          </cell>
          <cell r="H22" t="str">
            <v>ID</v>
          </cell>
          <cell r="I22">
            <v>0</v>
          </cell>
          <cell r="L22" t="str">
            <v>108GPS</v>
          </cell>
          <cell r="M22">
            <v>0</v>
          </cell>
          <cell r="N22">
            <v>0</v>
          </cell>
          <cell r="O22">
            <v>-1539532.0063877064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421OR</v>
          </cell>
          <cell r="B23">
            <v>421</v>
          </cell>
          <cell r="C23" t="str">
            <v>OR</v>
          </cell>
          <cell r="D23">
            <v>731593.56</v>
          </cell>
          <cell r="F23" t="str">
            <v>421OR</v>
          </cell>
          <cell r="G23">
            <v>421</v>
          </cell>
          <cell r="H23" t="str">
            <v>OR</v>
          </cell>
          <cell r="I23">
            <v>731593.56</v>
          </cell>
          <cell r="L23" t="str">
            <v>108GPSG</v>
          </cell>
          <cell r="M23">
            <v>0</v>
          </cell>
          <cell r="N23">
            <v>0</v>
          </cell>
          <cell r="O23">
            <v>-698.71001372387025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421OTHER</v>
          </cell>
          <cell r="B24">
            <v>421</v>
          </cell>
          <cell r="C24" t="str">
            <v>OTHER</v>
          </cell>
          <cell r="D24">
            <v>0</v>
          </cell>
          <cell r="F24" t="str">
            <v>421OTHER</v>
          </cell>
          <cell r="G24">
            <v>421</v>
          </cell>
          <cell r="H24" t="str">
            <v>OTHER</v>
          </cell>
          <cell r="I24">
            <v>0</v>
          </cell>
          <cell r="L24" t="str">
            <v>108GPSO</v>
          </cell>
          <cell r="M24">
            <v>0</v>
          </cell>
          <cell r="N24">
            <v>0</v>
          </cell>
          <cell r="O24">
            <v>293309.27403219603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421SO</v>
          </cell>
          <cell r="B25">
            <v>421</v>
          </cell>
          <cell r="C25" t="str">
            <v>SO</v>
          </cell>
          <cell r="D25">
            <v>-3951389.62</v>
          </cell>
          <cell r="F25" t="str">
            <v>421SO</v>
          </cell>
          <cell r="G25">
            <v>421</v>
          </cell>
          <cell r="H25" t="str">
            <v>SO</v>
          </cell>
          <cell r="I25">
            <v>-3951389.62</v>
          </cell>
          <cell r="L25" t="str">
            <v>108HPCAGE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421UT</v>
          </cell>
          <cell r="B26">
            <v>421</v>
          </cell>
          <cell r="C26" t="str">
            <v>UT</v>
          </cell>
          <cell r="D26">
            <v>-15660.42</v>
          </cell>
          <cell r="F26" t="str">
            <v>421UT</v>
          </cell>
          <cell r="G26">
            <v>421</v>
          </cell>
          <cell r="H26" t="str">
            <v>UT</v>
          </cell>
          <cell r="I26">
            <v>-15660.42</v>
          </cell>
          <cell r="L26" t="str">
            <v>108HPCAGW</v>
          </cell>
          <cell r="M26">
            <v>0</v>
          </cell>
          <cell r="N26">
            <v>0</v>
          </cell>
          <cell r="O26">
            <v>54451354.238561675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421WA</v>
          </cell>
          <cell r="B27">
            <v>421</v>
          </cell>
          <cell r="C27" t="str">
            <v>WA</v>
          </cell>
          <cell r="D27">
            <v>-1073.22</v>
          </cell>
          <cell r="F27" t="str">
            <v>421WA</v>
          </cell>
          <cell r="G27">
            <v>421</v>
          </cell>
          <cell r="H27" t="str">
            <v>WA</v>
          </cell>
          <cell r="I27">
            <v>-1073.22</v>
          </cell>
          <cell r="L27" t="str">
            <v>108HPOTHER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421WYP</v>
          </cell>
          <cell r="B28">
            <v>421</v>
          </cell>
          <cell r="C28" t="str">
            <v>WYP</v>
          </cell>
          <cell r="D28">
            <v>178.62</v>
          </cell>
          <cell r="F28" t="str">
            <v>421WYP</v>
          </cell>
          <cell r="G28">
            <v>421</v>
          </cell>
          <cell r="H28" t="str">
            <v>WYP</v>
          </cell>
          <cell r="I28">
            <v>178.62</v>
          </cell>
          <cell r="L28" t="str">
            <v>108HPSG</v>
          </cell>
          <cell r="M28">
            <v>0</v>
          </cell>
          <cell r="N28">
            <v>0</v>
          </cell>
          <cell r="O28">
            <v>-30964535.473304197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421WYU</v>
          </cell>
          <cell r="B29">
            <v>421</v>
          </cell>
          <cell r="C29" t="str">
            <v>WYU</v>
          </cell>
          <cell r="D29">
            <v>4815.24</v>
          </cell>
          <cell r="F29" t="str">
            <v>421WYU</v>
          </cell>
          <cell r="G29">
            <v>421</v>
          </cell>
          <cell r="H29" t="str">
            <v>WYU</v>
          </cell>
          <cell r="I29">
            <v>4815.24</v>
          </cell>
          <cell r="L29" t="str">
            <v>108MPCAEE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427SNP</v>
          </cell>
          <cell r="B30">
            <v>427</v>
          </cell>
          <cell r="C30" t="str">
            <v>SNP</v>
          </cell>
          <cell r="D30">
            <v>361009522.38999999</v>
          </cell>
          <cell r="F30" t="str">
            <v>427SNP</v>
          </cell>
          <cell r="G30">
            <v>427</v>
          </cell>
          <cell r="H30" t="str">
            <v>SNP</v>
          </cell>
          <cell r="I30">
            <v>361009522.38999999</v>
          </cell>
          <cell r="L30" t="str">
            <v>108MPJBE</v>
          </cell>
          <cell r="M30">
            <v>0</v>
          </cell>
          <cell r="N30">
            <v>0</v>
          </cell>
          <cell r="O30">
            <v>-57337030.203123763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428SNP</v>
          </cell>
          <cell r="B31">
            <v>428</v>
          </cell>
          <cell r="C31" t="str">
            <v>SNP</v>
          </cell>
          <cell r="D31">
            <v>4460171.12</v>
          </cell>
          <cell r="F31" t="str">
            <v>428SNP</v>
          </cell>
          <cell r="G31">
            <v>428</v>
          </cell>
          <cell r="H31" t="str">
            <v>SNP</v>
          </cell>
          <cell r="I31">
            <v>4460171.12</v>
          </cell>
          <cell r="L31" t="str">
            <v>108OPCAGE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429SNP</v>
          </cell>
          <cell r="B32">
            <v>429</v>
          </cell>
          <cell r="C32" t="str">
            <v>SNP</v>
          </cell>
          <cell r="D32">
            <v>-11025.84</v>
          </cell>
          <cell r="F32" t="str">
            <v>429SNP</v>
          </cell>
          <cell r="G32">
            <v>429</v>
          </cell>
          <cell r="H32" t="str">
            <v>SNP</v>
          </cell>
          <cell r="I32">
            <v>-11025.84</v>
          </cell>
          <cell r="L32" t="str">
            <v>108OPCAGW</v>
          </cell>
          <cell r="M32">
            <v>0</v>
          </cell>
          <cell r="N32">
            <v>0</v>
          </cell>
          <cell r="O32">
            <v>55645712.968929023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431SNP</v>
          </cell>
          <cell r="B33">
            <v>431</v>
          </cell>
          <cell r="C33" t="str">
            <v>SNP</v>
          </cell>
          <cell r="D33">
            <v>21988458.27</v>
          </cell>
          <cell r="F33" t="str">
            <v>431SNP</v>
          </cell>
          <cell r="G33">
            <v>431</v>
          </cell>
          <cell r="H33" t="str">
            <v>SNP</v>
          </cell>
          <cell r="I33">
            <v>21988458.27</v>
          </cell>
          <cell r="L33" t="str">
            <v>108OPSG</v>
          </cell>
          <cell r="M33">
            <v>0</v>
          </cell>
          <cell r="N33">
            <v>0</v>
          </cell>
          <cell r="O33">
            <v>25935761.323484868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432SNP</v>
          </cell>
          <cell r="B34">
            <v>432</v>
          </cell>
          <cell r="C34" t="str">
            <v>SNP</v>
          </cell>
          <cell r="D34">
            <v>-25466791.579999998</v>
          </cell>
          <cell r="F34" t="str">
            <v>432SNP</v>
          </cell>
          <cell r="G34">
            <v>432</v>
          </cell>
          <cell r="H34" t="str">
            <v>SNP</v>
          </cell>
          <cell r="I34">
            <v>-25466791.579999998</v>
          </cell>
          <cell r="L34" t="str">
            <v>108SPCAEE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440CA</v>
          </cell>
          <cell r="B35">
            <v>440</v>
          </cell>
          <cell r="C35" t="str">
            <v>CA</v>
          </cell>
          <cell r="D35">
            <v>46059433.880000003</v>
          </cell>
          <cell r="F35" t="str">
            <v>440CA</v>
          </cell>
          <cell r="G35">
            <v>440</v>
          </cell>
          <cell r="H35" t="str">
            <v>CA</v>
          </cell>
          <cell r="I35">
            <v>46059433.880000003</v>
          </cell>
          <cell r="L35" t="str">
            <v>108SPCAGE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440ID</v>
          </cell>
          <cell r="B36">
            <v>440</v>
          </cell>
          <cell r="C36" t="str">
            <v>ID</v>
          </cell>
          <cell r="D36">
            <v>78031298.959999993</v>
          </cell>
          <cell r="F36" t="str">
            <v>440ID</v>
          </cell>
          <cell r="G36">
            <v>440</v>
          </cell>
          <cell r="H36" t="str">
            <v>ID</v>
          </cell>
          <cell r="I36">
            <v>78031298.959999993</v>
          </cell>
          <cell r="L36" t="str">
            <v>108SPCAGW</v>
          </cell>
          <cell r="M36">
            <v>0</v>
          </cell>
          <cell r="N36">
            <v>0</v>
          </cell>
          <cell r="O36">
            <v>18288997.524023395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440OR</v>
          </cell>
          <cell r="B37">
            <v>440</v>
          </cell>
          <cell r="C37" t="str">
            <v>OR</v>
          </cell>
          <cell r="D37">
            <v>629272437.13</v>
          </cell>
          <cell r="F37" t="str">
            <v>440OR</v>
          </cell>
          <cell r="G37">
            <v>440</v>
          </cell>
          <cell r="H37" t="str">
            <v>OR</v>
          </cell>
          <cell r="I37">
            <v>629272437.13</v>
          </cell>
          <cell r="L37" t="str">
            <v>108SPJBG</v>
          </cell>
          <cell r="M37">
            <v>0</v>
          </cell>
          <cell r="N37">
            <v>0</v>
          </cell>
          <cell r="O37">
            <v>-25158960.629586134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440OTHER</v>
          </cell>
          <cell r="B38">
            <v>440</v>
          </cell>
          <cell r="C38" t="str">
            <v>OTHER</v>
          </cell>
          <cell r="D38">
            <v>37292177.789999999</v>
          </cell>
          <cell r="F38" t="str">
            <v>440OTHER</v>
          </cell>
          <cell r="G38">
            <v>440</v>
          </cell>
          <cell r="H38" t="str">
            <v>OTHER</v>
          </cell>
          <cell r="I38">
            <v>37292177.789999999</v>
          </cell>
          <cell r="L38" t="str">
            <v>108SPS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440UT</v>
          </cell>
          <cell r="B39">
            <v>440</v>
          </cell>
          <cell r="C39" t="str">
            <v>UT</v>
          </cell>
          <cell r="D39">
            <v>763826667.5</v>
          </cell>
          <cell r="F39" t="str">
            <v>440UT</v>
          </cell>
          <cell r="G39">
            <v>440</v>
          </cell>
          <cell r="H39" t="str">
            <v>UT</v>
          </cell>
          <cell r="I39">
            <v>763826667.5</v>
          </cell>
          <cell r="L39" t="str">
            <v>108SPSG</v>
          </cell>
          <cell r="M39">
            <v>0</v>
          </cell>
          <cell r="N39">
            <v>0</v>
          </cell>
          <cell r="O39">
            <v>-7275532.3668136876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440WA</v>
          </cell>
          <cell r="B40">
            <v>440</v>
          </cell>
          <cell r="C40" t="str">
            <v>WA</v>
          </cell>
          <cell r="D40">
            <v>144964649.19</v>
          </cell>
          <cell r="F40" t="str">
            <v>440WA</v>
          </cell>
          <cell r="G40">
            <v>440</v>
          </cell>
          <cell r="H40" t="str">
            <v>WA</v>
          </cell>
          <cell r="I40">
            <v>144964649.19</v>
          </cell>
          <cell r="L40" t="str">
            <v>108TPCAGE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440WYP</v>
          </cell>
          <cell r="B41">
            <v>440</v>
          </cell>
          <cell r="C41" t="str">
            <v>WYP</v>
          </cell>
          <cell r="D41">
            <v>96977062.530000001</v>
          </cell>
          <cell r="F41" t="str">
            <v>440WYP</v>
          </cell>
          <cell r="G41">
            <v>440</v>
          </cell>
          <cell r="H41" t="str">
            <v>WYP</v>
          </cell>
          <cell r="I41">
            <v>96977062.530000001</v>
          </cell>
          <cell r="L41" t="str">
            <v>108TPCAGW</v>
          </cell>
          <cell r="M41">
            <v>0</v>
          </cell>
          <cell r="N41">
            <v>0</v>
          </cell>
          <cell r="O41">
            <v>114856093.57327627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440WYU</v>
          </cell>
          <cell r="B42">
            <v>440</v>
          </cell>
          <cell r="C42" t="str">
            <v>WYU</v>
          </cell>
          <cell r="D42">
            <v>12381348.210000001</v>
          </cell>
          <cell r="F42" t="str">
            <v>440WYU</v>
          </cell>
          <cell r="G42">
            <v>440</v>
          </cell>
          <cell r="H42" t="str">
            <v>WYU</v>
          </cell>
          <cell r="I42">
            <v>12381348.210000001</v>
          </cell>
          <cell r="L42" t="str">
            <v>108TPJBG</v>
          </cell>
          <cell r="M42">
            <v>0</v>
          </cell>
          <cell r="N42">
            <v>0</v>
          </cell>
          <cell r="O42">
            <v>8815897.8670072034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442CA</v>
          </cell>
          <cell r="B43">
            <v>442</v>
          </cell>
          <cell r="C43" t="str">
            <v>CA</v>
          </cell>
          <cell r="D43">
            <v>53087042.32</v>
          </cell>
          <cell r="F43" t="str">
            <v>442CA</v>
          </cell>
          <cell r="G43">
            <v>442</v>
          </cell>
          <cell r="H43" t="str">
            <v>CA</v>
          </cell>
          <cell r="I43">
            <v>53087042.32</v>
          </cell>
          <cell r="L43" t="str">
            <v>108TPSG</v>
          </cell>
          <cell r="M43">
            <v>0</v>
          </cell>
          <cell r="N43">
            <v>0</v>
          </cell>
          <cell r="O43">
            <v>-154269561.66799247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442ID</v>
          </cell>
          <cell r="B44">
            <v>442</v>
          </cell>
          <cell r="C44" t="str">
            <v>ID</v>
          </cell>
          <cell r="D44">
            <v>205168607.05000001</v>
          </cell>
          <cell r="F44" t="str">
            <v>442ID</v>
          </cell>
          <cell r="G44">
            <v>442</v>
          </cell>
          <cell r="H44" t="str">
            <v>ID</v>
          </cell>
          <cell r="I44">
            <v>205168607.05000001</v>
          </cell>
          <cell r="L44" t="str">
            <v>111GPCN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442OR</v>
          </cell>
          <cell r="B45">
            <v>442</v>
          </cell>
          <cell r="C45" t="str">
            <v>OR</v>
          </cell>
          <cell r="D45">
            <v>627285353.25999999</v>
          </cell>
          <cell r="F45" t="str">
            <v>442OR</v>
          </cell>
          <cell r="G45">
            <v>442</v>
          </cell>
          <cell r="H45" t="str">
            <v>OR</v>
          </cell>
          <cell r="I45">
            <v>627285353.25999999</v>
          </cell>
          <cell r="L45" t="str">
            <v>111GPS</v>
          </cell>
          <cell r="M45">
            <v>0</v>
          </cell>
          <cell r="N45">
            <v>0</v>
          </cell>
          <cell r="O45">
            <v>-161661.21875000023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442OTHER</v>
          </cell>
          <cell r="B46">
            <v>442</v>
          </cell>
          <cell r="C46" t="str">
            <v>OTHER</v>
          </cell>
          <cell r="D46">
            <v>45597764.729999997</v>
          </cell>
          <cell r="F46" t="str">
            <v>442OTHER</v>
          </cell>
          <cell r="G46">
            <v>442</v>
          </cell>
          <cell r="H46" t="str">
            <v>OTHER</v>
          </cell>
          <cell r="I46">
            <v>45597764.729999997</v>
          </cell>
          <cell r="L46" t="str">
            <v>111GPSG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442UT</v>
          </cell>
          <cell r="B47">
            <v>442</v>
          </cell>
          <cell r="C47" t="str">
            <v>UT</v>
          </cell>
          <cell r="D47">
            <v>1237484163.75</v>
          </cell>
          <cell r="F47" t="str">
            <v>442UT</v>
          </cell>
          <cell r="G47">
            <v>442</v>
          </cell>
          <cell r="H47" t="str">
            <v>UT</v>
          </cell>
          <cell r="I47">
            <v>1237484163.75</v>
          </cell>
          <cell r="L47" t="str">
            <v>111GPSO</v>
          </cell>
          <cell r="M47">
            <v>0</v>
          </cell>
          <cell r="N47">
            <v>0</v>
          </cell>
          <cell r="O47">
            <v>-36238.454458543893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442WA</v>
          </cell>
          <cell r="B48">
            <v>442</v>
          </cell>
          <cell r="C48" t="str">
            <v>WA</v>
          </cell>
          <cell r="D48">
            <v>180341875.69999999</v>
          </cell>
          <cell r="F48" t="str">
            <v>442WA</v>
          </cell>
          <cell r="G48">
            <v>442</v>
          </cell>
          <cell r="H48" t="str">
            <v>WA</v>
          </cell>
          <cell r="I48">
            <v>180341875.69999999</v>
          </cell>
          <cell r="L48" t="str">
            <v>111HPCAGE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442WYP</v>
          </cell>
          <cell r="B49">
            <v>442</v>
          </cell>
          <cell r="C49" t="str">
            <v>WYP</v>
          </cell>
          <cell r="D49">
            <v>456869828.47000003</v>
          </cell>
          <cell r="F49" t="str">
            <v>442WYP</v>
          </cell>
          <cell r="G49">
            <v>442</v>
          </cell>
          <cell r="H49" t="str">
            <v>WYP</v>
          </cell>
          <cell r="I49">
            <v>456869828.47000003</v>
          </cell>
          <cell r="L49" t="str">
            <v>111HPCAGW</v>
          </cell>
          <cell r="M49">
            <v>0</v>
          </cell>
          <cell r="N49">
            <v>0</v>
          </cell>
          <cell r="O49">
            <v>-134415.09899211142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442WYU</v>
          </cell>
          <cell r="B50">
            <v>442</v>
          </cell>
          <cell r="C50" t="str">
            <v>WYU</v>
          </cell>
          <cell r="D50">
            <v>105756954.04000001</v>
          </cell>
          <cell r="F50" t="str">
            <v>442WYU</v>
          </cell>
          <cell r="G50">
            <v>442</v>
          </cell>
          <cell r="H50" t="str">
            <v>WYU</v>
          </cell>
          <cell r="I50">
            <v>105756954.04000001</v>
          </cell>
          <cell r="L50" t="str">
            <v>111IPCAEE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444CA</v>
          </cell>
          <cell r="B51">
            <v>444</v>
          </cell>
          <cell r="C51" t="str">
            <v>CA</v>
          </cell>
          <cell r="D51">
            <v>352246.24</v>
          </cell>
          <cell r="F51" t="str">
            <v>444CA</v>
          </cell>
          <cell r="G51">
            <v>444</v>
          </cell>
          <cell r="H51" t="str">
            <v>CA</v>
          </cell>
          <cell r="I51">
            <v>352246.24</v>
          </cell>
          <cell r="L51" t="str">
            <v>111IPCAGE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444ID</v>
          </cell>
          <cell r="B52">
            <v>444</v>
          </cell>
          <cell r="C52" t="str">
            <v>ID</v>
          </cell>
          <cell r="D52">
            <v>522303.42</v>
          </cell>
          <cell r="F52" t="str">
            <v>444ID</v>
          </cell>
          <cell r="G52">
            <v>444</v>
          </cell>
          <cell r="H52" t="str">
            <v>ID</v>
          </cell>
          <cell r="I52">
            <v>522303.42</v>
          </cell>
          <cell r="L52" t="str">
            <v>111IPCAGW</v>
          </cell>
          <cell r="M52">
            <v>0</v>
          </cell>
          <cell r="N52">
            <v>0</v>
          </cell>
          <cell r="O52">
            <v>6187694.0020894846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444OR</v>
          </cell>
          <cell r="B53">
            <v>444</v>
          </cell>
          <cell r="C53" t="str">
            <v>OR</v>
          </cell>
          <cell r="D53">
            <v>5969307.1200000001</v>
          </cell>
          <cell r="F53" t="str">
            <v>444OR</v>
          </cell>
          <cell r="G53">
            <v>444</v>
          </cell>
          <cell r="H53" t="str">
            <v>OR</v>
          </cell>
          <cell r="I53">
            <v>5969307.1200000001</v>
          </cell>
          <cell r="L53" t="str">
            <v>111IPCN</v>
          </cell>
          <cell r="M53">
            <v>0</v>
          </cell>
          <cell r="N53">
            <v>0</v>
          </cell>
          <cell r="O53">
            <v>-1424755.3261755644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444OTHER</v>
          </cell>
          <cell r="B54">
            <v>444</v>
          </cell>
          <cell r="C54" t="str">
            <v>OTHER</v>
          </cell>
          <cell r="D54">
            <v>363089.17</v>
          </cell>
          <cell r="F54" t="str">
            <v>444OTHER</v>
          </cell>
          <cell r="G54">
            <v>444</v>
          </cell>
          <cell r="H54" t="str">
            <v>OTHER</v>
          </cell>
          <cell r="I54">
            <v>363089.17</v>
          </cell>
          <cell r="L54" t="str">
            <v>111IPJBG</v>
          </cell>
          <cell r="M54">
            <v>0</v>
          </cell>
          <cell r="N54">
            <v>0</v>
          </cell>
          <cell r="O54">
            <v>-96874.649509257026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444UT</v>
          </cell>
          <cell r="B55">
            <v>444</v>
          </cell>
          <cell r="C55" t="str">
            <v>UT</v>
          </cell>
          <cell r="D55">
            <v>8032900.6399999997</v>
          </cell>
          <cell r="F55" t="str">
            <v>444UT</v>
          </cell>
          <cell r="G55">
            <v>444</v>
          </cell>
          <cell r="H55" t="str">
            <v>UT</v>
          </cell>
          <cell r="I55">
            <v>8032900.6399999997</v>
          </cell>
          <cell r="L55" t="str">
            <v>111IPS</v>
          </cell>
          <cell r="M55">
            <v>0</v>
          </cell>
          <cell r="N55">
            <v>0</v>
          </cell>
          <cell r="O55">
            <v>-6047.200000000008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444WA</v>
          </cell>
          <cell r="B56">
            <v>444</v>
          </cell>
          <cell r="C56" t="str">
            <v>WA</v>
          </cell>
          <cell r="D56">
            <v>1242676.8999999999</v>
          </cell>
          <cell r="F56" t="str">
            <v>444WA</v>
          </cell>
          <cell r="G56">
            <v>444</v>
          </cell>
          <cell r="H56" t="str">
            <v>WA</v>
          </cell>
          <cell r="I56">
            <v>1242676.8999999999</v>
          </cell>
          <cell r="L56" t="str">
            <v>111IPSG</v>
          </cell>
          <cell r="M56">
            <v>0</v>
          </cell>
          <cell r="N56">
            <v>0</v>
          </cell>
          <cell r="O56">
            <v>-4160875.5385660902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444WYP</v>
          </cell>
          <cell r="B57">
            <v>444</v>
          </cell>
          <cell r="C57" t="str">
            <v>WYP</v>
          </cell>
          <cell r="D57">
            <v>1572102.98</v>
          </cell>
          <cell r="F57" t="str">
            <v>444WYP</v>
          </cell>
          <cell r="G57">
            <v>444</v>
          </cell>
          <cell r="H57" t="str">
            <v>WYP</v>
          </cell>
          <cell r="I57">
            <v>1572102.98</v>
          </cell>
          <cell r="L57" t="str">
            <v>111IPSO</v>
          </cell>
          <cell r="M57">
            <v>0</v>
          </cell>
          <cell r="N57">
            <v>0</v>
          </cell>
          <cell r="O57">
            <v>-486828.9010135053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444WYU</v>
          </cell>
          <cell r="B58">
            <v>444</v>
          </cell>
          <cell r="C58" t="str">
            <v>WYU</v>
          </cell>
          <cell r="D58">
            <v>350074.44</v>
          </cell>
          <cell r="F58" t="str">
            <v>444WYU</v>
          </cell>
          <cell r="G58">
            <v>444</v>
          </cell>
          <cell r="H58" t="str">
            <v>WYU</v>
          </cell>
          <cell r="I58">
            <v>350074.44</v>
          </cell>
          <cell r="L58" t="str">
            <v>111OPCAGE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447FERC</v>
          </cell>
          <cell r="B59">
            <v>447</v>
          </cell>
          <cell r="C59" t="str">
            <v>FERC</v>
          </cell>
          <cell r="D59">
            <v>14163219.140000001</v>
          </cell>
          <cell r="F59" t="str">
            <v>447FERC</v>
          </cell>
          <cell r="G59">
            <v>447</v>
          </cell>
          <cell r="H59" t="str">
            <v>FERC</v>
          </cell>
          <cell r="I59">
            <v>14163219.140000001</v>
          </cell>
          <cell r="L59" t="str">
            <v>151CAEE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447SG</v>
          </cell>
          <cell r="B60">
            <v>447</v>
          </cell>
          <cell r="C60" t="str">
            <v>SG</v>
          </cell>
          <cell r="D60">
            <v>0</v>
          </cell>
          <cell r="F60" t="str">
            <v>447SG</v>
          </cell>
          <cell r="G60">
            <v>447</v>
          </cell>
          <cell r="H60" t="str">
            <v>SG</v>
          </cell>
          <cell r="I60">
            <v>0</v>
          </cell>
          <cell r="L60" t="str">
            <v>151CAEW</v>
          </cell>
          <cell r="M60">
            <v>0</v>
          </cell>
          <cell r="N60">
            <v>0</v>
          </cell>
          <cell r="O60">
            <v>-391569.64152678719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447UT</v>
          </cell>
          <cell r="B61">
            <v>447</v>
          </cell>
          <cell r="C61" t="str">
            <v>UT</v>
          </cell>
          <cell r="D61">
            <v>-78623.41</v>
          </cell>
          <cell r="F61" t="str">
            <v>447UT</v>
          </cell>
          <cell r="G61">
            <v>447</v>
          </cell>
          <cell r="H61" t="str">
            <v>UT</v>
          </cell>
          <cell r="I61">
            <v>-78623.41</v>
          </cell>
          <cell r="L61" t="str">
            <v>151JBE</v>
          </cell>
          <cell r="M61">
            <v>0</v>
          </cell>
          <cell r="N61">
            <v>0</v>
          </cell>
          <cell r="O61">
            <v>-5329646.2140313406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449UT</v>
          </cell>
          <cell r="B62">
            <v>449</v>
          </cell>
          <cell r="C62" t="str">
            <v>UT</v>
          </cell>
          <cell r="D62">
            <v>0</v>
          </cell>
          <cell r="F62" t="str">
            <v>449UT</v>
          </cell>
          <cell r="G62">
            <v>449</v>
          </cell>
          <cell r="H62" t="str">
            <v>UT</v>
          </cell>
          <cell r="I62">
            <v>0</v>
          </cell>
          <cell r="L62" t="str">
            <v>154CAEE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450CA</v>
          </cell>
          <cell r="B63">
            <v>450</v>
          </cell>
          <cell r="C63" t="str">
            <v>CA</v>
          </cell>
          <cell r="D63">
            <v>259356.1</v>
          </cell>
          <cell r="F63" t="str">
            <v>450CA</v>
          </cell>
          <cell r="G63">
            <v>450</v>
          </cell>
          <cell r="H63" t="str">
            <v>CA</v>
          </cell>
          <cell r="I63">
            <v>259356.1</v>
          </cell>
          <cell r="L63" t="str">
            <v>154CAGE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450ID</v>
          </cell>
          <cell r="B64">
            <v>450</v>
          </cell>
          <cell r="C64" t="str">
            <v>ID</v>
          </cell>
          <cell r="D64">
            <v>340922.43</v>
          </cell>
          <cell r="F64" t="str">
            <v>450ID</v>
          </cell>
          <cell r="G64">
            <v>450</v>
          </cell>
          <cell r="H64" t="str">
            <v>ID</v>
          </cell>
          <cell r="I64">
            <v>340922.43</v>
          </cell>
          <cell r="L64" t="str">
            <v>154CAGW</v>
          </cell>
          <cell r="M64">
            <v>0</v>
          </cell>
          <cell r="N64">
            <v>0</v>
          </cell>
          <cell r="O64">
            <v>-1630396.7795833671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450OR</v>
          </cell>
          <cell r="B65">
            <v>450</v>
          </cell>
          <cell r="C65" t="str">
            <v>OR</v>
          </cell>
          <cell r="D65">
            <v>4242721.6399999997</v>
          </cell>
          <cell r="F65" t="str">
            <v>450OR</v>
          </cell>
          <cell r="G65">
            <v>450</v>
          </cell>
          <cell r="H65" t="str">
            <v>OR</v>
          </cell>
          <cell r="I65">
            <v>4242721.6399999997</v>
          </cell>
          <cell r="L65" t="str">
            <v>154JBG</v>
          </cell>
          <cell r="M65">
            <v>0</v>
          </cell>
          <cell r="N65">
            <v>0</v>
          </cell>
          <cell r="O65">
            <v>-1051304.8794040745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450UT</v>
          </cell>
          <cell r="B66">
            <v>450</v>
          </cell>
          <cell r="C66" t="str">
            <v>UT</v>
          </cell>
          <cell r="D66">
            <v>3390503.35</v>
          </cell>
          <cell r="F66" t="str">
            <v>450UT</v>
          </cell>
          <cell r="G66">
            <v>450</v>
          </cell>
          <cell r="H66" t="str">
            <v>UT</v>
          </cell>
          <cell r="I66">
            <v>3390503.35</v>
          </cell>
          <cell r="L66" t="str">
            <v>154S</v>
          </cell>
          <cell r="M66">
            <v>0</v>
          </cell>
          <cell r="N66">
            <v>0</v>
          </cell>
          <cell r="O66">
            <v>-6204807.2320833327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450WA</v>
          </cell>
          <cell r="B67">
            <v>450</v>
          </cell>
          <cell r="C67" t="str">
            <v>WA</v>
          </cell>
          <cell r="D67">
            <v>742400.88</v>
          </cell>
          <cell r="F67" t="str">
            <v>450WA</v>
          </cell>
          <cell r="G67">
            <v>450</v>
          </cell>
          <cell r="H67" t="str">
            <v>WA</v>
          </cell>
          <cell r="I67">
            <v>742400.88</v>
          </cell>
          <cell r="L67" t="str">
            <v>154SG</v>
          </cell>
          <cell r="M67">
            <v>0</v>
          </cell>
          <cell r="N67">
            <v>0</v>
          </cell>
          <cell r="O67">
            <v>-32946.901808023191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450WYP</v>
          </cell>
          <cell r="B68">
            <v>450</v>
          </cell>
          <cell r="C68" t="str">
            <v>WYP</v>
          </cell>
          <cell r="D68">
            <v>547126.66</v>
          </cell>
          <cell r="F68" t="str">
            <v>450WYP</v>
          </cell>
          <cell r="G68">
            <v>450</v>
          </cell>
          <cell r="H68" t="str">
            <v>WYP</v>
          </cell>
          <cell r="I68">
            <v>547126.66</v>
          </cell>
          <cell r="L68" t="str">
            <v>154SNPD</v>
          </cell>
          <cell r="M68">
            <v>0</v>
          </cell>
          <cell r="N68">
            <v>0</v>
          </cell>
          <cell r="O68">
            <v>110019.4883202457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450WYU</v>
          </cell>
          <cell r="B69">
            <v>450</v>
          </cell>
          <cell r="C69" t="str">
            <v>WYU</v>
          </cell>
          <cell r="D69">
            <v>66348.47</v>
          </cell>
          <cell r="F69" t="str">
            <v>450WYU</v>
          </cell>
          <cell r="G69">
            <v>450</v>
          </cell>
          <cell r="H69" t="str">
            <v>WYU</v>
          </cell>
          <cell r="I69">
            <v>66348.47</v>
          </cell>
          <cell r="L69" t="str">
            <v>154SNPPS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451CA</v>
          </cell>
          <cell r="B70">
            <v>451</v>
          </cell>
          <cell r="C70" t="str">
            <v>CA</v>
          </cell>
          <cell r="D70">
            <v>284901.19</v>
          </cell>
          <cell r="F70" t="str">
            <v>451CA</v>
          </cell>
          <cell r="G70">
            <v>451</v>
          </cell>
          <cell r="H70" t="str">
            <v>CA</v>
          </cell>
          <cell r="I70">
            <v>284901.19</v>
          </cell>
          <cell r="L70" t="str">
            <v>154SO</v>
          </cell>
          <cell r="M70">
            <v>0</v>
          </cell>
          <cell r="N70">
            <v>0</v>
          </cell>
          <cell r="O70">
            <v>-9432.1819452376585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451ID</v>
          </cell>
          <cell r="B71">
            <v>451</v>
          </cell>
          <cell r="C71" t="str">
            <v>ID</v>
          </cell>
          <cell r="D71">
            <v>82896.179999999993</v>
          </cell>
          <cell r="F71" t="str">
            <v>451ID</v>
          </cell>
          <cell r="G71">
            <v>451</v>
          </cell>
          <cell r="H71" t="str">
            <v>ID</v>
          </cell>
          <cell r="I71">
            <v>82896.179999999993</v>
          </cell>
          <cell r="L71" t="str">
            <v>165CAEE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451OR</v>
          </cell>
          <cell r="B72">
            <v>451</v>
          </cell>
          <cell r="C72" t="str">
            <v>OR</v>
          </cell>
          <cell r="D72">
            <v>2461734.65</v>
          </cell>
          <cell r="F72" t="str">
            <v>451OR</v>
          </cell>
          <cell r="G72">
            <v>451</v>
          </cell>
          <cell r="H72" t="str">
            <v>OR</v>
          </cell>
          <cell r="I72">
            <v>2461734.65</v>
          </cell>
          <cell r="L72" t="str">
            <v>165CAEW</v>
          </cell>
          <cell r="M72">
            <v>0</v>
          </cell>
          <cell r="N72">
            <v>0</v>
          </cell>
          <cell r="O72">
            <v>-916.05219010188932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451SO</v>
          </cell>
          <cell r="B73">
            <v>451</v>
          </cell>
          <cell r="C73" t="str">
            <v>SO</v>
          </cell>
          <cell r="D73">
            <v>34932.32</v>
          </cell>
          <cell r="F73" t="str">
            <v>451SO</v>
          </cell>
          <cell r="G73">
            <v>451</v>
          </cell>
          <cell r="H73" t="str">
            <v>SO</v>
          </cell>
          <cell r="I73">
            <v>34932.32</v>
          </cell>
          <cell r="L73" t="str">
            <v>165CAGE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451UT</v>
          </cell>
          <cell r="B74">
            <v>451</v>
          </cell>
          <cell r="C74" t="str">
            <v>UT</v>
          </cell>
          <cell r="D74">
            <v>3931041.68</v>
          </cell>
          <cell r="F74" t="str">
            <v>451UT</v>
          </cell>
          <cell r="G74">
            <v>451</v>
          </cell>
          <cell r="H74" t="str">
            <v>UT</v>
          </cell>
          <cell r="I74">
            <v>3931041.68</v>
          </cell>
          <cell r="L74" t="str">
            <v>165CAGW</v>
          </cell>
          <cell r="M74">
            <v>0</v>
          </cell>
          <cell r="N74">
            <v>0</v>
          </cell>
          <cell r="O74">
            <v>-219706.4915348365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451WA</v>
          </cell>
          <cell r="B75">
            <v>451</v>
          </cell>
          <cell r="C75" t="str">
            <v>WA</v>
          </cell>
          <cell r="D75">
            <v>160056.63</v>
          </cell>
          <cell r="F75" t="str">
            <v>451WA</v>
          </cell>
          <cell r="G75">
            <v>451</v>
          </cell>
          <cell r="H75" t="str">
            <v>WA</v>
          </cell>
          <cell r="I75">
            <v>160056.63</v>
          </cell>
          <cell r="L75" t="str">
            <v>165GPS</v>
          </cell>
          <cell r="M75">
            <v>0</v>
          </cell>
          <cell r="N75">
            <v>0</v>
          </cell>
          <cell r="O75">
            <v>-346635.84544681909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451WYP</v>
          </cell>
          <cell r="B76">
            <v>451</v>
          </cell>
          <cell r="C76" t="str">
            <v>WYP</v>
          </cell>
          <cell r="D76">
            <v>272484.86</v>
          </cell>
          <cell r="F76" t="str">
            <v>451WYP</v>
          </cell>
          <cell r="G76">
            <v>451</v>
          </cell>
          <cell r="H76" t="str">
            <v>WYP</v>
          </cell>
          <cell r="I76">
            <v>272484.86</v>
          </cell>
          <cell r="L76" t="str">
            <v>165S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451WYU</v>
          </cell>
          <cell r="B77">
            <v>451</v>
          </cell>
          <cell r="C77" t="str">
            <v>WYU</v>
          </cell>
          <cell r="D77">
            <v>22348.23</v>
          </cell>
          <cell r="F77" t="str">
            <v>451WYU</v>
          </cell>
          <cell r="G77">
            <v>451</v>
          </cell>
          <cell r="H77" t="str">
            <v>WYU</v>
          </cell>
          <cell r="I77">
            <v>22348.23</v>
          </cell>
          <cell r="L77" t="str">
            <v>165SG</v>
          </cell>
          <cell r="M77">
            <v>0</v>
          </cell>
          <cell r="N77">
            <v>0</v>
          </cell>
          <cell r="O77">
            <v>-91914.631766692764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453CAGE</v>
          </cell>
          <cell r="B78">
            <v>453</v>
          </cell>
          <cell r="C78" t="str">
            <v>CAGE</v>
          </cell>
          <cell r="D78">
            <v>44993.35</v>
          </cell>
          <cell r="F78" t="str">
            <v>453CAGE</v>
          </cell>
          <cell r="G78">
            <v>453</v>
          </cell>
          <cell r="H78" t="str">
            <v>CAGE</v>
          </cell>
          <cell r="I78">
            <v>44993.35</v>
          </cell>
          <cell r="L78" t="str">
            <v>165SO</v>
          </cell>
          <cell r="M78">
            <v>0</v>
          </cell>
          <cell r="N78">
            <v>0</v>
          </cell>
          <cell r="O78">
            <v>-1374156.3202758718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453JBG</v>
          </cell>
          <cell r="B79">
            <v>453</v>
          </cell>
          <cell r="C79" t="str">
            <v>JBG</v>
          </cell>
          <cell r="D79">
            <v>13216.84</v>
          </cell>
          <cell r="F79" t="str">
            <v>453JBG</v>
          </cell>
          <cell r="G79">
            <v>453</v>
          </cell>
          <cell r="H79" t="str">
            <v>JBG</v>
          </cell>
          <cell r="I79">
            <v>13216.84</v>
          </cell>
          <cell r="L79" t="str">
            <v>182MCAEE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454CA</v>
          </cell>
          <cell r="B80">
            <v>454</v>
          </cell>
          <cell r="C80" t="str">
            <v>CA</v>
          </cell>
          <cell r="D80">
            <v>561580.97</v>
          </cell>
          <cell r="F80" t="str">
            <v>454CA</v>
          </cell>
          <cell r="G80">
            <v>454</v>
          </cell>
          <cell r="H80" t="str">
            <v>CA</v>
          </cell>
          <cell r="I80">
            <v>561580.97</v>
          </cell>
          <cell r="L80" t="str">
            <v>182MCAGE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454CAGE</v>
          </cell>
          <cell r="B81">
            <v>454</v>
          </cell>
          <cell r="C81" t="str">
            <v>CAGE</v>
          </cell>
          <cell r="D81">
            <v>4031997.35</v>
          </cell>
          <cell r="F81" t="str">
            <v>454CAGE</v>
          </cell>
          <cell r="G81">
            <v>454</v>
          </cell>
          <cell r="H81" t="str">
            <v>CAGE</v>
          </cell>
          <cell r="I81">
            <v>4031997.35</v>
          </cell>
          <cell r="L81" t="str">
            <v>182MS</v>
          </cell>
          <cell r="M81">
            <v>0</v>
          </cell>
          <cell r="N81">
            <v>0</v>
          </cell>
          <cell r="O81">
            <v>141430.18583333335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454CAGW</v>
          </cell>
          <cell r="B82">
            <v>454</v>
          </cell>
          <cell r="C82" t="str">
            <v>CAGW</v>
          </cell>
          <cell r="D82">
            <v>460592.49</v>
          </cell>
          <cell r="F82" t="str">
            <v>454CAGW</v>
          </cell>
          <cell r="G82">
            <v>454</v>
          </cell>
          <cell r="H82" t="str">
            <v>CAGW</v>
          </cell>
          <cell r="I82">
            <v>460592.49</v>
          </cell>
          <cell r="L82" t="str">
            <v>182MSE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454ID</v>
          </cell>
          <cell r="B83">
            <v>454</v>
          </cell>
          <cell r="C83" t="str">
            <v>ID</v>
          </cell>
          <cell r="D83">
            <v>174641.47</v>
          </cell>
          <cell r="F83" t="str">
            <v>454ID</v>
          </cell>
          <cell r="G83">
            <v>454</v>
          </cell>
          <cell r="H83" t="str">
            <v>ID</v>
          </cell>
          <cell r="I83">
            <v>174641.47</v>
          </cell>
          <cell r="L83" t="str">
            <v>182MSO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454JBG</v>
          </cell>
          <cell r="B84">
            <v>454</v>
          </cell>
          <cell r="C84" t="str">
            <v>JBG</v>
          </cell>
          <cell r="D84">
            <v>10223.92</v>
          </cell>
          <cell r="F84" t="str">
            <v>454JBG</v>
          </cell>
          <cell r="G84">
            <v>454</v>
          </cell>
          <cell r="H84" t="str">
            <v>JBG</v>
          </cell>
          <cell r="I84">
            <v>10223.92</v>
          </cell>
          <cell r="L84" t="str">
            <v>186MCAEE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454OR</v>
          </cell>
          <cell r="B85">
            <v>454</v>
          </cell>
          <cell r="C85" t="str">
            <v>OR</v>
          </cell>
          <cell r="D85">
            <v>3723611.22</v>
          </cell>
          <cell r="F85" t="str">
            <v>454OR</v>
          </cell>
          <cell r="G85">
            <v>454</v>
          </cell>
          <cell r="H85" t="str">
            <v>OR</v>
          </cell>
          <cell r="I85">
            <v>3723611.22</v>
          </cell>
          <cell r="L85" t="str">
            <v>186MCAGE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454SG</v>
          </cell>
          <cell r="B86">
            <v>454</v>
          </cell>
          <cell r="C86" t="str">
            <v>SG</v>
          </cell>
          <cell r="D86">
            <v>1397627.55</v>
          </cell>
          <cell r="F86" t="str">
            <v>454SG</v>
          </cell>
          <cell r="G86">
            <v>454</v>
          </cell>
          <cell r="H86" t="str">
            <v>SG</v>
          </cell>
          <cell r="I86">
            <v>1397627.55</v>
          </cell>
          <cell r="L86" t="str">
            <v>186MCAGW</v>
          </cell>
          <cell r="M86">
            <v>0</v>
          </cell>
          <cell r="N86">
            <v>0</v>
          </cell>
          <cell r="O86">
            <v>-3444661.2012056587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454SO</v>
          </cell>
          <cell r="B87">
            <v>454</v>
          </cell>
          <cell r="C87" t="str">
            <v>SO</v>
          </cell>
          <cell r="D87">
            <v>1699945.66</v>
          </cell>
          <cell r="F87" t="str">
            <v>454SO</v>
          </cell>
          <cell r="G87">
            <v>454</v>
          </cell>
          <cell r="H87" t="str">
            <v>SO</v>
          </cell>
          <cell r="I87">
            <v>1699945.66</v>
          </cell>
          <cell r="L87" t="str">
            <v>186MJBE</v>
          </cell>
          <cell r="M87">
            <v>0</v>
          </cell>
          <cell r="N87">
            <v>0</v>
          </cell>
          <cell r="O87">
            <v>430132.48804507143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454UT</v>
          </cell>
          <cell r="B88">
            <v>454</v>
          </cell>
          <cell r="C88" t="str">
            <v>UT</v>
          </cell>
          <cell r="D88">
            <v>3934498.06</v>
          </cell>
          <cell r="F88" t="str">
            <v>454UT</v>
          </cell>
          <cell r="G88">
            <v>454</v>
          </cell>
          <cell r="H88" t="str">
            <v>UT</v>
          </cell>
          <cell r="I88">
            <v>3934498.06</v>
          </cell>
          <cell r="L88" t="str">
            <v>186MSG</v>
          </cell>
          <cell r="M88">
            <v>0</v>
          </cell>
          <cell r="N88">
            <v>0</v>
          </cell>
          <cell r="O88">
            <v>-966988.33187458827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454WA</v>
          </cell>
          <cell r="B89">
            <v>454</v>
          </cell>
          <cell r="C89" t="str">
            <v>WA</v>
          </cell>
          <cell r="D89">
            <v>728890.5</v>
          </cell>
          <cell r="F89" t="str">
            <v>454WA</v>
          </cell>
          <cell r="G89">
            <v>454</v>
          </cell>
          <cell r="H89" t="str">
            <v>WA</v>
          </cell>
          <cell r="I89">
            <v>728890.5</v>
          </cell>
          <cell r="L89" t="str">
            <v>186MSO</v>
          </cell>
          <cell r="M89">
            <v>0</v>
          </cell>
          <cell r="N89">
            <v>0</v>
          </cell>
          <cell r="O89">
            <v>-20750.827684144944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454WYP</v>
          </cell>
          <cell r="B90">
            <v>454</v>
          </cell>
          <cell r="C90" t="str">
            <v>WYP</v>
          </cell>
          <cell r="D90">
            <v>371904.51</v>
          </cell>
          <cell r="F90" t="str">
            <v>454WYP</v>
          </cell>
          <cell r="G90">
            <v>454</v>
          </cell>
          <cell r="H90" t="str">
            <v>WYP</v>
          </cell>
          <cell r="I90">
            <v>371904.51</v>
          </cell>
          <cell r="L90" t="str">
            <v>190CAGW</v>
          </cell>
          <cell r="M90">
            <v>0</v>
          </cell>
          <cell r="N90">
            <v>0</v>
          </cell>
          <cell r="O90">
            <v>21431.330933606649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454WYU</v>
          </cell>
          <cell r="B91">
            <v>454</v>
          </cell>
          <cell r="C91" t="str">
            <v>WYU</v>
          </cell>
          <cell r="D91">
            <v>18315.55</v>
          </cell>
          <cell r="F91" t="str">
            <v>454WYU</v>
          </cell>
          <cell r="G91">
            <v>454</v>
          </cell>
          <cell r="H91" t="str">
            <v>WYU</v>
          </cell>
          <cell r="I91">
            <v>18315.55</v>
          </cell>
          <cell r="L91" t="str">
            <v>190JBG</v>
          </cell>
          <cell r="M91">
            <v>0</v>
          </cell>
          <cell r="N91">
            <v>0</v>
          </cell>
          <cell r="O91">
            <v>746898.84270969837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456CAGE</v>
          </cell>
          <cell r="B92">
            <v>456</v>
          </cell>
          <cell r="C92" t="str">
            <v>CAGE</v>
          </cell>
          <cell r="D92">
            <v>4669396.8</v>
          </cell>
          <cell r="F92" t="str">
            <v>456CAGE</v>
          </cell>
          <cell r="G92">
            <v>456</v>
          </cell>
          <cell r="H92" t="str">
            <v>CAGE</v>
          </cell>
          <cell r="I92">
            <v>4669396.8</v>
          </cell>
          <cell r="L92" t="str">
            <v>190S</v>
          </cell>
          <cell r="M92">
            <v>0</v>
          </cell>
          <cell r="N92">
            <v>0</v>
          </cell>
          <cell r="O92">
            <v>1336807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456CAGW</v>
          </cell>
          <cell r="B93">
            <v>456</v>
          </cell>
          <cell r="C93" t="str">
            <v>CAGW</v>
          </cell>
          <cell r="D93">
            <v>10774132.84</v>
          </cell>
          <cell r="F93" t="str">
            <v>456CAGW</v>
          </cell>
          <cell r="G93">
            <v>456</v>
          </cell>
          <cell r="H93" t="str">
            <v>CAGW</v>
          </cell>
          <cell r="I93">
            <v>10774132.84</v>
          </cell>
          <cell r="L93" t="str">
            <v>190SO</v>
          </cell>
          <cell r="M93">
            <v>0</v>
          </cell>
          <cell r="N93">
            <v>0</v>
          </cell>
          <cell r="O93">
            <v>-917754.64838915446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456JBG</v>
          </cell>
          <cell r="B94">
            <v>456</v>
          </cell>
          <cell r="C94" t="str">
            <v>JBG</v>
          </cell>
          <cell r="D94">
            <v>2326732.92</v>
          </cell>
          <cell r="F94" t="str">
            <v>456JBG</v>
          </cell>
          <cell r="G94">
            <v>456</v>
          </cell>
          <cell r="H94" t="str">
            <v>JBG</v>
          </cell>
          <cell r="I94">
            <v>2326732.92</v>
          </cell>
          <cell r="L94" t="str">
            <v>2282SO</v>
          </cell>
          <cell r="M94">
            <v>0</v>
          </cell>
          <cell r="N94">
            <v>0</v>
          </cell>
          <cell r="O94">
            <v>896257.99095594953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456OR</v>
          </cell>
          <cell r="B95">
            <v>456</v>
          </cell>
          <cell r="C95" t="str">
            <v>OR</v>
          </cell>
          <cell r="D95">
            <v>-4012252.08</v>
          </cell>
          <cell r="F95" t="str">
            <v>456OR</v>
          </cell>
          <cell r="G95">
            <v>456</v>
          </cell>
          <cell r="H95" t="str">
            <v>OR</v>
          </cell>
          <cell r="I95">
            <v>-4012252.08</v>
          </cell>
          <cell r="L95" t="str">
            <v>2283SO</v>
          </cell>
          <cell r="M95">
            <v>0</v>
          </cell>
          <cell r="N95">
            <v>0</v>
          </cell>
          <cell r="O95">
            <v>162553.8700672994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456OTHER</v>
          </cell>
          <cell r="B96">
            <v>456</v>
          </cell>
          <cell r="C96" t="str">
            <v>OTHER</v>
          </cell>
          <cell r="D96">
            <v>13930882.93</v>
          </cell>
          <cell r="F96" t="str">
            <v>456OTHER</v>
          </cell>
          <cell r="G96">
            <v>456</v>
          </cell>
          <cell r="H96" t="str">
            <v>OTHER</v>
          </cell>
          <cell r="I96">
            <v>13930882.93</v>
          </cell>
          <cell r="L96" t="str">
            <v>235S</v>
          </cell>
          <cell r="M96">
            <v>0</v>
          </cell>
          <cell r="N96">
            <v>0</v>
          </cell>
          <cell r="O96">
            <v>-2829106.1541666668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456SG</v>
          </cell>
          <cell r="B97">
            <v>456</v>
          </cell>
          <cell r="C97" t="str">
            <v>SG</v>
          </cell>
          <cell r="D97">
            <v>288236.09999999963</v>
          </cell>
          <cell r="F97" t="str">
            <v>456SG</v>
          </cell>
          <cell r="G97">
            <v>456</v>
          </cell>
          <cell r="H97" t="str">
            <v>SG</v>
          </cell>
          <cell r="I97">
            <v>288236.09999999963</v>
          </cell>
          <cell r="L97" t="str">
            <v>252CAGE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456SO</v>
          </cell>
          <cell r="B98">
            <v>456</v>
          </cell>
          <cell r="C98" t="str">
            <v>SO</v>
          </cell>
          <cell r="D98">
            <v>4091871.71</v>
          </cell>
          <cell r="F98" t="str">
            <v>456SO</v>
          </cell>
          <cell r="G98">
            <v>456</v>
          </cell>
          <cell r="H98" t="str">
            <v>SO</v>
          </cell>
          <cell r="I98">
            <v>4091871.71</v>
          </cell>
          <cell r="L98" t="str">
            <v>252CAGW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456UT</v>
          </cell>
          <cell r="B99">
            <v>456</v>
          </cell>
          <cell r="C99" t="str">
            <v>UT</v>
          </cell>
          <cell r="D99">
            <v>-4464266.5999999996</v>
          </cell>
          <cell r="F99" t="str">
            <v>456UT</v>
          </cell>
          <cell r="G99">
            <v>456</v>
          </cell>
          <cell r="H99" t="str">
            <v>UT</v>
          </cell>
          <cell r="I99">
            <v>-4464266.5999999996</v>
          </cell>
          <cell r="L99" t="str">
            <v>252S</v>
          </cell>
          <cell r="M99">
            <v>0</v>
          </cell>
          <cell r="N99">
            <v>0</v>
          </cell>
          <cell r="O99">
            <v>-423222.40666666673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456WA</v>
          </cell>
          <cell r="B100">
            <v>456</v>
          </cell>
          <cell r="C100" t="str">
            <v>WA</v>
          </cell>
          <cell r="D100">
            <v>-52188</v>
          </cell>
          <cell r="F100" t="str">
            <v>456WA</v>
          </cell>
          <cell r="G100">
            <v>456</v>
          </cell>
          <cell r="H100" t="str">
            <v>WA</v>
          </cell>
          <cell r="I100">
            <v>-52188</v>
          </cell>
          <cell r="L100" t="str">
            <v>252SG</v>
          </cell>
          <cell r="M100">
            <v>0</v>
          </cell>
          <cell r="N100">
            <v>0</v>
          </cell>
          <cell r="O100">
            <v>-2078805.8700436687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456WRE</v>
          </cell>
          <cell r="B101">
            <v>456</v>
          </cell>
          <cell r="C101" t="str">
            <v>WRE</v>
          </cell>
          <cell r="D101">
            <v>17028845.030000001</v>
          </cell>
          <cell r="F101" t="str">
            <v>456WRE</v>
          </cell>
          <cell r="G101">
            <v>456</v>
          </cell>
          <cell r="H101" t="str">
            <v>WRE</v>
          </cell>
          <cell r="I101">
            <v>17028845.030000001</v>
          </cell>
          <cell r="L101" t="str">
            <v>25318CAGE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456WRG</v>
          </cell>
          <cell r="B102">
            <v>456</v>
          </cell>
          <cell r="C102" t="str">
            <v>WRG</v>
          </cell>
          <cell r="D102">
            <v>98283087.730000004</v>
          </cell>
          <cell r="F102" t="str">
            <v>456WRG</v>
          </cell>
          <cell r="G102">
            <v>456</v>
          </cell>
          <cell r="H102" t="str">
            <v>WRG</v>
          </cell>
          <cell r="I102">
            <v>98283087.730000004</v>
          </cell>
          <cell r="L102" t="str">
            <v>254CAGW</v>
          </cell>
          <cell r="M102">
            <v>0</v>
          </cell>
          <cell r="N102">
            <v>0</v>
          </cell>
          <cell r="O102">
            <v>-87168.730043882126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456WYP</v>
          </cell>
          <cell r="B103">
            <v>456</v>
          </cell>
          <cell r="C103" t="str">
            <v>WYP</v>
          </cell>
          <cell r="D103">
            <v>186853.62</v>
          </cell>
          <cell r="F103" t="str">
            <v>456WYP</v>
          </cell>
          <cell r="G103">
            <v>456</v>
          </cell>
          <cell r="H103" t="str">
            <v>WYP</v>
          </cell>
          <cell r="I103">
            <v>186853.62</v>
          </cell>
          <cell r="L103" t="str">
            <v>254JBG</v>
          </cell>
          <cell r="M103">
            <v>0</v>
          </cell>
          <cell r="N103">
            <v>0</v>
          </cell>
          <cell r="O103">
            <v>-3037826.5434690067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500CAGE</v>
          </cell>
          <cell r="B104">
            <v>500</v>
          </cell>
          <cell r="C104" t="str">
            <v>CAGE</v>
          </cell>
          <cell r="D104">
            <v>3522311.33</v>
          </cell>
          <cell r="F104" t="str">
            <v>500CAGE</v>
          </cell>
          <cell r="G104">
            <v>500</v>
          </cell>
          <cell r="H104" t="str">
            <v>CAGE</v>
          </cell>
          <cell r="I104">
            <v>3522311.33</v>
          </cell>
          <cell r="L104" t="str">
            <v>254OTHER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500CAGW</v>
          </cell>
          <cell r="B105">
            <v>500</v>
          </cell>
          <cell r="C105" t="str">
            <v>CAGW</v>
          </cell>
          <cell r="D105">
            <v>33946.01</v>
          </cell>
          <cell r="F105" t="str">
            <v>500CAGW</v>
          </cell>
          <cell r="G105">
            <v>500</v>
          </cell>
          <cell r="H105" t="str">
            <v>CAGW</v>
          </cell>
          <cell r="I105">
            <v>33946.01</v>
          </cell>
          <cell r="L105" t="str">
            <v>254S</v>
          </cell>
          <cell r="M105">
            <v>0</v>
          </cell>
          <cell r="N105">
            <v>0</v>
          </cell>
          <cell r="O105">
            <v>-13440196.820000019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500JBG</v>
          </cell>
          <cell r="B106">
            <v>500</v>
          </cell>
          <cell r="C106" t="str">
            <v>JBG</v>
          </cell>
          <cell r="D106">
            <v>14029901.710000001</v>
          </cell>
          <cell r="F106" t="str">
            <v>500JBG</v>
          </cell>
          <cell r="G106">
            <v>500</v>
          </cell>
          <cell r="H106" t="str">
            <v>JBG</v>
          </cell>
          <cell r="I106">
            <v>14029901.710000001</v>
          </cell>
          <cell r="L106" t="str">
            <v>255ITC85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500SG</v>
          </cell>
          <cell r="B107">
            <v>500</v>
          </cell>
          <cell r="C107" t="str">
            <v>SG</v>
          </cell>
          <cell r="D107">
            <v>473385.53</v>
          </cell>
          <cell r="F107" t="str">
            <v>500SG</v>
          </cell>
          <cell r="G107">
            <v>500</v>
          </cell>
          <cell r="H107" t="str">
            <v>SG</v>
          </cell>
          <cell r="I107">
            <v>473385.53</v>
          </cell>
          <cell r="L107" t="str">
            <v>282CAEE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501CA</v>
          </cell>
          <cell r="B108">
            <v>501</v>
          </cell>
          <cell r="C108" t="str">
            <v>CA</v>
          </cell>
          <cell r="D108">
            <v>-166735.31</v>
          </cell>
          <cell r="F108" t="str">
            <v>501CA</v>
          </cell>
          <cell r="G108">
            <v>501</v>
          </cell>
          <cell r="H108" t="str">
            <v>CA</v>
          </cell>
          <cell r="I108">
            <v>-166735.31</v>
          </cell>
          <cell r="L108" t="str">
            <v>282CAGE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501CAEE</v>
          </cell>
          <cell r="B109">
            <v>501</v>
          </cell>
          <cell r="C109" t="str">
            <v>CAEE</v>
          </cell>
          <cell r="D109">
            <v>21705579.760000002</v>
          </cell>
          <cell r="F109" t="str">
            <v>501CAEE</v>
          </cell>
          <cell r="G109">
            <v>501</v>
          </cell>
          <cell r="H109" t="str">
            <v>CAEE</v>
          </cell>
          <cell r="I109">
            <v>21705579.760000002</v>
          </cell>
          <cell r="L109" t="str">
            <v>282CAGW</v>
          </cell>
          <cell r="M109">
            <v>0</v>
          </cell>
          <cell r="N109">
            <v>0</v>
          </cell>
          <cell r="O109">
            <v>2106041.2169198859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501CAGW</v>
          </cell>
          <cell r="B110">
            <v>501</v>
          </cell>
          <cell r="C110" t="str">
            <v>CAGW</v>
          </cell>
          <cell r="D110">
            <v>1437814.75</v>
          </cell>
          <cell r="F110" t="str">
            <v>501CAGW</v>
          </cell>
          <cell r="G110">
            <v>501</v>
          </cell>
          <cell r="H110" t="str">
            <v>CAGW</v>
          </cell>
          <cell r="I110">
            <v>1437814.75</v>
          </cell>
          <cell r="L110" t="str">
            <v>282CIAC</v>
          </cell>
          <cell r="M110">
            <v>0</v>
          </cell>
          <cell r="N110">
            <v>0</v>
          </cell>
          <cell r="O110">
            <v>-2317.8953510497254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501JBE</v>
          </cell>
          <cell r="B111">
            <v>501</v>
          </cell>
          <cell r="C111" t="str">
            <v>JBE</v>
          </cell>
          <cell r="D111">
            <v>2911612.51</v>
          </cell>
          <cell r="F111" t="str">
            <v>501JBE</v>
          </cell>
          <cell r="G111">
            <v>501</v>
          </cell>
          <cell r="H111" t="str">
            <v>JBE</v>
          </cell>
          <cell r="I111">
            <v>2911612.51</v>
          </cell>
          <cell r="L111" t="str">
            <v>282CN</v>
          </cell>
          <cell r="M111">
            <v>0</v>
          </cell>
          <cell r="N111">
            <v>0</v>
          </cell>
          <cell r="O111">
            <v>6215.2208663573483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501OR</v>
          </cell>
          <cell r="B112">
            <v>501</v>
          </cell>
          <cell r="C112" t="str">
            <v>OR</v>
          </cell>
          <cell r="D112">
            <v>1881937.13</v>
          </cell>
          <cell r="F112" t="str">
            <v>501OR</v>
          </cell>
          <cell r="G112">
            <v>501</v>
          </cell>
          <cell r="H112" t="str">
            <v>OR</v>
          </cell>
          <cell r="I112">
            <v>1881937.13</v>
          </cell>
          <cell r="L112" t="str">
            <v>282JBG</v>
          </cell>
          <cell r="M112">
            <v>0</v>
          </cell>
          <cell r="N112">
            <v>0</v>
          </cell>
          <cell r="O112">
            <v>9085740.3363027964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501SE</v>
          </cell>
          <cell r="B113">
            <v>501</v>
          </cell>
          <cell r="C113" t="str">
            <v>SE</v>
          </cell>
          <cell r="D113">
            <v>-179888.63</v>
          </cell>
          <cell r="F113" t="str">
            <v>501SE</v>
          </cell>
          <cell r="G113">
            <v>501</v>
          </cell>
          <cell r="H113" t="str">
            <v>SE</v>
          </cell>
          <cell r="I113">
            <v>-179888.63</v>
          </cell>
          <cell r="L113" t="str">
            <v>282S</v>
          </cell>
          <cell r="M113">
            <v>0</v>
          </cell>
          <cell r="N113">
            <v>0</v>
          </cell>
          <cell r="O113">
            <v>30406511.898300052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501WYP</v>
          </cell>
          <cell r="B114">
            <v>501</v>
          </cell>
          <cell r="C114" t="str">
            <v>WYP</v>
          </cell>
          <cell r="D114">
            <v>779191.23</v>
          </cell>
          <cell r="F114" t="str">
            <v>501WYP</v>
          </cell>
          <cell r="G114">
            <v>501</v>
          </cell>
          <cell r="H114" t="str">
            <v>WYP</v>
          </cell>
          <cell r="I114">
            <v>779191.23</v>
          </cell>
          <cell r="L114" t="str">
            <v>282SG</v>
          </cell>
          <cell r="M114">
            <v>0</v>
          </cell>
          <cell r="N114">
            <v>0</v>
          </cell>
          <cell r="O114">
            <v>-7124540.8588520531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502CAGE</v>
          </cell>
          <cell r="B115">
            <v>502</v>
          </cell>
          <cell r="C115" t="str">
            <v>CAGE</v>
          </cell>
          <cell r="D115">
            <v>60427742.479999997</v>
          </cell>
          <cell r="F115" t="str">
            <v>502CAGE</v>
          </cell>
          <cell r="G115">
            <v>502</v>
          </cell>
          <cell r="H115" t="str">
            <v>CAGE</v>
          </cell>
          <cell r="I115">
            <v>60427742.479999997</v>
          </cell>
          <cell r="L115" t="str">
            <v>282SNP</v>
          </cell>
          <cell r="M115">
            <v>0</v>
          </cell>
          <cell r="N115">
            <v>0</v>
          </cell>
          <cell r="O115">
            <v>163378.7787528128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502CAGW</v>
          </cell>
          <cell r="B116">
            <v>502</v>
          </cell>
          <cell r="C116" t="str">
            <v>CAGW</v>
          </cell>
          <cell r="D116">
            <v>1050663.23</v>
          </cell>
          <cell r="F116" t="str">
            <v>502CAGW</v>
          </cell>
          <cell r="G116">
            <v>502</v>
          </cell>
          <cell r="H116" t="str">
            <v>CAGW</v>
          </cell>
          <cell r="I116">
            <v>1050663.23</v>
          </cell>
          <cell r="L116" t="str">
            <v>282SNPD</v>
          </cell>
          <cell r="M116">
            <v>0</v>
          </cell>
          <cell r="N116">
            <v>0</v>
          </cell>
          <cell r="O116">
            <v>26126.062735568285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502JBG</v>
          </cell>
          <cell r="B117">
            <v>502</v>
          </cell>
          <cell r="C117" t="str">
            <v>JBG</v>
          </cell>
          <cell r="D117">
            <v>20769697.149999999</v>
          </cell>
          <cell r="F117" t="str">
            <v>502JBG</v>
          </cell>
          <cell r="G117">
            <v>502</v>
          </cell>
          <cell r="H117" t="str">
            <v>JBG</v>
          </cell>
          <cell r="I117">
            <v>20769697.149999999</v>
          </cell>
          <cell r="L117" t="str">
            <v>282SO</v>
          </cell>
          <cell r="M117">
            <v>0</v>
          </cell>
          <cell r="N117">
            <v>0</v>
          </cell>
          <cell r="O117">
            <v>-141346.95084184286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505CAGE</v>
          </cell>
          <cell r="B118">
            <v>505</v>
          </cell>
          <cell r="C118" t="str">
            <v>CAGE</v>
          </cell>
          <cell r="D118">
            <v>1521960.17</v>
          </cell>
          <cell r="F118" t="str">
            <v>505CAGE</v>
          </cell>
          <cell r="G118">
            <v>505</v>
          </cell>
          <cell r="H118" t="str">
            <v>CAGE</v>
          </cell>
          <cell r="I118">
            <v>1521960.17</v>
          </cell>
          <cell r="L118" t="str">
            <v>283S</v>
          </cell>
          <cell r="M118">
            <v>0</v>
          </cell>
          <cell r="N118">
            <v>0</v>
          </cell>
          <cell r="O118">
            <v>-391087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505CAGW</v>
          </cell>
          <cell r="B119">
            <v>505</v>
          </cell>
          <cell r="C119" t="str">
            <v>CAGW</v>
          </cell>
          <cell r="D119">
            <v>45022.03</v>
          </cell>
          <cell r="F119" t="str">
            <v>505CAGW</v>
          </cell>
          <cell r="G119">
            <v>505</v>
          </cell>
          <cell r="H119" t="str">
            <v>CAGW</v>
          </cell>
          <cell r="I119">
            <v>45022.03</v>
          </cell>
          <cell r="L119" t="str">
            <v>283SO</v>
          </cell>
          <cell r="M119">
            <v>0</v>
          </cell>
          <cell r="N119">
            <v>0</v>
          </cell>
          <cell r="O119">
            <v>1391835.8916528141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505JBG</v>
          </cell>
          <cell r="B120">
            <v>505</v>
          </cell>
          <cell r="C120" t="str">
            <v>JBG</v>
          </cell>
          <cell r="D120">
            <v>0</v>
          </cell>
          <cell r="F120" t="str">
            <v>505JBG</v>
          </cell>
          <cell r="G120">
            <v>505</v>
          </cell>
          <cell r="H120" t="str">
            <v>JBG</v>
          </cell>
          <cell r="I120">
            <v>0</v>
          </cell>
          <cell r="L120" t="str">
            <v>302CAGW</v>
          </cell>
          <cell r="M120">
            <v>0</v>
          </cell>
          <cell r="N120">
            <v>0</v>
          </cell>
          <cell r="O120">
            <v>-32659.758517350052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506CAGE</v>
          </cell>
          <cell r="B121">
            <v>506</v>
          </cell>
          <cell r="C121" t="str">
            <v>CAGE</v>
          </cell>
          <cell r="D121">
            <v>50198289.149999999</v>
          </cell>
          <cell r="F121" t="str">
            <v>506CAGE</v>
          </cell>
          <cell r="G121">
            <v>506</v>
          </cell>
          <cell r="H121" t="str">
            <v>CAGE</v>
          </cell>
          <cell r="I121">
            <v>50198289.149999999</v>
          </cell>
          <cell r="L121" t="str">
            <v>303CAEE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506CAGW</v>
          </cell>
          <cell r="B122">
            <v>506</v>
          </cell>
          <cell r="C122" t="str">
            <v>CAGW</v>
          </cell>
          <cell r="D122">
            <v>2030213.14</v>
          </cell>
          <cell r="F122" t="str">
            <v>506CAGW</v>
          </cell>
          <cell r="G122">
            <v>506</v>
          </cell>
          <cell r="H122" t="str">
            <v>CAGW</v>
          </cell>
          <cell r="I122">
            <v>2030213.14</v>
          </cell>
          <cell r="L122" t="str">
            <v>303CAGE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506JBG</v>
          </cell>
          <cell r="B123">
            <v>506</v>
          </cell>
          <cell r="C123" t="str">
            <v>JBG</v>
          </cell>
          <cell r="D123">
            <v>-22980645.129999999</v>
          </cell>
          <cell r="F123" t="str">
            <v>506JBG</v>
          </cell>
          <cell r="G123">
            <v>506</v>
          </cell>
          <cell r="H123" t="str">
            <v>JBG</v>
          </cell>
          <cell r="I123">
            <v>-22980645.129999999</v>
          </cell>
          <cell r="L123" t="str">
            <v>303CAGW</v>
          </cell>
          <cell r="M123">
            <v>0</v>
          </cell>
          <cell r="N123">
            <v>0</v>
          </cell>
          <cell r="O123">
            <v>-22697690.412234206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507CAGE</v>
          </cell>
          <cell r="B124">
            <v>507</v>
          </cell>
          <cell r="C124" t="str">
            <v>CAGE</v>
          </cell>
          <cell r="D124">
            <v>164337.26</v>
          </cell>
          <cell r="F124" t="str">
            <v>507CAGE</v>
          </cell>
          <cell r="G124">
            <v>507</v>
          </cell>
          <cell r="H124" t="str">
            <v>CAGE</v>
          </cell>
          <cell r="I124">
            <v>164337.26</v>
          </cell>
          <cell r="L124" t="str">
            <v>303CN</v>
          </cell>
          <cell r="M124">
            <v>0</v>
          </cell>
          <cell r="N124">
            <v>0</v>
          </cell>
          <cell r="O124">
            <v>350386.43139628507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507CAGW</v>
          </cell>
          <cell r="B125">
            <v>507</v>
          </cell>
          <cell r="C125" t="str">
            <v>CAGW</v>
          </cell>
          <cell r="D125">
            <v>22588.94</v>
          </cell>
          <cell r="F125" t="str">
            <v>507CAGW</v>
          </cell>
          <cell r="G125">
            <v>507</v>
          </cell>
          <cell r="H125" t="str">
            <v>CAGW</v>
          </cell>
          <cell r="I125">
            <v>22588.94</v>
          </cell>
          <cell r="L125" t="str">
            <v>303JBG</v>
          </cell>
          <cell r="M125">
            <v>0</v>
          </cell>
          <cell r="N125">
            <v>0</v>
          </cell>
          <cell r="O125">
            <v>312.17343050488063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507JBG</v>
          </cell>
          <cell r="B126">
            <v>507</v>
          </cell>
          <cell r="C126" t="str">
            <v>JBG</v>
          </cell>
          <cell r="D126">
            <v>328909.01</v>
          </cell>
          <cell r="F126" t="str">
            <v>507JBG</v>
          </cell>
          <cell r="G126">
            <v>507</v>
          </cell>
          <cell r="H126" t="str">
            <v>JBG</v>
          </cell>
          <cell r="I126">
            <v>328909.01</v>
          </cell>
          <cell r="L126" t="str">
            <v>303S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510CAGE</v>
          </cell>
          <cell r="B127">
            <v>510</v>
          </cell>
          <cell r="C127" t="str">
            <v>CAGE</v>
          </cell>
          <cell r="D127">
            <v>7034477.0099999998</v>
          </cell>
          <cell r="F127" t="str">
            <v>510CAGE</v>
          </cell>
          <cell r="G127">
            <v>510</v>
          </cell>
          <cell r="H127" t="str">
            <v>CAGE</v>
          </cell>
          <cell r="I127">
            <v>7034477.0099999998</v>
          </cell>
          <cell r="L127" t="str">
            <v>303SG</v>
          </cell>
          <cell r="M127">
            <v>0</v>
          </cell>
          <cell r="N127">
            <v>0</v>
          </cell>
          <cell r="O127">
            <v>8989349.1898975149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510CAGW</v>
          </cell>
          <cell r="B128">
            <v>510</v>
          </cell>
          <cell r="C128" t="str">
            <v>CAGW</v>
          </cell>
          <cell r="D128">
            <v>257325.24</v>
          </cell>
          <cell r="F128" t="str">
            <v>510CAGW</v>
          </cell>
          <cell r="G128">
            <v>510</v>
          </cell>
          <cell r="H128" t="str">
            <v>CAGW</v>
          </cell>
          <cell r="I128">
            <v>257325.24</v>
          </cell>
          <cell r="L128" t="str">
            <v>303SO</v>
          </cell>
          <cell r="M128">
            <v>0</v>
          </cell>
          <cell r="N128">
            <v>0</v>
          </cell>
          <cell r="O128">
            <v>1321332.5895274319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510JBG</v>
          </cell>
          <cell r="B129">
            <v>510</v>
          </cell>
          <cell r="C129" t="str">
            <v>JBG</v>
          </cell>
          <cell r="D129">
            <v>798563.52</v>
          </cell>
          <cell r="F129" t="str">
            <v>510JBG</v>
          </cell>
          <cell r="G129">
            <v>510</v>
          </cell>
          <cell r="H129" t="str">
            <v>JBG</v>
          </cell>
          <cell r="I129">
            <v>798563.52</v>
          </cell>
          <cell r="L129" t="str">
            <v>310CAGE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511CAGE</v>
          </cell>
          <cell r="B130">
            <v>511</v>
          </cell>
          <cell r="C130" t="str">
            <v>CAGE</v>
          </cell>
          <cell r="D130">
            <v>15625951.220000001</v>
          </cell>
          <cell r="F130" t="str">
            <v>511CAGE</v>
          </cell>
          <cell r="G130">
            <v>511</v>
          </cell>
          <cell r="H130" t="str">
            <v>CAGE</v>
          </cell>
          <cell r="I130">
            <v>15625951.220000001</v>
          </cell>
          <cell r="L130" t="str">
            <v>311CAGE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511CAGW</v>
          </cell>
          <cell r="B131">
            <v>511</v>
          </cell>
          <cell r="C131" t="str">
            <v>CAGW</v>
          </cell>
          <cell r="D131">
            <v>341056.22</v>
          </cell>
          <cell r="F131" t="str">
            <v>511CAGW</v>
          </cell>
          <cell r="G131">
            <v>511</v>
          </cell>
          <cell r="H131" t="str">
            <v>CAGW</v>
          </cell>
          <cell r="I131">
            <v>341056.22</v>
          </cell>
          <cell r="L131" t="str">
            <v>311CAGW</v>
          </cell>
          <cell r="M131">
            <v>0</v>
          </cell>
          <cell r="N131">
            <v>0</v>
          </cell>
          <cell r="O131">
            <v>28619.657891841922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511JBG</v>
          </cell>
          <cell r="B132">
            <v>511</v>
          </cell>
          <cell r="C132" t="str">
            <v>JBG</v>
          </cell>
          <cell r="D132">
            <v>10822809.84</v>
          </cell>
          <cell r="F132" t="str">
            <v>511JBG</v>
          </cell>
          <cell r="G132">
            <v>511</v>
          </cell>
          <cell r="H132" t="str">
            <v>JBG</v>
          </cell>
          <cell r="I132">
            <v>10822809.84</v>
          </cell>
          <cell r="L132" t="str">
            <v>311JBG</v>
          </cell>
          <cell r="M132">
            <v>0</v>
          </cell>
          <cell r="N132">
            <v>0</v>
          </cell>
          <cell r="O132">
            <v>177301.12140699168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512CAGE</v>
          </cell>
          <cell r="B133">
            <v>512</v>
          </cell>
          <cell r="C133" t="str">
            <v>CAGE</v>
          </cell>
          <cell r="D133">
            <v>68437184.060000002</v>
          </cell>
          <cell r="F133" t="str">
            <v>512CAGE</v>
          </cell>
          <cell r="G133">
            <v>512</v>
          </cell>
          <cell r="H133" t="str">
            <v>CAGE</v>
          </cell>
          <cell r="I133">
            <v>68437184.060000002</v>
          </cell>
          <cell r="L133" t="str">
            <v>312CAGE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512CAGW</v>
          </cell>
          <cell r="B134">
            <v>512</v>
          </cell>
          <cell r="C134" t="str">
            <v>CAGW</v>
          </cell>
          <cell r="D134">
            <v>2583544.62</v>
          </cell>
          <cell r="F134" t="str">
            <v>512CAGW</v>
          </cell>
          <cell r="G134">
            <v>512</v>
          </cell>
          <cell r="H134" t="str">
            <v>CAGW</v>
          </cell>
          <cell r="I134">
            <v>2583544.62</v>
          </cell>
          <cell r="L134" t="str">
            <v>312CAGW</v>
          </cell>
          <cell r="M134">
            <v>0</v>
          </cell>
          <cell r="N134">
            <v>0</v>
          </cell>
          <cell r="O134">
            <v>-25769703.209281534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512JBG</v>
          </cell>
          <cell r="B135">
            <v>512</v>
          </cell>
          <cell r="C135" t="str">
            <v>JBG</v>
          </cell>
          <cell r="D135">
            <v>24478364.129999999</v>
          </cell>
          <cell r="F135" t="str">
            <v>512JBG</v>
          </cell>
          <cell r="G135">
            <v>512</v>
          </cell>
          <cell r="H135" t="str">
            <v>JBG</v>
          </cell>
          <cell r="I135">
            <v>24478364.129999999</v>
          </cell>
          <cell r="L135" t="str">
            <v>312JBG</v>
          </cell>
          <cell r="M135">
            <v>0</v>
          </cell>
          <cell r="N135">
            <v>0</v>
          </cell>
          <cell r="O135">
            <v>-44092851.180969127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513CAGE</v>
          </cell>
          <cell r="B136">
            <v>513</v>
          </cell>
          <cell r="C136" t="str">
            <v>CAGE</v>
          </cell>
          <cell r="D136">
            <v>27864186.109999999</v>
          </cell>
          <cell r="F136" t="str">
            <v>513CAGE</v>
          </cell>
          <cell r="G136">
            <v>513</v>
          </cell>
          <cell r="H136" t="str">
            <v>CAGE</v>
          </cell>
          <cell r="I136">
            <v>27864186.109999999</v>
          </cell>
          <cell r="L136" t="str">
            <v>312S</v>
          </cell>
          <cell r="M136">
            <v>0</v>
          </cell>
          <cell r="N136">
            <v>0</v>
          </cell>
          <cell r="O136">
            <v>-119616.25699999859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513CAGW</v>
          </cell>
          <cell r="B137">
            <v>513</v>
          </cell>
          <cell r="C137" t="str">
            <v>CAGW</v>
          </cell>
          <cell r="D137">
            <v>53233.97</v>
          </cell>
          <cell r="F137" t="str">
            <v>513CAGW</v>
          </cell>
          <cell r="G137">
            <v>513</v>
          </cell>
          <cell r="H137" t="str">
            <v>CAGW</v>
          </cell>
          <cell r="I137">
            <v>53233.97</v>
          </cell>
          <cell r="L137" t="str">
            <v>312SG</v>
          </cell>
          <cell r="M137">
            <v>0</v>
          </cell>
          <cell r="N137">
            <v>0</v>
          </cell>
          <cell r="O137">
            <v>12254273.458731979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513JBG</v>
          </cell>
          <cell r="B138">
            <v>513</v>
          </cell>
          <cell r="C138" t="str">
            <v>JBG</v>
          </cell>
          <cell r="D138">
            <v>7962913.3200000003</v>
          </cell>
          <cell r="F138" t="str">
            <v>513JBG</v>
          </cell>
          <cell r="G138">
            <v>513</v>
          </cell>
          <cell r="H138" t="str">
            <v>JBG</v>
          </cell>
          <cell r="I138">
            <v>7962913.3200000003</v>
          </cell>
          <cell r="L138" t="str">
            <v>314CAGE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514CAGE</v>
          </cell>
          <cell r="B139">
            <v>514</v>
          </cell>
          <cell r="C139" t="str">
            <v>CAGE</v>
          </cell>
          <cell r="D139">
            <v>6884438.4500000002</v>
          </cell>
          <cell r="F139" t="str">
            <v>514CAGE</v>
          </cell>
          <cell r="G139">
            <v>514</v>
          </cell>
          <cell r="H139" t="str">
            <v>CAGE</v>
          </cell>
          <cell r="I139">
            <v>6884438.4500000002</v>
          </cell>
          <cell r="L139" t="str">
            <v>314CAGW</v>
          </cell>
          <cell r="M139">
            <v>0</v>
          </cell>
          <cell r="N139">
            <v>0</v>
          </cell>
          <cell r="O139">
            <v>-15657.34077151117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514CAGW</v>
          </cell>
          <cell r="B140">
            <v>514</v>
          </cell>
          <cell r="C140" t="str">
            <v>CAGW</v>
          </cell>
          <cell r="D140">
            <v>420100.26</v>
          </cell>
          <cell r="F140" t="str">
            <v>514CAGW</v>
          </cell>
          <cell r="G140">
            <v>514</v>
          </cell>
          <cell r="H140" t="str">
            <v>CAGW</v>
          </cell>
          <cell r="I140">
            <v>420100.26</v>
          </cell>
          <cell r="L140" t="str">
            <v>314JBG</v>
          </cell>
          <cell r="M140">
            <v>0</v>
          </cell>
          <cell r="N140">
            <v>0</v>
          </cell>
          <cell r="O140">
            <v>95631.16506100382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514JBG</v>
          </cell>
          <cell r="B141">
            <v>514</v>
          </cell>
          <cell r="C141" t="str">
            <v>JBG</v>
          </cell>
          <cell r="D141">
            <v>2095006.98</v>
          </cell>
          <cell r="F141" t="str">
            <v>514JBG</v>
          </cell>
          <cell r="G141">
            <v>514</v>
          </cell>
          <cell r="H141" t="str">
            <v>JBG</v>
          </cell>
          <cell r="I141">
            <v>2095006.98</v>
          </cell>
          <cell r="L141" t="str">
            <v>315CAGE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514SO</v>
          </cell>
          <cell r="B142">
            <v>514</v>
          </cell>
          <cell r="C142" t="str">
            <v>SO</v>
          </cell>
          <cell r="D142">
            <v>0</v>
          </cell>
          <cell r="F142" t="str">
            <v>514SO</v>
          </cell>
          <cell r="G142">
            <v>514</v>
          </cell>
          <cell r="H142" t="str">
            <v>SO</v>
          </cell>
          <cell r="I142">
            <v>0</v>
          </cell>
          <cell r="L142" t="str">
            <v>315CAGW</v>
          </cell>
          <cell r="M142">
            <v>0</v>
          </cell>
          <cell r="N142">
            <v>0</v>
          </cell>
          <cell r="O142">
            <v>3381.6954243303348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535CAGE</v>
          </cell>
          <cell r="B143">
            <v>535</v>
          </cell>
          <cell r="C143" t="str">
            <v>CAGE</v>
          </cell>
          <cell r="D143">
            <v>823133.14</v>
          </cell>
          <cell r="F143" t="str">
            <v>535CAGE</v>
          </cell>
          <cell r="G143">
            <v>535</v>
          </cell>
          <cell r="H143" t="str">
            <v>CAGE</v>
          </cell>
          <cell r="I143">
            <v>823133.14</v>
          </cell>
          <cell r="L143" t="str">
            <v>315JBG</v>
          </cell>
          <cell r="M143">
            <v>0</v>
          </cell>
          <cell r="N143">
            <v>0</v>
          </cell>
          <cell r="O143">
            <v>23659.144708888369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535CAGW</v>
          </cell>
          <cell r="B144">
            <v>535</v>
          </cell>
          <cell r="C144" t="str">
            <v>CAGW</v>
          </cell>
          <cell r="D144">
            <v>7989291.4299999997</v>
          </cell>
          <cell r="F144" t="str">
            <v>535CAGW</v>
          </cell>
          <cell r="G144">
            <v>535</v>
          </cell>
          <cell r="H144" t="str">
            <v>CAGW</v>
          </cell>
          <cell r="I144">
            <v>7989291.4299999997</v>
          </cell>
          <cell r="L144" t="str">
            <v>316CAGE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536CAGW</v>
          </cell>
          <cell r="B145">
            <v>536</v>
          </cell>
          <cell r="C145" t="str">
            <v>CAGW</v>
          </cell>
          <cell r="D145">
            <v>39246.61</v>
          </cell>
          <cell r="F145" t="str">
            <v>536CAGW</v>
          </cell>
          <cell r="G145">
            <v>536</v>
          </cell>
          <cell r="H145" t="str">
            <v>CAGW</v>
          </cell>
          <cell r="I145">
            <v>39246.61</v>
          </cell>
          <cell r="L145" t="str">
            <v>316CAGW</v>
          </cell>
          <cell r="M145">
            <v>0</v>
          </cell>
          <cell r="N145">
            <v>0</v>
          </cell>
          <cell r="O145">
            <v>2978.4361222285161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537CAGE</v>
          </cell>
          <cell r="B146">
            <v>537</v>
          </cell>
          <cell r="C146" t="str">
            <v>CAGE</v>
          </cell>
          <cell r="D146">
            <v>432676.96</v>
          </cell>
          <cell r="F146" t="str">
            <v>537CAGE</v>
          </cell>
          <cell r="G146">
            <v>537</v>
          </cell>
          <cell r="H146" t="str">
            <v>CAGE</v>
          </cell>
          <cell r="I146">
            <v>432676.96</v>
          </cell>
          <cell r="L146" t="str">
            <v>316JBG</v>
          </cell>
          <cell r="M146">
            <v>0</v>
          </cell>
          <cell r="N146">
            <v>0</v>
          </cell>
          <cell r="O146">
            <v>-32.684951778691769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537CAGW</v>
          </cell>
          <cell r="B147">
            <v>537</v>
          </cell>
          <cell r="C147" t="str">
            <v>CAGW</v>
          </cell>
          <cell r="D147">
            <v>4009325.9</v>
          </cell>
          <cell r="F147" t="str">
            <v>537CAGW</v>
          </cell>
          <cell r="G147">
            <v>537</v>
          </cell>
          <cell r="H147" t="str">
            <v>CAGW</v>
          </cell>
          <cell r="I147">
            <v>4009325.9</v>
          </cell>
          <cell r="L147" t="str">
            <v>330CAGW</v>
          </cell>
          <cell r="M147">
            <v>0</v>
          </cell>
          <cell r="N147">
            <v>0</v>
          </cell>
          <cell r="O147">
            <v>1010.6423539841783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539CAGE</v>
          </cell>
          <cell r="B148">
            <v>539</v>
          </cell>
          <cell r="C148" t="str">
            <v>CAGE</v>
          </cell>
          <cell r="D148">
            <v>7524698.0999999996</v>
          </cell>
          <cell r="F148" t="str">
            <v>539CAGE</v>
          </cell>
          <cell r="G148">
            <v>539</v>
          </cell>
          <cell r="H148" t="str">
            <v>CAGE</v>
          </cell>
          <cell r="I148">
            <v>7524698.0999999996</v>
          </cell>
          <cell r="L148" t="str">
            <v>331CAGE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539CAGW</v>
          </cell>
          <cell r="B149">
            <v>539</v>
          </cell>
          <cell r="C149" t="str">
            <v>CAGW</v>
          </cell>
          <cell r="D149">
            <v>12027737.460000001</v>
          </cell>
          <cell r="F149" t="str">
            <v>539CAGW</v>
          </cell>
          <cell r="G149">
            <v>539</v>
          </cell>
          <cell r="H149" t="str">
            <v>CAGW</v>
          </cell>
          <cell r="I149">
            <v>12027737.460000001</v>
          </cell>
          <cell r="L149" t="str">
            <v>331CAGW</v>
          </cell>
          <cell r="M149">
            <v>0</v>
          </cell>
          <cell r="N149">
            <v>0</v>
          </cell>
          <cell r="O149">
            <v>269061.27964928577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540CAGE</v>
          </cell>
          <cell r="B150">
            <v>540</v>
          </cell>
          <cell r="C150" t="str">
            <v>CAGE</v>
          </cell>
          <cell r="D150">
            <v>72596.61</v>
          </cell>
          <cell r="F150" t="str">
            <v>540CAGE</v>
          </cell>
          <cell r="G150">
            <v>540</v>
          </cell>
          <cell r="H150" t="str">
            <v>CAGE</v>
          </cell>
          <cell r="I150">
            <v>72596.61</v>
          </cell>
          <cell r="L150" t="str">
            <v>332CAGE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540CAGW</v>
          </cell>
          <cell r="B151">
            <v>540</v>
          </cell>
          <cell r="C151" t="str">
            <v>CAGW</v>
          </cell>
          <cell r="D151">
            <v>1241514.4099999999</v>
          </cell>
          <cell r="F151" t="str">
            <v>540CAGW</v>
          </cell>
          <cell r="G151">
            <v>540</v>
          </cell>
          <cell r="H151" t="str">
            <v>CAGW</v>
          </cell>
          <cell r="I151">
            <v>1241514.4099999999</v>
          </cell>
          <cell r="L151" t="str">
            <v>332CAGW</v>
          </cell>
          <cell r="M151">
            <v>0</v>
          </cell>
          <cell r="N151">
            <v>0</v>
          </cell>
          <cell r="O151">
            <v>-170363365.56590402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541CAGW</v>
          </cell>
          <cell r="B152">
            <v>541</v>
          </cell>
          <cell r="C152" t="str">
            <v>CAGW</v>
          </cell>
          <cell r="D152">
            <v>469.88</v>
          </cell>
          <cell r="F152" t="str">
            <v>541CAGW</v>
          </cell>
          <cell r="G152">
            <v>541</v>
          </cell>
          <cell r="H152" t="str">
            <v>CAGW</v>
          </cell>
          <cell r="I152">
            <v>469.88</v>
          </cell>
          <cell r="L152" t="str">
            <v>332SG</v>
          </cell>
          <cell r="M152">
            <v>0</v>
          </cell>
          <cell r="N152">
            <v>0</v>
          </cell>
          <cell r="O152">
            <v>80540695.980197445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542CAGE</v>
          </cell>
          <cell r="B153">
            <v>542</v>
          </cell>
          <cell r="C153" t="str">
            <v>CAGE</v>
          </cell>
          <cell r="D153">
            <v>26209.040000000001</v>
          </cell>
          <cell r="F153" t="str">
            <v>542CAGE</v>
          </cell>
          <cell r="G153">
            <v>542</v>
          </cell>
          <cell r="H153" t="str">
            <v>CAGE</v>
          </cell>
          <cell r="I153">
            <v>26209.040000000001</v>
          </cell>
          <cell r="L153" t="str">
            <v>333CAGE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542CAGW</v>
          </cell>
          <cell r="B154">
            <v>542</v>
          </cell>
          <cell r="C154" t="str">
            <v>CAGW</v>
          </cell>
          <cell r="D154">
            <v>487432.88</v>
          </cell>
          <cell r="F154" t="str">
            <v>542CAGW</v>
          </cell>
          <cell r="G154">
            <v>542</v>
          </cell>
          <cell r="H154" t="str">
            <v>CAGW</v>
          </cell>
          <cell r="I154">
            <v>487432.88</v>
          </cell>
          <cell r="L154" t="str">
            <v>333CAGW</v>
          </cell>
          <cell r="M154">
            <v>0</v>
          </cell>
          <cell r="N154">
            <v>0</v>
          </cell>
          <cell r="O154">
            <v>417390.50933812233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543CAGE</v>
          </cell>
          <cell r="B155">
            <v>543</v>
          </cell>
          <cell r="C155" t="str">
            <v>CAGE</v>
          </cell>
          <cell r="D155">
            <v>633189.34</v>
          </cell>
          <cell r="F155" t="str">
            <v>543CAGE</v>
          </cell>
          <cell r="G155">
            <v>543</v>
          </cell>
          <cell r="H155" t="str">
            <v>CAGE</v>
          </cell>
          <cell r="I155">
            <v>633189.34</v>
          </cell>
          <cell r="L155" t="str">
            <v>334CAGE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543CAGW</v>
          </cell>
          <cell r="B156">
            <v>543</v>
          </cell>
          <cell r="C156" t="str">
            <v>CAGW</v>
          </cell>
          <cell r="D156">
            <v>938389.94</v>
          </cell>
          <cell r="F156" t="str">
            <v>543CAGW</v>
          </cell>
          <cell r="G156">
            <v>543</v>
          </cell>
          <cell r="H156" t="str">
            <v>CAGW</v>
          </cell>
          <cell r="I156">
            <v>938389.94</v>
          </cell>
          <cell r="L156" t="str">
            <v>334CAGW</v>
          </cell>
          <cell r="M156">
            <v>0</v>
          </cell>
          <cell r="N156">
            <v>0</v>
          </cell>
          <cell r="O156">
            <v>71620.698611643777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544CAGE</v>
          </cell>
          <cell r="B157">
            <v>544</v>
          </cell>
          <cell r="C157" t="str">
            <v>CAGE</v>
          </cell>
          <cell r="D157">
            <v>298436.12</v>
          </cell>
          <cell r="F157" t="str">
            <v>544CAGE</v>
          </cell>
          <cell r="G157">
            <v>544</v>
          </cell>
          <cell r="H157" t="str">
            <v>CAGE</v>
          </cell>
          <cell r="I157">
            <v>298436.12</v>
          </cell>
          <cell r="L157" t="str">
            <v>335CAGE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544CAGW</v>
          </cell>
          <cell r="B158">
            <v>544</v>
          </cell>
          <cell r="C158" t="str">
            <v>CAGW</v>
          </cell>
          <cell r="D158">
            <v>1695361.72</v>
          </cell>
          <cell r="F158" t="str">
            <v>544CAGW</v>
          </cell>
          <cell r="G158">
            <v>544</v>
          </cell>
          <cell r="H158" t="str">
            <v>CAGW</v>
          </cell>
          <cell r="I158">
            <v>1695361.72</v>
          </cell>
          <cell r="L158" t="str">
            <v>335CAGW</v>
          </cell>
          <cell r="M158">
            <v>0</v>
          </cell>
          <cell r="N158">
            <v>0</v>
          </cell>
          <cell r="O158">
            <v>16768.376409088469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545CAGE</v>
          </cell>
          <cell r="B159">
            <v>545</v>
          </cell>
          <cell r="C159" t="str">
            <v>CAGE</v>
          </cell>
          <cell r="D159">
            <v>729771.4</v>
          </cell>
          <cell r="F159" t="str">
            <v>545CAGE</v>
          </cell>
          <cell r="G159">
            <v>545</v>
          </cell>
          <cell r="H159" t="str">
            <v>CAGE</v>
          </cell>
          <cell r="I159">
            <v>729771.4</v>
          </cell>
          <cell r="L159" t="str">
            <v>336CAGE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545CAGW</v>
          </cell>
          <cell r="B160">
            <v>545</v>
          </cell>
          <cell r="C160" t="str">
            <v>CAGW</v>
          </cell>
          <cell r="D160">
            <v>3279117.99</v>
          </cell>
          <cell r="F160" t="str">
            <v>545CAGW</v>
          </cell>
          <cell r="G160">
            <v>545</v>
          </cell>
          <cell r="H160" t="str">
            <v>CAGW</v>
          </cell>
          <cell r="I160">
            <v>3279117.99</v>
          </cell>
          <cell r="L160" t="str">
            <v>336CAGW</v>
          </cell>
          <cell r="M160">
            <v>0</v>
          </cell>
          <cell r="N160">
            <v>0</v>
          </cell>
          <cell r="O160">
            <v>66752.538420945566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546CAGE</v>
          </cell>
          <cell r="B161">
            <v>546</v>
          </cell>
          <cell r="C161" t="str">
            <v>CAGE</v>
          </cell>
          <cell r="D161">
            <v>160760.15</v>
          </cell>
          <cell r="F161" t="str">
            <v>546CAGE</v>
          </cell>
          <cell r="G161">
            <v>546</v>
          </cell>
          <cell r="H161" t="str">
            <v>CAGE</v>
          </cell>
          <cell r="I161">
            <v>160760.15</v>
          </cell>
          <cell r="L161" t="str">
            <v>340CAGW</v>
          </cell>
          <cell r="M161">
            <v>0</v>
          </cell>
          <cell r="N161">
            <v>0</v>
          </cell>
          <cell r="O161">
            <v>-1222.2395442700529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546CAGW</v>
          </cell>
          <cell r="B162">
            <v>546</v>
          </cell>
          <cell r="C162" t="str">
            <v>CAGW</v>
          </cell>
          <cell r="D162">
            <v>119654.83</v>
          </cell>
          <cell r="F162" t="str">
            <v>546CAGW</v>
          </cell>
          <cell r="G162">
            <v>546</v>
          </cell>
          <cell r="H162" t="str">
            <v>CAGW</v>
          </cell>
          <cell r="I162">
            <v>119654.83</v>
          </cell>
          <cell r="L162" t="str">
            <v>341CAGE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548CAGE</v>
          </cell>
          <cell r="B163">
            <v>548</v>
          </cell>
          <cell r="C163" t="str">
            <v>CAGE</v>
          </cell>
          <cell r="D163">
            <v>8530245.5299999993</v>
          </cell>
          <cell r="F163" t="str">
            <v>548CAGE</v>
          </cell>
          <cell r="G163">
            <v>548</v>
          </cell>
          <cell r="H163" t="str">
            <v>CAGE</v>
          </cell>
          <cell r="I163">
            <v>8530245.5299999993</v>
          </cell>
          <cell r="L163" t="str">
            <v>341CAGW</v>
          </cell>
          <cell r="M163">
            <v>0</v>
          </cell>
          <cell r="N163">
            <v>0</v>
          </cell>
          <cell r="O163">
            <v>12851.389671402907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548CAGW</v>
          </cell>
          <cell r="B164">
            <v>548</v>
          </cell>
          <cell r="C164" t="str">
            <v>CAGW</v>
          </cell>
          <cell r="D164">
            <v>9240465.3800000008</v>
          </cell>
          <cell r="F164" t="str">
            <v>548CAGW</v>
          </cell>
          <cell r="G164">
            <v>548</v>
          </cell>
          <cell r="H164" t="str">
            <v>CAGW</v>
          </cell>
          <cell r="I164">
            <v>9240465.3800000008</v>
          </cell>
          <cell r="L164" t="str">
            <v>343CAGE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549CAGE</v>
          </cell>
          <cell r="B165">
            <v>549</v>
          </cell>
          <cell r="C165" t="str">
            <v>CAGE</v>
          </cell>
          <cell r="D165">
            <v>2544625.42</v>
          </cell>
          <cell r="F165" t="str">
            <v>549CAGE</v>
          </cell>
          <cell r="G165">
            <v>549</v>
          </cell>
          <cell r="H165" t="str">
            <v>CAGE</v>
          </cell>
          <cell r="I165">
            <v>2544625.42</v>
          </cell>
          <cell r="L165" t="str">
            <v>343CAGW</v>
          </cell>
          <cell r="M165">
            <v>0</v>
          </cell>
          <cell r="N165">
            <v>0</v>
          </cell>
          <cell r="O165">
            <v>-159242971.35137928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549CAGW</v>
          </cell>
          <cell r="B166">
            <v>549</v>
          </cell>
          <cell r="C166" t="str">
            <v>CAGW</v>
          </cell>
          <cell r="D166">
            <v>1548101.64</v>
          </cell>
          <cell r="F166" t="str">
            <v>549CAGW</v>
          </cell>
          <cell r="G166">
            <v>549</v>
          </cell>
          <cell r="H166" t="str">
            <v>CAGW</v>
          </cell>
          <cell r="I166">
            <v>1548101.64</v>
          </cell>
          <cell r="L166" t="str">
            <v>343SG</v>
          </cell>
          <cell r="M166">
            <v>0</v>
          </cell>
          <cell r="N166">
            <v>0</v>
          </cell>
          <cell r="O166">
            <v>272522045.94683242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549OR</v>
          </cell>
          <cell r="B167">
            <v>549</v>
          </cell>
          <cell r="C167" t="str">
            <v>OR</v>
          </cell>
          <cell r="D167">
            <v>96122.28</v>
          </cell>
          <cell r="F167" t="str">
            <v>549OR</v>
          </cell>
          <cell r="G167">
            <v>549</v>
          </cell>
          <cell r="H167" t="str">
            <v>OR</v>
          </cell>
          <cell r="I167">
            <v>96122.28</v>
          </cell>
          <cell r="L167" t="str">
            <v>344CAGE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549SG</v>
          </cell>
          <cell r="B168">
            <v>549</v>
          </cell>
          <cell r="C168" t="str">
            <v>SG</v>
          </cell>
          <cell r="D168">
            <v>1020108.87</v>
          </cell>
          <cell r="F168" t="str">
            <v>549SG</v>
          </cell>
          <cell r="G168">
            <v>549</v>
          </cell>
          <cell r="H168" t="str">
            <v>SG</v>
          </cell>
          <cell r="I168">
            <v>1020108.87</v>
          </cell>
          <cell r="L168" t="str">
            <v>344CAGW</v>
          </cell>
          <cell r="M168">
            <v>0</v>
          </cell>
          <cell r="N168">
            <v>0</v>
          </cell>
          <cell r="O168">
            <v>813.93738257094992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550CAGE</v>
          </cell>
          <cell r="B169">
            <v>550</v>
          </cell>
          <cell r="C169" t="str">
            <v>CAGE</v>
          </cell>
          <cell r="D169">
            <v>1744352.04</v>
          </cell>
          <cell r="F169" t="str">
            <v>550CAGE</v>
          </cell>
          <cell r="G169">
            <v>550</v>
          </cell>
          <cell r="H169" t="str">
            <v>CAGE</v>
          </cell>
          <cell r="I169">
            <v>1744352.04</v>
          </cell>
          <cell r="L169" t="str">
            <v>345CAGE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550CAGW</v>
          </cell>
          <cell r="B170">
            <v>550</v>
          </cell>
          <cell r="C170" t="str">
            <v>CAGW</v>
          </cell>
          <cell r="D170">
            <v>1862488.42</v>
          </cell>
          <cell r="F170" t="str">
            <v>550CAGW</v>
          </cell>
          <cell r="G170">
            <v>550</v>
          </cell>
          <cell r="H170" t="str">
            <v>CAGW</v>
          </cell>
          <cell r="I170">
            <v>1862488.42</v>
          </cell>
          <cell r="L170" t="str">
            <v>345CAGW</v>
          </cell>
          <cell r="M170">
            <v>0</v>
          </cell>
          <cell r="N170">
            <v>0</v>
          </cell>
          <cell r="O170">
            <v>20155.726586297278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550OR</v>
          </cell>
          <cell r="B171">
            <v>550</v>
          </cell>
          <cell r="C171" t="str">
            <v>OR</v>
          </cell>
          <cell r="D171">
            <v>288047.02</v>
          </cell>
          <cell r="F171" t="str">
            <v>550OR</v>
          </cell>
          <cell r="G171">
            <v>550</v>
          </cell>
          <cell r="H171" t="str">
            <v>OR</v>
          </cell>
          <cell r="I171">
            <v>288047.02</v>
          </cell>
          <cell r="L171" t="str">
            <v>346CAGW</v>
          </cell>
          <cell r="M171">
            <v>0</v>
          </cell>
          <cell r="N171">
            <v>0</v>
          </cell>
          <cell r="O171">
            <v>1256.447036712615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550SG</v>
          </cell>
          <cell r="B172">
            <v>550</v>
          </cell>
          <cell r="C172" t="str">
            <v>SG</v>
          </cell>
          <cell r="D172">
            <v>39498.769999999997</v>
          </cell>
          <cell r="F172" t="str">
            <v>550SG</v>
          </cell>
          <cell r="G172">
            <v>550</v>
          </cell>
          <cell r="H172" t="str">
            <v>SG</v>
          </cell>
          <cell r="I172">
            <v>39498.769999999997</v>
          </cell>
          <cell r="L172" t="str">
            <v>350CAGE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552CAGE</v>
          </cell>
          <cell r="B173">
            <v>552</v>
          </cell>
          <cell r="C173" t="str">
            <v>CAGE</v>
          </cell>
          <cell r="D173">
            <v>2904133.11</v>
          </cell>
          <cell r="F173" t="str">
            <v>552CAGE</v>
          </cell>
          <cell r="G173">
            <v>552</v>
          </cell>
          <cell r="H173" t="str">
            <v>CAGE</v>
          </cell>
          <cell r="I173">
            <v>2904133.11</v>
          </cell>
          <cell r="L173" t="str">
            <v>350CAGW</v>
          </cell>
          <cell r="M173">
            <v>0</v>
          </cell>
          <cell r="N173">
            <v>0</v>
          </cell>
          <cell r="O173">
            <v>14004.933008060449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552CAGW</v>
          </cell>
          <cell r="B174">
            <v>552</v>
          </cell>
          <cell r="C174" t="str">
            <v>CAGW</v>
          </cell>
          <cell r="D174">
            <v>25928.91</v>
          </cell>
          <cell r="F174" t="str">
            <v>552CAGW</v>
          </cell>
          <cell r="G174">
            <v>552</v>
          </cell>
          <cell r="H174" t="str">
            <v>CAGW</v>
          </cell>
          <cell r="I174">
            <v>25928.91</v>
          </cell>
          <cell r="L174" t="str">
            <v>352CAGE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553CAGE</v>
          </cell>
          <cell r="B175">
            <v>553</v>
          </cell>
          <cell r="C175" t="str">
            <v>CAGE</v>
          </cell>
          <cell r="D175">
            <v>9905700.5</v>
          </cell>
          <cell r="F175" t="str">
            <v>553CAGE</v>
          </cell>
          <cell r="G175">
            <v>553</v>
          </cell>
          <cell r="H175" t="str">
            <v>CAGE</v>
          </cell>
          <cell r="I175">
            <v>9905700.5</v>
          </cell>
          <cell r="L175" t="str">
            <v>352CAGW</v>
          </cell>
          <cell r="M175">
            <v>0</v>
          </cell>
          <cell r="N175">
            <v>0</v>
          </cell>
          <cell r="O175">
            <v>766824.74135574745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553CAGW</v>
          </cell>
          <cell r="B176">
            <v>553</v>
          </cell>
          <cell r="C176" t="str">
            <v>CAGW</v>
          </cell>
          <cell r="D176">
            <v>4790561.63</v>
          </cell>
          <cell r="F176" t="str">
            <v>553CAGW</v>
          </cell>
          <cell r="G176">
            <v>553</v>
          </cell>
          <cell r="H176" t="str">
            <v>CAGW</v>
          </cell>
          <cell r="I176">
            <v>4790561.63</v>
          </cell>
          <cell r="L176" t="str">
            <v>353CAGE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554CAGE</v>
          </cell>
          <cell r="B177">
            <v>554</v>
          </cell>
          <cell r="C177" t="str">
            <v>CAGE</v>
          </cell>
          <cell r="D177">
            <v>1010814.88</v>
          </cell>
          <cell r="F177" t="str">
            <v>554CAGE</v>
          </cell>
          <cell r="G177">
            <v>554</v>
          </cell>
          <cell r="H177" t="str">
            <v>CAGE</v>
          </cell>
          <cell r="I177">
            <v>1010814.88</v>
          </cell>
          <cell r="L177" t="str">
            <v>353CAGW</v>
          </cell>
          <cell r="M177">
            <v>0</v>
          </cell>
          <cell r="N177">
            <v>0</v>
          </cell>
          <cell r="O177">
            <v>-358982154.76887274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554CAGW</v>
          </cell>
          <cell r="B178">
            <v>554</v>
          </cell>
          <cell r="C178" t="str">
            <v>CAGW</v>
          </cell>
          <cell r="D178">
            <v>232733.36</v>
          </cell>
          <cell r="F178" t="str">
            <v>554CAGW</v>
          </cell>
          <cell r="G178">
            <v>554</v>
          </cell>
          <cell r="H178" t="str">
            <v>CAGW</v>
          </cell>
          <cell r="I178">
            <v>232733.36</v>
          </cell>
          <cell r="L178" t="str">
            <v>353JBG</v>
          </cell>
          <cell r="M178">
            <v>0</v>
          </cell>
          <cell r="N178">
            <v>0</v>
          </cell>
          <cell r="O178">
            <v>-19907085.024604123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555OTHER</v>
          </cell>
          <cell r="B179">
            <v>555</v>
          </cell>
          <cell r="C179" t="str">
            <v>OTHER</v>
          </cell>
          <cell r="D179">
            <v>-70283657.49000001</v>
          </cell>
          <cell r="F179" t="str">
            <v>555OTHER</v>
          </cell>
          <cell r="G179">
            <v>555</v>
          </cell>
          <cell r="H179" t="str">
            <v>OTHER</v>
          </cell>
          <cell r="I179">
            <v>-70283657.49000001</v>
          </cell>
          <cell r="L179" t="str">
            <v>353SG</v>
          </cell>
          <cell r="M179">
            <v>0</v>
          </cell>
          <cell r="N179">
            <v>0</v>
          </cell>
          <cell r="O179">
            <v>522624373.65324944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556SG</v>
          </cell>
          <cell r="B180">
            <v>556</v>
          </cell>
          <cell r="C180" t="str">
            <v>SG</v>
          </cell>
          <cell r="D180">
            <v>909956.53</v>
          </cell>
          <cell r="F180" t="str">
            <v>556SG</v>
          </cell>
          <cell r="G180">
            <v>556</v>
          </cell>
          <cell r="H180" t="str">
            <v>SG</v>
          </cell>
          <cell r="I180">
            <v>909956.53</v>
          </cell>
          <cell r="L180" t="str">
            <v>354CAGE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557CAGE</v>
          </cell>
          <cell r="B181">
            <v>557</v>
          </cell>
          <cell r="C181" t="str">
            <v>CAGE</v>
          </cell>
          <cell r="D181">
            <v>7198186.4100000001</v>
          </cell>
          <cell r="F181" t="str">
            <v>557CAGE</v>
          </cell>
          <cell r="G181">
            <v>557</v>
          </cell>
          <cell r="H181" t="str">
            <v>CAGE</v>
          </cell>
          <cell r="I181">
            <v>7198186.4100000001</v>
          </cell>
          <cell r="L181" t="str">
            <v>354CAGW</v>
          </cell>
          <cell r="M181">
            <v>0</v>
          </cell>
          <cell r="N181">
            <v>0</v>
          </cell>
          <cell r="O181">
            <v>3405684.0314662089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557CAGW</v>
          </cell>
          <cell r="B182">
            <v>557</v>
          </cell>
          <cell r="C182" t="str">
            <v>CAGW</v>
          </cell>
          <cell r="D182">
            <v>237385.28</v>
          </cell>
          <cell r="F182" t="str">
            <v>557CAGW</v>
          </cell>
          <cell r="G182">
            <v>557</v>
          </cell>
          <cell r="H182" t="str">
            <v>CAGW</v>
          </cell>
          <cell r="I182">
            <v>237385.28</v>
          </cell>
          <cell r="L182" t="str">
            <v>354JBG</v>
          </cell>
          <cell r="M182">
            <v>0</v>
          </cell>
          <cell r="N182">
            <v>0</v>
          </cell>
          <cell r="O182">
            <v>1388788.222514682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557ID</v>
          </cell>
          <cell r="B183">
            <v>557</v>
          </cell>
          <cell r="C183" t="str">
            <v>ID</v>
          </cell>
          <cell r="D183">
            <v>3757166.29</v>
          </cell>
          <cell r="F183" t="str">
            <v>557ID</v>
          </cell>
          <cell r="G183">
            <v>557</v>
          </cell>
          <cell r="H183" t="str">
            <v>ID</v>
          </cell>
          <cell r="I183">
            <v>3757166.29</v>
          </cell>
          <cell r="L183" t="str">
            <v>355CAGE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557JBE</v>
          </cell>
          <cell r="B184">
            <v>557</v>
          </cell>
          <cell r="C184" t="str">
            <v>JBE</v>
          </cell>
          <cell r="D184">
            <v>9183.52</v>
          </cell>
          <cell r="F184" t="str">
            <v>557JBE</v>
          </cell>
          <cell r="G184">
            <v>557</v>
          </cell>
          <cell r="H184" t="str">
            <v>JBE</v>
          </cell>
          <cell r="I184">
            <v>9183.52</v>
          </cell>
          <cell r="L184" t="str">
            <v>355CAGW</v>
          </cell>
          <cell r="M184">
            <v>0</v>
          </cell>
          <cell r="N184">
            <v>0</v>
          </cell>
          <cell r="O184">
            <v>35760263.179379657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557JBG</v>
          </cell>
          <cell r="B185">
            <v>557</v>
          </cell>
          <cell r="C185" t="str">
            <v>JBG</v>
          </cell>
          <cell r="D185">
            <v>1884023.41</v>
          </cell>
          <cell r="F185" t="str">
            <v>557JBG</v>
          </cell>
          <cell r="G185">
            <v>557</v>
          </cell>
          <cell r="H185" t="str">
            <v>JBG</v>
          </cell>
          <cell r="I185">
            <v>1884023.41</v>
          </cell>
          <cell r="L185" t="str">
            <v>355JBG</v>
          </cell>
          <cell r="M185">
            <v>0</v>
          </cell>
          <cell r="N185">
            <v>0</v>
          </cell>
          <cell r="O185">
            <v>-72885.484262367274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557OR</v>
          </cell>
          <cell r="B186">
            <v>557</v>
          </cell>
          <cell r="C186" t="str">
            <v>OR</v>
          </cell>
          <cell r="D186">
            <v>1682581.69</v>
          </cell>
          <cell r="F186" t="str">
            <v>557OR</v>
          </cell>
          <cell r="G186">
            <v>557</v>
          </cell>
          <cell r="H186" t="str">
            <v>OR</v>
          </cell>
          <cell r="I186">
            <v>1682581.69</v>
          </cell>
          <cell r="L186" t="str">
            <v>355SG</v>
          </cell>
          <cell r="M186">
            <v>0</v>
          </cell>
          <cell r="N186">
            <v>0</v>
          </cell>
          <cell r="O186">
            <v>61027109.366732419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557SG</v>
          </cell>
          <cell r="B187">
            <v>557</v>
          </cell>
          <cell r="C187" t="str">
            <v>SG</v>
          </cell>
          <cell r="D187">
            <v>26559611.530000001</v>
          </cell>
          <cell r="F187" t="str">
            <v>557SG</v>
          </cell>
          <cell r="G187">
            <v>557</v>
          </cell>
          <cell r="H187" t="str">
            <v>SG</v>
          </cell>
          <cell r="I187">
            <v>26559611.530000001</v>
          </cell>
          <cell r="L187" t="str">
            <v>356CAGE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557UT</v>
          </cell>
          <cell r="B188">
            <v>557</v>
          </cell>
          <cell r="C188" t="str">
            <v>UT</v>
          </cell>
          <cell r="D188">
            <v>24375.040000000001</v>
          </cell>
          <cell r="F188" t="str">
            <v>557UT</v>
          </cell>
          <cell r="G188">
            <v>557</v>
          </cell>
          <cell r="H188" t="str">
            <v>UT</v>
          </cell>
          <cell r="I188">
            <v>24375.040000000001</v>
          </cell>
          <cell r="L188" t="str">
            <v>356CAGW</v>
          </cell>
          <cell r="M188">
            <v>0</v>
          </cell>
          <cell r="N188">
            <v>0</v>
          </cell>
          <cell r="O188">
            <v>4925737.6410503406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557WA</v>
          </cell>
          <cell r="B189">
            <v>557</v>
          </cell>
          <cell r="C189" t="str">
            <v>WA</v>
          </cell>
          <cell r="D189">
            <v>0</v>
          </cell>
          <cell r="F189" t="str">
            <v>557WA</v>
          </cell>
          <cell r="G189">
            <v>557</v>
          </cell>
          <cell r="H189" t="str">
            <v>WA</v>
          </cell>
          <cell r="I189">
            <v>0</v>
          </cell>
          <cell r="L189" t="str">
            <v>356JBG</v>
          </cell>
          <cell r="M189">
            <v>0</v>
          </cell>
          <cell r="N189">
            <v>0</v>
          </cell>
          <cell r="O189">
            <v>1179154.1009444918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557WYU</v>
          </cell>
          <cell r="B190">
            <v>557</v>
          </cell>
          <cell r="C190" t="str">
            <v>WYU</v>
          </cell>
          <cell r="D190">
            <v>64913.4</v>
          </cell>
          <cell r="F190" t="str">
            <v>557WYU</v>
          </cell>
          <cell r="G190">
            <v>557</v>
          </cell>
          <cell r="H190" t="str">
            <v>WYU</v>
          </cell>
          <cell r="I190">
            <v>64913.4</v>
          </cell>
          <cell r="L190" t="str">
            <v>357CAGW</v>
          </cell>
          <cell r="M190">
            <v>0</v>
          </cell>
          <cell r="N190">
            <v>0</v>
          </cell>
          <cell r="O190">
            <v>50591.979304729022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560CAGE</v>
          </cell>
          <cell r="B191">
            <v>560</v>
          </cell>
          <cell r="C191" t="str">
            <v>CAGE</v>
          </cell>
          <cell r="D191">
            <v>512697.26</v>
          </cell>
          <cell r="F191" t="str">
            <v>560CAGE</v>
          </cell>
          <cell r="G191">
            <v>560</v>
          </cell>
          <cell r="H191" t="str">
            <v>CAGE</v>
          </cell>
          <cell r="I191">
            <v>512697.26</v>
          </cell>
          <cell r="L191" t="str">
            <v>360S</v>
          </cell>
          <cell r="M191">
            <v>0</v>
          </cell>
          <cell r="N191">
            <v>0</v>
          </cell>
          <cell r="O191">
            <v>251336.00246267638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560CAGW</v>
          </cell>
          <cell r="B192">
            <v>560</v>
          </cell>
          <cell r="C192" t="str">
            <v>CAGW</v>
          </cell>
          <cell r="D192">
            <v>242111.87</v>
          </cell>
          <cell r="F192" t="str">
            <v>560CAGW</v>
          </cell>
          <cell r="G192">
            <v>560</v>
          </cell>
          <cell r="H192" t="str">
            <v>CAGW</v>
          </cell>
          <cell r="I192">
            <v>242111.87</v>
          </cell>
          <cell r="L192" t="str">
            <v>361S</v>
          </cell>
          <cell r="M192">
            <v>0</v>
          </cell>
          <cell r="N192">
            <v>0</v>
          </cell>
          <cell r="O192">
            <v>1241687.3637456547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560SG</v>
          </cell>
          <cell r="B193">
            <v>560</v>
          </cell>
          <cell r="C193" t="str">
            <v>SG</v>
          </cell>
          <cell r="D193">
            <v>6534639.6600000001</v>
          </cell>
          <cell r="F193" t="str">
            <v>560SG</v>
          </cell>
          <cell r="G193">
            <v>560</v>
          </cell>
          <cell r="H193" t="str">
            <v>SG</v>
          </cell>
          <cell r="I193">
            <v>6534639.6600000001</v>
          </cell>
          <cell r="L193" t="str">
            <v>362S</v>
          </cell>
          <cell r="M193">
            <v>0</v>
          </cell>
          <cell r="N193">
            <v>0</v>
          </cell>
          <cell r="O193">
            <v>6971611.8312483244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561CAGE</v>
          </cell>
          <cell r="B194">
            <v>561</v>
          </cell>
          <cell r="C194" t="str">
            <v>CAGE</v>
          </cell>
          <cell r="D194">
            <v>1934070.24</v>
          </cell>
          <cell r="F194" t="str">
            <v>561CAGE</v>
          </cell>
          <cell r="G194">
            <v>561</v>
          </cell>
          <cell r="H194" t="str">
            <v>CAGE</v>
          </cell>
          <cell r="I194">
            <v>1934070.24</v>
          </cell>
          <cell r="L194" t="str">
            <v>364S</v>
          </cell>
          <cell r="M194">
            <v>0</v>
          </cell>
          <cell r="N194">
            <v>0</v>
          </cell>
          <cell r="O194">
            <v>6135061.7994108852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561CAGW</v>
          </cell>
          <cell r="B195">
            <v>561</v>
          </cell>
          <cell r="C195" t="str">
            <v>CAGW</v>
          </cell>
          <cell r="D195">
            <v>460333.51</v>
          </cell>
          <cell r="F195" t="str">
            <v>561CAGW</v>
          </cell>
          <cell r="G195">
            <v>561</v>
          </cell>
          <cell r="H195" t="str">
            <v>CAGW</v>
          </cell>
          <cell r="I195">
            <v>460333.51</v>
          </cell>
          <cell r="L195" t="str">
            <v>365S</v>
          </cell>
          <cell r="M195">
            <v>0</v>
          </cell>
          <cell r="N195">
            <v>0</v>
          </cell>
          <cell r="O195">
            <v>4141591.0594474897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561JBG</v>
          </cell>
          <cell r="B196">
            <v>561</v>
          </cell>
          <cell r="C196" t="str">
            <v>JBG</v>
          </cell>
          <cell r="D196">
            <v>0.01</v>
          </cell>
          <cell r="F196" t="str">
            <v>561JBG</v>
          </cell>
          <cell r="G196">
            <v>561</v>
          </cell>
          <cell r="H196" t="str">
            <v>JBG</v>
          </cell>
          <cell r="I196">
            <v>0.01</v>
          </cell>
          <cell r="L196" t="str">
            <v>366S</v>
          </cell>
          <cell r="M196">
            <v>0</v>
          </cell>
          <cell r="N196">
            <v>0</v>
          </cell>
          <cell r="O196">
            <v>1707941.5386615894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561SG</v>
          </cell>
          <cell r="B197">
            <v>561</v>
          </cell>
          <cell r="C197" t="str">
            <v>SG</v>
          </cell>
          <cell r="D197">
            <v>17602975.050000001</v>
          </cell>
          <cell r="F197" t="str">
            <v>561SG</v>
          </cell>
          <cell r="G197">
            <v>561</v>
          </cell>
          <cell r="H197" t="str">
            <v>SG</v>
          </cell>
          <cell r="I197">
            <v>17602975.050000001</v>
          </cell>
          <cell r="L197" t="str">
            <v>367S</v>
          </cell>
          <cell r="M197">
            <v>0</v>
          </cell>
          <cell r="N197">
            <v>0</v>
          </cell>
          <cell r="O197">
            <v>4083368.7310989844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562CAGE</v>
          </cell>
          <cell r="B198">
            <v>562</v>
          </cell>
          <cell r="C198" t="str">
            <v>CAGE</v>
          </cell>
          <cell r="D198">
            <v>2077494.31</v>
          </cell>
          <cell r="F198" t="str">
            <v>562CAGE</v>
          </cell>
          <cell r="G198">
            <v>562</v>
          </cell>
          <cell r="H198" t="str">
            <v>CAGE</v>
          </cell>
          <cell r="I198">
            <v>2077494.31</v>
          </cell>
          <cell r="L198" t="str">
            <v>368S</v>
          </cell>
          <cell r="M198">
            <v>0</v>
          </cell>
          <cell r="N198">
            <v>0</v>
          </cell>
          <cell r="O198">
            <v>6736794.2603693958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562CAGW</v>
          </cell>
          <cell r="B199">
            <v>562</v>
          </cell>
          <cell r="C199" t="str">
            <v>CAGW</v>
          </cell>
          <cell r="D199">
            <v>625702.88</v>
          </cell>
          <cell r="F199" t="str">
            <v>562CAGW</v>
          </cell>
          <cell r="G199">
            <v>562</v>
          </cell>
          <cell r="H199" t="str">
            <v>CAGW</v>
          </cell>
          <cell r="I199">
            <v>625702.88</v>
          </cell>
          <cell r="L199" t="str">
            <v>369S</v>
          </cell>
          <cell r="M199">
            <v>0</v>
          </cell>
          <cell r="N199">
            <v>0</v>
          </cell>
          <cell r="O199">
            <v>4477580.1464523152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562JBG</v>
          </cell>
          <cell r="B200">
            <v>562</v>
          </cell>
          <cell r="C200" t="str">
            <v>JBG</v>
          </cell>
          <cell r="D200">
            <v>69705.960000000006</v>
          </cell>
          <cell r="F200" t="str">
            <v>562JBG</v>
          </cell>
          <cell r="G200">
            <v>562</v>
          </cell>
          <cell r="H200" t="str">
            <v>JBG</v>
          </cell>
          <cell r="I200">
            <v>69705.960000000006</v>
          </cell>
          <cell r="L200" t="str">
            <v>370S</v>
          </cell>
          <cell r="M200">
            <v>0</v>
          </cell>
          <cell r="N200">
            <v>0</v>
          </cell>
          <cell r="O200">
            <v>1127357.0516306469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562SG</v>
          </cell>
          <cell r="B201">
            <v>562</v>
          </cell>
          <cell r="C201" t="str">
            <v>SG</v>
          </cell>
          <cell r="D201">
            <v>15851.63</v>
          </cell>
          <cell r="F201" t="str">
            <v>562SG</v>
          </cell>
          <cell r="G201">
            <v>562</v>
          </cell>
          <cell r="H201" t="str">
            <v>SG</v>
          </cell>
          <cell r="I201">
            <v>15851.63</v>
          </cell>
          <cell r="L201" t="str">
            <v>371S</v>
          </cell>
          <cell r="M201">
            <v>0</v>
          </cell>
          <cell r="N201">
            <v>0</v>
          </cell>
          <cell r="O201">
            <v>37031.467300862991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563CAGE</v>
          </cell>
          <cell r="B202">
            <v>563</v>
          </cell>
          <cell r="C202" t="str">
            <v>CAGE</v>
          </cell>
          <cell r="D202">
            <v>903205.7</v>
          </cell>
          <cell r="F202" t="str">
            <v>563CAGE</v>
          </cell>
          <cell r="G202">
            <v>563</v>
          </cell>
          <cell r="H202" t="str">
            <v>CAGE</v>
          </cell>
          <cell r="I202">
            <v>903205.7</v>
          </cell>
          <cell r="L202" t="str">
            <v>373S</v>
          </cell>
          <cell r="M202">
            <v>0</v>
          </cell>
          <cell r="N202">
            <v>0</v>
          </cell>
          <cell r="O202">
            <v>291591.21291234106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563CAGW</v>
          </cell>
          <cell r="B203">
            <v>563</v>
          </cell>
          <cell r="C203" t="str">
            <v>CAGW</v>
          </cell>
          <cell r="D203">
            <v>135203.97</v>
          </cell>
          <cell r="F203" t="str">
            <v>563CAGW</v>
          </cell>
          <cell r="G203">
            <v>563</v>
          </cell>
          <cell r="H203" t="str">
            <v>CAGW</v>
          </cell>
          <cell r="I203">
            <v>135203.97</v>
          </cell>
          <cell r="L203" t="str">
            <v>389S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566CAGE</v>
          </cell>
          <cell r="B204">
            <v>566</v>
          </cell>
          <cell r="C204" t="str">
            <v>CAGE</v>
          </cell>
          <cell r="D204">
            <v>429103.37</v>
          </cell>
          <cell r="F204" t="str">
            <v>566CAGE</v>
          </cell>
          <cell r="G204">
            <v>566</v>
          </cell>
          <cell r="H204" t="str">
            <v>CAGE</v>
          </cell>
          <cell r="I204">
            <v>429103.37</v>
          </cell>
          <cell r="L204" t="str">
            <v>390CAEE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566CAGW</v>
          </cell>
          <cell r="B205">
            <v>566</v>
          </cell>
          <cell r="C205" t="str">
            <v>CAGW</v>
          </cell>
          <cell r="D205">
            <v>81840.759999999995</v>
          </cell>
          <cell r="F205" t="str">
            <v>566CAGW</v>
          </cell>
          <cell r="G205">
            <v>566</v>
          </cell>
          <cell r="H205" t="str">
            <v>CAGW</v>
          </cell>
          <cell r="I205">
            <v>81840.759999999995</v>
          </cell>
          <cell r="L205" t="str">
            <v>390CAGW</v>
          </cell>
          <cell r="M205">
            <v>0</v>
          </cell>
          <cell r="N205">
            <v>0</v>
          </cell>
          <cell r="O205">
            <v>8.3626006734538763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566SG</v>
          </cell>
          <cell r="B206">
            <v>566</v>
          </cell>
          <cell r="C206" t="str">
            <v>SG</v>
          </cell>
          <cell r="D206">
            <v>2360754.0099999998</v>
          </cell>
          <cell r="F206" t="str">
            <v>566SG</v>
          </cell>
          <cell r="G206">
            <v>566</v>
          </cell>
          <cell r="H206" t="str">
            <v>SG</v>
          </cell>
          <cell r="I206">
            <v>2360754.0099999998</v>
          </cell>
          <cell r="L206" t="str">
            <v>390CN</v>
          </cell>
          <cell r="M206">
            <v>0</v>
          </cell>
          <cell r="N206">
            <v>0</v>
          </cell>
          <cell r="O206">
            <v>1667.7782433212644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567CAGE</v>
          </cell>
          <cell r="B207">
            <v>567</v>
          </cell>
          <cell r="C207" t="str">
            <v>CAGE</v>
          </cell>
          <cell r="D207">
            <v>1170291.55</v>
          </cell>
          <cell r="F207" t="str">
            <v>567CAGE</v>
          </cell>
          <cell r="G207">
            <v>567</v>
          </cell>
          <cell r="H207" t="str">
            <v>CAGE</v>
          </cell>
          <cell r="I207">
            <v>1170291.55</v>
          </cell>
          <cell r="L207" t="str">
            <v>390S</v>
          </cell>
          <cell r="M207">
            <v>0</v>
          </cell>
          <cell r="N207">
            <v>0</v>
          </cell>
          <cell r="O207">
            <v>39471.335833299905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567CAGW</v>
          </cell>
          <cell r="B208">
            <v>567</v>
          </cell>
          <cell r="C208" t="str">
            <v>CAGW</v>
          </cell>
          <cell r="D208">
            <v>933281.33</v>
          </cell>
          <cell r="F208" t="str">
            <v>567CAGW</v>
          </cell>
          <cell r="G208">
            <v>567</v>
          </cell>
          <cell r="H208" t="str">
            <v>CAGW</v>
          </cell>
          <cell r="I208">
            <v>933281.33</v>
          </cell>
          <cell r="L208" t="str">
            <v>390SO</v>
          </cell>
          <cell r="M208">
            <v>0</v>
          </cell>
          <cell r="N208">
            <v>0</v>
          </cell>
          <cell r="O208">
            <v>-3951.8804123534319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567JBG</v>
          </cell>
          <cell r="B209">
            <v>567</v>
          </cell>
          <cell r="C209" t="str">
            <v>JBG</v>
          </cell>
          <cell r="D209">
            <v>0</v>
          </cell>
          <cell r="F209" t="str">
            <v>567JBG</v>
          </cell>
          <cell r="G209">
            <v>567</v>
          </cell>
          <cell r="H209" t="str">
            <v>JBG</v>
          </cell>
          <cell r="I209">
            <v>0</v>
          </cell>
          <cell r="L209" t="str">
            <v>391CAEE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567SG</v>
          </cell>
          <cell r="B210">
            <v>567</v>
          </cell>
          <cell r="C210" t="str">
            <v>SG</v>
          </cell>
          <cell r="D210">
            <v>17692.650000000001</v>
          </cell>
          <cell r="F210" t="str">
            <v>567SG</v>
          </cell>
          <cell r="G210">
            <v>567</v>
          </cell>
          <cell r="H210" t="str">
            <v>SG</v>
          </cell>
          <cell r="I210">
            <v>17692.650000000001</v>
          </cell>
          <cell r="L210" t="str">
            <v>391CAGE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568CAGE</v>
          </cell>
          <cell r="B211">
            <v>568</v>
          </cell>
          <cell r="C211" t="str">
            <v>CAGE</v>
          </cell>
          <cell r="D211">
            <v>547228.66</v>
          </cell>
          <cell r="F211" t="str">
            <v>568CAGE</v>
          </cell>
          <cell r="G211">
            <v>568</v>
          </cell>
          <cell r="H211" t="str">
            <v>CAGE</v>
          </cell>
          <cell r="I211">
            <v>547228.66</v>
          </cell>
          <cell r="L211" t="str">
            <v>391CAGW</v>
          </cell>
          <cell r="M211">
            <v>0</v>
          </cell>
          <cell r="N211">
            <v>0</v>
          </cell>
          <cell r="O211">
            <v>-8465.6671906866995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568CAGW</v>
          </cell>
          <cell r="B212">
            <v>568</v>
          </cell>
          <cell r="C212" t="str">
            <v>CAGW</v>
          </cell>
          <cell r="D212">
            <v>225269.54</v>
          </cell>
          <cell r="F212" t="str">
            <v>568CAGW</v>
          </cell>
          <cell r="G212">
            <v>568</v>
          </cell>
          <cell r="H212" t="str">
            <v>CAGW</v>
          </cell>
          <cell r="I212">
            <v>225269.54</v>
          </cell>
          <cell r="L212" t="str">
            <v>391CN</v>
          </cell>
          <cell r="M212">
            <v>0</v>
          </cell>
          <cell r="N212">
            <v>0</v>
          </cell>
          <cell r="O212">
            <v>-38145.992890323432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568SG</v>
          </cell>
          <cell r="B213">
            <v>568</v>
          </cell>
          <cell r="C213" t="str">
            <v>SG</v>
          </cell>
          <cell r="D213">
            <v>577948.63</v>
          </cell>
          <cell r="F213" t="str">
            <v>568SG</v>
          </cell>
          <cell r="G213">
            <v>568</v>
          </cell>
          <cell r="H213" t="str">
            <v>SG</v>
          </cell>
          <cell r="I213">
            <v>577948.63</v>
          </cell>
          <cell r="L213" t="str">
            <v>391JBG</v>
          </cell>
          <cell r="M213">
            <v>0</v>
          </cell>
          <cell r="N213">
            <v>0</v>
          </cell>
          <cell r="O213">
            <v>1706.4832652768814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569CAGE</v>
          </cell>
          <cell r="B214">
            <v>569</v>
          </cell>
          <cell r="C214" t="str">
            <v>CAGE</v>
          </cell>
          <cell r="D214">
            <v>136544.95000000001</v>
          </cell>
          <cell r="F214" t="str">
            <v>569CAGE</v>
          </cell>
          <cell r="G214">
            <v>569</v>
          </cell>
          <cell r="H214" t="str">
            <v>CAGE</v>
          </cell>
          <cell r="I214">
            <v>136544.95000000001</v>
          </cell>
          <cell r="L214" t="str">
            <v>391S</v>
          </cell>
          <cell r="M214">
            <v>0</v>
          </cell>
          <cell r="N214">
            <v>0</v>
          </cell>
          <cell r="O214">
            <v>-12622.293750000012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569CAGW</v>
          </cell>
          <cell r="B215">
            <v>569</v>
          </cell>
          <cell r="C215" t="str">
            <v>CAGW</v>
          </cell>
          <cell r="D215">
            <v>370264.08</v>
          </cell>
          <cell r="F215" t="str">
            <v>569CAGW</v>
          </cell>
          <cell r="G215">
            <v>569</v>
          </cell>
          <cell r="H215" t="str">
            <v>CAGW</v>
          </cell>
          <cell r="I215">
            <v>370264.08</v>
          </cell>
          <cell r="L215" t="str">
            <v>391SO</v>
          </cell>
          <cell r="M215">
            <v>0</v>
          </cell>
          <cell r="N215">
            <v>0</v>
          </cell>
          <cell r="O215">
            <v>-728309.17768904718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569JBG</v>
          </cell>
          <cell r="B216">
            <v>569</v>
          </cell>
          <cell r="C216" t="str">
            <v>JBG</v>
          </cell>
          <cell r="D216">
            <v>0</v>
          </cell>
          <cell r="F216" t="str">
            <v>569JBG</v>
          </cell>
          <cell r="G216">
            <v>569</v>
          </cell>
          <cell r="H216" t="str">
            <v>JBG</v>
          </cell>
          <cell r="I216">
            <v>0</v>
          </cell>
          <cell r="L216" t="str">
            <v>392CAEE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569SG</v>
          </cell>
          <cell r="B217">
            <v>569</v>
          </cell>
          <cell r="C217" t="str">
            <v>SG</v>
          </cell>
          <cell r="D217">
            <v>5299750.96</v>
          </cell>
          <cell r="F217" t="str">
            <v>569SG</v>
          </cell>
          <cell r="G217">
            <v>569</v>
          </cell>
          <cell r="H217" t="str">
            <v>SG</v>
          </cell>
          <cell r="I217">
            <v>5299750.96</v>
          </cell>
          <cell r="L217" t="str">
            <v>392CAGE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570CAGE</v>
          </cell>
          <cell r="B218">
            <v>570</v>
          </cell>
          <cell r="C218" t="str">
            <v>CAGE</v>
          </cell>
          <cell r="D218">
            <v>8784478.7799999993</v>
          </cell>
          <cell r="F218" t="str">
            <v>570CAGE</v>
          </cell>
          <cell r="G218">
            <v>570</v>
          </cell>
          <cell r="H218" t="str">
            <v>CAGE</v>
          </cell>
          <cell r="I218">
            <v>8784478.7799999993</v>
          </cell>
          <cell r="L218" t="str">
            <v>392CAGW</v>
          </cell>
          <cell r="M218">
            <v>0</v>
          </cell>
          <cell r="N218">
            <v>0</v>
          </cell>
          <cell r="O218">
            <v>15881.806599564268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570CAGW</v>
          </cell>
          <cell r="B219">
            <v>570</v>
          </cell>
          <cell r="C219" t="str">
            <v>CAGW</v>
          </cell>
          <cell r="D219">
            <v>2625089.13</v>
          </cell>
          <cell r="F219" t="str">
            <v>570CAGW</v>
          </cell>
          <cell r="G219">
            <v>570</v>
          </cell>
          <cell r="H219" t="str">
            <v>CAGW</v>
          </cell>
          <cell r="I219">
            <v>2625089.13</v>
          </cell>
          <cell r="L219" t="str">
            <v>392JBG</v>
          </cell>
          <cell r="M219">
            <v>0</v>
          </cell>
          <cell r="N219">
            <v>0</v>
          </cell>
          <cell r="O219">
            <v>17795.271333984168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570JBG</v>
          </cell>
          <cell r="B220">
            <v>570</v>
          </cell>
          <cell r="C220" t="str">
            <v>JBG</v>
          </cell>
          <cell r="D220">
            <v>115025.65</v>
          </cell>
          <cell r="F220" t="str">
            <v>570JBG</v>
          </cell>
          <cell r="G220">
            <v>570</v>
          </cell>
          <cell r="H220" t="str">
            <v>JBG</v>
          </cell>
          <cell r="I220">
            <v>115025.65</v>
          </cell>
          <cell r="L220" t="str">
            <v>392S</v>
          </cell>
          <cell r="M220">
            <v>0</v>
          </cell>
          <cell r="N220">
            <v>0</v>
          </cell>
          <cell r="O220">
            <v>-17785.099999999627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570SG</v>
          </cell>
          <cell r="B221">
            <v>570</v>
          </cell>
          <cell r="C221" t="str">
            <v>SG</v>
          </cell>
          <cell r="D221">
            <v>331698.07</v>
          </cell>
          <cell r="F221" t="str">
            <v>570SG</v>
          </cell>
          <cell r="G221">
            <v>570</v>
          </cell>
          <cell r="H221" t="str">
            <v>SG</v>
          </cell>
          <cell r="I221">
            <v>331698.07</v>
          </cell>
          <cell r="L221" t="str">
            <v>392SO</v>
          </cell>
          <cell r="M221">
            <v>0</v>
          </cell>
          <cell r="N221">
            <v>0</v>
          </cell>
          <cell r="O221">
            <v>-36735.284565170135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571CAGE</v>
          </cell>
          <cell r="B222">
            <v>571</v>
          </cell>
          <cell r="C222" t="str">
            <v>CAGE</v>
          </cell>
          <cell r="D222">
            <v>8398238.75</v>
          </cell>
          <cell r="F222" t="str">
            <v>571CAGE</v>
          </cell>
          <cell r="G222">
            <v>571</v>
          </cell>
          <cell r="H222" t="str">
            <v>CAGE</v>
          </cell>
          <cell r="I222">
            <v>8398238.75</v>
          </cell>
          <cell r="L222" t="str">
            <v>393CAGE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571CAGW</v>
          </cell>
          <cell r="B223">
            <v>571</v>
          </cell>
          <cell r="C223" t="str">
            <v>CAGW</v>
          </cell>
          <cell r="D223">
            <v>7788767.4800000004</v>
          </cell>
          <cell r="F223" t="str">
            <v>571CAGW</v>
          </cell>
          <cell r="G223">
            <v>571</v>
          </cell>
          <cell r="H223" t="str">
            <v>CAGW</v>
          </cell>
          <cell r="I223">
            <v>7788767.4800000004</v>
          </cell>
          <cell r="L223" t="str">
            <v>393CAGW</v>
          </cell>
          <cell r="M223">
            <v>0</v>
          </cell>
          <cell r="N223">
            <v>0</v>
          </cell>
          <cell r="O223">
            <v>5179.6581651639244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571JBG</v>
          </cell>
          <cell r="B224">
            <v>571</v>
          </cell>
          <cell r="C224" t="str">
            <v>JBG</v>
          </cell>
          <cell r="D224">
            <v>0</v>
          </cell>
          <cell r="F224" t="str">
            <v>571JBG</v>
          </cell>
          <cell r="G224">
            <v>571</v>
          </cell>
          <cell r="H224" t="str">
            <v>JBG</v>
          </cell>
          <cell r="I224">
            <v>0</v>
          </cell>
          <cell r="L224" t="str">
            <v>393JBG</v>
          </cell>
          <cell r="M224">
            <v>0</v>
          </cell>
          <cell r="N224">
            <v>0</v>
          </cell>
          <cell r="O224">
            <v>14840.640429474237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571SG</v>
          </cell>
          <cell r="B225">
            <v>571</v>
          </cell>
          <cell r="C225" t="str">
            <v>SG</v>
          </cell>
          <cell r="D225">
            <v>-31089.19</v>
          </cell>
          <cell r="F225" t="str">
            <v>571SG</v>
          </cell>
          <cell r="G225">
            <v>571</v>
          </cell>
          <cell r="H225" t="str">
            <v>SG</v>
          </cell>
          <cell r="I225">
            <v>-31089.19</v>
          </cell>
          <cell r="L225" t="str">
            <v>393S</v>
          </cell>
          <cell r="M225">
            <v>0</v>
          </cell>
          <cell r="N225">
            <v>0</v>
          </cell>
          <cell r="O225">
            <v>-20857.98541666707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572CAGE</v>
          </cell>
          <cell r="B226">
            <v>572</v>
          </cell>
          <cell r="C226" t="str">
            <v>CAGE</v>
          </cell>
          <cell r="D226">
            <v>26470.26</v>
          </cell>
          <cell r="F226" t="str">
            <v>572CAGE</v>
          </cell>
          <cell r="G226">
            <v>572</v>
          </cell>
          <cell r="H226" t="str">
            <v>CAGE</v>
          </cell>
          <cell r="I226">
            <v>26470.26</v>
          </cell>
          <cell r="L226" t="str">
            <v>393SO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572CAGW</v>
          </cell>
          <cell r="B227">
            <v>572</v>
          </cell>
          <cell r="C227" t="str">
            <v>CAGW</v>
          </cell>
          <cell r="D227">
            <v>11275.07</v>
          </cell>
          <cell r="F227" t="str">
            <v>572CAGW</v>
          </cell>
          <cell r="G227">
            <v>572</v>
          </cell>
          <cell r="H227" t="str">
            <v>CAGW</v>
          </cell>
          <cell r="I227">
            <v>11275.07</v>
          </cell>
          <cell r="L227" t="str">
            <v>394CAGE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572SG</v>
          </cell>
          <cell r="B228">
            <v>572</v>
          </cell>
          <cell r="C228" t="str">
            <v>SG</v>
          </cell>
          <cell r="D228">
            <v>0</v>
          </cell>
          <cell r="F228" t="str">
            <v>572SG</v>
          </cell>
          <cell r="G228">
            <v>572</v>
          </cell>
          <cell r="H228" t="str">
            <v>SG</v>
          </cell>
          <cell r="I228">
            <v>0</v>
          </cell>
          <cell r="L228" t="str">
            <v>394CAGW</v>
          </cell>
          <cell r="M228">
            <v>0</v>
          </cell>
          <cell r="N228">
            <v>0</v>
          </cell>
          <cell r="O228">
            <v>-13955.462348884263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573CAGE</v>
          </cell>
          <cell r="B229">
            <v>573</v>
          </cell>
          <cell r="C229" t="str">
            <v>CAGE</v>
          </cell>
          <cell r="D229">
            <v>52896.72</v>
          </cell>
          <cell r="F229" t="str">
            <v>573CAGE</v>
          </cell>
          <cell r="G229">
            <v>573</v>
          </cell>
          <cell r="H229" t="str">
            <v>CAGE</v>
          </cell>
          <cell r="I229">
            <v>52896.72</v>
          </cell>
          <cell r="L229" t="str">
            <v>394JBG</v>
          </cell>
          <cell r="M229">
            <v>0</v>
          </cell>
          <cell r="N229">
            <v>0</v>
          </cell>
          <cell r="O229">
            <v>9345.1539270673729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573SG</v>
          </cell>
          <cell r="B230">
            <v>573</v>
          </cell>
          <cell r="C230" t="str">
            <v>SG</v>
          </cell>
          <cell r="D230">
            <v>97902.29</v>
          </cell>
          <cell r="F230" t="str">
            <v>573SG</v>
          </cell>
          <cell r="G230">
            <v>573</v>
          </cell>
          <cell r="H230" t="str">
            <v>SG</v>
          </cell>
          <cell r="I230">
            <v>97902.29</v>
          </cell>
          <cell r="L230" t="str">
            <v>394S</v>
          </cell>
          <cell r="M230">
            <v>0</v>
          </cell>
          <cell r="N230">
            <v>0</v>
          </cell>
          <cell r="O230">
            <v>-51166.662916670088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580CA</v>
          </cell>
          <cell r="B231">
            <v>580</v>
          </cell>
          <cell r="C231" t="str">
            <v>CA</v>
          </cell>
          <cell r="D231">
            <v>46986.080000000002</v>
          </cell>
          <cell r="F231" t="str">
            <v>580CA</v>
          </cell>
          <cell r="G231">
            <v>580</v>
          </cell>
          <cell r="H231" t="str">
            <v>CA</v>
          </cell>
          <cell r="I231">
            <v>46986.080000000002</v>
          </cell>
          <cell r="L231" t="str">
            <v>394SO</v>
          </cell>
          <cell r="M231">
            <v>0</v>
          </cell>
          <cell r="N231">
            <v>0</v>
          </cell>
          <cell r="O231">
            <v>-31447.777369567637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580ID</v>
          </cell>
          <cell r="B232">
            <v>580</v>
          </cell>
          <cell r="C232" t="str">
            <v>ID</v>
          </cell>
          <cell r="D232">
            <v>31141.82</v>
          </cell>
          <cell r="F232" t="str">
            <v>580ID</v>
          </cell>
          <cell r="G232">
            <v>580</v>
          </cell>
          <cell r="H232" t="str">
            <v>ID</v>
          </cell>
          <cell r="I232">
            <v>31141.82</v>
          </cell>
          <cell r="L232" t="str">
            <v>395CAEE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580OR</v>
          </cell>
          <cell r="B233">
            <v>580</v>
          </cell>
          <cell r="C233" t="str">
            <v>OR</v>
          </cell>
          <cell r="D233">
            <v>308794.53000000003</v>
          </cell>
          <cell r="F233" t="str">
            <v>580OR</v>
          </cell>
          <cell r="G233">
            <v>580</v>
          </cell>
          <cell r="H233" t="str">
            <v>OR</v>
          </cell>
          <cell r="I233">
            <v>308794.53000000003</v>
          </cell>
          <cell r="L233" t="str">
            <v>395CAGE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580SNPD</v>
          </cell>
          <cell r="B234">
            <v>580</v>
          </cell>
          <cell r="C234" t="str">
            <v>SNPD</v>
          </cell>
          <cell r="D234">
            <v>7995339.2400000002</v>
          </cell>
          <cell r="F234" t="str">
            <v>580SNPD</v>
          </cell>
          <cell r="G234">
            <v>580</v>
          </cell>
          <cell r="H234" t="str">
            <v>SNPD</v>
          </cell>
          <cell r="I234">
            <v>7995339.2400000002</v>
          </cell>
          <cell r="L234" t="str">
            <v>395CAGW</v>
          </cell>
          <cell r="M234">
            <v>0</v>
          </cell>
          <cell r="N234">
            <v>0</v>
          </cell>
          <cell r="O234">
            <v>-642.3203029555126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580UT</v>
          </cell>
          <cell r="B235">
            <v>580</v>
          </cell>
          <cell r="C235" t="str">
            <v>UT</v>
          </cell>
          <cell r="D235">
            <v>424058.58</v>
          </cell>
          <cell r="F235" t="str">
            <v>580UT</v>
          </cell>
          <cell r="G235">
            <v>580</v>
          </cell>
          <cell r="H235" t="str">
            <v>UT</v>
          </cell>
          <cell r="I235">
            <v>424058.58</v>
          </cell>
          <cell r="L235" t="str">
            <v>395JBG</v>
          </cell>
          <cell r="M235">
            <v>0</v>
          </cell>
          <cell r="N235">
            <v>0</v>
          </cell>
          <cell r="O235">
            <v>6744.6922332296854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580WA</v>
          </cell>
          <cell r="B236">
            <v>580</v>
          </cell>
          <cell r="C236" t="str">
            <v>WA</v>
          </cell>
          <cell r="D236">
            <v>132982.87</v>
          </cell>
          <cell r="F236" t="str">
            <v>580WA</v>
          </cell>
          <cell r="G236">
            <v>580</v>
          </cell>
          <cell r="H236" t="str">
            <v>WA</v>
          </cell>
          <cell r="I236">
            <v>132982.87</v>
          </cell>
          <cell r="L236" t="str">
            <v>395S</v>
          </cell>
          <cell r="M236">
            <v>0</v>
          </cell>
          <cell r="N236">
            <v>0</v>
          </cell>
          <cell r="O236">
            <v>-9825.9304166699294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580WYP</v>
          </cell>
          <cell r="B237">
            <v>580</v>
          </cell>
          <cell r="C237" t="str">
            <v>WYP</v>
          </cell>
          <cell r="D237">
            <v>105395.17</v>
          </cell>
          <cell r="F237" t="str">
            <v>580WYP</v>
          </cell>
          <cell r="G237">
            <v>580</v>
          </cell>
          <cell r="H237" t="str">
            <v>WYP</v>
          </cell>
          <cell r="I237">
            <v>105395.17</v>
          </cell>
          <cell r="L237" t="str">
            <v>395SO</v>
          </cell>
          <cell r="M237">
            <v>0</v>
          </cell>
          <cell r="N237">
            <v>0</v>
          </cell>
          <cell r="O237">
            <v>9607.5074135934738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581ID</v>
          </cell>
          <cell r="B238">
            <v>581</v>
          </cell>
          <cell r="C238" t="str">
            <v>ID</v>
          </cell>
          <cell r="D238">
            <v>0</v>
          </cell>
          <cell r="F238" t="str">
            <v>581ID</v>
          </cell>
          <cell r="G238">
            <v>581</v>
          </cell>
          <cell r="H238" t="str">
            <v>ID</v>
          </cell>
          <cell r="I238">
            <v>0</v>
          </cell>
          <cell r="L238" t="str">
            <v>396CAEE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581SNPD</v>
          </cell>
          <cell r="B239">
            <v>581</v>
          </cell>
          <cell r="C239" t="str">
            <v>SNPD</v>
          </cell>
          <cell r="D239">
            <v>12174853.109999999</v>
          </cell>
          <cell r="F239" t="str">
            <v>581SNPD</v>
          </cell>
          <cell r="G239">
            <v>581</v>
          </cell>
          <cell r="H239" t="str">
            <v>SNPD</v>
          </cell>
          <cell r="I239">
            <v>12174853.109999999</v>
          </cell>
          <cell r="L239" t="str">
            <v>396CAGE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582CA</v>
          </cell>
          <cell r="B240">
            <v>582</v>
          </cell>
          <cell r="C240" t="str">
            <v>CA</v>
          </cell>
          <cell r="D240">
            <v>76394.13</v>
          </cell>
          <cell r="F240" t="str">
            <v>582CA</v>
          </cell>
          <cell r="G240">
            <v>582</v>
          </cell>
          <cell r="H240" t="str">
            <v>CA</v>
          </cell>
          <cell r="I240">
            <v>76394.13</v>
          </cell>
          <cell r="L240" t="str">
            <v>396CAGW</v>
          </cell>
          <cell r="M240">
            <v>0</v>
          </cell>
          <cell r="N240">
            <v>0</v>
          </cell>
          <cell r="O240">
            <v>-1151.1963674039575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582ID</v>
          </cell>
          <cell r="B241">
            <v>582</v>
          </cell>
          <cell r="C241" t="str">
            <v>ID</v>
          </cell>
          <cell r="D241">
            <v>594938.68999999994</v>
          </cell>
          <cell r="F241" t="str">
            <v>582ID</v>
          </cell>
          <cell r="G241">
            <v>582</v>
          </cell>
          <cell r="H241" t="str">
            <v>ID</v>
          </cell>
          <cell r="I241">
            <v>594938.68999999994</v>
          </cell>
          <cell r="L241" t="str">
            <v>396JBG</v>
          </cell>
          <cell r="M241">
            <v>0</v>
          </cell>
          <cell r="N241">
            <v>0</v>
          </cell>
          <cell r="O241">
            <v>-3161.6375470439084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582OR</v>
          </cell>
          <cell r="B242">
            <v>582</v>
          </cell>
          <cell r="C242" t="str">
            <v>OR</v>
          </cell>
          <cell r="D242">
            <v>1050441.1299999999</v>
          </cell>
          <cell r="F242" t="str">
            <v>582OR</v>
          </cell>
          <cell r="G242">
            <v>582</v>
          </cell>
          <cell r="H242" t="str">
            <v>OR</v>
          </cell>
          <cell r="I242">
            <v>1050441.1299999999</v>
          </cell>
          <cell r="L242" t="str">
            <v>396S</v>
          </cell>
          <cell r="M242">
            <v>0</v>
          </cell>
          <cell r="N242">
            <v>0</v>
          </cell>
          <cell r="O242">
            <v>-513.75916666910052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582SNPD</v>
          </cell>
          <cell r="B243">
            <v>582</v>
          </cell>
          <cell r="C243" t="str">
            <v>SNPD</v>
          </cell>
          <cell r="D243">
            <v>3667.09</v>
          </cell>
          <cell r="F243" t="str">
            <v>582SNPD</v>
          </cell>
          <cell r="G243">
            <v>582</v>
          </cell>
          <cell r="H243" t="str">
            <v>SNPD</v>
          </cell>
          <cell r="I243">
            <v>3667.09</v>
          </cell>
          <cell r="L243" t="str">
            <v>396SO</v>
          </cell>
          <cell r="M243">
            <v>0</v>
          </cell>
          <cell r="N243">
            <v>0</v>
          </cell>
          <cell r="O243">
            <v>-647.2445947168934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582UT</v>
          </cell>
          <cell r="B244">
            <v>582</v>
          </cell>
          <cell r="C244" t="str">
            <v>UT</v>
          </cell>
          <cell r="D244">
            <v>1946005.11</v>
          </cell>
          <cell r="F244" t="str">
            <v>582UT</v>
          </cell>
          <cell r="G244">
            <v>582</v>
          </cell>
          <cell r="H244" t="str">
            <v>UT</v>
          </cell>
          <cell r="I244">
            <v>1946005.11</v>
          </cell>
          <cell r="L244" t="str">
            <v>397CAEE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582WA</v>
          </cell>
          <cell r="B245">
            <v>582</v>
          </cell>
          <cell r="C245" t="str">
            <v>WA</v>
          </cell>
          <cell r="D245">
            <v>297259</v>
          </cell>
          <cell r="F245" t="str">
            <v>582WA</v>
          </cell>
          <cell r="G245">
            <v>582</v>
          </cell>
          <cell r="H245" t="str">
            <v>WA</v>
          </cell>
          <cell r="I245">
            <v>297259</v>
          </cell>
          <cell r="L245" t="str">
            <v>397CAGE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582WYP</v>
          </cell>
          <cell r="B246">
            <v>582</v>
          </cell>
          <cell r="C246" t="str">
            <v>WYP</v>
          </cell>
          <cell r="D246">
            <v>709663.4</v>
          </cell>
          <cell r="F246" t="str">
            <v>582WYP</v>
          </cell>
          <cell r="G246">
            <v>582</v>
          </cell>
          <cell r="H246" t="str">
            <v>WYP</v>
          </cell>
          <cell r="I246">
            <v>709663.4</v>
          </cell>
          <cell r="L246" t="str">
            <v>397CAGW</v>
          </cell>
          <cell r="M246">
            <v>0</v>
          </cell>
          <cell r="N246">
            <v>0</v>
          </cell>
          <cell r="O246">
            <v>2006995.684065843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583CA</v>
          </cell>
          <cell r="B247">
            <v>583</v>
          </cell>
          <cell r="C247" t="str">
            <v>CA</v>
          </cell>
          <cell r="D247">
            <v>243960.78</v>
          </cell>
          <cell r="F247" t="str">
            <v>583CA</v>
          </cell>
          <cell r="G247">
            <v>583</v>
          </cell>
          <cell r="H247" t="str">
            <v>CA</v>
          </cell>
          <cell r="I247">
            <v>243960.78</v>
          </cell>
          <cell r="L247" t="str">
            <v>397CN</v>
          </cell>
          <cell r="M247">
            <v>0</v>
          </cell>
          <cell r="N247">
            <v>0</v>
          </cell>
          <cell r="O247">
            <v>-195044.18223585814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583ID</v>
          </cell>
          <cell r="B248">
            <v>583</v>
          </cell>
          <cell r="C248" t="str">
            <v>ID</v>
          </cell>
          <cell r="D248">
            <v>376834.75</v>
          </cell>
          <cell r="F248" t="str">
            <v>583ID</v>
          </cell>
          <cell r="G248">
            <v>583</v>
          </cell>
          <cell r="H248" t="str">
            <v>ID</v>
          </cell>
          <cell r="I248">
            <v>376834.75</v>
          </cell>
          <cell r="L248" t="str">
            <v>397JBE</v>
          </cell>
          <cell r="M248">
            <v>0</v>
          </cell>
          <cell r="N248">
            <v>0</v>
          </cell>
          <cell r="O248">
            <v>-72.497943240430459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583OR</v>
          </cell>
          <cell r="B249">
            <v>583</v>
          </cell>
          <cell r="C249" t="str">
            <v>OR</v>
          </cell>
          <cell r="D249">
            <v>1649555.91</v>
          </cell>
          <cell r="F249" t="str">
            <v>583OR</v>
          </cell>
          <cell r="G249">
            <v>583</v>
          </cell>
          <cell r="H249" t="str">
            <v>OR</v>
          </cell>
          <cell r="I249">
            <v>1649555.91</v>
          </cell>
          <cell r="L249" t="str">
            <v>397JBG</v>
          </cell>
          <cell r="M249">
            <v>0</v>
          </cell>
          <cell r="N249">
            <v>0</v>
          </cell>
          <cell r="O249">
            <v>-175737.98073766084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583SNPD</v>
          </cell>
          <cell r="B250">
            <v>583</v>
          </cell>
          <cell r="C250" t="str">
            <v>SNPD</v>
          </cell>
          <cell r="D250">
            <v>163</v>
          </cell>
          <cell r="F250" t="str">
            <v>583SNPD</v>
          </cell>
          <cell r="G250">
            <v>583</v>
          </cell>
          <cell r="H250" t="str">
            <v>SNPD</v>
          </cell>
          <cell r="I250">
            <v>163</v>
          </cell>
          <cell r="L250" t="str">
            <v>397S</v>
          </cell>
          <cell r="M250">
            <v>0</v>
          </cell>
          <cell r="N250">
            <v>0</v>
          </cell>
          <cell r="O250">
            <v>1459503.0515464656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583UT</v>
          </cell>
          <cell r="B251">
            <v>583</v>
          </cell>
          <cell r="C251" t="str">
            <v>UT</v>
          </cell>
          <cell r="D251">
            <v>5928360.3200000003</v>
          </cell>
          <cell r="F251" t="str">
            <v>583UT</v>
          </cell>
          <cell r="G251">
            <v>583</v>
          </cell>
          <cell r="H251" t="str">
            <v>UT</v>
          </cell>
          <cell r="I251">
            <v>5928360.3200000003</v>
          </cell>
          <cell r="L251" t="str">
            <v>397SO</v>
          </cell>
          <cell r="M251">
            <v>0</v>
          </cell>
          <cell r="N251">
            <v>0</v>
          </cell>
          <cell r="O251">
            <v>1308201.629916305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583WA</v>
          </cell>
          <cell r="B252">
            <v>583</v>
          </cell>
          <cell r="C252" t="str">
            <v>WA</v>
          </cell>
          <cell r="D252">
            <v>231836.73</v>
          </cell>
          <cell r="F252" t="str">
            <v>583WA</v>
          </cell>
          <cell r="G252">
            <v>583</v>
          </cell>
          <cell r="H252" t="str">
            <v>WA</v>
          </cell>
          <cell r="I252">
            <v>231836.73</v>
          </cell>
          <cell r="L252" t="str">
            <v>398CAEE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583WYP</v>
          </cell>
          <cell r="B253">
            <v>583</v>
          </cell>
          <cell r="C253" t="str">
            <v>WYP</v>
          </cell>
          <cell r="D253">
            <v>516398.71</v>
          </cell>
          <cell r="F253" t="str">
            <v>583WYP</v>
          </cell>
          <cell r="G253">
            <v>583</v>
          </cell>
          <cell r="H253" t="str">
            <v>WYP</v>
          </cell>
          <cell r="I253">
            <v>516398.71</v>
          </cell>
          <cell r="L253" t="str">
            <v>398CAGE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583WYU</v>
          </cell>
          <cell r="B254">
            <v>583</v>
          </cell>
          <cell r="C254" t="str">
            <v>WYU</v>
          </cell>
          <cell r="D254">
            <v>139309.56</v>
          </cell>
          <cell r="F254" t="str">
            <v>583WYU</v>
          </cell>
          <cell r="G254">
            <v>583</v>
          </cell>
          <cell r="H254" t="str">
            <v>WYU</v>
          </cell>
          <cell r="I254">
            <v>139309.56</v>
          </cell>
          <cell r="L254" t="str">
            <v>398CAGW</v>
          </cell>
          <cell r="M254">
            <v>0</v>
          </cell>
          <cell r="N254">
            <v>0</v>
          </cell>
          <cell r="O254">
            <v>375.90904151923218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584OR</v>
          </cell>
          <cell r="B255">
            <v>584</v>
          </cell>
          <cell r="C255" t="str">
            <v>OR</v>
          </cell>
          <cell r="D255">
            <v>483.21</v>
          </cell>
          <cell r="F255" t="str">
            <v>584OR</v>
          </cell>
          <cell r="G255">
            <v>584</v>
          </cell>
          <cell r="H255" t="str">
            <v>OR</v>
          </cell>
          <cell r="I255">
            <v>483.21</v>
          </cell>
          <cell r="L255" t="str">
            <v>398CN</v>
          </cell>
          <cell r="M255">
            <v>0</v>
          </cell>
          <cell r="N255">
            <v>0</v>
          </cell>
          <cell r="O255">
            <v>551.63241109211378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584UT</v>
          </cell>
          <cell r="B256">
            <v>584</v>
          </cell>
          <cell r="C256" t="str">
            <v>UT</v>
          </cell>
          <cell r="D256">
            <v>1179.18</v>
          </cell>
          <cell r="F256" t="str">
            <v>584UT</v>
          </cell>
          <cell r="G256">
            <v>584</v>
          </cell>
          <cell r="H256" t="str">
            <v>UT</v>
          </cell>
          <cell r="I256">
            <v>1179.18</v>
          </cell>
          <cell r="L256" t="str">
            <v>398JBG</v>
          </cell>
          <cell r="M256">
            <v>0</v>
          </cell>
          <cell r="N256">
            <v>0</v>
          </cell>
          <cell r="O256">
            <v>4429.9657053271012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584WYP</v>
          </cell>
          <cell r="B257">
            <v>584</v>
          </cell>
          <cell r="C257" t="str">
            <v>WYP</v>
          </cell>
          <cell r="D257">
            <v>83.53</v>
          </cell>
          <cell r="F257" t="str">
            <v>584WYP</v>
          </cell>
          <cell r="G257">
            <v>584</v>
          </cell>
          <cell r="H257" t="str">
            <v>WYP</v>
          </cell>
          <cell r="I257">
            <v>83.53</v>
          </cell>
          <cell r="L257" t="str">
            <v>398S</v>
          </cell>
          <cell r="M257">
            <v>0</v>
          </cell>
          <cell r="N257">
            <v>0</v>
          </cell>
          <cell r="O257">
            <v>-1573.1733333329903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585SNPD</v>
          </cell>
          <cell r="B258">
            <v>585</v>
          </cell>
          <cell r="C258" t="str">
            <v>SNPD</v>
          </cell>
          <cell r="D258">
            <v>212693.67</v>
          </cell>
          <cell r="F258" t="str">
            <v>585SNPD</v>
          </cell>
          <cell r="G258">
            <v>585</v>
          </cell>
          <cell r="H258" t="str">
            <v>SNPD</v>
          </cell>
          <cell r="I258">
            <v>212693.67</v>
          </cell>
          <cell r="L258" t="str">
            <v>398SO</v>
          </cell>
          <cell r="M258">
            <v>0</v>
          </cell>
          <cell r="N258">
            <v>0</v>
          </cell>
          <cell r="O258">
            <v>-8089.091800479413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586CA</v>
          </cell>
          <cell r="B259">
            <v>586</v>
          </cell>
          <cell r="C259" t="str">
            <v>CA</v>
          </cell>
          <cell r="D259">
            <v>82498.91</v>
          </cell>
          <cell r="F259" t="str">
            <v>586CA</v>
          </cell>
          <cell r="G259">
            <v>586</v>
          </cell>
          <cell r="H259" t="str">
            <v>CA</v>
          </cell>
          <cell r="I259">
            <v>82498.91</v>
          </cell>
          <cell r="L259" t="str">
            <v>399JBE</v>
          </cell>
          <cell r="M259">
            <v>0</v>
          </cell>
          <cell r="N259">
            <v>0</v>
          </cell>
          <cell r="O259">
            <v>68402453.89308764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586ID</v>
          </cell>
          <cell r="B260">
            <v>586</v>
          </cell>
          <cell r="C260" t="str">
            <v>ID</v>
          </cell>
          <cell r="D260">
            <v>195412.9</v>
          </cell>
          <cell r="F260" t="str">
            <v>586ID</v>
          </cell>
          <cell r="G260">
            <v>586</v>
          </cell>
          <cell r="H260" t="str">
            <v>ID</v>
          </cell>
          <cell r="I260">
            <v>195412.9</v>
          </cell>
          <cell r="L260" t="str">
            <v>403360S</v>
          </cell>
          <cell r="M260">
            <v>0</v>
          </cell>
          <cell r="N260">
            <v>0</v>
          </cell>
          <cell r="O260">
            <v>-4594.9756120043912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586OR</v>
          </cell>
          <cell r="B261">
            <v>586</v>
          </cell>
          <cell r="C261" t="str">
            <v>OR</v>
          </cell>
          <cell r="D261">
            <v>741264.33</v>
          </cell>
          <cell r="F261" t="str">
            <v>586OR</v>
          </cell>
          <cell r="G261">
            <v>586</v>
          </cell>
          <cell r="H261" t="str">
            <v>OR</v>
          </cell>
          <cell r="I261">
            <v>741264.33</v>
          </cell>
          <cell r="L261" t="str">
            <v>403361S</v>
          </cell>
          <cell r="M261">
            <v>0</v>
          </cell>
          <cell r="N261">
            <v>0</v>
          </cell>
          <cell r="O261">
            <v>-8803.3265403072928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586SNPD</v>
          </cell>
          <cell r="B262">
            <v>586</v>
          </cell>
          <cell r="C262" t="str">
            <v>SNPD</v>
          </cell>
          <cell r="D262">
            <v>0</v>
          </cell>
          <cell r="F262" t="str">
            <v>586SNPD</v>
          </cell>
          <cell r="G262">
            <v>586</v>
          </cell>
          <cell r="H262" t="str">
            <v>SNPD</v>
          </cell>
          <cell r="I262">
            <v>0</v>
          </cell>
          <cell r="L262" t="str">
            <v>403362S</v>
          </cell>
          <cell r="M262">
            <v>0</v>
          </cell>
          <cell r="N262">
            <v>0</v>
          </cell>
          <cell r="O262">
            <v>-73914.982485869812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586UT</v>
          </cell>
          <cell r="B263">
            <v>586</v>
          </cell>
          <cell r="C263" t="str">
            <v>UT</v>
          </cell>
          <cell r="D263">
            <v>844473.01</v>
          </cell>
          <cell r="F263" t="str">
            <v>586UT</v>
          </cell>
          <cell r="G263">
            <v>586</v>
          </cell>
          <cell r="H263" t="str">
            <v>UT</v>
          </cell>
          <cell r="I263">
            <v>844473.01</v>
          </cell>
          <cell r="L263" t="str">
            <v>403364S</v>
          </cell>
          <cell r="M263">
            <v>0</v>
          </cell>
          <cell r="N263">
            <v>0</v>
          </cell>
          <cell r="O263">
            <v>-88960.332680896565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586WA</v>
          </cell>
          <cell r="B264">
            <v>586</v>
          </cell>
          <cell r="C264" t="str">
            <v>WA</v>
          </cell>
          <cell r="D264">
            <v>306484.34999999998</v>
          </cell>
          <cell r="F264" t="str">
            <v>586WA</v>
          </cell>
          <cell r="G264">
            <v>586</v>
          </cell>
          <cell r="H264" t="str">
            <v>WA</v>
          </cell>
          <cell r="I264">
            <v>306484.34999999998</v>
          </cell>
          <cell r="L264" t="str">
            <v>403365S</v>
          </cell>
          <cell r="M264">
            <v>0</v>
          </cell>
          <cell r="N264">
            <v>0</v>
          </cell>
          <cell r="O264">
            <v>-56593.215152642631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586WYP</v>
          </cell>
          <cell r="B265">
            <v>586</v>
          </cell>
          <cell r="C265" t="str">
            <v>WYP</v>
          </cell>
          <cell r="D265">
            <v>346196.5</v>
          </cell>
          <cell r="F265" t="str">
            <v>586WYP</v>
          </cell>
          <cell r="G265">
            <v>586</v>
          </cell>
          <cell r="H265" t="str">
            <v>WYP</v>
          </cell>
          <cell r="I265">
            <v>346196.5</v>
          </cell>
          <cell r="L265" t="str">
            <v>403366S</v>
          </cell>
          <cell r="M265">
            <v>0</v>
          </cell>
          <cell r="N265">
            <v>0</v>
          </cell>
          <cell r="O265">
            <v>-28069.008523290977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586WYU</v>
          </cell>
          <cell r="B266">
            <v>586</v>
          </cell>
          <cell r="C266" t="str">
            <v>WYU</v>
          </cell>
          <cell r="D266">
            <v>108348.53</v>
          </cell>
          <cell r="F266" t="str">
            <v>586WYU</v>
          </cell>
          <cell r="G266">
            <v>586</v>
          </cell>
          <cell r="H266" t="str">
            <v>WYU</v>
          </cell>
          <cell r="I266">
            <v>108348.53</v>
          </cell>
          <cell r="L266" t="str">
            <v>403367S</v>
          </cell>
          <cell r="M266">
            <v>0</v>
          </cell>
          <cell r="N266">
            <v>0</v>
          </cell>
          <cell r="O266">
            <v>-65530.619141797069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587CA</v>
          </cell>
          <cell r="B267">
            <v>587</v>
          </cell>
          <cell r="C267" t="str">
            <v>CA</v>
          </cell>
          <cell r="D267">
            <v>595685.26</v>
          </cell>
          <cell r="F267" t="str">
            <v>587CA</v>
          </cell>
          <cell r="G267">
            <v>587</v>
          </cell>
          <cell r="H267" t="str">
            <v>CA</v>
          </cell>
          <cell r="I267">
            <v>595685.26</v>
          </cell>
          <cell r="L267" t="str">
            <v>403368S</v>
          </cell>
          <cell r="M267">
            <v>0</v>
          </cell>
          <cell r="N267">
            <v>0</v>
          </cell>
          <cell r="O267">
            <v>-100928.98019836354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587ID</v>
          </cell>
          <cell r="B268">
            <v>587</v>
          </cell>
          <cell r="C268" t="str">
            <v>ID</v>
          </cell>
          <cell r="D268">
            <v>861601.14</v>
          </cell>
          <cell r="F268" t="str">
            <v>587ID</v>
          </cell>
          <cell r="G268">
            <v>587</v>
          </cell>
          <cell r="H268" t="str">
            <v>ID</v>
          </cell>
          <cell r="I268">
            <v>861601.14</v>
          </cell>
          <cell r="L268" t="str">
            <v>403369S</v>
          </cell>
          <cell r="M268">
            <v>0</v>
          </cell>
          <cell r="N268">
            <v>0</v>
          </cell>
          <cell r="O268">
            <v>-60437.427602943862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587OR</v>
          </cell>
          <cell r="B269">
            <v>587</v>
          </cell>
          <cell r="C269" t="str">
            <v>OR</v>
          </cell>
          <cell r="D269">
            <v>5498261.2199999997</v>
          </cell>
          <cell r="F269" t="str">
            <v>587OR</v>
          </cell>
          <cell r="G269">
            <v>587</v>
          </cell>
          <cell r="H269" t="str">
            <v>OR</v>
          </cell>
          <cell r="I269">
            <v>5498261.2199999997</v>
          </cell>
          <cell r="L269" t="str">
            <v>403370S</v>
          </cell>
          <cell r="M269">
            <v>0</v>
          </cell>
          <cell r="N269">
            <v>0</v>
          </cell>
          <cell r="O269">
            <v>-17102.318116319657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587UT</v>
          </cell>
          <cell r="B270">
            <v>587</v>
          </cell>
          <cell r="C270" t="str">
            <v>UT</v>
          </cell>
          <cell r="D270">
            <v>5267088.16</v>
          </cell>
          <cell r="F270" t="str">
            <v>587UT</v>
          </cell>
          <cell r="G270">
            <v>587</v>
          </cell>
          <cell r="H270" t="str">
            <v>UT</v>
          </cell>
          <cell r="I270">
            <v>5267088.16</v>
          </cell>
          <cell r="L270" t="str">
            <v>403371S</v>
          </cell>
          <cell r="M270">
            <v>0</v>
          </cell>
          <cell r="N270">
            <v>0</v>
          </cell>
          <cell r="O270">
            <v>-634.6262623800983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587WA</v>
          </cell>
          <cell r="B271">
            <v>587</v>
          </cell>
          <cell r="C271" t="str">
            <v>WA</v>
          </cell>
          <cell r="D271">
            <v>1297988.42</v>
          </cell>
          <cell r="F271" t="str">
            <v>587WA</v>
          </cell>
          <cell r="G271">
            <v>587</v>
          </cell>
          <cell r="H271" t="str">
            <v>WA</v>
          </cell>
          <cell r="I271">
            <v>1297988.42</v>
          </cell>
          <cell r="L271" t="str">
            <v>403373S</v>
          </cell>
          <cell r="M271">
            <v>0</v>
          </cell>
          <cell r="N271">
            <v>0</v>
          </cell>
          <cell r="O271">
            <v>-4516.4086563144265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587WYP</v>
          </cell>
          <cell r="B272">
            <v>587</v>
          </cell>
          <cell r="C272" t="str">
            <v>WYP</v>
          </cell>
          <cell r="D272">
            <v>1119472.25</v>
          </cell>
          <cell r="F272" t="str">
            <v>587WYP</v>
          </cell>
          <cell r="G272">
            <v>587</v>
          </cell>
          <cell r="H272" t="str">
            <v>WYP</v>
          </cell>
          <cell r="I272">
            <v>1119472.25</v>
          </cell>
          <cell r="L272" t="str">
            <v>403GPCAEE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587WYU</v>
          </cell>
          <cell r="B273">
            <v>587</v>
          </cell>
          <cell r="C273" t="str">
            <v>WYU</v>
          </cell>
          <cell r="D273">
            <v>136524.66</v>
          </cell>
          <cell r="F273" t="str">
            <v>587WYU</v>
          </cell>
          <cell r="G273">
            <v>587</v>
          </cell>
          <cell r="H273" t="str">
            <v>WYU</v>
          </cell>
          <cell r="I273">
            <v>136524.66</v>
          </cell>
          <cell r="L273" t="str">
            <v>403GPCAGE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588CA</v>
          </cell>
          <cell r="B274">
            <v>588</v>
          </cell>
          <cell r="C274" t="str">
            <v>CA</v>
          </cell>
          <cell r="D274">
            <v>31972.1</v>
          </cell>
          <cell r="F274" t="str">
            <v>588CA</v>
          </cell>
          <cell r="G274">
            <v>588</v>
          </cell>
          <cell r="H274" t="str">
            <v>CA</v>
          </cell>
          <cell r="I274">
            <v>31972.1</v>
          </cell>
          <cell r="L274" t="str">
            <v>403GPCAGW</v>
          </cell>
          <cell r="M274">
            <v>0</v>
          </cell>
          <cell r="N274">
            <v>0</v>
          </cell>
          <cell r="O274">
            <v>65278.869443788462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588ID</v>
          </cell>
          <cell r="B275">
            <v>588</v>
          </cell>
          <cell r="C275" t="str">
            <v>ID</v>
          </cell>
          <cell r="D275">
            <v>-14975.91</v>
          </cell>
          <cell r="F275" t="str">
            <v>588ID</v>
          </cell>
          <cell r="G275">
            <v>588</v>
          </cell>
          <cell r="H275" t="str">
            <v>ID</v>
          </cell>
          <cell r="I275">
            <v>-14975.91</v>
          </cell>
          <cell r="L275" t="str">
            <v>403GPCN</v>
          </cell>
          <cell r="M275">
            <v>0</v>
          </cell>
          <cell r="N275">
            <v>0</v>
          </cell>
          <cell r="O275">
            <v>-13479.215490909184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588OR</v>
          </cell>
          <cell r="B276">
            <v>588</v>
          </cell>
          <cell r="C276" t="str">
            <v>OR</v>
          </cell>
          <cell r="D276">
            <v>78056.2</v>
          </cell>
          <cell r="F276" t="str">
            <v>588OR</v>
          </cell>
          <cell r="G276">
            <v>588</v>
          </cell>
          <cell r="H276" t="str">
            <v>OR</v>
          </cell>
          <cell r="I276">
            <v>78056.2</v>
          </cell>
          <cell r="L276" t="str">
            <v>403GPJBE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588SNPD</v>
          </cell>
          <cell r="B277">
            <v>588</v>
          </cell>
          <cell r="C277" t="str">
            <v>SNPD</v>
          </cell>
          <cell r="D277">
            <v>871343.49</v>
          </cell>
          <cell r="F277" t="str">
            <v>588SNPD</v>
          </cell>
          <cell r="G277">
            <v>588</v>
          </cell>
          <cell r="H277" t="str">
            <v>SNPD</v>
          </cell>
          <cell r="I277">
            <v>871343.49</v>
          </cell>
          <cell r="L277" t="str">
            <v>403GPJBG</v>
          </cell>
          <cell r="M277">
            <v>0</v>
          </cell>
          <cell r="N277">
            <v>0</v>
          </cell>
          <cell r="O277">
            <v>-151.33700961844818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588UT</v>
          </cell>
          <cell r="B278">
            <v>588</v>
          </cell>
          <cell r="C278" t="str">
            <v>UT</v>
          </cell>
          <cell r="D278">
            <v>-74727.13</v>
          </cell>
          <cell r="F278" t="str">
            <v>588UT</v>
          </cell>
          <cell r="G278">
            <v>588</v>
          </cell>
          <cell r="H278" t="str">
            <v>UT</v>
          </cell>
          <cell r="I278">
            <v>-74727.13</v>
          </cell>
          <cell r="L278" t="str">
            <v>403GPS</v>
          </cell>
          <cell r="M278">
            <v>0</v>
          </cell>
          <cell r="N278">
            <v>0</v>
          </cell>
          <cell r="O278">
            <v>-203133.66090848343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588WA</v>
          </cell>
          <cell r="B279">
            <v>588</v>
          </cell>
          <cell r="C279" t="str">
            <v>WA</v>
          </cell>
          <cell r="D279">
            <v>-16075.81</v>
          </cell>
          <cell r="F279" t="str">
            <v>588WA</v>
          </cell>
          <cell r="G279">
            <v>588</v>
          </cell>
          <cell r="H279" t="str">
            <v>WA</v>
          </cell>
          <cell r="I279">
            <v>-16075.81</v>
          </cell>
          <cell r="L279" t="str">
            <v>403GPSG</v>
          </cell>
          <cell r="M279">
            <v>0</v>
          </cell>
          <cell r="N279">
            <v>0</v>
          </cell>
          <cell r="O279">
            <v>352.37147816400596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588WYP</v>
          </cell>
          <cell r="B280">
            <v>588</v>
          </cell>
          <cell r="C280" t="str">
            <v>WYP</v>
          </cell>
          <cell r="D280">
            <v>-112735.53</v>
          </cell>
          <cell r="F280" t="str">
            <v>588WYP</v>
          </cell>
          <cell r="G280">
            <v>588</v>
          </cell>
          <cell r="H280" t="str">
            <v>WYP</v>
          </cell>
          <cell r="I280">
            <v>-112735.53</v>
          </cell>
          <cell r="L280" t="str">
            <v>403GPSO</v>
          </cell>
          <cell r="M280">
            <v>0</v>
          </cell>
          <cell r="N280">
            <v>0</v>
          </cell>
          <cell r="O280">
            <v>153733.65443336638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588WYU</v>
          </cell>
          <cell r="B281">
            <v>588</v>
          </cell>
          <cell r="C281" t="str">
            <v>WYU</v>
          </cell>
          <cell r="D281">
            <v>-75455.66</v>
          </cell>
          <cell r="F281" t="str">
            <v>588WYU</v>
          </cell>
          <cell r="G281">
            <v>588</v>
          </cell>
          <cell r="H281" t="str">
            <v>WYU</v>
          </cell>
          <cell r="I281">
            <v>-75455.66</v>
          </cell>
          <cell r="L281" t="str">
            <v>403HPCAGE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589CA</v>
          </cell>
          <cell r="B282">
            <v>589</v>
          </cell>
          <cell r="C282" t="str">
            <v>CA</v>
          </cell>
          <cell r="D282">
            <v>59710.46</v>
          </cell>
          <cell r="F282" t="str">
            <v>589CA</v>
          </cell>
          <cell r="G282">
            <v>589</v>
          </cell>
          <cell r="H282" t="str">
            <v>CA</v>
          </cell>
          <cell r="I282">
            <v>59710.46</v>
          </cell>
          <cell r="L282" t="str">
            <v>403HPCAGW</v>
          </cell>
          <cell r="M282">
            <v>0</v>
          </cell>
          <cell r="N282">
            <v>0</v>
          </cell>
          <cell r="O282">
            <v>-6563311.4315231778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589ID</v>
          </cell>
          <cell r="B283">
            <v>589</v>
          </cell>
          <cell r="C283" t="str">
            <v>ID</v>
          </cell>
          <cell r="D283">
            <v>39337.339999999997</v>
          </cell>
          <cell r="F283" t="str">
            <v>589ID</v>
          </cell>
          <cell r="G283">
            <v>589</v>
          </cell>
          <cell r="H283" t="str">
            <v>ID</v>
          </cell>
          <cell r="I283">
            <v>39337.339999999997</v>
          </cell>
          <cell r="L283" t="str">
            <v>403HPSG</v>
          </cell>
          <cell r="M283">
            <v>0</v>
          </cell>
          <cell r="N283">
            <v>0</v>
          </cell>
          <cell r="O283">
            <v>2385778.0526578436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589OR</v>
          </cell>
          <cell r="B284">
            <v>589</v>
          </cell>
          <cell r="C284" t="str">
            <v>OR</v>
          </cell>
          <cell r="D284">
            <v>1590360.07</v>
          </cell>
          <cell r="F284" t="str">
            <v>589OR</v>
          </cell>
          <cell r="G284">
            <v>589</v>
          </cell>
          <cell r="H284" t="str">
            <v>OR</v>
          </cell>
          <cell r="I284">
            <v>1590360.07</v>
          </cell>
          <cell r="L284" t="str">
            <v>403OPCAGE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589SNPD</v>
          </cell>
          <cell r="B285">
            <v>589</v>
          </cell>
          <cell r="C285" t="str">
            <v>SNPD</v>
          </cell>
          <cell r="D285">
            <v>12973.37</v>
          </cell>
          <cell r="F285" t="str">
            <v>589SNPD</v>
          </cell>
          <cell r="G285">
            <v>589</v>
          </cell>
          <cell r="H285" t="str">
            <v>SNPD</v>
          </cell>
          <cell r="I285">
            <v>12973.37</v>
          </cell>
          <cell r="L285" t="str">
            <v>403OPCAGW</v>
          </cell>
          <cell r="M285">
            <v>0</v>
          </cell>
          <cell r="N285">
            <v>0</v>
          </cell>
          <cell r="O285">
            <v>-4692750.6891568294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589UT</v>
          </cell>
          <cell r="B286">
            <v>589</v>
          </cell>
          <cell r="C286" t="str">
            <v>UT</v>
          </cell>
          <cell r="D286">
            <v>436938.34</v>
          </cell>
          <cell r="F286" t="str">
            <v>589UT</v>
          </cell>
          <cell r="G286">
            <v>589</v>
          </cell>
          <cell r="H286" t="str">
            <v>UT</v>
          </cell>
          <cell r="I286">
            <v>436938.34</v>
          </cell>
          <cell r="L286" t="str">
            <v>403OPSG</v>
          </cell>
          <cell r="M286">
            <v>0</v>
          </cell>
          <cell r="N286">
            <v>0</v>
          </cell>
          <cell r="O286">
            <v>13312684.231893834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589WA</v>
          </cell>
          <cell r="B287">
            <v>589</v>
          </cell>
          <cell r="C287" t="str">
            <v>WA</v>
          </cell>
          <cell r="D287">
            <v>145358.73000000001</v>
          </cell>
          <cell r="F287" t="str">
            <v>589WA</v>
          </cell>
          <cell r="G287">
            <v>589</v>
          </cell>
          <cell r="H287" t="str">
            <v>WA</v>
          </cell>
          <cell r="I287">
            <v>145358.73000000001</v>
          </cell>
          <cell r="L287" t="str">
            <v>403SPCAGE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589WYP</v>
          </cell>
          <cell r="B288">
            <v>589</v>
          </cell>
          <cell r="C288" t="str">
            <v>WYP</v>
          </cell>
          <cell r="D288">
            <v>487842.79</v>
          </cell>
          <cell r="F288" t="str">
            <v>589WYP</v>
          </cell>
          <cell r="G288">
            <v>589</v>
          </cell>
          <cell r="H288" t="str">
            <v>WYP</v>
          </cell>
          <cell r="I288">
            <v>487842.79</v>
          </cell>
          <cell r="L288" t="str">
            <v>403SPCAGW</v>
          </cell>
          <cell r="M288">
            <v>0</v>
          </cell>
          <cell r="N288">
            <v>0</v>
          </cell>
          <cell r="O288">
            <v>3338723.0168323522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589WYU</v>
          </cell>
          <cell r="B289">
            <v>589</v>
          </cell>
          <cell r="C289" t="str">
            <v>WYU</v>
          </cell>
          <cell r="D289">
            <v>87096.3</v>
          </cell>
          <cell r="F289" t="str">
            <v>589WYU</v>
          </cell>
          <cell r="G289">
            <v>589</v>
          </cell>
          <cell r="H289" t="str">
            <v>WYU</v>
          </cell>
          <cell r="I289">
            <v>87096.3</v>
          </cell>
          <cell r="L289" t="str">
            <v>403SPJBG</v>
          </cell>
          <cell r="M289">
            <v>0</v>
          </cell>
          <cell r="N289">
            <v>0</v>
          </cell>
          <cell r="O289">
            <v>54287750.774451457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590CA</v>
          </cell>
          <cell r="B290">
            <v>590</v>
          </cell>
          <cell r="C290" t="str">
            <v>CA</v>
          </cell>
          <cell r="D290">
            <v>125443.08</v>
          </cell>
          <cell r="F290" t="str">
            <v>590CA</v>
          </cell>
          <cell r="G290">
            <v>590</v>
          </cell>
          <cell r="H290" t="str">
            <v>CA</v>
          </cell>
          <cell r="I290">
            <v>125443.08</v>
          </cell>
          <cell r="L290" t="str">
            <v>403SPSG</v>
          </cell>
          <cell r="M290">
            <v>0</v>
          </cell>
          <cell r="N290">
            <v>0</v>
          </cell>
          <cell r="O290">
            <v>1090086.8112811148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590ID</v>
          </cell>
          <cell r="B291">
            <v>590</v>
          </cell>
          <cell r="C291" t="str">
            <v>ID</v>
          </cell>
          <cell r="D291">
            <v>148068.51999999999</v>
          </cell>
          <cell r="F291" t="str">
            <v>590ID</v>
          </cell>
          <cell r="G291">
            <v>590</v>
          </cell>
          <cell r="H291" t="str">
            <v>ID</v>
          </cell>
          <cell r="I291">
            <v>148068.51999999999</v>
          </cell>
          <cell r="L291" t="str">
            <v>403TPCAGE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590OR</v>
          </cell>
          <cell r="B292">
            <v>590</v>
          </cell>
          <cell r="C292" t="str">
            <v>OR</v>
          </cell>
          <cell r="D292">
            <v>948652.94</v>
          </cell>
          <cell r="F292" t="str">
            <v>590OR</v>
          </cell>
          <cell r="G292">
            <v>590</v>
          </cell>
          <cell r="H292" t="str">
            <v>OR</v>
          </cell>
          <cell r="I292">
            <v>948652.94</v>
          </cell>
          <cell r="L292" t="str">
            <v>403TPCAGW</v>
          </cell>
          <cell r="M292">
            <v>0</v>
          </cell>
          <cell r="N292">
            <v>0</v>
          </cell>
          <cell r="O292">
            <v>-5728562.1575725209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590SNPD</v>
          </cell>
          <cell r="B293">
            <v>590</v>
          </cell>
          <cell r="C293" t="str">
            <v>SNPD</v>
          </cell>
          <cell r="D293">
            <v>2489002.1</v>
          </cell>
          <cell r="F293" t="str">
            <v>590SNPD</v>
          </cell>
          <cell r="G293">
            <v>590</v>
          </cell>
          <cell r="H293" t="str">
            <v>SNPD</v>
          </cell>
          <cell r="I293">
            <v>2489002.1</v>
          </cell>
          <cell r="L293" t="str">
            <v>403TPJBG</v>
          </cell>
          <cell r="M293">
            <v>0</v>
          </cell>
          <cell r="N293">
            <v>0</v>
          </cell>
          <cell r="O293">
            <v>521506.22100414312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590UT</v>
          </cell>
          <cell r="B294">
            <v>590</v>
          </cell>
          <cell r="C294" t="str">
            <v>UT</v>
          </cell>
          <cell r="D294">
            <v>1486148.97</v>
          </cell>
          <cell r="F294" t="str">
            <v>590UT</v>
          </cell>
          <cell r="G294">
            <v>590</v>
          </cell>
          <cell r="H294" t="str">
            <v>UT</v>
          </cell>
          <cell r="I294">
            <v>1486148.97</v>
          </cell>
          <cell r="L294" t="str">
            <v>403TPSG</v>
          </cell>
          <cell r="M294">
            <v>0</v>
          </cell>
          <cell r="N294">
            <v>0</v>
          </cell>
          <cell r="O294">
            <v>11064446.021054668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590WA</v>
          </cell>
          <cell r="B295">
            <v>590</v>
          </cell>
          <cell r="C295" t="str">
            <v>WA</v>
          </cell>
          <cell r="D295">
            <v>209861.01</v>
          </cell>
          <cell r="F295" t="str">
            <v>590WA</v>
          </cell>
          <cell r="G295">
            <v>590</v>
          </cell>
          <cell r="H295" t="str">
            <v>WA</v>
          </cell>
          <cell r="I295">
            <v>209861.01</v>
          </cell>
          <cell r="L295" t="str">
            <v>404GPCN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590WYP</v>
          </cell>
          <cell r="B296">
            <v>590</v>
          </cell>
          <cell r="C296" t="str">
            <v>WYP</v>
          </cell>
          <cell r="D296">
            <v>533076.41</v>
          </cell>
          <cell r="F296" t="str">
            <v>590WYP</v>
          </cell>
          <cell r="G296">
            <v>590</v>
          </cell>
          <cell r="H296" t="str">
            <v>WYP</v>
          </cell>
          <cell r="I296">
            <v>533076.41</v>
          </cell>
          <cell r="L296" t="str">
            <v>404GPS</v>
          </cell>
          <cell r="M296">
            <v>0</v>
          </cell>
          <cell r="N296">
            <v>0</v>
          </cell>
          <cell r="O296">
            <v>-1526.1600000000035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591CA</v>
          </cell>
          <cell r="B297">
            <v>591</v>
          </cell>
          <cell r="C297" t="str">
            <v>CA</v>
          </cell>
          <cell r="D297">
            <v>46827.19</v>
          </cell>
          <cell r="F297" t="str">
            <v>591CA</v>
          </cell>
          <cell r="G297">
            <v>591</v>
          </cell>
          <cell r="H297" t="str">
            <v>CA</v>
          </cell>
          <cell r="I297">
            <v>46827.19</v>
          </cell>
          <cell r="L297" t="str">
            <v>404GPSO</v>
          </cell>
          <cell r="M297">
            <v>0</v>
          </cell>
          <cell r="N297">
            <v>0</v>
          </cell>
          <cell r="O297">
            <v>-374.02735307692325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591ID</v>
          </cell>
          <cell r="B298">
            <v>591</v>
          </cell>
          <cell r="C298" t="str">
            <v>ID</v>
          </cell>
          <cell r="D298">
            <v>126531.3</v>
          </cell>
          <cell r="F298" t="str">
            <v>591ID</v>
          </cell>
          <cell r="G298">
            <v>591</v>
          </cell>
          <cell r="H298" t="str">
            <v>ID</v>
          </cell>
          <cell r="I298">
            <v>126531.3</v>
          </cell>
          <cell r="L298" t="str">
            <v>404HPCAGE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591OR</v>
          </cell>
          <cell r="B299">
            <v>591</v>
          </cell>
          <cell r="C299" t="str">
            <v>OR</v>
          </cell>
          <cell r="D299">
            <v>438530.15</v>
          </cell>
          <cell r="F299" t="str">
            <v>591OR</v>
          </cell>
          <cell r="G299">
            <v>591</v>
          </cell>
          <cell r="H299" t="str">
            <v>OR</v>
          </cell>
          <cell r="I299">
            <v>438530.15</v>
          </cell>
          <cell r="L299" t="str">
            <v>404HPCAGW</v>
          </cell>
          <cell r="M299">
            <v>0</v>
          </cell>
          <cell r="N299">
            <v>0</v>
          </cell>
          <cell r="O299">
            <v>123.11298871157116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591SNPD</v>
          </cell>
          <cell r="B300">
            <v>591</v>
          </cell>
          <cell r="C300" t="str">
            <v>SNPD</v>
          </cell>
          <cell r="D300">
            <v>180851.52</v>
          </cell>
          <cell r="F300" t="str">
            <v>591SNPD</v>
          </cell>
          <cell r="G300">
            <v>591</v>
          </cell>
          <cell r="H300" t="str">
            <v>SNPD</v>
          </cell>
          <cell r="I300">
            <v>180851.52</v>
          </cell>
          <cell r="L300" t="str">
            <v>404IPCAEE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591UT</v>
          </cell>
          <cell r="B301">
            <v>591</v>
          </cell>
          <cell r="C301" t="str">
            <v>UT</v>
          </cell>
          <cell r="D301">
            <v>956304.67</v>
          </cell>
          <cell r="F301" t="str">
            <v>591UT</v>
          </cell>
          <cell r="G301">
            <v>591</v>
          </cell>
          <cell r="H301" t="str">
            <v>UT</v>
          </cell>
          <cell r="I301">
            <v>956304.67</v>
          </cell>
          <cell r="L301" t="str">
            <v>404IPCAGE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591WA</v>
          </cell>
          <cell r="B302">
            <v>591</v>
          </cell>
          <cell r="C302" t="str">
            <v>WA</v>
          </cell>
          <cell r="D302">
            <v>120601.2</v>
          </cell>
          <cell r="F302" t="str">
            <v>591WA</v>
          </cell>
          <cell r="G302">
            <v>591</v>
          </cell>
          <cell r="H302" t="str">
            <v>WA</v>
          </cell>
          <cell r="I302">
            <v>120601.2</v>
          </cell>
          <cell r="L302" t="str">
            <v>404IPCAGW</v>
          </cell>
          <cell r="M302">
            <v>0</v>
          </cell>
          <cell r="N302">
            <v>0</v>
          </cell>
          <cell r="O302">
            <v>-2368514.1787840375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591WYP</v>
          </cell>
          <cell r="B303">
            <v>591</v>
          </cell>
          <cell r="C303" t="str">
            <v>WYP</v>
          </cell>
          <cell r="D303">
            <v>389343.13</v>
          </cell>
          <cell r="F303" t="str">
            <v>591WYP</v>
          </cell>
          <cell r="G303">
            <v>591</v>
          </cell>
          <cell r="H303" t="str">
            <v>WYP</v>
          </cell>
          <cell r="I303">
            <v>389343.13</v>
          </cell>
          <cell r="L303" t="str">
            <v>404IPCN</v>
          </cell>
          <cell r="M303">
            <v>0</v>
          </cell>
          <cell r="N303">
            <v>0</v>
          </cell>
          <cell r="O303">
            <v>64036.404070909208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591WYU</v>
          </cell>
          <cell r="B304">
            <v>591</v>
          </cell>
          <cell r="C304" t="str">
            <v>WYU</v>
          </cell>
          <cell r="D304">
            <v>71377.39</v>
          </cell>
          <cell r="F304" t="str">
            <v>591WYU</v>
          </cell>
          <cell r="G304">
            <v>591</v>
          </cell>
          <cell r="H304" t="str">
            <v>WYU</v>
          </cell>
          <cell r="I304">
            <v>71377.39</v>
          </cell>
          <cell r="L304" t="str">
            <v>404IPJBG</v>
          </cell>
          <cell r="M304">
            <v>0</v>
          </cell>
          <cell r="N304">
            <v>0</v>
          </cell>
          <cell r="O304">
            <v>62.437922679898911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592CA</v>
          </cell>
          <cell r="B305">
            <v>592</v>
          </cell>
          <cell r="C305" t="str">
            <v>CA</v>
          </cell>
          <cell r="D305">
            <v>230807.52</v>
          </cell>
          <cell r="F305" t="str">
            <v>592CA</v>
          </cell>
          <cell r="G305">
            <v>592</v>
          </cell>
          <cell r="H305" t="str">
            <v>CA</v>
          </cell>
          <cell r="I305">
            <v>230807.52</v>
          </cell>
          <cell r="L305" t="str">
            <v>404IPS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592ID</v>
          </cell>
          <cell r="B306">
            <v>592</v>
          </cell>
          <cell r="C306" t="str">
            <v>ID</v>
          </cell>
          <cell r="D306">
            <v>264372.90999999997</v>
          </cell>
          <cell r="F306" t="str">
            <v>592ID</v>
          </cell>
          <cell r="G306">
            <v>592</v>
          </cell>
          <cell r="H306" t="str">
            <v>ID</v>
          </cell>
          <cell r="I306">
            <v>264372.90999999997</v>
          </cell>
          <cell r="L306" t="str">
            <v>404IPSG</v>
          </cell>
          <cell r="M306">
            <v>0</v>
          </cell>
          <cell r="N306">
            <v>0</v>
          </cell>
          <cell r="O306">
            <v>-311786.98056166805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592OR</v>
          </cell>
          <cell r="B307">
            <v>592</v>
          </cell>
          <cell r="C307" t="str">
            <v>OR</v>
          </cell>
          <cell r="D307">
            <v>2644907.4900000002</v>
          </cell>
          <cell r="F307" t="str">
            <v>592OR</v>
          </cell>
          <cell r="G307">
            <v>592</v>
          </cell>
          <cell r="H307" t="str">
            <v>OR</v>
          </cell>
          <cell r="I307">
            <v>2644907.4900000002</v>
          </cell>
          <cell r="L307" t="str">
            <v>404IPSO</v>
          </cell>
          <cell r="M307">
            <v>0</v>
          </cell>
          <cell r="N307">
            <v>0</v>
          </cell>
          <cell r="O307">
            <v>365243.08188012394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592SNPD</v>
          </cell>
          <cell r="B308">
            <v>592</v>
          </cell>
          <cell r="C308" t="str">
            <v>SNPD</v>
          </cell>
          <cell r="D308">
            <v>1853389.51</v>
          </cell>
          <cell r="F308" t="str">
            <v>592SNPD</v>
          </cell>
          <cell r="G308">
            <v>592</v>
          </cell>
          <cell r="H308" t="str">
            <v>SNPD</v>
          </cell>
          <cell r="I308">
            <v>1853389.51</v>
          </cell>
          <cell r="L308" t="str">
            <v>404OPCAGE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592UT</v>
          </cell>
          <cell r="B309">
            <v>592</v>
          </cell>
          <cell r="C309" t="str">
            <v>UT</v>
          </cell>
          <cell r="D309">
            <v>3337201.61</v>
          </cell>
          <cell r="F309" t="str">
            <v>592UT</v>
          </cell>
          <cell r="G309">
            <v>592</v>
          </cell>
          <cell r="H309" t="str">
            <v>UT</v>
          </cell>
          <cell r="I309">
            <v>3337201.61</v>
          </cell>
          <cell r="L309" t="str">
            <v>407CAGW</v>
          </cell>
          <cell r="M309">
            <v>0</v>
          </cell>
          <cell r="N309">
            <v>0</v>
          </cell>
          <cell r="O309">
            <v>174337.46008776425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592WA</v>
          </cell>
          <cell r="B310">
            <v>592</v>
          </cell>
          <cell r="C310" t="str">
            <v>WA</v>
          </cell>
          <cell r="D310">
            <v>280275.90999999997</v>
          </cell>
          <cell r="F310" t="str">
            <v>592WA</v>
          </cell>
          <cell r="G310">
            <v>592</v>
          </cell>
          <cell r="H310" t="str">
            <v>WA</v>
          </cell>
          <cell r="I310">
            <v>280275.90999999997</v>
          </cell>
          <cell r="L310" t="str">
            <v>407JBG</v>
          </cell>
          <cell r="M310">
            <v>0</v>
          </cell>
          <cell r="N310">
            <v>0</v>
          </cell>
          <cell r="O310">
            <v>3526245.1742366794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592WYP</v>
          </cell>
          <cell r="B311">
            <v>592</v>
          </cell>
          <cell r="C311" t="str">
            <v>WYP</v>
          </cell>
          <cell r="D311">
            <v>987793.69</v>
          </cell>
          <cell r="F311" t="str">
            <v>592WYP</v>
          </cell>
          <cell r="G311">
            <v>592</v>
          </cell>
          <cell r="H311" t="str">
            <v>WYP</v>
          </cell>
          <cell r="I311">
            <v>987793.69</v>
          </cell>
          <cell r="L311" t="str">
            <v>407S</v>
          </cell>
          <cell r="M311">
            <v>0</v>
          </cell>
          <cell r="N311">
            <v>0</v>
          </cell>
          <cell r="O311">
            <v>573050.93356392439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592WYU</v>
          </cell>
          <cell r="B312">
            <v>592</v>
          </cell>
          <cell r="C312" t="str">
            <v>WYU</v>
          </cell>
          <cell r="D312">
            <v>95879.32</v>
          </cell>
          <cell r="F312" t="str">
            <v>592WYU</v>
          </cell>
          <cell r="G312">
            <v>592</v>
          </cell>
          <cell r="H312" t="str">
            <v>WYU</v>
          </cell>
          <cell r="I312">
            <v>95879.32</v>
          </cell>
          <cell r="L312" t="str">
            <v>408GPS</v>
          </cell>
          <cell r="M312">
            <v>0</v>
          </cell>
          <cell r="N312">
            <v>0</v>
          </cell>
          <cell r="O312">
            <v>2104479.6660802304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593CA</v>
          </cell>
          <cell r="B313">
            <v>593</v>
          </cell>
          <cell r="C313" t="str">
            <v>CA</v>
          </cell>
          <cell r="D313">
            <v>11023466.949999999</v>
          </cell>
          <cell r="F313" t="str">
            <v>593CA</v>
          </cell>
          <cell r="G313">
            <v>593</v>
          </cell>
          <cell r="H313" t="str">
            <v>CA</v>
          </cell>
          <cell r="I313">
            <v>11023466.949999999</v>
          </cell>
          <cell r="L313" t="str">
            <v>408S</v>
          </cell>
          <cell r="M313">
            <v>0</v>
          </cell>
          <cell r="N313">
            <v>0</v>
          </cell>
          <cell r="O313">
            <v>-253684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593ID</v>
          </cell>
          <cell r="B314">
            <v>593</v>
          </cell>
          <cell r="C314" t="str">
            <v>ID</v>
          </cell>
          <cell r="D314">
            <v>3597792.29</v>
          </cell>
          <cell r="F314" t="str">
            <v>593ID</v>
          </cell>
          <cell r="G314">
            <v>593</v>
          </cell>
          <cell r="H314" t="str">
            <v>ID</v>
          </cell>
          <cell r="I314">
            <v>3597792.29</v>
          </cell>
          <cell r="L314" t="str">
            <v>408SG</v>
          </cell>
          <cell r="M314">
            <v>0</v>
          </cell>
          <cell r="N314">
            <v>0</v>
          </cell>
          <cell r="O314">
            <v>180412.60365467297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593OR</v>
          </cell>
          <cell r="B315">
            <v>593</v>
          </cell>
          <cell r="C315" t="str">
            <v>OR</v>
          </cell>
          <cell r="D315">
            <v>27978321.579999998</v>
          </cell>
          <cell r="F315" t="str">
            <v>593OR</v>
          </cell>
          <cell r="G315">
            <v>593</v>
          </cell>
          <cell r="H315" t="str">
            <v>OR</v>
          </cell>
          <cell r="I315">
            <v>27978321.579999998</v>
          </cell>
          <cell r="L315" t="str">
            <v>40910CAGW</v>
          </cell>
          <cell r="M315">
            <v>0</v>
          </cell>
          <cell r="N315">
            <v>0</v>
          </cell>
          <cell r="O315">
            <v>1098570.6191871969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593SNPD</v>
          </cell>
          <cell r="B316">
            <v>593</v>
          </cell>
          <cell r="C316" t="str">
            <v>SNPD</v>
          </cell>
          <cell r="D316">
            <v>2197738.59</v>
          </cell>
          <cell r="F316" t="str">
            <v>593SNPD</v>
          </cell>
          <cell r="G316">
            <v>593</v>
          </cell>
          <cell r="H316" t="str">
            <v>SNPD</v>
          </cell>
          <cell r="I316">
            <v>2197738.59</v>
          </cell>
          <cell r="L316" t="str">
            <v>40910SG</v>
          </cell>
          <cell r="M316">
            <v>0</v>
          </cell>
          <cell r="N316">
            <v>0</v>
          </cell>
          <cell r="O316">
            <v>-15107365.283422492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593UT</v>
          </cell>
          <cell r="B317">
            <v>593</v>
          </cell>
          <cell r="C317" t="str">
            <v>UT</v>
          </cell>
          <cell r="D317">
            <v>33108488.16</v>
          </cell>
          <cell r="F317" t="str">
            <v>593UT</v>
          </cell>
          <cell r="G317">
            <v>593</v>
          </cell>
          <cell r="H317" t="str">
            <v>UT</v>
          </cell>
          <cell r="I317">
            <v>33108488.16</v>
          </cell>
          <cell r="L317" t="str">
            <v>41010CAEE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593WA</v>
          </cell>
          <cell r="B318">
            <v>593</v>
          </cell>
          <cell r="C318" t="str">
            <v>WA</v>
          </cell>
          <cell r="D318">
            <v>5186526.8099999996</v>
          </cell>
          <cell r="F318" t="str">
            <v>593WA</v>
          </cell>
          <cell r="G318">
            <v>593</v>
          </cell>
          <cell r="H318" t="str">
            <v>WA</v>
          </cell>
          <cell r="I318">
            <v>5186526.8099999996</v>
          </cell>
          <cell r="L318" t="str">
            <v>41010CAGE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593WYP</v>
          </cell>
          <cell r="B319">
            <v>593</v>
          </cell>
          <cell r="C319" t="str">
            <v>WYP</v>
          </cell>
          <cell r="D319">
            <v>5403594.0899999999</v>
          </cell>
          <cell r="F319" t="str">
            <v>593WYP</v>
          </cell>
          <cell r="G319">
            <v>593</v>
          </cell>
          <cell r="H319" t="str">
            <v>WYP</v>
          </cell>
          <cell r="I319">
            <v>5403594.0899999999</v>
          </cell>
          <cell r="L319" t="str">
            <v>41010CAGW</v>
          </cell>
          <cell r="M319">
            <v>0</v>
          </cell>
          <cell r="N319">
            <v>0</v>
          </cell>
          <cell r="O319">
            <v>558781.3367251422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593WYU</v>
          </cell>
          <cell r="B320">
            <v>593</v>
          </cell>
          <cell r="C320" t="str">
            <v>WYU</v>
          </cell>
          <cell r="D320">
            <v>809052.02</v>
          </cell>
          <cell r="F320" t="str">
            <v>593WYU</v>
          </cell>
          <cell r="G320">
            <v>593</v>
          </cell>
          <cell r="H320" t="str">
            <v>WYU</v>
          </cell>
          <cell r="I320">
            <v>809052.02</v>
          </cell>
          <cell r="L320" t="str">
            <v>41010CN</v>
          </cell>
          <cell r="M320">
            <v>0</v>
          </cell>
          <cell r="N320">
            <v>0</v>
          </cell>
          <cell r="O320">
            <v>-12430.30301094371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594CA</v>
          </cell>
          <cell r="B321">
            <v>594</v>
          </cell>
          <cell r="C321" t="str">
            <v>CA</v>
          </cell>
          <cell r="D321">
            <v>439797.14</v>
          </cell>
          <cell r="F321" t="str">
            <v>594CA</v>
          </cell>
          <cell r="G321">
            <v>594</v>
          </cell>
          <cell r="H321" t="str">
            <v>CA</v>
          </cell>
          <cell r="I321">
            <v>439797.14</v>
          </cell>
          <cell r="L321" t="str">
            <v>41010JBG</v>
          </cell>
          <cell r="M321">
            <v>0</v>
          </cell>
          <cell r="N321">
            <v>0</v>
          </cell>
          <cell r="O321">
            <v>2167648.8786045355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594ID</v>
          </cell>
          <cell r="B322">
            <v>594</v>
          </cell>
          <cell r="C322" t="str">
            <v>ID</v>
          </cell>
          <cell r="D322">
            <v>865416.49</v>
          </cell>
          <cell r="F322" t="str">
            <v>594ID</v>
          </cell>
          <cell r="G322">
            <v>594</v>
          </cell>
          <cell r="H322" t="str">
            <v>ID</v>
          </cell>
          <cell r="I322">
            <v>865416.49</v>
          </cell>
          <cell r="L322" t="str">
            <v>41010S</v>
          </cell>
          <cell r="M322">
            <v>0</v>
          </cell>
          <cell r="N322">
            <v>0</v>
          </cell>
          <cell r="O322">
            <v>1731860.6372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594OR</v>
          </cell>
          <cell r="B323">
            <v>594</v>
          </cell>
          <cell r="C323" t="str">
            <v>OR</v>
          </cell>
          <cell r="D323">
            <v>6234962.9000000004</v>
          </cell>
          <cell r="F323" t="str">
            <v>594OR</v>
          </cell>
          <cell r="G323">
            <v>594</v>
          </cell>
          <cell r="H323" t="str">
            <v>OR</v>
          </cell>
          <cell r="I323">
            <v>6234962.9000000004</v>
          </cell>
          <cell r="L323" t="str">
            <v>41010SG</v>
          </cell>
          <cell r="M323">
            <v>0</v>
          </cell>
          <cell r="N323">
            <v>0</v>
          </cell>
          <cell r="O323">
            <v>5140555.9557269607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594SNPD</v>
          </cell>
          <cell r="B324">
            <v>594</v>
          </cell>
          <cell r="C324" t="str">
            <v>SNPD</v>
          </cell>
          <cell r="D324">
            <v>24640.67</v>
          </cell>
          <cell r="F324" t="str">
            <v>594SNPD</v>
          </cell>
          <cell r="G324">
            <v>594</v>
          </cell>
          <cell r="H324" t="str">
            <v>SNPD</v>
          </cell>
          <cell r="I324">
            <v>24640.67</v>
          </cell>
          <cell r="L324" t="str">
            <v>41010SO</v>
          </cell>
          <cell r="M324">
            <v>0</v>
          </cell>
          <cell r="N324">
            <v>0</v>
          </cell>
          <cell r="O324">
            <v>81240.984161380591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594UT</v>
          </cell>
          <cell r="B325">
            <v>594</v>
          </cell>
          <cell r="C325" t="str">
            <v>UT</v>
          </cell>
          <cell r="D325">
            <v>14953597.539999999</v>
          </cell>
          <cell r="F325" t="str">
            <v>594UT</v>
          </cell>
          <cell r="G325">
            <v>594</v>
          </cell>
          <cell r="H325" t="str">
            <v>UT</v>
          </cell>
          <cell r="I325">
            <v>14953597.539999999</v>
          </cell>
          <cell r="L325" t="str">
            <v>41010TAXDEPR</v>
          </cell>
          <cell r="M325">
            <v>0</v>
          </cell>
          <cell r="N325">
            <v>0</v>
          </cell>
          <cell r="O325">
            <v>4405949.3679882642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594WA</v>
          </cell>
          <cell r="B326">
            <v>594</v>
          </cell>
          <cell r="C326" t="str">
            <v>WA</v>
          </cell>
          <cell r="D326">
            <v>1200598.98</v>
          </cell>
          <cell r="F326" t="str">
            <v>594WA</v>
          </cell>
          <cell r="G326">
            <v>594</v>
          </cell>
          <cell r="H326" t="str">
            <v>WA</v>
          </cell>
          <cell r="I326">
            <v>1200598.98</v>
          </cell>
          <cell r="L326" t="str">
            <v>41110CAGW</v>
          </cell>
          <cell r="M326">
            <v>0</v>
          </cell>
          <cell r="N326">
            <v>0</v>
          </cell>
          <cell r="O326">
            <v>-1158644.9761725278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594WYP</v>
          </cell>
          <cell r="B327">
            <v>594</v>
          </cell>
          <cell r="C327" t="str">
            <v>WYP</v>
          </cell>
          <cell r="D327">
            <v>1809322.93</v>
          </cell>
          <cell r="F327" t="str">
            <v>594WYP</v>
          </cell>
          <cell r="G327">
            <v>594</v>
          </cell>
          <cell r="H327" t="str">
            <v>WYP</v>
          </cell>
          <cell r="I327">
            <v>1809322.93</v>
          </cell>
          <cell r="L327" t="str">
            <v>41110JBG</v>
          </cell>
          <cell r="M327">
            <v>0</v>
          </cell>
          <cell r="N327">
            <v>0</v>
          </cell>
          <cell r="O327">
            <v>-17140149.462375358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594WYU</v>
          </cell>
          <cell r="B328">
            <v>594</v>
          </cell>
          <cell r="C328" t="str">
            <v>WYU</v>
          </cell>
          <cell r="D328">
            <v>245840.81</v>
          </cell>
          <cell r="F328" t="str">
            <v>594WYU</v>
          </cell>
          <cell r="G328">
            <v>594</v>
          </cell>
          <cell r="H328" t="str">
            <v>WYU</v>
          </cell>
          <cell r="I328">
            <v>245840.81</v>
          </cell>
          <cell r="L328" t="str">
            <v>41110S</v>
          </cell>
          <cell r="M328">
            <v>0</v>
          </cell>
          <cell r="N328">
            <v>0</v>
          </cell>
          <cell r="O328">
            <v>-7697093.0999999996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595CA</v>
          </cell>
          <cell r="B329">
            <v>595</v>
          </cell>
          <cell r="C329" t="str">
            <v>CA</v>
          </cell>
          <cell r="D329">
            <v>0</v>
          </cell>
          <cell r="F329" t="str">
            <v>595CA</v>
          </cell>
          <cell r="G329">
            <v>595</v>
          </cell>
          <cell r="H329" t="str">
            <v>CA</v>
          </cell>
          <cell r="I329">
            <v>0</v>
          </cell>
          <cell r="L329" t="str">
            <v>41110SCHMDEXP</v>
          </cell>
          <cell r="M329">
            <v>0</v>
          </cell>
          <cell r="N329">
            <v>0</v>
          </cell>
          <cell r="O329">
            <v>3009204.4824821595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595ID</v>
          </cell>
          <cell r="B330">
            <v>595</v>
          </cell>
          <cell r="C330" t="str">
            <v>ID</v>
          </cell>
          <cell r="D330">
            <v>0</v>
          </cell>
          <cell r="F330" t="str">
            <v>595ID</v>
          </cell>
          <cell r="G330">
            <v>595</v>
          </cell>
          <cell r="H330" t="str">
            <v>ID</v>
          </cell>
          <cell r="I330">
            <v>0</v>
          </cell>
          <cell r="L330" t="str">
            <v>41110SG</v>
          </cell>
          <cell r="M330">
            <v>0</v>
          </cell>
          <cell r="N330">
            <v>0</v>
          </cell>
          <cell r="O330">
            <v>31200.986820867693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595OR</v>
          </cell>
          <cell r="B331">
            <v>595</v>
          </cell>
          <cell r="C331" t="str">
            <v>OR</v>
          </cell>
          <cell r="D331">
            <v>0</v>
          </cell>
          <cell r="F331" t="str">
            <v>595OR</v>
          </cell>
          <cell r="G331">
            <v>595</v>
          </cell>
          <cell r="H331" t="str">
            <v>OR</v>
          </cell>
          <cell r="I331">
            <v>0</v>
          </cell>
          <cell r="L331" t="str">
            <v>41110SO</v>
          </cell>
          <cell r="M331">
            <v>0</v>
          </cell>
          <cell r="N331">
            <v>0</v>
          </cell>
          <cell r="O331">
            <v>7366.979001068712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595SNPD</v>
          </cell>
          <cell r="B332">
            <v>595</v>
          </cell>
          <cell r="C332" t="str">
            <v>SNPD</v>
          </cell>
          <cell r="D332">
            <v>957890.76</v>
          </cell>
          <cell r="F332" t="str">
            <v>595SNPD</v>
          </cell>
          <cell r="G332">
            <v>595</v>
          </cell>
          <cell r="H332" t="str">
            <v>SNPD</v>
          </cell>
          <cell r="I332">
            <v>957890.76</v>
          </cell>
          <cell r="L332" t="str">
            <v>419SNP</v>
          </cell>
          <cell r="M332">
            <v>0</v>
          </cell>
          <cell r="N332">
            <v>0</v>
          </cell>
          <cell r="O332">
            <v>-4620.2408263712532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595UT</v>
          </cell>
          <cell r="B333">
            <v>595</v>
          </cell>
          <cell r="C333" t="str">
            <v>UT</v>
          </cell>
          <cell r="D333">
            <v>0</v>
          </cell>
          <cell r="F333" t="str">
            <v>595UT</v>
          </cell>
          <cell r="G333">
            <v>595</v>
          </cell>
          <cell r="H333" t="str">
            <v>UT</v>
          </cell>
          <cell r="I333">
            <v>0</v>
          </cell>
          <cell r="L333" t="str">
            <v>421CAGE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595WA</v>
          </cell>
          <cell r="B334">
            <v>595</v>
          </cell>
          <cell r="C334" t="str">
            <v>WA</v>
          </cell>
          <cell r="D334">
            <v>0</v>
          </cell>
          <cell r="F334" t="str">
            <v>595WA</v>
          </cell>
          <cell r="G334">
            <v>595</v>
          </cell>
          <cell r="H334" t="str">
            <v>WA</v>
          </cell>
          <cell r="I334">
            <v>0</v>
          </cell>
          <cell r="L334" t="str">
            <v>421S</v>
          </cell>
          <cell r="M334">
            <v>0</v>
          </cell>
          <cell r="N334">
            <v>0</v>
          </cell>
          <cell r="O334">
            <v>-61.68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595WYU</v>
          </cell>
          <cell r="B335">
            <v>595</v>
          </cell>
          <cell r="C335" t="str">
            <v>WYU</v>
          </cell>
          <cell r="D335">
            <v>0</v>
          </cell>
          <cell r="F335" t="str">
            <v>595WYU</v>
          </cell>
          <cell r="G335">
            <v>595</v>
          </cell>
          <cell r="H335" t="str">
            <v>WYU</v>
          </cell>
          <cell r="I335">
            <v>0</v>
          </cell>
          <cell r="L335" t="str">
            <v>421SO</v>
          </cell>
          <cell r="M335">
            <v>0</v>
          </cell>
          <cell r="N335">
            <v>0</v>
          </cell>
          <cell r="O335">
            <v>265210.97931887087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596CA</v>
          </cell>
          <cell r="B336">
            <v>596</v>
          </cell>
          <cell r="C336" t="str">
            <v>CA</v>
          </cell>
          <cell r="D336">
            <v>82411.03</v>
          </cell>
          <cell r="F336" t="str">
            <v>596CA</v>
          </cell>
          <cell r="G336">
            <v>596</v>
          </cell>
          <cell r="H336" t="str">
            <v>CA</v>
          </cell>
          <cell r="I336">
            <v>82411.03</v>
          </cell>
          <cell r="L336" t="str">
            <v>427S</v>
          </cell>
          <cell r="M336">
            <v>0</v>
          </cell>
          <cell r="N336">
            <v>0</v>
          </cell>
          <cell r="O336">
            <v>5168181.4787926823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596ID</v>
          </cell>
          <cell r="B337">
            <v>596</v>
          </cell>
          <cell r="C337" t="str">
            <v>ID</v>
          </cell>
          <cell r="D337">
            <v>93989.31</v>
          </cell>
          <cell r="F337" t="str">
            <v>596ID</v>
          </cell>
          <cell r="G337">
            <v>596</v>
          </cell>
          <cell r="H337" t="str">
            <v>ID</v>
          </cell>
          <cell r="I337">
            <v>93989.31</v>
          </cell>
          <cell r="L337" t="str">
            <v>4311S</v>
          </cell>
          <cell r="M337">
            <v>0</v>
          </cell>
          <cell r="N337">
            <v>0</v>
          </cell>
          <cell r="O337">
            <v>60419.600000000006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596OR</v>
          </cell>
          <cell r="B338">
            <v>596</v>
          </cell>
          <cell r="C338" t="str">
            <v>OR</v>
          </cell>
          <cell r="D338">
            <v>849568.93</v>
          </cell>
          <cell r="F338" t="str">
            <v>596OR</v>
          </cell>
          <cell r="G338">
            <v>596</v>
          </cell>
          <cell r="H338" t="str">
            <v>OR</v>
          </cell>
          <cell r="I338">
            <v>849568.93</v>
          </cell>
          <cell r="L338" t="str">
            <v>440S</v>
          </cell>
          <cell r="M338">
            <v>0</v>
          </cell>
          <cell r="N338">
            <v>0</v>
          </cell>
          <cell r="O338">
            <v>12934518.4316839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596UT</v>
          </cell>
          <cell r="B339">
            <v>596</v>
          </cell>
          <cell r="C339" t="str">
            <v>UT</v>
          </cell>
          <cell r="D339">
            <v>1272348.92</v>
          </cell>
          <cell r="F339" t="str">
            <v>596UT</v>
          </cell>
          <cell r="G339">
            <v>596</v>
          </cell>
          <cell r="H339" t="str">
            <v>UT</v>
          </cell>
          <cell r="I339">
            <v>1272348.92</v>
          </cell>
          <cell r="L339" t="str">
            <v>442S</v>
          </cell>
          <cell r="M339">
            <v>0</v>
          </cell>
          <cell r="N339">
            <v>0</v>
          </cell>
          <cell r="O339">
            <v>26976762.590316184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596WA</v>
          </cell>
          <cell r="B340">
            <v>596</v>
          </cell>
          <cell r="C340" t="str">
            <v>WA</v>
          </cell>
          <cell r="D340">
            <v>140544.63</v>
          </cell>
          <cell r="F340" t="str">
            <v>596WA</v>
          </cell>
          <cell r="G340">
            <v>596</v>
          </cell>
          <cell r="H340" t="str">
            <v>WA</v>
          </cell>
          <cell r="I340">
            <v>140544.63</v>
          </cell>
          <cell r="L340" t="str">
            <v>444S</v>
          </cell>
          <cell r="M340">
            <v>0</v>
          </cell>
          <cell r="N340">
            <v>0</v>
          </cell>
          <cell r="O340">
            <v>112028.35877330475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596WYP</v>
          </cell>
          <cell r="B341">
            <v>596</v>
          </cell>
          <cell r="C341" t="str">
            <v>WYP</v>
          </cell>
          <cell r="D341">
            <v>355115.53</v>
          </cell>
          <cell r="F341" t="str">
            <v>596WYP</v>
          </cell>
          <cell r="G341">
            <v>596</v>
          </cell>
          <cell r="H341" t="str">
            <v>WYP</v>
          </cell>
          <cell r="I341">
            <v>355115.53</v>
          </cell>
          <cell r="L341" t="str">
            <v>445S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596WYU</v>
          </cell>
          <cell r="B342">
            <v>596</v>
          </cell>
          <cell r="C342" t="str">
            <v>WYU</v>
          </cell>
          <cell r="D342">
            <v>113902.99</v>
          </cell>
          <cell r="F342" t="str">
            <v>596WYU</v>
          </cell>
          <cell r="G342">
            <v>596</v>
          </cell>
          <cell r="H342" t="str">
            <v>WYU</v>
          </cell>
          <cell r="I342">
            <v>113902.99</v>
          </cell>
          <cell r="L342" t="str">
            <v>447NPCCAEW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597CA</v>
          </cell>
          <cell r="B343">
            <v>597</v>
          </cell>
          <cell r="C343" t="str">
            <v>CA</v>
          </cell>
          <cell r="D343">
            <v>20473.3</v>
          </cell>
          <cell r="F343" t="str">
            <v>597CA</v>
          </cell>
          <cell r="G343">
            <v>597</v>
          </cell>
          <cell r="H343" t="str">
            <v>CA</v>
          </cell>
          <cell r="I343">
            <v>20473.3</v>
          </cell>
          <cell r="L343" t="str">
            <v>447NPCCAGW</v>
          </cell>
          <cell r="M343">
            <v>0</v>
          </cell>
          <cell r="N343">
            <v>0</v>
          </cell>
          <cell r="O343">
            <v>-372719.74523370899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597ID</v>
          </cell>
          <cell r="B344">
            <v>597</v>
          </cell>
          <cell r="C344" t="str">
            <v>ID</v>
          </cell>
          <cell r="D344">
            <v>40275.51</v>
          </cell>
          <cell r="F344" t="str">
            <v>597ID</v>
          </cell>
          <cell r="G344">
            <v>597</v>
          </cell>
          <cell r="H344" t="str">
            <v>ID</v>
          </cell>
          <cell r="I344">
            <v>40275.51</v>
          </cell>
          <cell r="L344" t="str">
            <v>447NPCS</v>
          </cell>
          <cell r="M344">
            <v>0</v>
          </cell>
          <cell r="N344">
            <v>0</v>
          </cell>
          <cell r="O344">
            <v>-14476811.784625905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597OR</v>
          </cell>
          <cell r="B345">
            <v>597</v>
          </cell>
          <cell r="C345" t="str">
            <v>OR</v>
          </cell>
          <cell r="D345">
            <v>258545.42</v>
          </cell>
          <cell r="F345" t="str">
            <v>597OR</v>
          </cell>
          <cell r="G345">
            <v>597</v>
          </cell>
          <cell r="H345" t="str">
            <v>OR</v>
          </cell>
          <cell r="I345">
            <v>258545.42</v>
          </cell>
          <cell r="L345" t="str">
            <v>451S</v>
          </cell>
          <cell r="M345">
            <v>0</v>
          </cell>
          <cell r="N345">
            <v>0</v>
          </cell>
          <cell r="O345">
            <v>-427912.20158807386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597SNPD</v>
          </cell>
          <cell r="B346">
            <v>597</v>
          </cell>
          <cell r="C346" t="str">
            <v>SNPD</v>
          </cell>
          <cell r="D346">
            <v>-265352.82</v>
          </cell>
          <cell r="F346" t="str">
            <v>597SNPD</v>
          </cell>
          <cell r="G346">
            <v>597</v>
          </cell>
          <cell r="H346" t="str">
            <v>SNPD</v>
          </cell>
          <cell r="I346">
            <v>-265352.82</v>
          </cell>
          <cell r="L346" t="str">
            <v>456CAGE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597UT</v>
          </cell>
          <cell r="B347">
            <v>597</v>
          </cell>
          <cell r="C347" t="str">
            <v>UT</v>
          </cell>
          <cell r="D347">
            <v>240303.66</v>
          </cell>
          <cell r="F347" t="str">
            <v>597UT</v>
          </cell>
          <cell r="G347">
            <v>597</v>
          </cell>
          <cell r="H347" t="str">
            <v>UT</v>
          </cell>
          <cell r="I347">
            <v>240303.66</v>
          </cell>
          <cell r="L347" t="str">
            <v>456CAGW</v>
          </cell>
          <cell r="M347">
            <v>0</v>
          </cell>
          <cell r="N347">
            <v>0</v>
          </cell>
          <cell r="O347">
            <v>-9999.7793424724368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597WA</v>
          </cell>
          <cell r="B348">
            <v>597</v>
          </cell>
          <cell r="C348" t="str">
            <v>WA</v>
          </cell>
          <cell r="D348">
            <v>32049.69</v>
          </cell>
          <cell r="F348" t="str">
            <v>597WA</v>
          </cell>
          <cell r="G348">
            <v>597</v>
          </cell>
          <cell r="H348" t="str">
            <v>WA</v>
          </cell>
          <cell r="I348">
            <v>32049.69</v>
          </cell>
          <cell r="L348" t="str">
            <v>456S</v>
          </cell>
          <cell r="M348">
            <v>0</v>
          </cell>
          <cell r="N348">
            <v>0</v>
          </cell>
          <cell r="O348">
            <v>47809.260000000009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597WYP</v>
          </cell>
          <cell r="B349">
            <v>597</v>
          </cell>
          <cell r="C349" t="str">
            <v>WYP</v>
          </cell>
          <cell r="D349">
            <v>35805.47</v>
          </cell>
          <cell r="F349" t="str">
            <v>597WYP</v>
          </cell>
          <cell r="G349">
            <v>597</v>
          </cell>
          <cell r="H349" t="str">
            <v>WYP</v>
          </cell>
          <cell r="I349">
            <v>35805.47</v>
          </cell>
          <cell r="L349" t="str">
            <v>456SG</v>
          </cell>
          <cell r="M349">
            <v>0</v>
          </cell>
          <cell r="N349">
            <v>0</v>
          </cell>
          <cell r="O349">
            <v>9206733.6732749734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597WYU</v>
          </cell>
          <cell r="B350">
            <v>597</v>
          </cell>
          <cell r="C350" t="str">
            <v>WYU</v>
          </cell>
          <cell r="D350">
            <v>14281.5</v>
          </cell>
          <cell r="F350" t="str">
            <v>597WYU</v>
          </cell>
          <cell r="G350">
            <v>597</v>
          </cell>
          <cell r="H350" t="str">
            <v>WYU</v>
          </cell>
          <cell r="I350">
            <v>14281.5</v>
          </cell>
          <cell r="L350" t="str">
            <v>456WRE</v>
          </cell>
          <cell r="M350">
            <v>0</v>
          </cell>
          <cell r="N350">
            <v>0</v>
          </cell>
          <cell r="O350">
            <v>-857882.39441257808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598CA</v>
          </cell>
          <cell r="B351">
            <v>598</v>
          </cell>
          <cell r="C351" t="str">
            <v>CA</v>
          </cell>
          <cell r="D351">
            <v>68513.279999999999</v>
          </cell>
          <cell r="F351" t="str">
            <v>598CA</v>
          </cell>
          <cell r="G351">
            <v>598</v>
          </cell>
          <cell r="H351" t="str">
            <v>CA</v>
          </cell>
          <cell r="I351">
            <v>68513.279999999999</v>
          </cell>
          <cell r="L351" t="str">
            <v>456WRG</v>
          </cell>
          <cell r="M351">
            <v>0</v>
          </cell>
          <cell r="N351">
            <v>0</v>
          </cell>
          <cell r="O351">
            <v>-4729005.2932926398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598ID</v>
          </cell>
          <cell r="B352">
            <v>598</v>
          </cell>
          <cell r="C352" t="str">
            <v>ID</v>
          </cell>
          <cell r="D352">
            <v>82521.66</v>
          </cell>
          <cell r="F352" t="str">
            <v>598ID</v>
          </cell>
          <cell r="G352">
            <v>598</v>
          </cell>
          <cell r="H352" t="str">
            <v>ID</v>
          </cell>
          <cell r="I352">
            <v>82521.66</v>
          </cell>
          <cell r="L352" t="str">
            <v>500CAGE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598OR</v>
          </cell>
          <cell r="B353">
            <v>598</v>
          </cell>
          <cell r="C353" t="str">
            <v>OR</v>
          </cell>
          <cell r="D353">
            <v>619578.43000000005</v>
          </cell>
          <cell r="F353" t="str">
            <v>598OR</v>
          </cell>
          <cell r="G353">
            <v>598</v>
          </cell>
          <cell r="H353" t="str">
            <v>OR</v>
          </cell>
          <cell r="I353">
            <v>619578.43000000005</v>
          </cell>
          <cell r="L353" t="str">
            <v>500CAGW</v>
          </cell>
          <cell r="M353">
            <v>0</v>
          </cell>
          <cell r="N353">
            <v>0</v>
          </cell>
          <cell r="O353">
            <v>-2156.2262297734023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598SNPD</v>
          </cell>
          <cell r="B354">
            <v>598</v>
          </cell>
          <cell r="C354" t="str">
            <v>SNPD</v>
          </cell>
          <cell r="D354">
            <v>3397284.68</v>
          </cell>
          <cell r="F354" t="str">
            <v>598SNPD</v>
          </cell>
          <cell r="G354">
            <v>598</v>
          </cell>
          <cell r="H354" t="str">
            <v>SNPD</v>
          </cell>
          <cell r="I354">
            <v>3397284.68</v>
          </cell>
          <cell r="L354" t="str">
            <v>500JBG</v>
          </cell>
          <cell r="M354">
            <v>0</v>
          </cell>
          <cell r="N354">
            <v>0</v>
          </cell>
          <cell r="O354">
            <v>24798.145810665763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598UT</v>
          </cell>
          <cell r="B355">
            <v>598</v>
          </cell>
          <cell r="C355" t="str">
            <v>UT</v>
          </cell>
          <cell r="D355">
            <v>672326.44</v>
          </cell>
          <cell r="F355" t="str">
            <v>598UT</v>
          </cell>
          <cell r="G355">
            <v>598</v>
          </cell>
          <cell r="H355" t="str">
            <v>UT</v>
          </cell>
          <cell r="I355">
            <v>672326.44</v>
          </cell>
          <cell r="L355" t="str">
            <v>500SG</v>
          </cell>
          <cell r="M355">
            <v>0</v>
          </cell>
          <cell r="N355">
            <v>0</v>
          </cell>
          <cell r="O355">
            <v>1349.0666668767151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598WA</v>
          </cell>
          <cell r="B356">
            <v>598</v>
          </cell>
          <cell r="C356" t="str">
            <v>WA</v>
          </cell>
          <cell r="D356">
            <v>127521.79</v>
          </cell>
          <cell r="F356" t="str">
            <v>598WA</v>
          </cell>
          <cell r="G356">
            <v>598</v>
          </cell>
          <cell r="H356" t="str">
            <v>WA</v>
          </cell>
          <cell r="I356">
            <v>127521.79</v>
          </cell>
          <cell r="L356" t="str">
            <v>501CAEE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598WYP</v>
          </cell>
          <cell r="B357">
            <v>598</v>
          </cell>
          <cell r="C357" t="str">
            <v>WYP</v>
          </cell>
          <cell r="D357">
            <v>184975.28</v>
          </cell>
          <cell r="F357" t="str">
            <v>598WYP</v>
          </cell>
          <cell r="G357">
            <v>598</v>
          </cell>
          <cell r="H357" t="str">
            <v>WYP</v>
          </cell>
          <cell r="I357">
            <v>184975.28</v>
          </cell>
          <cell r="L357" t="str">
            <v>501CAGW</v>
          </cell>
          <cell r="M357">
            <v>0</v>
          </cell>
          <cell r="N357">
            <v>0</v>
          </cell>
          <cell r="O357">
            <v>-91916.684043498521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901CA</v>
          </cell>
          <cell r="B358">
            <v>901</v>
          </cell>
          <cell r="C358" t="str">
            <v>CA</v>
          </cell>
          <cell r="D358">
            <v>0</v>
          </cell>
          <cell r="F358" t="str">
            <v>901CA</v>
          </cell>
          <cell r="G358">
            <v>901</v>
          </cell>
          <cell r="H358" t="str">
            <v>CA</v>
          </cell>
          <cell r="I358">
            <v>0</v>
          </cell>
          <cell r="L358" t="str">
            <v>501JBE</v>
          </cell>
          <cell r="M358">
            <v>0</v>
          </cell>
          <cell r="N358">
            <v>0</v>
          </cell>
          <cell r="O358">
            <v>3966.3225690023019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901CN</v>
          </cell>
          <cell r="B359">
            <v>901</v>
          </cell>
          <cell r="C359" t="str">
            <v>CN</v>
          </cell>
          <cell r="D359">
            <v>2689357.41</v>
          </cell>
          <cell r="F359" t="str">
            <v>901CN</v>
          </cell>
          <cell r="G359">
            <v>901</v>
          </cell>
          <cell r="H359" t="str">
            <v>CN</v>
          </cell>
          <cell r="I359">
            <v>2689357.41</v>
          </cell>
          <cell r="L359" t="str">
            <v>501JBG</v>
          </cell>
          <cell r="M359">
            <v>0</v>
          </cell>
          <cell r="N359">
            <v>0</v>
          </cell>
          <cell r="O359">
            <v>2549407.9127013339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901OR</v>
          </cell>
          <cell r="B360">
            <v>901</v>
          </cell>
          <cell r="C360" t="str">
            <v>OR</v>
          </cell>
          <cell r="D360">
            <v>0</v>
          </cell>
          <cell r="F360" t="str">
            <v>901OR</v>
          </cell>
          <cell r="G360">
            <v>901</v>
          </cell>
          <cell r="H360" t="str">
            <v>OR</v>
          </cell>
          <cell r="I360">
            <v>0</v>
          </cell>
          <cell r="L360" t="str">
            <v>501NPCCAEW</v>
          </cell>
          <cell r="M360">
            <v>0</v>
          </cell>
          <cell r="N360">
            <v>0</v>
          </cell>
          <cell r="O360">
            <v>-1215724.1705464125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901WA</v>
          </cell>
          <cell r="B361">
            <v>901</v>
          </cell>
          <cell r="C361" t="str">
            <v>WA</v>
          </cell>
          <cell r="D361">
            <v>0</v>
          </cell>
          <cell r="F361" t="str">
            <v>901WA</v>
          </cell>
          <cell r="G361">
            <v>901</v>
          </cell>
          <cell r="H361" t="str">
            <v>WA</v>
          </cell>
          <cell r="I361">
            <v>0</v>
          </cell>
          <cell r="L361" t="str">
            <v>501NPCS</v>
          </cell>
          <cell r="M361">
            <v>0</v>
          </cell>
          <cell r="N361">
            <v>0</v>
          </cell>
          <cell r="O361">
            <v>-4714257.427668673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901WYP</v>
          </cell>
          <cell r="B362">
            <v>901</v>
          </cell>
          <cell r="C362" t="str">
            <v>WYP</v>
          </cell>
          <cell r="D362">
            <v>177.74</v>
          </cell>
          <cell r="F362" t="str">
            <v>901WYP</v>
          </cell>
          <cell r="G362">
            <v>901</v>
          </cell>
          <cell r="H362" t="str">
            <v>WYP</v>
          </cell>
          <cell r="I362">
            <v>177.74</v>
          </cell>
          <cell r="L362" t="str">
            <v>502CAGW</v>
          </cell>
          <cell r="M362">
            <v>0</v>
          </cell>
          <cell r="N362">
            <v>0</v>
          </cell>
          <cell r="O362">
            <v>-67166.844788615243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902CA</v>
          </cell>
          <cell r="B363">
            <v>902</v>
          </cell>
          <cell r="C363" t="str">
            <v>CA</v>
          </cell>
          <cell r="D363">
            <v>658728.35</v>
          </cell>
          <cell r="F363" t="str">
            <v>902CA</v>
          </cell>
          <cell r="G363">
            <v>902</v>
          </cell>
          <cell r="H363" t="str">
            <v>CA</v>
          </cell>
          <cell r="I363">
            <v>658728.35</v>
          </cell>
          <cell r="L363" t="str">
            <v>503CAEE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902CN</v>
          </cell>
          <cell r="B364">
            <v>902</v>
          </cell>
          <cell r="C364" t="str">
            <v>CN</v>
          </cell>
          <cell r="D364">
            <v>743635.02</v>
          </cell>
          <cell r="F364" t="str">
            <v>902CN</v>
          </cell>
          <cell r="G364">
            <v>902</v>
          </cell>
          <cell r="H364" t="str">
            <v>CN</v>
          </cell>
          <cell r="I364">
            <v>743635.02</v>
          </cell>
          <cell r="L364" t="str">
            <v>503SE</v>
          </cell>
          <cell r="M364">
            <v>0</v>
          </cell>
          <cell r="N364">
            <v>0</v>
          </cell>
          <cell r="O364">
            <v>339903.47444253182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902ID</v>
          </cell>
          <cell r="B365">
            <v>902</v>
          </cell>
          <cell r="C365" t="str">
            <v>ID</v>
          </cell>
          <cell r="D365">
            <v>2185118.4900000002</v>
          </cell>
          <cell r="F365" t="str">
            <v>902ID</v>
          </cell>
          <cell r="G365">
            <v>902</v>
          </cell>
          <cell r="H365" t="str">
            <v>ID</v>
          </cell>
          <cell r="I365">
            <v>2185118.4900000002</v>
          </cell>
          <cell r="L365" t="str">
            <v>505CAGW</v>
          </cell>
          <cell r="M365">
            <v>0</v>
          </cell>
          <cell r="N365">
            <v>0</v>
          </cell>
          <cell r="O365">
            <v>-2878.1702973257934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902OR</v>
          </cell>
          <cell r="B366">
            <v>902</v>
          </cell>
          <cell r="C366" t="str">
            <v>OR</v>
          </cell>
          <cell r="D366">
            <v>7223863.6699999999</v>
          </cell>
          <cell r="F366" t="str">
            <v>902OR</v>
          </cell>
          <cell r="G366">
            <v>902</v>
          </cell>
          <cell r="H366" t="str">
            <v>OR</v>
          </cell>
          <cell r="I366">
            <v>7223863.6699999999</v>
          </cell>
          <cell r="L366" t="str">
            <v>506CAGE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902UT</v>
          </cell>
          <cell r="B367">
            <v>902</v>
          </cell>
          <cell r="C367" t="str">
            <v>UT</v>
          </cell>
          <cell r="D367">
            <v>4461575.0199999996</v>
          </cell>
          <cell r="F367" t="str">
            <v>902UT</v>
          </cell>
          <cell r="G367">
            <v>902</v>
          </cell>
          <cell r="H367" t="str">
            <v>UT</v>
          </cell>
          <cell r="I367">
            <v>4461575.0199999996</v>
          </cell>
          <cell r="L367" t="str">
            <v>506CAGW</v>
          </cell>
          <cell r="M367">
            <v>0</v>
          </cell>
          <cell r="N367">
            <v>0</v>
          </cell>
          <cell r="O367">
            <v>-129787.55415490002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902WA</v>
          </cell>
          <cell r="B368">
            <v>902</v>
          </cell>
          <cell r="C368" t="str">
            <v>WA</v>
          </cell>
          <cell r="D368">
            <v>642455.62</v>
          </cell>
          <cell r="F368" t="str">
            <v>902WA</v>
          </cell>
          <cell r="G368">
            <v>902</v>
          </cell>
          <cell r="H368" t="str">
            <v>WA</v>
          </cell>
          <cell r="I368">
            <v>642455.62</v>
          </cell>
          <cell r="L368" t="str">
            <v>506JBG</v>
          </cell>
          <cell r="M368">
            <v>0</v>
          </cell>
          <cell r="N368">
            <v>0</v>
          </cell>
          <cell r="O368">
            <v>26857.18983444613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902WYP</v>
          </cell>
          <cell r="B369">
            <v>902</v>
          </cell>
          <cell r="C369" t="str">
            <v>WYP</v>
          </cell>
          <cell r="D369">
            <v>1080264.31</v>
          </cell>
          <cell r="F369" t="str">
            <v>902WYP</v>
          </cell>
          <cell r="G369">
            <v>902</v>
          </cell>
          <cell r="H369" t="str">
            <v>WYP</v>
          </cell>
          <cell r="I369">
            <v>1080264.31</v>
          </cell>
          <cell r="L369" t="str">
            <v>507CAGW</v>
          </cell>
          <cell r="M369">
            <v>0</v>
          </cell>
          <cell r="N369">
            <v>0</v>
          </cell>
          <cell r="O369">
            <v>-1444.0667414613361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902WYU</v>
          </cell>
          <cell r="B370">
            <v>902</v>
          </cell>
          <cell r="C370" t="str">
            <v>WYU</v>
          </cell>
          <cell r="D370">
            <v>226683.01</v>
          </cell>
          <cell r="F370" t="str">
            <v>902WYU</v>
          </cell>
          <cell r="G370">
            <v>902</v>
          </cell>
          <cell r="H370" t="str">
            <v>WYU</v>
          </cell>
          <cell r="I370">
            <v>226683.01</v>
          </cell>
          <cell r="L370" t="str">
            <v>510CAGW</v>
          </cell>
          <cell r="M370">
            <v>0</v>
          </cell>
          <cell r="N370">
            <v>0</v>
          </cell>
          <cell r="O370">
            <v>-16450.299165102755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903CA</v>
          </cell>
          <cell r="B371">
            <v>903</v>
          </cell>
          <cell r="C371" t="str">
            <v>CA</v>
          </cell>
          <cell r="D371">
            <v>178584.37</v>
          </cell>
          <cell r="F371" t="str">
            <v>903CA</v>
          </cell>
          <cell r="G371">
            <v>903</v>
          </cell>
          <cell r="H371" t="str">
            <v>CA</v>
          </cell>
          <cell r="I371">
            <v>178584.37</v>
          </cell>
          <cell r="L371" t="str">
            <v>511CAGW</v>
          </cell>
          <cell r="M371">
            <v>0</v>
          </cell>
          <cell r="N371">
            <v>0</v>
          </cell>
          <cell r="O371">
            <v>-21803.056906190395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903CN</v>
          </cell>
          <cell r="B372">
            <v>903</v>
          </cell>
          <cell r="C372" t="str">
            <v>CN</v>
          </cell>
          <cell r="D372">
            <v>41740806.93</v>
          </cell>
          <cell r="F372" t="str">
            <v>903CN</v>
          </cell>
          <cell r="G372">
            <v>903</v>
          </cell>
          <cell r="H372" t="str">
            <v>CN</v>
          </cell>
          <cell r="I372">
            <v>41740806.93</v>
          </cell>
          <cell r="L372" t="str">
            <v>512CAGE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903ID</v>
          </cell>
          <cell r="B373">
            <v>903</v>
          </cell>
          <cell r="C373" t="str">
            <v>ID</v>
          </cell>
          <cell r="D373">
            <v>389626.35</v>
          </cell>
          <cell r="F373" t="str">
            <v>903ID</v>
          </cell>
          <cell r="G373">
            <v>903</v>
          </cell>
          <cell r="H373" t="str">
            <v>ID</v>
          </cell>
          <cell r="I373">
            <v>389626.35</v>
          </cell>
          <cell r="L373" t="str">
            <v>512CAGW</v>
          </cell>
          <cell r="M373">
            <v>0</v>
          </cell>
          <cell r="N373">
            <v>0</v>
          </cell>
          <cell r="O373">
            <v>-165160.9531400484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903OR</v>
          </cell>
          <cell r="B374">
            <v>903</v>
          </cell>
          <cell r="C374" t="str">
            <v>OR</v>
          </cell>
          <cell r="D374">
            <v>1745123.49</v>
          </cell>
          <cell r="F374" t="str">
            <v>903OR</v>
          </cell>
          <cell r="G374">
            <v>903</v>
          </cell>
          <cell r="H374" t="str">
            <v>OR</v>
          </cell>
          <cell r="I374">
            <v>1745123.49</v>
          </cell>
          <cell r="L374" t="str">
            <v>512JBG</v>
          </cell>
          <cell r="M374">
            <v>0</v>
          </cell>
          <cell r="N374">
            <v>0</v>
          </cell>
          <cell r="O374">
            <v>247687.95254289889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903UT</v>
          </cell>
          <cell r="B375">
            <v>903</v>
          </cell>
          <cell r="C375" t="str">
            <v>UT</v>
          </cell>
          <cell r="D375">
            <v>3209816.03</v>
          </cell>
          <cell r="F375" t="str">
            <v>903UT</v>
          </cell>
          <cell r="G375">
            <v>903</v>
          </cell>
          <cell r="H375" t="str">
            <v>UT</v>
          </cell>
          <cell r="I375">
            <v>3209816.03</v>
          </cell>
          <cell r="L375" t="str">
            <v>512SG</v>
          </cell>
          <cell r="M375">
            <v>0</v>
          </cell>
          <cell r="N375">
            <v>0</v>
          </cell>
          <cell r="O375">
            <v>263779.47855041223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903WA</v>
          </cell>
          <cell r="B376">
            <v>903</v>
          </cell>
          <cell r="C376" t="str">
            <v>WA</v>
          </cell>
          <cell r="D376">
            <v>529917.64</v>
          </cell>
          <cell r="F376" t="str">
            <v>903WA</v>
          </cell>
          <cell r="G376">
            <v>903</v>
          </cell>
          <cell r="H376" t="str">
            <v>WA</v>
          </cell>
          <cell r="I376">
            <v>529917.64</v>
          </cell>
          <cell r="L376" t="str">
            <v>513CAGW</v>
          </cell>
          <cell r="M376">
            <v>0</v>
          </cell>
          <cell r="N376">
            <v>0</v>
          </cell>
          <cell r="O376">
            <v>-3403.1435557821887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903WYP</v>
          </cell>
          <cell r="B377">
            <v>903</v>
          </cell>
          <cell r="C377" t="str">
            <v>WYP</v>
          </cell>
          <cell r="D377">
            <v>482276.45</v>
          </cell>
          <cell r="F377" t="str">
            <v>903WYP</v>
          </cell>
          <cell r="G377">
            <v>903</v>
          </cell>
          <cell r="H377" t="str">
            <v>WYP</v>
          </cell>
          <cell r="I377">
            <v>482276.45</v>
          </cell>
          <cell r="L377" t="str">
            <v>514CAGW</v>
          </cell>
          <cell r="M377">
            <v>0</v>
          </cell>
          <cell r="N377">
            <v>0</v>
          </cell>
          <cell r="O377">
            <v>-26856.187742552775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903WYU</v>
          </cell>
          <cell r="B378">
            <v>903</v>
          </cell>
          <cell r="C378" t="str">
            <v>WYU</v>
          </cell>
          <cell r="D378">
            <v>85971.22</v>
          </cell>
          <cell r="F378" t="str">
            <v>903WYU</v>
          </cell>
          <cell r="G378">
            <v>903</v>
          </cell>
          <cell r="H378" t="str">
            <v>WYU</v>
          </cell>
          <cell r="I378">
            <v>85971.22</v>
          </cell>
          <cell r="L378" t="str">
            <v>535CAGE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904CA</v>
          </cell>
          <cell r="B379">
            <v>904</v>
          </cell>
          <cell r="C379" t="str">
            <v>CA</v>
          </cell>
          <cell r="D379">
            <v>732167.9</v>
          </cell>
          <cell r="F379" t="str">
            <v>904CA</v>
          </cell>
          <cell r="G379">
            <v>904</v>
          </cell>
          <cell r="H379" t="str">
            <v>CA</v>
          </cell>
          <cell r="I379">
            <v>732167.9</v>
          </cell>
          <cell r="L379" t="str">
            <v>535CAGW</v>
          </cell>
          <cell r="M379">
            <v>0</v>
          </cell>
          <cell r="N379">
            <v>0</v>
          </cell>
          <cell r="O379">
            <v>130055.40550788669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904CN</v>
          </cell>
          <cell r="B380">
            <v>904</v>
          </cell>
          <cell r="C380" t="str">
            <v>CN</v>
          </cell>
          <cell r="D380">
            <v>64325.1</v>
          </cell>
          <cell r="F380" t="str">
            <v>904CN</v>
          </cell>
          <cell r="G380">
            <v>904</v>
          </cell>
          <cell r="H380" t="str">
            <v>CN</v>
          </cell>
          <cell r="I380">
            <v>64325.1</v>
          </cell>
          <cell r="L380" t="str">
            <v>535SG</v>
          </cell>
          <cell r="M380">
            <v>0</v>
          </cell>
          <cell r="N380">
            <v>0</v>
          </cell>
          <cell r="O380">
            <v>16651.631132495226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904ID</v>
          </cell>
          <cell r="B381">
            <v>904</v>
          </cell>
          <cell r="C381" t="str">
            <v>ID</v>
          </cell>
          <cell r="D381">
            <v>717753.19</v>
          </cell>
          <cell r="F381" t="str">
            <v>904ID</v>
          </cell>
          <cell r="G381">
            <v>904</v>
          </cell>
          <cell r="H381" t="str">
            <v>ID</v>
          </cell>
          <cell r="I381">
            <v>717753.19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904OR</v>
          </cell>
          <cell r="B382">
            <v>904</v>
          </cell>
          <cell r="C382" t="str">
            <v>OR</v>
          </cell>
          <cell r="D382">
            <v>4630969.13</v>
          </cell>
          <cell r="F382" t="str">
            <v>904OR</v>
          </cell>
          <cell r="G382">
            <v>904</v>
          </cell>
          <cell r="H382" t="str">
            <v>OR</v>
          </cell>
          <cell r="I382">
            <v>4630969.13</v>
          </cell>
          <cell r="L382" t="str">
            <v>545CAGW</v>
          </cell>
          <cell r="M382">
            <v>0</v>
          </cell>
          <cell r="N382">
            <v>0</v>
          </cell>
          <cell r="O382">
            <v>-6971727.5657977248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904UT</v>
          </cell>
          <cell r="B383">
            <v>904</v>
          </cell>
          <cell r="C383" t="str">
            <v>UT</v>
          </cell>
          <cell r="D383">
            <v>4528924.79</v>
          </cell>
          <cell r="F383" t="str">
            <v>904UT</v>
          </cell>
          <cell r="G383">
            <v>904</v>
          </cell>
          <cell r="H383" t="str">
            <v>UT</v>
          </cell>
          <cell r="I383">
            <v>4528924.79</v>
          </cell>
          <cell r="L383" t="str">
            <v>545SG</v>
          </cell>
          <cell r="M383">
            <v>0</v>
          </cell>
          <cell r="N383">
            <v>0</v>
          </cell>
          <cell r="O383">
            <v>3390356.2888943506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904WA</v>
          </cell>
          <cell r="B384">
            <v>904</v>
          </cell>
          <cell r="C384" t="str">
            <v>WA</v>
          </cell>
          <cell r="D384">
            <v>1670264.6</v>
          </cell>
          <cell r="F384" t="str">
            <v>904WA</v>
          </cell>
          <cell r="G384">
            <v>904</v>
          </cell>
          <cell r="H384" t="str">
            <v>WA</v>
          </cell>
          <cell r="I384">
            <v>1670264.6</v>
          </cell>
          <cell r="L384" t="str">
            <v>547NPCCAEW</v>
          </cell>
          <cell r="M384">
            <v>0</v>
          </cell>
          <cell r="N384">
            <v>0</v>
          </cell>
          <cell r="O384">
            <v>-300554.78959586471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904WYP</v>
          </cell>
          <cell r="B385">
            <v>904</v>
          </cell>
          <cell r="C385" t="str">
            <v>WYP</v>
          </cell>
          <cell r="D385">
            <v>992990.37</v>
          </cell>
          <cell r="F385" t="str">
            <v>904WYP</v>
          </cell>
          <cell r="G385">
            <v>904</v>
          </cell>
          <cell r="H385" t="str">
            <v>WYP</v>
          </cell>
          <cell r="I385">
            <v>992990.37</v>
          </cell>
          <cell r="L385" t="str">
            <v>547NPCS</v>
          </cell>
          <cell r="M385">
            <v>0</v>
          </cell>
          <cell r="N385">
            <v>0</v>
          </cell>
          <cell r="O385">
            <v>4149428.5777009227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904WYU</v>
          </cell>
          <cell r="B386">
            <v>904</v>
          </cell>
          <cell r="C386" t="str">
            <v>WYU</v>
          </cell>
          <cell r="D386">
            <v>0</v>
          </cell>
          <cell r="F386" t="str">
            <v>904WYU</v>
          </cell>
          <cell r="G386">
            <v>904</v>
          </cell>
          <cell r="H386" t="str">
            <v>WYU</v>
          </cell>
          <cell r="I386">
            <v>0</v>
          </cell>
          <cell r="L386" t="str">
            <v>548CAGE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905CA</v>
          </cell>
          <cell r="B387">
            <v>905</v>
          </cell>
          <cell r="C387" t="str">
            <v>CA</v>
          </cell>
          <cell r="D387">
            <v>0</v>
          </cell>
          <cell r="F387" t="str">
            <v>905CA</v>
          </cell>
          <cell r="G387">
            <v>905</v>
          </cell>
          <cell r="H387" t="str">
            <v>CA</v>
          </cell>
          <cell r="I387">
            <v>0</v>
          </cell>
          <cell r="L387" t="str">
            <v>548CAGW</v>
          </cell>
          <cell r="M387">
            <v>0</v>
          </cell>
          <cell r="N387">
            <v>0</v>
          </cell>
          <cell r="O387">
            <v>26354.549140362727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905CN</v>
          </cell>
          <cell r="B388">
            <v>905</v>
          </cell>
          <cell r="C388" t="str">
            <v>CN</v>
          </cell>
          <cell r="D388">
            <v>22019.33</v>
          </cell>
          <cell r="F388" t="str">
            <v>905CN</v>
          </cell>
          <cell r="G388">
            <v>905</v>
          </cell>
          <cell r="H388" t="str">
            <v>CN</v>
          </cell>
          <cell r="I388">
            <v>22019.33</v>
          </cell>
          <cell r="L388" t="str">
            <v>548SG</v>
          </cell>
          <cell r="M388">
            <v>0</v>
          </cell>
          <cell r="N388">
            <v>0</v>
          </cell>
          <cell r="O388">
            <v>6923.0061980065711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905UT</v>
          </cell>
          <cell r="B389">
            <v>905</v>
          </cell>
          <cell r="C389" t="str">
            <v>UT</v>
          </cell>
          <cell r="D389">
            <v>416829.64</v>
          </cell>
          <cell r="F389" t="str">
            <v>905UT</v>
          </cell>
          <cell r="G389">
            <v>905</v>
          </cell>
          <cell r="H389" t="str">
            <v>UT</v>
          </cell>
          <cell r="I389">
            <v>416829.64</v>
          </cell>
          <cell r="L389" t="str">
            <v>549CAGE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907CN</v>
          </cell>
          <cell r="B390">
            <v>907</v>
          </cell>
          <cell r="C390" t="str">
            <v>CN</v>
          </cell>
          <cell r="D390">
            <v>164.82</v>
          </cell>
          <cell r="F390" t="str">
            <v>907CN</v>
          </cell>
          <cell r="G390">
            <v>907</v>
          </cell>
          <cell r="H390" t="str">
            <v>CN</v>
          </cell>
          <cell r="I390">
            <v>164.82</v>
          </cell>
          <cell r="L390" t="str">
            <v>549CAGW</v>
          </cell>
          <cell r="M390">
            <v>0</v>
          </cell>
          <cell r="N390">
            <v>0</v>
          </cell>
          <cell r="O390">
            <v>-1284981.6408962309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908CA</v>
          </cell>
          <cell r="B391">
            <v>908</v>
          </cell>
          <cell r="C391" t="str">
            <v>CA</v>
          </cell>
          <cell r="D391">
            <v>107310.33</v>
          </cell>
          <cell r="F391" t="str">
            <v>908CA</v>
          </cell>
          <cell r="G391">
            <v>908</v>
          </cell>
          <cell r="H391" t="str">
            <v>CA</v>
          </cell>
          <cell r="I391">
            <v>107310.33</v>
          </cell>
          <cell r="L391" t="str">
            <v>549S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908CN</v>
          </cell>
          <cell r="B392">
            <v>908</v>
          </cell>
          <cell r="C392" t="str">
            <v>CN</v>
          </cell>
          <cell r="D392">
            <v>2701623.65</v>
          </cell>
          <cell r="F392" t="str">
            <v>908CN</v>
          </cell>
          <cell r="G392">
            <v>908</v>
          </cell>
          <cell r="H392" t="str">
            <v>CN</v>
          </cell>
          <cell r="I392">
            <v>2701623.65</v>
          </cell>
          <cell r="L392" t="str">
            <v>549SG</v>
          </cell>
          <cell r="M392">
            <v>0</v>
          </cell>
          <cell r="N392">
            <v>0</v>
          </cell>
          <cell r="O392">
            <v>2816824.0549440142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908ID</v>
          </cell>
          <cell r="B393">
            <v>908</v>
          </cell>
          <cell r="C393" t="str">
            <v>ID</v>
          </cell>
          <cell r="D393">
            <v>16884.93</v>
          </cell>
          <cell r="F393" t="str">
            <v>908ID</v>
          </cell>
          <cell r="G393">
            <v>908</v>
          </cell>
          <cell r="H393" t="str">
            <v>ID</v>
          </cell>
          <cell r="I393">
            <v>16884.93</v>
          </cell>
          <cell r="L393" t="str">
            <v>553CAGE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908OR</v>
          </cell>
          <cell r="B394">
            <v>908</v>
          </cell>
          <cell r="C394" t="str">
            <v>OR</v>
          </cell>
          <cell r="D394">
            <v>2096459.35</v>
          </cell>
          <cell r="F394" t="str">
            <v>908OR</v>
          </cell>
          <cell r="G394">
            <v>908</v>
          </cell>
          <cell r="H394" t="str">
            <v>OR</v>
          </cell>
          <cell r="I394">
            <v>2096459.35</v>
          </cell>
          <cell r="L394" t="str">
            <v>553CAGW</v>
          </cell>
          <cell r="M394">
            <v>0</v>
          </cell>
          <cell r="N394">
            <v>0</v>
          </cell>
          <cell r="O394">
            <v>48725.943648139553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908OTHER</v>
          </cell>
          <cell r="B395">
            <v>908</v>
          </cell>
          <cell r="C395" t="str">
            <v>OTHER</v>
          </cell>
          <cell r="D395">
            <v>83357915.310000002</v>
          </cell>
          <cell r="F395" t="str">
            <v>908OTHER</v>
          </cell>
          <cell r="G395">
            <v>908</v>
          </cell>
          <cell r="H395" t="str">
            <v>OTHER</v>
          </cell>
          <cell r="I395">
            <v>83357915.310000002</v>
          </cell>
          <cell r="L395" t="str">
            <v>555NPCCAEW</v>
          </cell>
          <cell r="M395">
            <v>0</v>
          </cell>
          <cell r="N395">
            <v>0</v>
          </cell>
          <cell r="O395">
            <v>-5200.8958587409288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908UT</v>
          </cell>
          <cell r="B396">
            <v>908</v>
          </cell>
          <cell r="C396" t="str">
            <v>UT</v>
          </cell>
          <cell r="D396">
            <v>2583792.0099999998</v>
          </cell>
          <cell r="F396" t="str">
            <v>908UT</v>
          </cell>
          <cell r="G396">
            <v>908</v>
          </cell>
          <cell r="H396" t="str">
            <v>UT</v>
          </cell>
          <cell r="I396">
            <v>2583792.0099999998</v>
          </cell>
          <cell r="L396" t="str">
            <v>555NPCCAGW</v>
          </cell>
          <cell r="M396">
            <v>0</v>
          </cell>
          <cell r="N396">
            <v>0</v>
          </cell>
          <cell r="O396">
            <v>-6461788.1335230349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908WA</v>
          </cell>
          <cell r="B397">
            <v>908</v>
          </cell>
          <cell r="C397" t="str">
            <v>WA</v>
          </cell>
          <cell r="D397">
            <v>355542.02</v>
          </cell>
          <cell r="F397" t="str">
            <v>908WA</v>
          </cell>
          <cell r="G397">
            <v>908</v>
          </cell>
          <cell r="H397" t="str">
            <v>WA</v>
          </cell>
          <cell r="I397">
            <v>355542.02</v>
          </cell>
          <cell r="L397" t="str">
            <v>555NPCS</v>
          </cell>
          <cell r="M397">
            <v>0</v>
          </cell>
          <cell r="N397">
            <v>0</v>
          </cell>
          <cell r="O397">
            <v>-11716673.414558964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908WYP</v>
          </cell>
          <cell r="B398">
            <v>908</v>
          </cell>
          <cell r="C398" t="str">
            <v>WYP</v>
          </cell>
          <cell r="D398">
            <v>969503.78</v>
          </cell>
          <cell r="F398" t="str">
            <v>908WYP</v>
          </cell>
          <cell r="G398">
            <v>908</v>
          </cell>
          <cell r="H398" t="str">
            <v>WYP</v>
          </cell>
          <cell r="I398">
            <v>969503.78</v>
          </cell>
          <cell r="L398" t="str">
            <v>555S</v>
          </cell>
          <cell r="M398">
            <v>0</v>
          </cell>
          <cell r="N398">
            <v>0</v>
          </cell>
          <cell r="O398">
            <v>260000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909CA</v>
          </cell>
          <cell r="B399">
            <v>909</v>
          </cell>
          <cell r="C399" t="str">
            <v>CA</v>
          </cell>
          <cell r="D399">
            <v>147369.39000000001</v>
          </cell>
          <cell r="F399" t="str">
            <v>909CA</v>
          </cell>
          <cell r="G399">
            <v>909</v>
          </cell>
          <cell r="H399" t="str">
            <v>CA</v>
          </cell>
          <cell r="I399">
            <v>147369.39000000001</v>
          </cell>
          <cell r="L399" t="str">
            <v>557CAEE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909CN</v>
          </cell>
          <cell r="B400">
            <v>909</v>
          </cell>
          <cell r="C400" t="str">
            <v>CN</v>
          </cell>
          <cell r="D400">
            <v>2687097.26</v>
          </cell>
          <cell r="F400" t="str">
            <v>909CN</v>
          </cell>
          <cell r="G400">
            <v>909</v>
          </cell>
          <cell r="H400" t="str">
            <v>CN</v>
          </cell>
          <cell r="I400">
            <v>2687097.26</v>
          </cell>
          <cell r="L400" t="str">
            <v>557CAGE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909ID</v>
          </cell>
          <cell r="B401">
            <v>909</v>
          </cell>
          <cell r="C401" t="str">
            <v>ID</v>
          </cell>
          <cell r="D401">
            <v>160778.17000000001</v>
          </cell>
          <cell r="F401" t="str">
            <v>909ID</v>
          </cell>
          <cell r="G401">
            <v>909</v>
          </cell>
          <cell r="H401" t="str">
            <v>ID</v>
          </cell>
          <cell r="I401">
            <v>160778.17000000001</v>
          </cell>
          <cell r="L401" t="str">
            <v>557CAGW</v>
          </cell>
          <cell r="M401">
            <v>0</v>
          </cell>
          <cell r="N401">
            <v>0</v>
          </cell>
          <cell r="O401">
            <v>173786.64182651124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909OR</v>
          </cell>
          <cell r="B402">
            <v>909</v>
          </cell>
          <cell r="C402" t="str">
            <v>OR</v>
          </cell>
          <cell r="D402">
            <v>1894444.61</v>
          </cell>
          <cell r="F402" t="str">
            <v>909OR</v>
          </cell>
          <cell r="G402">
            <v>909</v>
          </cell>
          <cell r="H402" t="str">
            <v>OR</v>
          </cell>
          <cell r="I402">
            <v>1894444.61</v>
          </cell>
          <cell r="L402" t="str">
            <v>557S</v>
          </cell>
          <cell r="M402">
            <v>0</v>
          </cell>
          <cell r="N402">
            <v>0</v>
          </cell>
          <cell r="O402">
            <v>6754.3600000000006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909UT</v>
          </cell>
          <cell r="B403">
            <v>909</v>
          </cell>
          <cell r="C403" t="str">
            <v>UT</v>
          </cell>
          <cell r="D403">
            <v>1552525.01</v>
          </cell>
          <cell r="F403" t="str">
            <v>909UT</v>
          </cell>
          <cell r="G403">
            <v>909</v>
          </cell>
          <cell r="H403" t="str">
            <v>UT</v>
          </cell>
          <cell r="I403">
            <v>1552525.01</v>
          </cell>
          <cell r="L403" t="str">
            <v>557SG</v>
          </cell>
          <cell r="M403">
            <v>0</v>
          </cell>
          <cell r="N403">
            <v>0</v>
          </cell>
          <cell r="O403">
            <v>81399.18240546083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909WA</v>
          </cell>
          <cell r="B404">
            <v>909</v>
          </cell>
          <cell r="C404" t="str">
            <v>WA</v>
          </cell>
          <cell r="D404">
            <v>272993</v>
          </cell>
          <cell r="F404" t="str">
            <v>909WA</v>
          </cell>
          <cell r="G404">
            <v>909</v>
          </cell>
          <cell r="H404" t="str">
            <v>WA</v>
          </cell>
          <cell r="I404">
            <v>272993</v>
          </cell>
          <cell r="L404" t="str">
            <v>557SO</v>
          </cell>
          <cell r="M404">
            <v>0</v>
          </cell>
          <cell r="N404">
            <v>0</v>
          </cell>
          <cell r="O404">
            <v>5289.7725308105873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909WYP</v>
          </cell>
          <cell r="B405">
            <v>909</v>
          </cell>
          <cell r="C405" t="str">
            <v>WYP</v>
          </cell>
          <cell r="D405">
            <v>368683.48</v>
          </cell>
          <cell r="F405" t="str">
            <v>909WYP</v>
          </cell>
          <cell r="G405">
            <v>909</v>
          </cell>
          <cell r="H405" t="str">
            <v>WYP</v>
          </cell>
          <cell r="I405">
            <v>368683.48</v>
          </cell>
          <cell r="L405" t="str">
            <v>560CAGE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909WYU</v>
          </cell>
          <cell r="B406">
            <v>909</v>
          </cell>
          <cell r="C406" t="str">
            <v>WYU</v>
          </cell>
          <cell r="D406">
            <v>3320.05</v>
          </cell>
          <cell r="F406" t="str">
            <v>909WYU</v>
          </cell>
          <cell r="G406">
            <v>909</v>
          </cell>
          <cell r="H406" t="str">
            <v>WYU</v>
          </cell>
          <cell r="I406">
            <v>3320.05</v>
          </cell>
          <cell r="L406" t="str">
            <v>560CAGW</v>
          </cell>
          <cell r="M406">
            <v>0</v>
          </cell>
          <cell r="N406">
            <v>0</v>
          </cell>
          <cell r="O406">
            <v>-534159.34393530991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910CN</v>
          </cell>
          <cell r="B407">
            <v>910</v>
          </cell>
          <cell r="C407" t="str">
            <v>CN</v>
          </cell>
          <cell r="D407">
            <v>16170.61</v>
          </cell>
          <cell r="F407" t="str">
            <v>910CN</v>
          </cell>
          <cell r="G407">
            <v>910</v>
          </cell>
          <cell r="H407" t="str">
            <v>CN</v>
          </cell>
          <cell r="I407">
            <v>16170.61</v>
          </cell>
          <cell r="L407" t="str">
            <v>560JBG</v>
          </cell>
          <cell r="M407">
            <v>0</v>
          </cell>
          <cell r="N407">
            <v>0</v>
          </cell>
          <cell r="O407">
            <v>-14992.014133516086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920OR</v>
          </cell>
          <cell r="B408">
            <v>920</v>
          </cell>
          <cell r="C408" t="str">
            <v>OR</v>
          </cell>
          <cell r="D408">
            <v>-38.89</v>
          </cell>
          <cell r="F408" t="str">
            <v>920OR</v>
          </cell>
          <cell r="G408">
            <v>920</v>
          </cell>
          <cell r="H408" t="str">
            <v>OR</v>
          </cell>
          <cell r="I408">
            <v>-38.89</v>
          </cell>
          <cell r="L408" t="str">
            <v>560SG</v>
          </cell>
          <cell r="M408">
            <v>0</v>
          </cell>
          <cell r="N408">
            <v>0</v>
          </cell>
          <cell r="O408">
            <v>829910.44490823301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920SO</v>
          </cell>
          <cell r="B409">
            <v>920</v>
          </cell>
          <cell r="C409" t="str">
            <v>SO</v>
          </cell>
          <cell r="D409">
            <v>73780563.790000007</v>
          </cell>
          <cell r="F409" t="str">
            <v>920SO</v>
          </cell>
          <cell r="G409">
            <v>920</v>
          </cell>
          <cell r="H409" t="str">
            <v>SO</v>
          </cell>
          <cell r="I409">
            <v>73780563.790000007</v>
          </cell>
          <cell r="L409" t="str">
            <v>565NPCCAEW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920WA</v>
          </cell>
          <cell r="B410">
            <v>920</v>
          </cell>
          <cell r="C410" t="str">
            <v>WA</v>
          </cell>
          <cell r="D410">
            <v>1.17</v>
          </cell>
          <cell r="F410" t="str">
            <v>920WA</v>
          </cell>
          <cell r="G410">
            <v>920</v>
          </cell>
          <cell r="H410" t="str">
            <v>WA</v>
          </cell>
          <cell r="I410">
            <v>1.17</v>
          </cell>
          <cell r="L410" t="str">
            <v>565NPCCAGW</v>
          </cell>
          <cell r="M410">
            <v>0</v>
          </cell>
          <cell r="N410">
            <v>0</v>
          </cell>
          <cell r="O410">
            <v>-588245.29424889339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921CA</v>
          </cell>
          <cell r="B411">
            <v>921</v>
          </cell>
          <cell r="C411" t="str">
            <v>CA</v>
          </cell>
          <cell r="D411">
            <v>4832.33</v>
          </cell>
          <cell r="F411" t="str">
            <v>921CA</v>
          </cell>
          <cell r="G411">
            <v>921</v>
          </cell>
          <cell r="H411" t="str">
            <v>CA</v>
          </cell>
          <cell r="I411">
            <v>4832.33</v>
          </cell>
          <cell r="L411" t="str">
            <v>565NPCS</v>
          </cell>
          <cell r="M411">
            <v>0</v>
          </cell>
          <cell r="N411">
            <v>0</v>
          </cell>
          <cell r="O411">
            <v>-15666520.784212762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921CN</v>
          </cell>
          <cell r="B412">
            <v>921</v>
          </cell>
          <cell r="C412" t="str">
            <v>CN</v>
          </cell>
          <cell r="D412">
            <v>89292.85</v>
          </cell>
          <cell r="F412" t="str">
            <v>921CN</v>
          </cell>
          <cell r="G412">
            <v>921</v>
          </cell>
          <cell r="H412" t="str">
            <v>CN</v>
          </cell>
          <cell r="I412">
            <v>89292.85</v>
          </cell>
          <cell r="L412" t="str">
            <v>571CAGE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921ID</v>
          </cell>
          <cell r="B413">
            <v>921</v>
          </cell>
          <cell r="C413" t="str">
            <v>ID</v>
          </cell>
          <cell r="D413">
            <v>26365.01</v>
          </cell>
          <cell r="F413" t="str">
            <v>921ID</v>
          </cell>
          <cell r="G413">
            <v>921</v>
          </cell>
          <cell r="H413" t="str">
            <v>ID</v>
          </cell>
          <cell r="I413">
            <v>26365.01</v>
          </cell>
          <cell r="L413" t="str">
            <v>571CAGW</v>
          </cell>
          <cell r="M413">
            <v>0</v>
          </cell>
          <cell r="N413">
            <v>0</v>
          </cell>
          <cell r="O413">
            <v>-2374755.0009679482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921OR</v>
          </cell>
          <cell r="B414">
            <v>921</v>
          </cell>
          <cell r="C414" t="str">
            <v>OR</v>
          </cell>
          <cell r="D414">
            <v>56777.62</v>
          </cell>
          <cell r="F414" t="str">
            <v>921OR</v>
          </cell>
          <cell r="G414">
            <v>921</v>
          </cell>
          <cell r="H414" t="str">
            <v>OR</v>
          </cell>
          <cell r="I414">
            <v>56777.62</v>
          </cell>
          <cell r="L414" t="str">
            <v>571JBG</v>
          </cell>
          <cell r="M414">
            <v>0</v>
          </cell>
          <cell r="N414">
            <v>0</v>
          </cell>
          <cell r="O414">
            <v>-63118.323311369451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921SO</v>
          </cell>
          <cell r="B415">
            <v>921</v>
          </cell>
          <cell r="C415" t="str">
            <v>SO</v>
          </cell>
          <cell r="D415">
            <v>9148245.3000000007</v>
          </cell>
          <cell r="F415" t="str">
            <v>921SO</v>
          </cell>
          <cell r="G415">
            <v>921</v>
          </cell>
          <cell r="H415" t="str">
            <v>SO</v>
          </cell>
          <cell r="I415">
            <v>9148245.3000000007</v>
          </cell>
          <cell r="L415" t="str">
            <v>571SG</v>
          </cell>
          <cell r="M415">
            <v>0</v>
          </cell>
          <cell r="N415">
            <v>0</v>
          </cell>
          <cell r="O415">
            <v>2226168.5762779727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921UT</v>
          </cell>
          <cell r="B416">
            <v>921</v>
          </cell>
          <cell r="C416" t="str">
            <v>UT</v>
          </cell>
          <cell r="D416">
            <v>128100.35</v>
          </cell>
          <cell r="F416" t="str">
            <v>921UT</v>
          </cell>
          <cell r="G416">
            <v>921</v>
          </cell>
          <cell r="H416" t="str">
            <v>UT</v>
          </cell>
          <cell r="I416">
            <v>128100.35</v>
          </cell>
          <cell r="L416" t="str">
            <v>580S</v>
          </cell>
          <cell r="M416">
            <v>0</v>
          </cell>
          <cell r="N416">
            <v>0</v>
          </cell>
          <cell r="O416">
            <v>90584.510592222869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921WA</v>
          </cell>
          <cell r="B417">
            <v>921</v>
          </cell>
          <cell r="C417" t="str">
            <v>WA</v>
          </cell>
          <cell r="D417">
            <v>10038.209999999999</v>
          </cell>
          <cell r="F417" t="str">
            <v>921WA</v>
          </cell>
          <cell r="G417">
            <v>921</v>
          </cell>
          <cell r="H417" t="str">
            <v>WA</v>
          </cell>
          <cell r="I417">
            <v>10038.209999999999</v>
          </cell>
          <cell r="L417" t="str">
            <v>580SNPD</v>
          </cell>
          <cell r="M417">
            <v>0</v>
          </cell>
          <cell r="N417">
            <v>0</v>
          </cell>
          <cell r="O417">
            <v>79342.711925528158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921WYP</v>
          </cell>
          <cell r="B418">
            <v>921</v>
          </cell>
          <cell r="C418" t="str">
            <v>WYP</v>
          </cell>
          <cell r="D418">
            <v>36406.550000000003</v>
          </cell>
          <cell r="F418" t="str">
            <v>921WYP</v>
          </cell>
          <cell r="G418">
            <v>921</v>
          </cell>
          <cell r="H418" t="str">
            <v>WYP</v>
          </cell>
          <cell r="I418">
            <v>36406.550000000003</v>
          </cell>
          <cell r="L418" t="str">
            <v>588S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921WYU</v>
          </cell>
          <cell r="B419">
            <v>921</v>
          </cell>
          <cell r="C419" t="str">
            <v>WYU</v>
          </cell>
          <cell r="D419">
            <v>8335.48</v>
          </cell>
          <cell r="F419" t="str">
            <v>921WYU</v>
          </cell>
          <cell r="G419">
            <v>921</v>
          </cell>
          <cell r="H419" t="str">
            <v>WYU</v>
          </cell>
          <cell r="I419">
            <v>8335.48</v>
          </cell>
          <cell r="L419" t="str">
            <v>588SNPD</v>
          </cell>
          <cell r="M419">
            <v>0</v>
          </cell>
          <cell r="N419">
            <v>0</v>
          </cell>
          <cell r="O419">
            <v>-245.32449298058287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922SO</v>
          </cell>
          <cell r="B420">
            <v>922</v>
          </cell>
          <cell r="C420" t="str">
            <v>SO</v>
          </cell>
          <cell r="D420">
            <v>-33020274.239999998</v>
          </cell>
          <cell r="F420" t="str">
            <v>922SO</v>
          </cell>
          <cell r="G420">
            <v>922</v>
          </cell>
          <cell r="H420" t="str">
            <v>SO</v>
          </cell>
          <cell r="I420">
            <v>-33020274.239999998</v>
          </cell>
          <cell r="L420" t="str">
            <v>593S</v>
          </cell>
          <cell r="M420">
            <v>0</v>
          </cell>
          <cell r="N420">
            <v>0</v>
          </cell>
          <cell r="O420">
            <v>417916.67725826654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923CA</v>
          </cell>
          <cell r="B421">
            <v>923</v>
          </cell>
          <cell r="C421" t="str">
            <v>CA</v>
          </cell>
          <cell r="D421">
            <v>128921.79</v>
          </cell>
          <cell r="F421" t="str">
            <v>923CA</v>
          </cell>
          <cell r="G421">
            <v>923</v>
          </cell>
          <cell r="H421" t="str">
            <v>CA</v>
          </cell>
          <cell r="I421">
            <v>128921.79</v>
          </cell>
          <cell r="L421" t="str">
            <v>593SNPD</v>
          </cell>
          <cell r="M421">
            <v>0</v>
          </cell>
          <cell r="N421">
            <v>0</v>
          </cell>
          <cell r="O421">
            <v>25573.42551831502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923ID</v>
          </cell>
          <cell r="B422">
            <v>923</v>
          </cell>
          <cell r="C422" t="str">
            <v>ID</v>
          </cell>
          <cell r="D422">
            <v>77.19</v>
          </cell>
          <cell r="F422" t="str">
            <v>923ID</v>
          </cell>
          <cell r="G422">
            <v>923</v>
          </cell>
          <cell r="H422" t="str">
            <v>ID</v>
          </cell>
          <cell r="I422">
            <v>77.19</v>
          </cell>
          <cell r="L422" t="str">
            <v>903CN</v>
          </cell>
          <cell r="M422">
            <v>0</v>
          </cell>
          <cell r="N422">
            <v>0</v>
          </cell>
          <cell r="O422">
            <v>115213.97715175187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923OR</v>
          </cell>
          <cell r="B423">
            <v>923</v>
          </cell>
          <cell r="C423" t="str">
            <v>OR</v>
          </cell>
          <cell r="D423">
            <v>123975.17</v>
          </cell>
          <cell r="F423" t="str">
            <v>923OR</v>
          </cell>
          <cell r="G423">
            <v>923</v>
          </cell>
          <cell r="H423" t="str">
            <v>OR</v>
          </cell>
          <cell r="I423">
            <v>123975.17</v>
          </cell>
          <cell r="L423" t="str">
            <v>903S</v>
          </cell>
          <cell r="M423">
            <v>0</v>
          </cell>
          <cell r="N423">
            <v>0</v>
          </cell>
          <cell r="O423">
            <v>923376.95188401593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923SO</v>
          </cell>
          <cell r="B424">
            <v>923</v>
          </cell>
          <cell r="C424" t="str">
            <v>SO</v>
          </cell>
          <cell r="D424">
            <v>21001084.329999998</v>
          </cell>
          <cell r="F424" t="str">
            <v>923SO</v>
          </cell>
          <cell r="G424">
            <v>923</v>
          </cell>
          <cell r="H424" t="str">
            <v>SO</v>
          </cell>
          <cell r="I424">
            <v>21001084.329999998</v>
          </cell>
          <cell r="L424" t="str">
            <v>904S</v>
          </cell>
          <cell r="M424">
            <v>0</v>
          </cell>
          <cell r="N424">
            <v>0</v>
          </cell>
          <cell r="O424">
            <v>62258.880074109882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923UT</v>
          </cell>
          <cell r="B425">
            <v>923</v>
          </cell>
          <cell r="C425" t="str">
            <v>UT</v>
          </cell>
          <cell r="D425">
            <v>1278672.1499999999</v>
          </cell>
          <cell r="F425" t="str">
            <v>923UT</v>
          </cell>
          <cell r="G425">
            <v>923</v>
          </cell>
          <cell r="H425" t="str">
            <v>UT</v>
          </cell>
          <cell r="I425">
            <v>1278672.1499999999</v>
          </cell>
          <cell r="L425" t="str">
            <v>905CAGE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923WA</v>
          </cell>
          <cell r="B426">
            <v>923</v>
          </cell>
          <cell r="C426" t="str">
            <v>WA</v>
          </cell>
          <cell r="D426">
            <v>9697.92</v>
          </cell>
          <cell r="F426" t="str">
            <v>923WA</v>
          </cell>
          <cell r="G426">
            <v>923</v>
          </cell>
          <cell r="H426" t="str">
            <v>WA</v>
          </cell>
          <cell r="I426">
            <v>9697.92</v>
          </cell>
          <cell r="L426" t="str">
            <v>905CAGW</v>
          </cell>
          <cell r="M426">
            <v>0</v>
          </cell>
          <cell r="N426">
            <v>0</v>
          </cell>
          <cell r="O426">
            <v>20358.871091146189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923WYP</v>
          </cell>
          <cell r="B427">
            <v>923</v>
          </cell>
          <cell r="C427" t="str">
            <v>WYP</v>
          </cell>
          <cell r="D427">
            <v>3590.62</v>
          </cell>
          <cell r="F427" t="str">
            <v>923WYP</v>
          </cell>
          <cell r="G427">
            <v>923</v>
          </cell>
          <cell r="H427" t="str">
            <v>WYP</v>
          </cell>
          <cell r="I427">
            <v>3590.62</v>
          </cell>
          <cell r="L427" t="str">
            <v>905CN</v>
          </cell>
          <cell r="M427">
            <v>0</v>
          </cell>
          <cell r="N427">
            <v>0</v>
          </cell>
          <cell r="O427">
            <v>-120.38275286138142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923WYU</v>
          </cell>
          <cell r="B428">
            <v>923</v>
          </cell>
          <cell r="C428" t="str">
            <v>WYU</v>
          </cell>
          <cell r="D428">
            <v>5542.1</v>
          </cell>
          <cell r="F428" t="str">
            <v>923WYU</v>
          </cell>
          <cell r="G428">
            <v>923</v>
          </cell>
          <cell r="H428" t="str">
            <v>WYU</v>
          </cell>
          <cell r="I428">
            <v>5542.1</v>
          </cell>
          <cell r="L428" t="str">
            <v>905S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924CA</v>
          </cell>
          <cell r="B429">
            <v>924</v>
          </cell>
          <cell r="C429" t="str">
            <v>CA</v>
          </cell>
          <cell r="D429">
            <v>1468349.9</v>
          </cell>
          <cell r="F429" t="str">
            <v>924CA</v>
          </cell>
          <cell r="G429">
            <v>924</v>
          </cell>
          <cell r="H429" t="str">
            <v>CA</v>
          </cell>
          <cell r="I429">
            <v>1468349.9</v>
          </cell>
          <cell r="L429" t="str">
            <v>908CN</v>
          </cell>
          <cell r="M429">
            <v>0</v>
          </cell>
          <cell r="N429">
            <v>0</v>
          </cell>
          <cell r="O429">
            <v>12929.028927098358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924ID</v>
          </cell>
          <cell r="B430">
            <v>924</v>
          </cell>
          <cell r="C430" t="str">
            <v>ID</v>
          </cell>
          <cell r="D430">
            <v>113544</v>
          </cell>
          <cell r="F430" t="str">
            <v>924ID</v>
          </cell>
          <cell r="G430">
            <v>924</v>
          </cell>
          <cell r="H430" t="str">
            <v>ID</v>
          </cell>
          <cell r="I430">
            <v>113544</v>
          </cell>
          <cell r="L430" t="str">
            <v>908OTHER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924OR</v>
          </cell>
          <cell r="B431">
            <v>924</v>
          </cell>
          <cell r="C431" t="str">
            <v>OR</v>
          </cell>
          <cell r="D431">
            <v>6295833.4000000004</v>
          </cell>
          <cell r="F431" t="str">
            <v>924OR</v>
          </cell>
          <cell r="G431">
            <v>924</v>
          </cell>
          <cell r="H431" t="str">
            <v>OR</v>
          </cell>
          <cell r="I431">
            <v>6295833.4000000004</v>
          </cell>
          <cell r="L431" t="str">
            <v>908S</v>
          </cell>
          <cell r="M431">
            <v>0</v>
          </cell>
          <cell r="N431">
            <v>0</v>
          </cell>
          <cell r="O431">
            <v>18334.453336781764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924SO</v>
          </cell>
          <cell r="B432">
            <v>924</v>
          </cell>
          <cell r="C432" t="str">
            <v>SO</v>
          </cell>
          <cell r="D432">
            <v>4722690.91</v>
          </cell>
          <cell r="F432" t="str">
            <v>924SO</v>
          </cell>
          <cell r="G432">
            <v>924</v>
          </cell>
          <cell r="H432" t="str">
            <v>SO</v>
          </cell>
          <cell r="I432">
            <v>4722690.91</v>
          </cell>
          <cell r="L432" t="str">
            <v>909CAGE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924UT</v>
          </cell>
          <cell r="B433">
            <v>924</v>
          </cell>
          <cell r="C433" t="str">
            <v>UT</v>
          </cell>
          <cell r="D433">
            <v>2152236</v>
          </cell>
          <cell r="F433" t="str">
            <v>924UT</v>
          </cell>
          <cell r="G433">
            <v>924</v>
          </cell>
          <cell r="H433" t="str">
            <v>UT</v>
          </cell>
          <cell r="I433">
            <v>2152236</v>
          </cell>
          <cell r="L433" t="str">
            <v>909CAGW</v>
          </cell>
          <cell r="M433">
            <v>0</v>
          </cell>
          <cell r="N433">
            <v>0</v>
          </cell>
          <cell r="O433">
            <v>6009.0863537789955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924WYP</v>
          </cell>
          <cell r="B434">
            <v>924</v>
          </cell>
          <cell r="C434" t="str">
            <v>WYP</v>
          </cell>
          <cell r="D434">
            <v>349809.96</v>
          </cell>
          <cell r="F434" t="str">
            <v>924WYP</v>
          </cell>
          <cell r="G434">
            <v>924</v>
          </cell>
          <cell r="H434" t="str">
            <v>WYP</v>
          </cell>
          <cell r="I434">
            <v>349809.96</v>
          </cell>
          <cell r="L434" t="str">
            <v>909CN</v>
          </cell>
          <cell r="M434">
            <v>0</v>
          </cell>
          <cell r="N434">
            <v>0</v>
          </cell>
          <cell r="O434">
            <v>-20276.190665540438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925OR</v>
          </cell>
          <cell r="B435">
            <v>925</v>
          </cell>
          <cell r="C435" t="str">
            <v>OR</v>
          </cell>
          <cell r="D435">
            <v>-21502.97</v>
          </cell>
          <cell r="F435" t="str">
            <v>925OR</v>
          </cell>
          <cell r="G435">
            <v>925</v>
          </cell>
          <cell r="H435" t="str">
            <v>OR</v>
          </cell>
          <cell r="I435">
            <v>-21502.97</v>
          </cell>
          <cell r="L435" t="str">
            <v>909S</v>
          </cell>
          <cell r="M435">
            <v>0</v>
          </cell>
          <cell r="N435">
            <v>0</v>
          </cell>
          <cell r="O435">
            <v>17265.88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925SO</v>
          </cell>
          <cell r="B436">
            <v>925</v>
          </cell>
          <cell r="C436" t="str">
            <v>SO</v>
          </cell>
          <cell r="D436">
            <v>17313348.120000001</v>
          </cell>
          <cell r="F436" t="str">
            <v>925SO</v>
          </cell>
          <cell r="G436">
            <v>925</v>
          </cell>
          <cell r="H436" t="str">
            <v>SO</v>
          </cell>
          <cell r="I436">
            <v>17313348.120000001</v>
          </cell>
          <cell r="L436" t="str">
            <v>910CN</v>
          </cell>
          <cell r="M436">
            <v>0</v>
          </cell>
          <cell r="N436">
            <v>0</v>
          </cell>
          <cell r="O436">
            <v>17.087637409889062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926CA</v>
          </cell>
          <cell r="B437">
            <v>926</v>
          </cell>
          <cell r="C437" t="str">
            <v>CA</v>
          </cell>
          <cell r="D437">
            <v>-36272.720000000001</v>
          </cell>
          <cell r="F437" t="str">
            <v>926CA</v>
          </cell>
          <cell r="G437">
            <v>926</v>
          </cell>
          <cell r="H437" t="str">
            <v>CA</v>
          </cell>
          <cell r="I437">
            <v>-36272.720000000001</v>
          </cell>
          <cell r="L437" t="str">
            <v>920S</v>
          </cell>
          <cell r="M437">
            <v>0</v>
          </cell>
          <cell r="N437">
            <v>0</v>
          </cell>
          <cell r="O437">
            <v>-711374.13782782655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926OR</v>
          </cell>
          <cell r="B438">
            <v>926</v>
          </cell>
          <cell r="C438" t="str">
            <v>OR</v>
          </cell>
          <cell r="D438">
            <v>-407235.61</v>
          </cell>
          <cell r="F438" t="str">
            <v>926OR</v>
          </cell>
          <cell r="G438">
            <v>926</v>
          </cell>
          <cell r="H438" t="str">
            <v>OR</v>
          </cell>
          <cell r="I438">
            <v>-407235.61</v>
          </cell>
          <cell r="L438" t="str">
            <v>920SO</v>
          </cell>
          <cell r="M438">
            <v>0</v>
          </cell>
          <cell r="N438">
            <v>0</v>
          </cell>
          <cell r="O438">
            <v>175618.22835443899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926SO</v>
          </cell>
          <cell r="B439">
            <v>926</v>
          </cell>
          <cell r="C439" t="str">
            <v>SO</v>
          </cell>
          <cell r="D439">
            <v>118045638.3</v>
          </cell>
          <cell r="F439" t="str">
            <v>926SO</v>
          </cell>
          <cell r="G439">
            <v>926</v>
          </cell>
          <cell r="H439" t="str">
            <v>SO</v>
          </cell>
          <cell r="I439">
            <v>118045638.3</v>
          </cell>
          <cell r="L439" t="str">
            <v>921SO</v>
          </cell>
          <cell r="M439">
            <v>0</v>
          </cell>
          <cell r="N439">
            <v>0</v>
          </cell>
          <cell r="O439">
            <v>98848.078992583673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926WYP</v>
          </cell>
          <cell r="B440">
            <v>926</v>
          </cell>
          <cell r="C440" t="str">
            <v>WYP</v>
          </cell>
          <cell r="D440">
            <v>375321</v>
          </cell>
          <cell r="F440" t="str">
            <v>926WYP</v>
          </cell>
          <cell r="G440">
            <v>926</v>
          </cell>
          <cell r="H440" t="str">
            <v>WYP</v>
          </cell>
          <cell r="I440">
            <v>375321</v>
          </cell>
          <cell r="L440" t="str">
            <v>923CAGE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928CA</v>
          </cell>
          <cell r="B441">
            <v>928</v>
          </cell>
          <cell r="C441" t="str">
            <v>CA</v>
          </cell>
          <cell r="D441">
            <v>1057243.6599999999</v>
          </cell>
          <cell r="F441" t="str">
            <v>928CA</v>
          </cell>
          <cell r="G441">
            <v>928</v>
          </cell>
          <cell r="H441" t="str">
            <v>CA</v>
          </cell>
          <cell r="I441">
            <v>1057243.6599999999</v>
          </cell>
          <cell r="L441" t="str">
            <v>923CAGW</v>
          </cell>
          <cell r="M441">
            <v>0</v>
          </cell>
          <cell r="N441">
            <v>0</v>
          </cell>
          <cell r="O441">
            <v>64394.99995555231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928CAEE</v>
          </cell>
          <cell r="B442">
            <v>928</v>
          </cell>
          <cell r="C442" t="str">
            <v>CAEE</v>
          </cell>
          <cell r="D442">
            <v>8082.63</v>
          </cell>
          <cell r="F442" t="str">
            <v>928CAEE</v>
          </cell>
          <cell r="G442">
            <v>928</v>
          </cell>
          <cell r="H442" t="str">
            <v>CAEE</v>
          </cell>
          <cell r="I442">
            <v>8082.63</v>
          </cell>
          <cell r="L442" t="str">
            <v>923JBG</v>
          </cell>
          <cell r="M442">
            <v>0</v>
          </cell>
          <cell r="N442">
            <v>0</v>
          </cell>
          <cell r="O442">
            <v>2614.2646240441059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928CAGE</v>
          </cell>
          <cell r="B443">
            <v>928</v>
          </cell>
          <cell r="C443" t="str">
            <v>CAGE</v>
          </cell>
          <cell r="D443">
            <v>206393.68</v>
          </cell>
          <cell r="F443" t="str">
            <v>928CAGE</v>
          </cell>
          <cell r="G443">
            <v>928</v>
          </cell>
          <cell r="H443" t="str">
            <v>CAGE</v>
          </cell>
          <cell r="I443">
            <v>206393.68</v>
          </cell>
          <cell r="L443" t="str">
            <v>923S</v>
          </cell>
          <cell r="M443">
            <v>0</v>
          </cell>
          <cell r="N443">
            <v>0</v>
          </cell>
          <cell r="O443">
            <v>1919.8500000000004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928CAGW</v>
          </cell>
          <cell r="B444">
            <v>928</v>
          </cell>
          <cell r="C444" t="str">
            <v>CAGW</v>
          </cell>
          <cell r="D444">
            <v>2612211.69</v>
          </cell>
          <cell r="F444" t="str">
            <v>928CAGW</v>
          </cell>
          <cell r="G444">
            <v>928</v>
          </cell>
          <cell r="H444" t="str">
            <v>CAGW</v>
          </cell>
          <cell r="I444">
            <v>2612211.69</v>
          </cell>
          <cell r="L444" t="str">
            <v>923SG</v>
          </cell>
          <cell r="M444">
            <v>0</v>
          </cell>
          <cell r="N444">
            <v>0</v>
          </cell>
          <cell r="O444">
            <v>10013.740211972934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928ID</v>
          </cell>
          <cell r="B445">
            <v>928</v>
          </cell>
          <cell r="C445" t="str">
            <v>ID</v>
          </cell>
          <cell r="D445">
            <v>694442.08</v>
          </cell>
          <cell r="F445" t="str">
            <v>928ID</v>
          </cell>
          <cell r="G445">
            <v>928</v>
          </cell>
          <cell r="H445" t="str">
            <v>ID</v>
          </cell>
          <cell r="I445">
            <v>694442.08</v>
          </cell>
          <cell r="L445" t="str">
            <v>923SO</v>
          </cell>
          <cell r="M445">
            <v>0</v>
          </cell>
          <cell r="N445">
            <v>0</v>
          </cell>
          <cell r="O445">
            <v>-27625.646506035533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928OR</v>
          </cell>
          <cell r="B446">
            <v>928</v>
          </cell>
          <cell r="C446" t="str">
            <v>OR</v>
          </cell>
          <cell r="D446">
            <v>4070427.1</v>
          </cell>
          <cell r="F446" t="str">
            <v>928OR</v>
          </cell>
          <cell r="G446">
            <v>928</v>
          </cell>
          <cell r="H446" t="str">
            <v>OR</v>
          </cell>
          <cell r="I446">
            <v>4070427.1</v>
          </cell>
          <cell r="L446" t="str">
            <v>924SO</v>
          </cell>
          <cell r="M446">
            <v>0</v>
          </cell>
          <cell r="N446">
            <v>0</v>
          </cell>
          <cell r="O446">
            <v>-127874.28027931522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928SG</v>
          </cell>
          <cell r="B447">
            <v>928</v>
          </cell>
          <cell r="C447" t="str">
            <v>SG</v>
          </cell>
          <cell r="D447">
            <v>2415099.13</v>
          </cell>
          <cell r="F447" t="str">
            <v>928SG</v>
          </cell>
          <cell r="G447">
            <v>928</v>
          </cell>
          <cell r="H447" t="str">
            <v>SG</v>
          </cell>
          <cell r="I447">
            <v>2415099.13</v>
          </cell>
          <cell r="L447" t="str">
            <v>925S</v>
          </cell>
          <cell r="M447">
            <v>0</v>
          </cell>
          <cell r="N447">
            <v>0</v>
          </cell>
          <cell r="O447">
            <v>387.5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928SO</v>
          </cell>
          <cell r="B448">
            <v>928</v>
          </cell>
          <cell r="C448" t="str">
            <v>SO</v>
          </cell>
          <cell r="D448">
            <v>3155076.87</v>
          </cell>
          <cell r="F448" t="str">
            <v>928SO</v>
          </cell>
          <cell r="G448">
            <v>928</v>
          </cell>
          <cell r="H448" t="str">
            <v>SO</v>
          </cell>
          <cell r="I448">
            <v>3155076.87</v>
          </cell>
          <cell r="L448" t="str">
            <v>925SO</v>
          </cell>
          <cell r="M448">
            <v>0</v>
          </cell>
          <cell r="N448">
            <v>0</v>
          </cell>
          <cell r="O448">
            <v>131073.51358580225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928UT</v>
          </cell>
          <cell r="B449">
            <v>928</v>
          </cell>
          <cell r="C449" t="str">
            <v>UT</v>
          </cell>
          <cell r="D449">
            <v>6652137.2599999998</v>
          </cell>
          <cell r="F449" t="str">
            <v>928UT</v>
          </cell>
          <cell r="G449">
            <v>928</v>
          </cell>
          <cell r="H449" t="str">
            <v>UT</v>
          </cell>
          <cell r="I449">
            <v>6652137.2599999998</v>
          </cell>
          <cell r="L449" t="str">
            <v>926S</v>
          </cell>
          <cell r="M449">
            <v>0</v>
          </cell>
          <cell r="N449">
            <v>0</v>
          </cell>
          <cell r="O449">
            <v>73058.87999999999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928WA</v>
          </cell>
          <cell r="B450">
            <v>928</v>
          </cell>
          <cell r="C450" t="str">
            <v>WA</v>
          </cell>
          <cell r="D450">
            <v>663739.18999999994</v>
          </cell>
          <cell r="F450" t="str">
            <v>928WA</v>
          </cell>
          <cell r="G450">
            <v>928</v>
          </cell>
          <cell r="H450" t="str">
            <v>WA</v>
          </cell>
          <cell r="I450">
            <v>663739.18999999994</v>
          </cell>
          <cell r="L450" t="str">
            <v>926SO</v>
          </cell>
          <cell r="M450">
            <v>0</v>
          </cell>
          <cell r="N450">
            <v>0</v>
          </cell>
          <cell r="O450">
            <v>74462.307557463369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928WYP</v>
          </cell>
          <cell r="B451">
            <v>928</v>
          </cell>
          <cell r="C451" t="str">
            <v>WYP</v>
          </cell>
          <cell r="D451">
            <v>1595584.08</v>
          </cell>
          <cell r="F451" t="str">
            <v>928WYP</v>
          </cell>
          <cell r="G451">
            <v>928</v>
          </cell>
          <cell r="H451" t="str">
            <v>WYP</v>
          </cell>
          <cell r="I451">
            <v>1595584.08</v>
          </cell>
          <cell r="L451" t="str">
            <v>928CAGE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929SO</v>
          </cell>
          <cell r="B452">
            <v>929</v>
          </cell>
          <cell r="C452" t="str">
            <v>SO</v>
          </cell>
          <cell r="D452">
            <v>-130126920.04000001</v>
          </cell>
          <cell r="F452" t="str">
            <v>929SO</v>
          </cell>
          <cell r="G452">
            <v>929</v>
          </cell>
          <cell r="H452" t="str">
            <v>SO</v>
          </cell>
          <cell r="I452">
            <v>-130126920.04000001</v>
          </cell>
          <cell r="L452" t="str">
            <v>928CAGW</v>
          </cell>
          <cell r="M452">
            <v>0</v>
          </cell>
          <cell r="N452">
            <v>0</v>
          </cell>
          <cell r="O452">
            <v>57.718990624016129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930CA</v>
          </cell>
          <cell r="B453">
            <v>930</v>
          </cell>
          <cell r="C453" t="str">
            <v>CA</v>
          </cell>
          <cell r="D453">
            <v>1000</v>
          </cell>
          <cell r="F453" t="str">
            <v>930CA</v>
          </cell>
          <cell r="G453">
            <v>930</v>
          </cell>
          <cell r="H453" t="str">
            <v>CA</v>
          </cell>
          <cell r="I453">
            <v>1000</v>
          </cell>
          <cell r="L453" t="str">
            <v>928S</v>
          </cell>
          <cell r="M453">
            <v>0</v>
          </cell>
          <cell r="N453">
            <v>0</v>
          </cell>
          <cell r="O453">
            <v>-535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930ID</v>
          </cell>
          <cell r="B454">
            <v>930</v>
          </cell>
          <cell r="C454" t="str">
            <v>ID</v>
          </cell>
          <cell r="D454">
            <v>0</v>
          </cell>
          <cell r="F454" t="str">
            <v>930ID</v>
          </cell>
          <cell r="G454">
            <v>930</v>
          </cell>
          <cell r="H454" t="str">
            <v>ID</v>
          </cell>
          <cell r="I454">
            <v>0</v>
          </cell>
          <cell r="L454" t="str">
            <v>928SG</v>
          </cell>
          <cell r="M454">
            <v>0</v>
          </cell>
          <cell r="N454">
            <v>0</v>
          </cell>
          <cell r="O454">
            <v>153.09764114344108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930OR</v>
          </cell>
          <cell r="B455">
            <v>930</v>
          </cell>
          <cell r="C455" t="str">
            <v>OR</v>
          </cell>
          <cell r="D455">
            <v>33353.53</v>
          </cell>
          <cell r="F455" t="str">
            <v>930OR</v>
          </cell>
          <cell r="G455">
            <v>930</v>
          </cell>
          <cell r="H455" t="str">
            <v>OR</v>
          </cell>
          <cell r="I455">
            <v>33353.53</v>
          </cell>
          <cell r="L455" t="str">
            <v>928SO</v>
          </cell>
          <cell r="M455">
            <v>0</v>
          </cell>
          <cell r="N455">
            <v>0</v>
          </cell>
          <cell r="O455">
            <v>-122158.40392036689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930SO</v>
          </cell>
          <cell r="B456">
            <v>930</v>
          </cell>
          <cell r="C456" t="str">
            <v>SO</v>
          </cell>
          <cell r="D456">
            <v>2160475.2999999998</v>
          </cell>
          <cell r="F456" t="str">
            <v>930SO</v>
          </cell>
          <cell r="G456">
            <v>930</v>
          </cell>
          <cell r="H456" t="str">
            <v>SO</v>
          </cell>
          <cell r="I456">
            <v>2160475.2999999998</v>
          </cell>
          <cell r="L456" t="str">
            <v>929SO</v>
          </cell>
          <cell r="M456">
            <v>0</v>
          </cell>
          <cell r="N456">
            <v>0</v>
          </cell>
          <cell r="O456">
            <v>-1214.0235334185697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930UT</v>
          </cell>
          <cell r="B457">
            <v>930</v>
          </cell>
          <cell r="C457" t="str">
            <v>UT</v>
          </cell>
          <cell r="D457">
            <v>0</v>
          </cell>
          <cell r="F457" t="str">
            <v>930UT</v>
          </cell>
          <cell r="G457">
            <v>930</v>
          </cell>
          <cell r="H457" t="str">
            <v>UT</v>
          </cell>
          <cell r="I457">
            <v>0</v>
          </cell>
          <cell r="L457" t="str">
            <v>930S</v>
          </cell>
          <cell r="M457">
            <v>0</v>
          </cell>
          <cell r="N457">
            <v>0</v>
          </cell>
          <cell r="O457">
            <v>39022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930WA</v>
          </cell>
          <cell r="B458">
            <v>930</v>
          </cell>
          <cell r="C458" t="str">
            <v>WA</v>
          </cell>
          <cell r="D458">
            <v>7272.94</v>
          </cell>
          <cell r="F458" t="str">
            <v>930WA</v>
          </cell>
          <cell r="G458">
            <v>930</v>
          </cell>
          <cell r="H458" t="str">
            <v>WA</v>
          </cell>
          <cell r="I458">
            <v>7272.94</v>
          </cell>
          <cell r="L458" t="str">
            <v>930SO</v>
          </cell>
          <cell r="M458">
            <v>0</v>
          </cell>
          <cell r="N458">
            <v>0</v>
          </cell>
          <cell r="O458">
            <v>-26000.489973346092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930WYP</v>
          </cell>
          <cell r="B459">
            <v>930</v>
          </cell>
          <cell r="C459" t="str">
            <v>WYP</v>
          </cell>
          <cell r="D459">
            <v>870</v>
          </cell>
          <cell r="F459" t="str">
            <v>930WYP</v>
          </cell>
          <cell r="G459">
            <v>930</v>
          </cell>
          <cell r="H459" t="str">
            <v>WYP</v>
          </cell>
          <cell r="I459">
            <v>870</v>
          </cell>
          <cell r="L459" t="str">
            <v>935S</v>
          </cell>
          <cell r="M459">
            <v>0</v>
          </cell>
          <cell r="N459">
            <v>0</v>
          </cell>
          <cell r="O459">
            <v>1.7820010586011179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930WYU</v>
          </cell>
          <cell r="B460">
            <v>930</v>
          </cell>
          <cell r="C460" t="str">
            <v>WYU</v>
          </cell>
          <cell r="D460">
            <v>0</v>
          </cell>
          <cell r="F460" t="str">
            <v>930WYU</v>
          </cell>
          <cell r="G460">
            <v>930</v>
          </cell>
          <cell r="H460" t="str">
            <v>WYU</v>
          </cell>
          <cell r="I460">
            <v>0</v>
          </cell>
          <cell r="L460" t="str">
            <v>935SO</v>
          </cell>
          <cell r="M460">
            <v>0</v>
          </cell>
          <cell r="N460">
            <v>0</v>
          </cell>
          <cell r="O460">
            <v>8167.8570022847698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931CA</v>
          </cell>
          <cell r="B461">
            <v>931</v>
          </cell>
          <cell r="C461" t="str">
            <v>CA</v>
          </cell>
          <cell r="D461">
            <v>66943.88</v>
          </cell>
          <cell r="F461" t="str">
            <v>931CA</v>
          </cell>
          <cell r="G461">
            <v>931</v>
          </cell>
          <cell r="H461" t="str">
            <v>CA</v>
          </cell>
          <cell r="I461">
            <v>66943.88</v>
          </cell>
          <cell r="L461" t="str">
            <v>ACCOUNTS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931ID</v>
          </cell>
          <cell r="B462">
            <v>931</v>
          </cell>
          <cell r="C462" t="str">
            <v>ID</v>
          </cell>
          <cell r="D462">
            <v>1012.32</v>
          </cell>
          <cell r="F462" t="str">
            <v>931ID</v>
          </cell>
          <cell r="G462">
            <v>931</v>
          </cell>
          <cell r="H462" t="str">
            <v>ID</v>
          </cell>
          <cell r="I462">
            <v>1012.32</v>
          </cell>
          <cell r="L462" t="str">
            <v>CWCS</v>
          </cell>
          <cell r="M462">
            <v>0</v>
          </cell>
          <cell r="N462">
            <v>0</v>
          </cell>
          <cell r="O462">
            <v>23459504.952025533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931OR</v>
          </cell>
          <cell r="B463">
            <v>931</v>
          </cell>
          <cell r="C463" t="str">
            <v>OR</v>
          </cell>
          <cell r="D463">
            <v>259286.92</v>
          </cell>
          <cell r="F463" t="str">
            <v>931OR</v>
          </cell>
          <cell r="G463">
            <v>931</v>
          </cell>
          <cell r="H463" t="str">
            <v>OR</v>
          </cell>
          <cell r="I463">
            <v>259286.92</v>
          </cell>
          <cell r="L463" t="str">
            <v>DPS</v>
          </cell>
          <cell r="M463">
            <v>0</v>
          </cell>
          <cell r="N463">
            <v>0</v>
          </cell>
          <cell r="O463">
            <v>-2435140.8337500002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931SO</v>
          </cell>
          <cell r="B464">
            <v>931</v>
          </cell>
          <cell r="C464" t="str">
            <v>SO</v>
          </cell>
          <cell r="D464">
            <v>2138242.75</v>
          </cell>
          <cell r="F464" t="str">
            <v>931SO</v>
          </cell>
          <cell r="G464">
            <v>931</v>
          </cell>
          <cell r="H464" t="str">
            <v>SO</v>
          </cell>
          <cell r="I464">
            <v>2138242.75</v>
          </cell>
          <cell r="L464" t="str">
            <v>GPCAGE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931UT</v>
          </cell>
          <cell r="B465">
            <v>931</v>
          </cell>
          <cell r="C465" t="str">
            <v>UT</v>
          </cell>
          <cell r="D465">
            <v>10014.719999999999</v>
          </cell>
          <cell r="F465" t="str">
            <v>931UT</v>
          </cell>
          <cell r="G465">
            <v>931</v>
          </cell>
          <cell r="H465" t="str">
            <v>UT</v>
          </cell>
          <cell r="I465">
            <v>10014.719999999999</v>
          </cell>
          <cell r="L465" t="str">
            <v>GPSG</v>
          </cell>
          <cell r="M465">
            <v>0</v>
          </cell>
          <cell r="N465">
            <v>0</v>
          </cell>
          <cell r="O465">
            <v>534.72937767997757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931WA</v>
          </cell>
          <cell r="B466">
            <v>931</v>
          </cell>
          <cell r="C466" t="str">
            <v>WA</v>
          </cell>
          <cell r="D466">
            <v>41302.43</v>
          </cell>
          <cell r="F466" t="str">
            <v>931WA</v>
          </cell>
          <cell r="G466">
            <v>931</v>
          </cell>
          <cell r="H466" t="str">
            <v>WA</v>
          </cell>
          <cell r="I466">
            <v>41302.43</v>
          </cell>
          <cell r="L466" t="str">
            <v>GPSO</v>
          </cell>
          <cell r="M466">
            <v>0</v>
          </cell>
          <cell r="N466">
            <v>0</v>
          </cell>
          <cell r="O466">
            <v>857422.0128971535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931WYP</v>
          </cell>
          <cell r="B467">
            <v>931</v>
          </cell>
          <cell r="C467" t="str">
            <v>WYP</v>
          </cell>
          <cell r="D467">
            <v>41919.730000000003</v>
          </cell>
          <cell r="F467" t="str">
            <v>931WYP</v>
          </cell>
          <cell r="G467">
            <v>931</v>
          </cell>
          <cell r="H467" t="str">
            <v>WYP</v>
          </cell>
          <cell r="I467">
            <v>41919.730000000003</v>
          </cell>
          <cell r="L467" t="str">
            <v>OWC143SO</v>
          </cell>
          <cell r="M467">
            <v>0</v>
          </cell>
          <cell r="N467">
            <v>0</v>
          </cell>
          <cell r="O467">
            <v>-3490479.2739727902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935CA</v>
          </cell>
          <cell r="B468">
            <v>935</v>
          </cell>
          <cell r="C468" t="str">
            <v>CA</v>
          </cell>
          <cell r="D468">
            <v>93038.6</v>
          </cell>
          <cell r="F468" t="str">
            <v>935CA</v>
          </cell>
          <cell r="G468">
            <v>935</v>
          </cell>
          <cell r="H468" t="str">
            <v>CA</v>
          </cell>
          <cell r="I468">
            <v>93038.6</v>
          </cell>
          <cell r="L468" t="str">
            <v>OWC232CAEE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935CN</v>
          </cell>
          <cell r="B469">
            <v>935</v>
          </cell>
          <cell r="C469" t="str">
            <v>CN</v>
          </cell>
          <cell r="D469">
            <v>59158.26</v>
          </cell>
          <cell r="F469" t="str">
            <v>935CN</v>
          </cell>
          <cell r="G469">
            <v>935</v>
          </cell>
          <cell r="H469" t="str">
            <v>CN</v>
          </cell>
          <cell r="I469">
            <v>59158.26</v>
          </cell>
          <cell r="L469" t="str">
            <v>OWC232CAGE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935ID</v>
          </cell>
          <cell r="B470">
            <v>935</v>
          </cell>
          <cell r="C470" t="str">
            <v>ID</v>
          </cell>
          <cell r="D470">
            <v>15194.54</v>
          </cell>
          <cell r="F470" t="str">
            <v>935ID</v>
          </cell>
          <cell r="G470">
            <v>935</v>
          </cell>
          <cell r="H470" t="str">
            <v>ID</v>
          </cell>
          <cell r="I470">
            <v>15194.54</v>
          </cell>
          <cell r="L470" t="str">
            <v>OWC232S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935OR</v>
          </cell>
          <cell r="B471">
            <v>935</v>
          </cell>
          <cell r="C471" t="str">
            <v>OR</v>
          </cell>
          <cell r="D471">
            <v>167285.01</v>
          </cell>
          <cell r="F471" t="str">
            <v>935OR</v>
          </cell>
          <cell r="G471">
            <v>935</v>
          </cell>
          <cell r="H471" t="str">
            <v>OR</v>
          </cell>
          <cell r="I471">
            <v>167285.01</v>
          </cell>
          <cell r="L471" t="str">
            <v>OWC232SG</v>
          </cell>
          <cell r="M471">
            <v>0</v>
          </cell>
          <cell r="N471">
            <v>0</v>
          </cell>
          <cell r="O471">
            <v>160375.10243031819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935SO</v>
          </cell>
          <cell r="B472">
            <v>935</v>
          </cell>
          <cell r="C472" t="str">
            <v>SO</v>
          </cell>
          <cell r="D472">
            <v>23205820.41</v>
          </cell>
          <cell r="F472" t="str">
            <v>935SO</v>
          </cell>
          <cell r="G472">
            <v>935</v>
          </cell>
          <cell r="H472" t="str">
            <v>SO</v>
          </cell>
          <cell r="I472">
            <v>23205820.41</v>
          </cell>
          <cell r="L472" t="str">
            <v>OWC232SO</v>
          </cell>
          <cell r="M472">
            <v>0</v>
          </cell>
          <cell r="N472">
            <v>0</v>
          </cell>
          <cell r="O472">
            <v>490630.22944147052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935UT</v>
          </cell>
          <cell r="B473">
            <v>935</v>
          </cell>
          <cell r="C473" t="str">
            <v>UT</v>
          </cell>
          <cell r="D473">
            <v>100923.51</v>
          </cell>
          <cell r="F473" t="str">
            <v>935UT</v>
          </cell>
          <cell r="G473">
            <v>935</v>
          </cell>
          <cell r="H473" t="str">
            <v>UT</v>
          </cell>
          <cell r="I473">
            <v>100923.51</v>
          </cell>
          <cell r="L473" t="str">
            <v>OWC2533CAGE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935WA</v>
          </cell>
          <cell r="B474">
            <v>935</v>
          </cell>
          <cell r="C474" t="str">
            <v>WA</v>
          </cell>
          <cell r="D474">
            <v>46370.82</v>
          </cell>
          <cell r="F474" t="str">
            <v>935WA</v>
          </cell>
          <cell r="G474">
            <v>935</v>
          </cell>
          <cell r="H474" t="str">
            <v>WA</v>
          </cell>
          <cell r="I474">
            <v>46370.82</v>
          </cell>
          <cell r="L474" t="str">
            <v>OWC254105CAEE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935WYP</v>
          </cell>
          <cell r="B475">
            <v>935</v>
          </cell>
          <cell r="C475" t="str">
            <v>WYP</v>
          </cell>
          <cell r="D475">
            <v>41341.82</v>
          </cell>
          <cell r="F475" t="str">
            <v>935WYP</v>
          </cell>
          <cell r="G475">
            <v>935</v>
          </cell>
          <cell r="H475" t="str">
            <v>WYP</v>
          </cell>
          <cell r="I475">
            <v>41341.82</v>
          </cell>
          <cell r="L475" t="str">
            <v>OWC254105CAGE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935WYU</v>
          </cell>
          <cell r="B476">
            <v>935</v>
          </cell>
          <cell r="C476" t="str">
            <v>WYU</v>
          </cell>
          <cell r="D476">
            <v>7474.23</v>
          </cell>
          <cell r="F476" t="str">
            <v>935WYU</v>
          </cell>
          <cell r="G476">
            <v>935</v>
          </cell>
          <cell r="H476" t="str">
            <v>WYU</v>
          </cell>
          <cell r="I476">
            <v>7474.23</v>
          </cell>
          <cell r="L476" t="str">
            <v>SCHMAPJBE</v>
          </cell>
          <cell r="M476">
            <v>0</v>
          </cell>
          <cell r="N476">
            <v>0</v>
          </cell>
          <cell r="O476">
            <v>-9064.8691755626114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4118SE</v>
          </cell>
          <cell r="B477">
            <v>4118</v>
          </cell>
          <cell r="C477" t="str">
            <v>SE</v>
          </cell>
          <cell r="D477">
            <v>-173.36</v>
          </cell>
          <cell r="F477" t="str">
            <v>4118SE</v>
          </cell>
          <cell r="G477">
            <v>4118</v>
          </cell>
          <cell r="H477" t="str">
            <v>SE</v>
          </cell>
          <cell r="I477">
            <v>-173.36</v>
          </cell>
          <cell r="L477" t="str">
            <v>SCHMAPSCHMDEXP</v>
          </cell>
          <cell r="M477">
            <v>0</v>
          </cell>
          <cell r="N477">
            <v>0</v>
          </cell>
          <cell r="O477">
            <v>1211.4725894705491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40910IBT</v>
          </cell>
          <cell r="B478">
            <v>40910</v>
          </cell>
          <cell r="C478" t="str">
            <v>IBT</v>
          </cell>
          <cell r="D478">
            <v>137232718.15000001</v>
          </cell>
          <cell r="F478" t="str">
            <v>40910IBT</v>
          </cell>
          <cell r="G478">
            <v>40910</v>
          </cell>
          <cell r="H478" t="str">
            <v>IBT</v>
          </cell>
          <cell r="I478">
            <v>137232718.15000001</v>
          </cell>
          <cell r="L478" t="str">
            <v>SCHMAPSO</v>
          </cell>
          <cell r="M478">
            <v>0</v>
          </cell>
          <cell r="N478">
            <v>0</v>
          </cell>
          <cell r="O478">
            <v>58089.600508754433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40911IBT</v>
          </cell>
          <cell r="B479">
            <v>40911</v>
          </cell>
          <cell r="C479" t="str">
            <v>IBT</v>
          </cell>
          <cell r="D479">
            <v>35668036.920000002</v>
          </cell>
          <cell r="F479" t="str">
            <v>40911IBT</v>
          </cell>
          <cell r="G479">
            <v>40911</v>
          </cell>
          <cell r="H479" t="str">
            <v>IBT</v>
          </cell>
          <cell r="I479">
            <v>35668036.920000002</v>
          </cell>
          <cell r="L479" t="str">
            <v>SCHMATCAEE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41140DGU</v>
          </cell>
          <cell r="B480">
            <v>41140</v>
          </cell>
          <cell r="C480" t="str">
            <v>DGU</v>
          </cell>
          <cell r="D480">
            <v>-2943986.95</v>
          </cell>
          <cell r="F480" t="str">
            <v>41140DGU</v>
          </cell>
          <cell r="G480">
            <v>41140</v>
          </cell>
          <cell r="H480" t="str">
            <v>DGU</v>
          </cell>
          <cell r="I480">
            <v>-2943986.95</v>
          </cell>
          <cell r="L480" t="str">
            <v>SCHMATCAGE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41160SO</v>
          </cell>
          <cell r="B481">
            <v>41160</v>
          </cell>
          <cell r="C481" t="str">
            <v>SO</v>
          </cell>
          <cell r="D481">
            <v>0</v>
          </cell>
          <cell r="F481" t="str">
            <v>41160SO</v>
          </cell>
          <cell r="G481">
            <v>41160</v>
          </cell>
          <cell r="H481" t="str">
            <v>SO</v>
          </cell>
          <cell r="I481">
            <v>0</v>
          </cell>
          <cell r="L481" t="str">
            <v>SCHMATCAGW</v>
          </cell>
          <cell r="M481">
            <v>0</v>
          </cell>
          <cell r="N481">
            <v>0</v>
          </cell>
          <cell r="O481">
            <v>3082916.3170979284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403360CA</v>
          </cell>
          <cell r="B482">
            <v>403360</v>
          </cell>
          <cell r="C482" t="str">
            <v>CA</v>
          </cell>
          <cell r="D482">
            <v>25184.27</v>
          </cell>
          <cell r="F482" t="str">
            <v>403360CA</v>
          </cell>
          <cell r="G482">
            <v>403360</v>
          </cell>
          <cell r="H482" t="str">
            <v>CA</v>
          </cell>
          <cell r="I482">
            <v>25184.27</v>
          </cell>
          <cell r="L482" t="str">
            <v>SCHMATCN</v>
          </cell>
          <cell r="M482">
            <v>0</v>
          </cell>
          <cell r="N482">
            <v>0</v>
          </cell>
          <cell r="O482">
            <v>50557.188580000024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403360ID</v>
          </cell>
          <cell r="B483">
            <v>403360</v>
          </cell>
          <cell r="C483" t="str">
            <v>ID</v>
          </cell>
          <cell r="D483">
            <v>26510.13</v>
          </cell>
          <cell r="F483" t="str">
            <v>403360ID</v>
          </cell>
          <cell r="G483">
            <v>403360</v>
          </cell>
          <cell r="H483" t="str">
            <v>ID</v>
          </cell>
          <cell r="I483">
            <v>26510.13</v>
          </cell>
          <cell r="L483" t="str">
            <v>SCHMATJBG</v>
          </cell>
          <cell r="M483">
            <v>0</v>
          </cell>
          <cell r="N483">
            <v>0</v>
          </cell>
          <cell r="O483">
            <v>61179315.218429595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403360OR</v>
          </cell>
          <cell r="B484">
            <v>403360</v>
          </cell>
          <cell r="C484" t="str">
            <v>OR</v>
          </cell>
          <cell r="D484">
            <v>61992.04</v>
          </cell>
          <cell r="F484" t="str">
            <v>403360OR</v>
          </cell>
          <cell r="G484">
            <v>403360</v>
          </cell>
          <cell r="H484" t="str">
            <v>OR</v>
          </cell>
          <cell r="I484">
            <v>61992.04</v>
          </cell>
          <cell r="L484" t="str">
            <v>SCHMATS</v>
          </cell>
          <cell r="M484">
            <v>0</v>
          </cell>
          <cell r="N484">
            <v>0</v>
          </cell>
          <cell r="O484">
            <v>4802651.805216047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403360UT</v>
          </cell>
          <cell r="B485">
            <v>403360</v>
          </cell>
          <cell r="C485" t="str">
            <v>UT</v>
          </cell>
          <cell r="D485">
            <v>184675.04</v>
          </cell>
          <cell r="F485" t="str">
            <v>403360UT</v>
          </cell>
          <cell r="G485">
            <v>403360</v>
          </cell>
          <cell r="H485" t="str">
            <v>UT</v>
          </cell>
          <cell r="I485">
            <v>184675.04</v>
          </cell>
          <cell r="L485" t="str">
            <v>SCHMATSCHMDEXP</v>
          </cell>
          <cell r="M485">
            <v>0</v>
          </cell>
          <cell r="N485">
            <v>0</v>
          </cell>
          <cell r="O485">
            <v>-12239205.407033948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403360WA</v>
          </cell>
          <cell r="B486">
            <v>403360</v>
          </cell>
          <cell r="C486" t="str">
            <v>WA</v>
          </cell>
          <cell r="D486">
            <v>7609.99</v>
          </cell>
          <cell r="F486" t="str">
            <v>403360WA</v>
          </cell>
          <cell r="G486">
            <v>403360</v>
          </cell>
          <cell r="H486" t="str">
            <v>WA</v>
          </cell>
          <cell r="I486">
            <v>7609.99</v>
          </cell>
          <cell r="L486" t="str">
            <v>SCHMATSG</v>
          </cell>
          <cell r="M486">
            <v>0</v>
          </cell>
          <cell r="N486">
            <v>0</v>
          </cell>
          <cell r="O486">
            <v>10939619.891423944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403360WYP</v>
          </cell>
          <cell r="B487">
            <v>403360</v>
          </cell>
          <cell r="C487" t="str">
            <v>WYP</v>
          </cell>
          <cell r="D487">
            <v>43042.73</v>
          </cell>
          <cell r="F487" t="str">
            <v>403360WYP</v>
          </cell>
          <cell r="G487">
            <v>403360</v>
          </cell>
          <cell r="H487" t="str">
            <v>WYP</v>
          </cell>
          <cell r="I487">
            <v>43042.73</v>
          </cell>
          <cell r="L487" t="str">
            <v>SCHMATSO</v>
          </cell>
          <cell r="M487">
            <v>0</v>
          </cell>
          <cell r="N487">
            <v>0</v>
          </cell>
          <cell r="O487">
            <v>480245.61747172853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403360WYU</v>
          </cell>
          <cell r="B488">
            <v>403360</v>
          </cell>
          <cell r="C488" t="str">
            <v>WYU</v>
          </cell>
          <cell r="D488">
            <v>79910.179999999993</v>
          </cell>
          <cell r="F488" t="str">
            <v>403360WYU</v>
          </cell>
          <cell r="G488">
            <v>403360</v>
          </cell>
          <cell r="H488" t="str">
            <v>WYU</v>
          </cell>
          <cell r="I488">
            <v>79910.179999999993</v>
          </cell>
          <cell r="L488" t="str">
            <v>SCHMDPJBE</v>
          </cell>
          <cell r="M488">
            <v>0</v>
          </cell>
          <cell r="N488">
            <v>0</v>
          </cell>
          <cell r="O488">
            <v>559334.39520980429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403361CA</v>
          </cell>
          <cell r="B489">
            <v>403361</v>
          </cell>
          <cell r="C489" t="str">
            <v>CA</v>
          </cell>
          <cell r="D489">
            <v>106202.62</v>
          </cell>
          <cell r="F489" t="str">
            <v>403361CA</v>
          </cell>
          <cell r="G489">
            <v>403361</v>
          </cell>
          <cell r="H489" t="str">
            <v>CA</v>
          </cell>
          <cell r="I489">
            <v>106202.62</v>
          </cell>
          <cell r="L489" t="str">
            <v>SCHMDPSCHMDEXP</v>
          </cell>
          <cell r="M489">
            <v>0</v>
          </cell>
          <cell r="N489">
            <v>0</v>
          </cell>
          <cell r="O489">
            <v>1310.5216784610159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403361ID</v>
          </cell>
          <cell r="B490">
            <v>403361</v>
          </cell>
          <cell r="C490" t="str">
            <v>ID</v>
          </cell>
          <cell r="D490">
            <v>49675.83</v>
          </cell>
          <cell r="F490" t="str">
            <v>403361ID</v>
          </cell>
          <cell r="G490">
            <v>403361</v>
          </cell>
          <cell r="H490" t="str">
            <v>ID</v>
          </cell>
          <cell r="I490">
            <v>49675.83</v>
          </cell>
          <cell r="L490" t="str">
            <v>SCHMDPSE</v>
          </cell>
          <cell r="M490">
            <v>0</v>
          </cell>
          <cell r="N490">
            <v>0</v>
          </cell>
          <cell r="O490">
            <v>38389.702080008101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403361OR</v>
          </cell>
          <cell r="B491">
            <v>403361</v>
          </cell>
          <cell r="C491" t="str">
            <v>OR</v>
          </cell>
          <cell r="D491">
            <v>572194.55000000005</v>
          </cell>
          <cell r="F491" t="str">
            <v>403361OR</v>
          </cell>
          <cell r="G491">
            <v>403361</v>
          </cell>
          <cell r="H491" t="str">
            <v>OR</v>
          </cell>
          <cell r="I491">
            <v>572194.55000000005</v>
          </cell>
          <cell r="L491" t="str">
            <v>SCHMDPSNP</v>
          </cell>
          <cell r="M491">
            <v>0</v>
          </cell>
          <cell r="N491">
            <v>0</v>
          </cell>
          <cell r="O491">
            <v>80.66439939744933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403361UT</v>
          </cell>
          <cell r="B492">
            <v>403361</v>
          </cell>
          <cell r="C492" t="str">
            <v>UT</v>
          </cell>
          <cell r="D492">
            <v>956274.51</v>
          </cell>
          <cell r="F492" t="str">
            <v>403361UT</v>
          </cell>
          <cell r="G492">
            <v>403361</v>
          </cell>
          <cell r="H492" t="str">
            <v>UT</v>
          </cell>
          <cell r="I492">
            <v>956274.51</v>
          </cell>
          <cell r="L492" t="str">
            <v>SCHMDTCAGE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403361WA</v>
          </cell>
          <cell r="B493">
            <v>403361</v>
          </cell>
          <cell r="C493" t="str">
            <v>WA</v>
          </cell>
          <cell r="D493">
            <v>88427.67</v>
          </cell>
          <cell r="F493" t="str">
            <v>403361WA</v>
          </cell>
          <cell r="G493">
            <v>403361</v>
          </cell>
          <cell r="H493" t="str">
            <v>WA</v>
          </cell>
          <cell r="I493">
            <v>88427.67</v>
          </cell>
          <cell r="L493" t="str">
            <v>SCHMDTCAGW</v>
          </cell>
          <cell r="M493">
            <v>0</v>
          </cell>
          <cell r="N493">
            <v>0</v>
          </cell>
          <cell r="O493">
            <v>616900.55035063112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403361WYP</v>
          </cell>
          <cell r="B494">
            <v>403361</v>
          </cell>
          <cell r="C494" t="str">
            <v>WYP</v>
          </cell>
          <cell r="D494">
            <v>223711.32</v>
          </cell>
          <cell r="F494" t="str">
            <v>403361WYP</v>
          </cell>
          <cell r="G494">
            <v>403361</v>
          </cell>
          <cell r="H494" t="str">
            <v>WYP</v>
          </cell>
          <cell r="I494">
            <v>223711.32</v>
          </cell>
          <cell r="L494" t="str">
            <v>SCHMDTJBG</v>
          </cell>
          <cell r="M494">
            <v>0</v>
          </cell>
          <cell r="N494">
            <v>0</v>
          </cell>
          <cell r="O494">
            <v>282326.00795168261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403361WYU</v>
          </cell>
          <cell r="B495">
            <v>403361</v>
          </cell>
          <cell r="C495" t="str">
            <v>WYU</v>
          </cell>
          <cell r="D495">
            <v>88664.639999999999</v>
          </cell>
          <cell r="F495" t="str">
            <v>403361WYU</v>
          </cell>
          <cell r="G495">
            <v>403361</v>
          </cell>
          <cell r="H495" t="str">
            <v>WYU</v>
          </cell>
          <cell r="I495">
            <v>88664.639999999999</v>
          </cell>
          <cell r="L495" t="str">
            <v>SCHMDTS</v>
          </cell>
          <cell r="M495">
            <v>0</v>
          </cell>
          <cell r="N495">
            <v>0</v>
          </cell>
          <cell r="O495">
            <v>1309928.4689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403362CA</v>
          </cell>
          <cell r="B496">
            <v>403362</v>
          </cell>
          <cell r="C496" t="str">
            <v>CA</v>
          </cell>
          <cell r="D496">
            <v>815994.36</v>
          </cell>
          <cell r="F496" t="str">
            <v>403362CA</v>
          </cell>
          <cell r="G496">
            <v>403362</v>
          </cell>
          <cell r="H496" t="str">
            <v>CA</v>
          </cell>
          <cell r="I496">
            <v>815994.36</v>
          </cell>
          <cell r="L496" t="str">
            <v>SCHMDTSG</v>
          </cell>
          <cell r="M496">
            <v>0</v>
          </cell>
          <cell r="N496">
            <v>0</v>
          </cell>
          <cell r="O496">
            <v>31961350.536864962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403362ID</v>
          </cell>
          <cell r="B497">
            <v>403362</v>
          </cell>
          <cell r="C497" t="str">
            <v>ID</v>
          </cell>
          <cell r="D497">
            <v>-1747209.11</v>
          </cell>
          <cell r="F497" t="str">
            <v>403362ID</v>
          </cell>
          <cell r="G497">
            <v>403362</v>
          </cell>
          <cell r="H497" t="str">
            <v>ID</v>
          </cell>
          <cell r="I497">
            <v>-1747209.11</v>
          </cell>
          <cell r="L497" t="str">
            <v>SCHMDTSO</v>
          </cell>
          <cell r="M497">
            <v>0</v>
          </cell>
          <cell r="N497">
            <v>0</v>
          </cell>
          <cell r="O497">
            <v>840636.2653579053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403362OR</v>
          </cell>
          <cell r="B498">
            <v>403362</v>
          </cell>
          <cell r="C498" t="str">
            <v>OR</v>
          </cell>
          <cell r="D498">
            <v>5417171.9199999999</v>
          </cell>
          <cell r="F498" t="str">
            <v>403362OR</v>
          </cell>
          <cell r="G498">
            <v>403362</v>
          </cell>
          <cell r="H498" t="str">
            <v>OR</v>
          </cell>
          <cell r="I498">
            <v>5417171.9199999999</v>
          </cell>
          <cell r="L498" t="str">
            <v>SCHMDTTAXDEPR</v>
          </cell>
          <cell r="M498">
            <v>0</v>
          </cell>
          <cell r="N498">
            <v>0</v>
          </cell>
          <cell r="O498">
            <v>17920124.609870076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403362UT</v>
          </cell>
          <cell r="B499">
            <v>403362</v>
          </cell>
          <cell r="C499" t="str">
            <v>UT</v>
          </cell>
          <cell r="D499">
            <v>-11208584.23</v>
          </cell>
          <cell r="F499" t="str">
            <v>403362UT</v>
          </cell>
          <cell r="G499">
            <v>403362</v>
          </cell>
          <cell r="H499" t="str">
            <v>UT</v>
          </cell>
          <cell r="I499">
            <v>-11208584.23</v>
          </cell>
          <cell r="L499" t="str">
            <v>SPCAGE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403362WA</v>
          </cell>
          <cell r="B500">
            <v>403362</v>
          </cell>
          <cell r="C500" t="str">
            <v>WA</v>
          </cell>
          <cell r="D500">
            <v>1786484.07</v>
          </cell>
          <cell r="F500" t="str">
            <v>403362WA</v>
          </cell>
          <cell r="G500">
            <v>403362</v>
          </cell>
          <cell r="H500" t="str">
            <v>WA</v>
          </cell>
          <cell r="I500">
            <v>1786484.07</v>
          </cell>
          <cell r="L500" t="str">
            <v>SPSG</v>
          </cell>
          <cell r="M500">
            <v>0</v>
          </cell>
          <cell r="N500">
            <v>0</v>
          </cell>
          <cell r="O500">
            <v>1009252.8016873732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403362WYP</v>
          </cell>
          <cell r="B501">
            <v>403362</v>
          </cell>
          <cell r="C501" t="str">
            <v>WYP</v>
          </cell>
          <cell r="D501">
            <v>474895.38</v>
          </cell>
          <cell r="F501" t="str">
            <v>403362WYP</v>
          </cell>
          <cell r="G501">
            <v>403362</v>
          </cell>
          <cell r="H501" t="str">
            <v>WYP</v>
          </cell>
          <cell r="I501">
            <v>474895.38</v>
          </cell>
          <cell r="L501" t="str">
            <v>TPCAGE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403362WYU</v>
          </cell>
          <cell r="B502">
            <v>403362</v>
          </cell>
          <cell r="C502" t="str">
            <v>WYU</v>
          </cell>
          <cell r="D502">
            <v>368659.98</v>
          </cell>
          <cell r="F502" t="str">
            <v>403362WYU</v>
          </cell>
          <cell r="G502">
            <v>403362</v>
          </cell>
          <cell r="H502" t="str">
            <v>WYU</v>
          </cell>
          <cell r="I502">
            <v>368659.98</v>
          </cell>
          <cell r="L502" t="str">
            <v>TPCAGW</v>
          </cell>
          <cell r="M502">
            <v>0</v>
          </cell>
          <cell r="N502">
            <v>0</v>
          </cell>
          <cell r="O502">
            <v>-11350475.553340707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403364CA</v>
          </cell>
          <cell r="B503">
            <v>403364</v>
          </cell>
          <cell r="C503" t="str">
            <v>CA</v>
          </cell>
          <cell r="D503">
            <v>2617304.9500000002</v>
          </cell>
          <cell r="F503" t="str">
            <v>403364CA</v>
          </cell>
          <cell r="G503">
            <v>403364</v>
          </cell>
          <cell r="H503" t="str">
            <v>CA</v>
          </cell>
          <cell r="I503">
            <v>2617304.9500000002</v>
          </cell>
          <cell r="L503" t="str">
            <v>TPSG</v>
          </cell>
          <cell r="M503">
            <v>0</v>
          </cell>
          <cell r="N503">
            <v>0</v>
          </cell>
          <cell r="O503">
            <v>9171385.519795293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403364ID</v>
          </cell>
          <cell r="B504">
            <v>403364</v>
          </cell>
          <cell r="C504" t="str">
            <v>ID</v>
          </cell>
          <cell r="D504">
            <v>3272438.88</v>
          </cell>
          <cell r="F504" t="str">
            <v>403364ID</v>
          </cell>
          <cell r="G504">
            <v>403364</v>
          </cell>
          <cell r="H504" t="str">
            <v>ID</v>
          </cell>
          <cell r="I504">
            <v>3272438.88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403364OR</v>
          </cell>
          <cell r="B505">
            <v>403364</v>
          </cell>
          <cell r="C505" t="str">
            <v>OR</v>
          </cell>
          <cell r="D505">
            <v>12836209.460000001</v>
          </cell>
          <cell r="F505" t="str">
            <v>403364OR</v>
          </cell>
          <cell r="G505">
            <v>403364</v>
          </cell>
          <cell r="H505" t="str">
            <v>OR</v>
          </cell>
          <cell r="I505">
            <v>12836209.460000001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403364UT</v>
          </cell>
          <cell r="B506">
            <v>403364</v>
          </cell>
          <cell r="C506" t="str">
            <v>UT</v>
          </cell>
          <cell r="D506">
            <v>14114038.08</v>
          </cell>
          <cell r="F506" t="str">
            <v>403364UT</v>
          </cell>
          <cell r="G506">
            <v>403364</v>
          </cell>
          <cell r="H506" t="str">
            <v>UT</v>
          </cell>
          <cell r="I506">
            <v>14114038.08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403364WA</v>
          </cell>
          <cell r="B507">
            <v>403364</v>
          </cell>
          <cell r="C507" t="str">
            <v>WA</v>
          </cell>
          <cell r="D507">
            <v>3978567.06</v>
          </cell>
          <cell r="F507" t="str">
            <v>403364WA</v>
          </cell>
          <cell r="G507">
            <v>403364</v>
          </cell>
          <cell r="H507" t="str">
            <v>WA</v>
          </cell>
          <cell r="I507">
            <v>3978567.06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403364WYP</v>
          </cell>
          <cell r="B508">
            <v>403364</v>
          </cell>
          <cell r="C508" t="str">
            <v>WYP</v>
          </cell>
          <cell r="D508">
            <v>5325621.4400000004</v>
          </cell>
          <cell r="F508" t="str">
            <v>403364WYP</v>
          </cell>
          <cell r="G508">
            <v>403364</v>
          </cell>
          <cell r="H508" t="str">
            <v>WYP</v>
          </cell>
          <cell r="I508">
            <v>5325621.4400000004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403364WYU</v>
          </cell>
          <cell r="B509">
            <v>403364</v>
          </cell>
          <cell r="C509" t="str">
            <v>WYU</v>
          </cell>
          <cell r="D509">
            <v>1121520.3</v>
          </cell>
          <cell r="F509" t="str">
            <v>403364WYU</v>
          </cell>
          <cell r="G509">
            <v>403364</v>
          </cell>
          <cell r="H509" t="str">
            <v>WYU</v>
          </cell>
          <cell r="I509">
            <v>1121520.3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403365CA</v>
          </cell>
          <cell r="B510">
            <v>403365</v>
          </cell>
          <cell r="C510" t="str">
            <v>CA</v>
          </cell>
          <cell r="D510">
            <v>1118054.45</v>
          </cell>
          <cell r="F510" t="str">
            <v>403365CA</v>
          </cell>
          <cell r="G510">
            <v>403365</v>
          </cell>
          <cell r="H510" t="str">
            <v>CA</v>
          </cell>
          <cell r="I510">
            <v>1118054.45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403365ID</v>
          </cell>
          <cell r="B511">
            <v>403365</v>
          </cell>
          <cell r="C511" t="str">
            <v>ID</v>
          </cell>
          <cell r="D511">
            <v>974597.65</v>
          </cell>
          <cell r="F511" t="str">
            <v>403365ID</v>
          </cell>
          <cell r="G511">
            <v>403365</v>
          </cell>
          <cell r="H511" t="str">
            <v>ID</v>
          </cell>
          <cell r="I511">
            <v>974597.65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403365OR</v>
          </cell>
          <cell r="B512">
            <v>403365</v>
          </cell>
          <cell r="C512" t="str">
            <v>OR</v>
          </cell>
          <cell r="D512">
            <v>7071867.7000000002</v>
          </cell>
          <cell r="F512" t="str">
            <v>403365OR</v>
          </cell>
          <cell r="G512">
            <v>403365</v>
          </cell>
          <cell r="H512" t="str">
            <v>OR</v>
          </cell>
          <cell r="I512">
            <v>7071867.7000000002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403365UT</v>
          </cell>
          <cell r="B513">
            <v>403365</v>
          </cell>
          <cell r="C513" t="str">
            <v>UT</v>
          </cell>
          <cell r="D513">
            <v>6703034.1500000004</v>
          </cell>
          <cell r="F513" t="str">
            <v>403365UT</v>
          </cell>
          <cell r="G513">
            <v>403365</v>
          </cell>
          <cell r="H513" t="str">
            <v>UT</v>
          </cell>
          <cell r="I513">
            <v>6703034.1500000004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403365WA</v>
          </cell>
          <cell r="B514">
            <v>403365</v>
          </cell>
          <cell r="C514" t="str">
            <v>WA</v>
          </cell>
          <cell r="D514">
            <v>1850295.56</v>
          </cell>
          <cell r="F514" t="str">
            <v>403365WA</v>
          </cell>
          <cell r="G514">
            <v>403365</v>
          </cell>
          <cell r="H514" t="str">
            <v>WA</v>
          </cell>
          <cell r="I514">
            <v>1850295.56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403365WYP</v>
          </cell>
          <cell r="B515">
            <v>403365</v>
          </cell>
          <cell r="C515" t="str">
            <v>WYP</v>
          </cell>
          <cell r="D515">
            <v>2441462.8199999998</v>
          </cell>
          <cell r="F515" t="str">
            <v>403365WYP</v>
          </cell>
          <cell r="G515">
            <v>403365</v>
          </cell>
          <cell r="H515" t="str">
            <v>WYP</v>
          </cell>
          <cell r="I515">
            <v>2441462.8199999998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403365WYU</v>
          </cell>
          <cell r="B516">
            <v>403365</v>
          </cell>
          <cell r="C516" t="str">
            <v>WYU</v>
          </cell>
          <cell r="D516">
            <v>341471.88</v>
          </cell>
          <cell r="F516" t="str">
            <v>403365WYU</v>
          </cell>
          <cell r="G516">
            <v>403365</v>
          </cell>
          <cell r="H516" t="str">
            <v>WYU</v>
          </cell>
          <cell r="I516">
            <v>341471.88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403366CA</v>
          </cell>
          <cell r="B517">
            <v>403366</v>
          </cell>
          <cell r="C517" t="str">
            <v>CA</v>
          </cell>
          <cell r="D517">
            <v>540208.99</v>
          </cell>
          <cell r="F517" t="str">
            <v>403366CA</v>
          </cell>
          <cell r="G517">
            <v>403366</v>
          </cell>
          <cell r="H517" t="str">
            <v>CA</v>
          </cell>
          <cell r="I517">
            <v>540208.99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A518" t="str">
            <v>403366ID</v>
          </cell>
          <cell r="B518">
            <v>403366</v>
          </cell>
          <cell r="C518" t="str">
            <v>ID</v>
          </cell>
          <cell r="D518">
            <v>240495.45</v>
          </cell>
          <cell r="F518" t="str">
            <v>403366ID</v>
          </cell>
          <cell r="G518">
            <v>403366</v>
          </cell>
          <cell r="H518" t="str">
            <v>ID</v>
          </cell>
          <cell r="I518">
            <v>240495.45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A519" t="str">
            <v>403366OR</v>
          </cell>
          <cell r="B519">
            <v>403366</v>
          </cell>
          <cell r="C519" t="str">
            <v>OR</v>
          </cell>
          <cell r="D519">
            <v>1906326.2</v>
          </cell>
          <cell r="F519" t="str">
            <v>403366OR</v>
          </cell>
          <cell r="G519">
            <v>403366</v>
          </cell>
          <cell r="H519" t="str">
            <v>OR</v>
          </cell>
          <cell r="I519">
            <v>1906326.2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403366UT</v>
          </cell>
          <cell r="B520">
            <v>403366</v>
          </cell>
          <cell r="C520" t="str">
            <v>UT</v>
          </cell>
          <cell r="D520">
            <v>5213974.38</v>
          </cell>
          <cell r="F520" t="str">
            <v>403366UT</v>
          </cell>
          <cell r="G520">
            <v>403366</v>
          </cell>
          <cell r="H520" t="str">
            <v>UT</v>
          </cell>
          <cell r="I520">
            <v>5213974.38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A521" t="str">
            <v>403366WA</v>
          </cell>
          <cell r="B521">
            <v>403366</v>
          </cell>
          <cell r="C521" t="str">
            <v>WA</v>
          </cell>
          <cell r="D521">
            <v>531967.4</v>
          </cell>
          <cell r="F521" t="str">
            <v>403366WA</v>
          </cell>
          <cell r="G521">
            <v>403366</v>
          </cell>
          <cell r="H521" t="str">
            <v>WA</v>
          </cell>
          <cell r="I521">
            <v>531967.4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A522" t="str">
            <v>403366WYP</v>
          </cell>
          <cell r="B522">
            <v>403366</v>
          </cell>
          <cell r="C522" t="str">
            <v>WYP</v>
          </cell>
          <cell r="D522">
            <v>809526.57</v>
          </cell>
          <cell r="F522" t="str">
            <v>403366WYP</v>
          </cell>
          <cell r="G522">
            <v>403366</v>
          </cell>
          <cell r="H522" t="str">
            <v>WYP</v>
          </cell>
          <cell r="I522">
            <v>809526.57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403366WYU</v>
          </cell>
          <cell r="B523">
            <v>403366</v>
          </cell>
          <cell r="C523" t="str">
            <v>WYU</v>
          </cell>
          <cell r="D523">
            <v>166990.06</v>
          </cell>
          <cell r="F523" t="str">
            <v>403366WYU</v>
          </cell>
          <cell r="G523">
            <v>403366</v>
          </cell>
          <cell r="H523" t="str">
            <v>WYU</v>
          </cell>
          <cell r="I523">
            <v>166990.06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403367CA</v>
          </cell>
          <cell r="B524">
            <v>403367</v>
          </cell>
          <cell r="C524" t="str">
            <v>CA</v>
          </cell>
          <cell r="D524">
            <v>493491.73</v>
          </cell>
          <cell r="F524" t="str">
            <v>403367CA</v>
          </cell>
          <cell r="G524">
            <v>403367</v>
          </cell>
          <cell r="H524" t="str">
            <v>CA</v>
          </cell>
          <cell r="I524">
            <v>493491.73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403367ID</v>
          </cell>
          <cell r="B525">
            <v>403367</v>
          </cell>
          <cell r="C525" t="str">
            <v>ID</v>
          </cell>
          <cell r="D525">
            <v>656471.44999999995</v>
          </cell>
          <cell r="F525" t="str">
            <v>403367ID</v>
          </cell>
          <cell r="G525">
            <v>403367</v>
          </cell>
          <cell r="H525" t="str">
            <v>ID</v>
          </cell>
          <cell r="I525">
            <v>656471.44999999995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403367OR</v>
          </cell>
          <cell r="B526">
            <v>403367</v>
          </cell>
          <cell r="C526" t="str">
            <v>OR</v>
          </cell>
          <cell r="D526">
            <v>3968158.9</v>
          </cell>
          <cell r="F526" t="str">
            <v>403367OR</v>
          </cell>
          <cell r="G526">
            <v>403367</v>
          </cell>
          <cell r="H526" t="str">
            <v>OR</v>
          </cell>
          <cell r="I526">
            <v>3968158.9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 t="str">
            <v>403367UT</v>
          </cell>
          <cell r="B527">
            <v>403367</v>
          </cell>
          <cell r="C527" t="str">
            <v>UT</v>
          </cell>
          <cell r="D527">
            <v>14029260.33</v>
          </cell>
          <cell r="F527" t="str">
            <v>403367UT</v>
          </cell>
          <cell r="G527">
            <v>403367</v>
          </cell>
          <cell r="H527" t="str">
            <v>UT</v>
          </cell>
          <cell r="I527">
            <v>14029260.33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A528" t="str">
            <v>403367WA</v>
          </cell>
          <cell r="B528">
            <v>403367</v>
          </cell>
          <cell r="C528" t="str">
            <v>WA</v>
          </cell>
          <cell r="D528">
            <v>739821.79</v>
          </cell>
          <cell r="F528" t="str">
            <v>403367WA</v>
          </cell>
          <cell r="G528">
            <v>403367</v>
          </cell>
          <cell r="H528" t="str">
            <v>WA</v>
          </cell>
          <cell r="I528">
            <v>739821.79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403367WYP</v>
          </cell>
          <cell r="B529">
            <v>403367</v>
          </cell>
          <cell r="C529" t="str">
            <v>WYP</v>
          </cell>
          <cell r="D529">
            <v>1538182.53</v>
          </cell>
          <cell r="F529" t="str">
            <v>403367WYP</v>
          </cell>
          <cell r="G529">
            <v>403367</v>
          </cell>
          <cell r="H529" t="str">
            <v>WYP</v>
          </cell>
          <cell r="I529">
            <v>1538182.53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403367WYU</v>
          </cell>
          <cell r="B530">
            <v>403367</v>
          </cell>
          <cell r="C530" t="str">
            <v>WYU</v>
          </cell>
          <cell r="D530">
            <v>617820.43000000005</v>
          </cell>
          <cell r="F530" t="str">
            <v>403367WYU</v>
          </cell>
          <cell r="G530">
            <v>403367</v>
          </cell>
          <cell r="H530" t="str">
            <v>WYU</v>
          </cell>
          <cell r="I530">
            <v>617820.43000000005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403368CA</v>
          </cell>
          <cell r="B531">
            <v>403368</v>
          </cell>
          <cell r="C531" t="str">
            <v>CA</v>
          </cell>
          <cell r="D531">
            <v>1381556.67</v>
          </cell>
          <cell r="F531" t="str">
            <v>403368CA</v>
          </cell>
          <cell r="G531">
            <v>403368</v>
          </cell>
          <cell r="H531" t="str">
            <v>CA</v>
          </cell>
          <cell r="I531">
            <v>1381556.67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403368ID</v>
          </cell>
          <cell r="B532">
            <v>403368</v>
          </cell>
          <cell r="C532" t="str">
            <v>ID</v>
          </cell>
          <cell r="D532">
            <v>1944819.48</v>
          </cell>
          <cell r="F532" t="str">
            <v>403368ID</v>
          </cell>
          <cell r="G532">
            <v>403368</v>
          </cell>
          <cell r="H532" t="str">
            <v>ID</v>
          </cell>
          <cell r="I532">
            <v>1944819.48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403368OR</v>
          </cell>
          <cell r="B533">
            <v>403368</v>
          </cell>
          <cell r="C533" t="str">
            <v>OR</v>
          </cell>
          <cell r="D533">
            <v>11126560.82</v>
          </cell>
          <cell r="F533" t="str">
            <v>403368OR</v>
          </cell>
          <cell r="G533">
            <v>403368</v>
          </cell>
          <cell r="H533" t="str">
            <v>OR</v>
          </cell>
          <cell r="I533">
            <v>11126560.82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403368UT</v>
          </cell>
          <cell r="B534">
            <v>403368</v>
          </cell>
          <cell r="C534" t="str">
            <v>UT</v>
          </cell>
          <cell r="D534">
            <v>12772960.529999999</v>
          </cell>
          <cell r="F534" t="str">
            <v>403368UT</v>
          </cell>
          <cell r="G534">
            <v>403368</v>
          </cell>
          <cell r="H534" t="str">
            <v>UT</v>
          </cell>
          <cell r="I534">
            <v>12772960.529999999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403368WA</v>
          </cell>
          <cell r="B535">
            <v>403368</v>
          </cell>
          <cell r="C535" t="str">
            <v>WA</v>
          </cell>
          <cell r="D535">
            <v>3027231.49</v>
          </cell>
          <cell r="F535" t="str">
            <v>403368WA</v>
          </cell>
          <cell r="G535">
            <v>403368</v>
          </cell>
          <cell r="H535" t="str">
            <v>WA</v>
          </cell>
          <cell r="I535">
            <v>3027231.49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 t="str">
            <v>403368WYP</v>
          </cell>
          <cell r="B536">
            <v>403368</v>
          </cell>
          <cell r="C536" t="str">
            <v>WYP</v>
          </cell>
          <cell r="D536">
            <v>3484071.89</v>
          </cell>
          <cell r="F536" t="str">
            <v>403368WYP</v>
          </cell>
          <cell r="G536">
            <v>403368</v>
          </cell>
          <cell r="H536" t="str">
            <v>WYP</v>
          </cell>
          <cell r="I536">
            <v>3484071.89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A537" t="str">
            <v>403368WYU</v>
          </cell>
          <cell r="B537">
            <v>403368</v>
          </cell>
          <cell r="C537" t="str">
            <v>WYU</v>
          </cell>
          <cell r="D537">
            <v>493613.6</v>
          </cell>
          <cell r="F537" t="str">
            <v>403368WYU</v>
          </cell>
          <cell r="G537">
            <v>403368</v>
          </cell>
          <cell r="H537" t="str">
            <v>WYU</v>
          </cell>
          <cell r="I537">
            <v>493613.6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 t="str">
            <v>403369CA</v>
          </cell>
          <cell r="B538">
            <v>403369</v>
          </cell>
          <cell r="C538" t="str">
            <v>CA</v>
          </cell>
          <cell r="D538">
            <v>484888.74</v>
          </cell>
          <cell r="F538" t="str">
            <v>403369CA</v>
          </cell>
          <cell r="G538">
            <v>403369</v>
          </cell>
          <cell r="H538" t="str">
            <v>CA</v>
          </cell>
          <cell r="I538">
            <v>484888.74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A539" t="str">
            <v>403369ID</v>
          </cell>
          <cell r="B539">
            <v>403369</v>
          </cell>
          <cell r="C539" t="str">
            <v>ID</v>
          </cell>
          <cell r="D539">
            <v>966372.17</v>
          </cell>
          <cell r="F539" t="str">
            <v>403369ID</v>
          </cell>
          <cell r="G539">
            <v>403369</v>
          </cell>
          <cell r="H539" t="str">
            <v>ID</v>
          </cell>
          <cell r="I539">
            <v>966372.17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 t="str">
            <v>403369OR</v>
          </cell>
          <cell r="B540">
            <v>403369</v>
          </cell>
          <cell r="C540" t="str">
            <v>OR</v>
          </cell>
          <cell r="D540">
            <v>6776031.0899999999</v>
          </cell>
          <cell r="F540" t="str">
            <v>403369OR</v>
          </cell>
          <cell r="G540">
            <v>403369</v>
          </cell>
          <cell r="H540" t="str">
            <v>OR</v>
          </cell>
          <cell r="I540">
            <v>6776031.0899999999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A541" t="str">
            <v>403369UT</v>
          </cell>
          <cell r="B541">
            <v>403369</v>
          </cell>
          <cell r="C541" t="str">
            <v>UT</v>
          </cell>
          <cell r="D541">
            <v>7365207.6799999997</v>
          </cell>
          <cell r="F541" t="str">
            <v>403369UT</v>
          </cell>
          <cell r="G541">
            <v>403369</v>
          </cell>
          <cell r="H541" t="str">
            <v>UT</v>
          </cell>
          <cell r="I541">
            <v>7365207.6799999997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A542" t="str">
            <v>403369WA</v>
          </cell>
          <cell r="B542">
            <v>403369</v>
          </cell>
          <cell r="C542" t="str">
            <v>WA</v>
          </cell>
          <cell r="D542">
            <v>1642366.92</v>
          </cell>
          <cell r="F542" t="str">
            <v>403369WA</v>
          </cell>
          <cell r="G542">
            <v>403369</v>
          </cell>
          <cell r="H542" t="str">
            <v>WA</v>
          </cell>
          <cell r="I542">
            <v>1642366.92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>403369WYP</v>
          </cell>
          <cell r="B543">
            <v>403369</v>
          </cell>
          <cell r="C543" t="str">
            <v>WYP</v>
          </cell>
          <cell r="D543">
            <v>1295165.07</v>
          </cell>
          <cell r="F543" t="str">
            <v>403369WYP</v>
          </cell>
          <cell r="G543">
            <v>403369</v>
          </cell>
          <cell r="H543" t="str">
            <v>WYP</v>
          </cell>
          <cell r="I543">
            <v>1295165.07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403369WYU</v>
          </cell>
          <cell r="B544">
            <v>403369</v>
          </cell>
          <cell r="C544" t="str">
            <v>WYU</v>
          </cell>
          <cell r="D544">
            <v>390089.98</v>
          </cell>
          <cell r="F544" t="str">
            <v>403369WYU</v>
          </cell>
          <cell r="G544">
            <v>403369</v>
          </cell>
          <cell r="H544" t="str">
            <v>WYU</v>
          </cell>
          <cell r="I544">
            <v>390089.98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A545" t="str">
            <v>403370CA</v>
          </cell>
          <cell r="B545">
            <v>403370</v>
          </cell>
          <cell r="C545" t="str">
            <v>CA</v>
          </cell>
          <cell r="D545">
            <v>317429.78000000003</v>
          </cell>
          <cell r="F545" t="str">
            <v>403370CA</v>
          </cell>
          <cell r="G545">
            <v>403370</v>
          </cell>
          <cell r="H545" t="str">
            <v>CA</v>
          </cell>
          <cell r="I545">
            <v>317429.78000000003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A546" t="str">
            <v>403370ID</v>
          </cell>
          <cell r="B546">
            <v>403370</v>
          </cell>
          <cell r="C546" t="str">
            <v>ID</v>
          </cell>
          <cell r="D546">
            <v>635854.87</v>
          </cell>
          <cell r="F546" t="str">
            <v>403370ID</v>
          </cell>
          <cell r="G546">
            <v>403370</v>
          </cell>
          <cell r="H546" t="str">
            <v>ID</v>
          </cell>
          <cell r="I546">
            <v>635854.87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 t="str">
            <v>403370OR</v>
          </cell>
          <cell r="B547">
            <v>403370</v>
          </cell>
          <cell r="C547" t="str">
            <v>OR</v>
          </cell>
          <cell r="D547">
            <v>3046879.12</v>
          </cell>
          <cell r="F547" t="str">
            <v>403370OR</v>
          </cell>
          <cell r="G547">
            <v>403370</v>
          </cell>
          <cell r="H547" t="str">
            <v>OR</v>
          </cell>
          <cell r="I547">
            <v>3046879.12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A548" t="str">
            <v>403370UT</v>
          </cell>
          <cell r="B548">
            <v>403370</v>
          </cell>
          <cell r="C548" t="str">
            <v>UT</v>
          </cell>
          <cell r="D548">
            <v>3526914.67</v>
          </cell>
          <cell r="F548" t="str">
            <v>403370UT</v>
          </cell>
          <cell r="G548">
            <v>403370</v>
          </cell>
          <cell r="H548" t="str">
            <v>UT</v>
          </cell>
          <cell r="I548">
            <v>3526914.67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 t="str">
            <v>403370WA</v>
          </cell>
          <cell r="B549">
            <v>403370</v>
          </cell>
          <cell r="C549" t="str">
            <v>WA</v>
          </cell>
          <cell r="D549">
            <v>515517.68</v>
          </cell>
          <cell r="F549" t="str">
            <v>403370WA</v>
          </cell>
          <cell r="G549">
            <v>403370</v>
          </cell>
          <cell r="H549" t="str">
            <v>WA</v>
          </cell>
          <cell r="I549">
            <v>515517.68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A550" t="str">
            <v>403370WYP</v>
          </cell>
          <cell r="B550">
            <v>403370</v>
          </cell>
          <cell r="C550" t="str">
            <v>WYP</v>
          </cell>
          <cell r="D550">
            <v>541673.97</v>
          </cell>
          <cell r="F550" t="str">
            <v>403370WYP</v>
          </cell>
          <cell r="G550">
            <v>403370</v>
          </cell>
          <cell r="H550" t="str">
            <v>WYP</v>
          </cell>
          <cell r="I550">
            <v>541673.97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A551" t="str">
            <v>403370WYU</v>
          </cell>
          <cell r="B551">
            <v>403370</v>
          </cell>
          <cell r="C551" t="str">
            <v>WYU</v>
          </cell>
          <cell r="D551">
            <v>97392.08</v>
          </cell>
          <cell r="F551" t="str">
            <v>403370WYU</v>
          </cell>
          <cell r="G551">
            <v>403370</v>
          </cell>
          <cell r="H551" t="str">
            <v>WYU</v>
          </cell>
          <cell r="I551">
            <v>97392.08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A552" t="str">
            <v>403371CA</v>
          </cell>
          <cell r="B552">
            <v>403371</v>
          </cell>
          <cell r="C552" t="str">
            <v>CA</v>
          </cell>
          <cell r="D552">
            <v>13378.25</v>
          </cell>
          <cell r="F552" t="str">
            <v>403371CA</v>
          </cell>
          <cell r="G552">
            <v>403371</v>
          </cell>
          <cell r="H552" t="str">
            <v>CA</v>
          </cell>
          <cell r="I552">
            <v>13378.25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 t="str">
            <v>403371ID</v>
          </cell>
          <cell r="B553">
            <v>403371</v>
          </cell>
          <cell r="C553" t="str">
            <v>ID</v>
          </cell>
          <cell r="D553">
            <v>9785.09</v>
          </cell>
          <cell r="F553" t="str">
            <v>403371ID</v>
          </cell>
          <cell r="G553">
            <v>403371</v>
          </cell>
          <cell r="H553" t="str">
            <v>ID</v>
          </cell>
          <cell r="I553">
            <v>9785.09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A554" t="str">
            <v>403371OR</v>
          </cell>
          <cell r="B554">
            <v>403371</v>
          </cell>
          <cell r="C554" t="str">
            <v>OR</v>
          </cell>
          <cell r="D554">
            <v>126330.3</v>
          </cell>
          <cell r="F554" t="str">
            <v>403371OR</v>
          </cell>
          <cell r="G554">
            <v>403371</v>
          </cell>
          <cell r="H554" t="str">
            <v>OR</v>
          </cell>
          <cell r="I554">
            <v>126330.3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 t="str">
            <v>403371UT</v>
          </cell>
          <cell r="B555">
            <v>403371</v>
          </cell>
          <cell r="C555" t="str">
            <v>UT</v>
          </cell>
          <cell r="D555">
            <v>270236.75</v>
          </cell>
          <cell r="F555" t="str">
            <v>403371UT</v>
          </cell>
          <cell r="G555">
            <v>403371</v>
          </cell>
          <cell r="H555" t="str">
            <v>UT</v>
          </cell>
          <cell r="I555">
            <v>270236.75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A556" t="str">
            <v>403371WA</v>
          </cell>
          <cell r="B556">
            <v>403371</v>
          </cell>
          <cell r="C556" t="str">
            <v>WA</v>
          </cell>
          <cell r="D556">
            <v>17748.509999999998</v>
          </cell>
          <cell r="F556" t="str">
            <v>403371WA</v>
          </cell>
          <cell r="G556">
            <v>403371</v>
          </cell>
          <cell r="H556" t="str">
            <v>WA</v>
          </cell>
          <cell r="I556">
            <v>17748.509999999998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403371WYP</v>
          </cell>
          <cell r="B557">
            <v>403371</v>
          </cell>
          <cell r="C557" t="str">
            <v>WYP</v>
          </cell>
          <cell r="D557">
            <v>49770.64</v>
          </cell>
          <cell r="F557" t="str">
            <v>403371WYP</v>
          </cell>
          <cell r="G557">
            <v>403371</v>
          </cell>
          <cell r="H557" t="str">
            <v>WYP</v>
          </cell>
          <cell r="I557">
            <v>49770.64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A558" t="str">
            <v>403371WYU</v>
          </cell>
          <cell r="B558">
            <v>403371</v>
          </cell>
          <cell r="C558" t="str">
            <v>WYU</v>
          </cell>
          <cell r="D558">
            <v>9451.06</v>
          </cell>
          <cell r="F558" t="str">
            <v>403371WYU</v>
          </cell>
          <cell r="G558">
            <v>403371</v>
          </cell>
          <cell r="H558" t="str">
            <v>WYU</v>
          </cell>
          <cell r="I558">
            <v>9451.06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 t="str">
            <v>403373CA</v>
          </cell>
          <cell r="B559">
            <v>403373</v>
          </cell>
          <cell r="C559" t="str">
            <v>CA</v>
          </cell>
          <cell r="D559">
            <v>23480.35</v>
          </cell>
          <cell r="F559" t="str">
            <v>403373CA</v>
          </cell>
          <cell r="G559">
            <v>403373</v>
          </cell>
          <cell r="H559" t="str">
            <v>CA</v>
          </cell>
          <cell r="I559">
            <v>23480.35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A560" t="str">
            <v>403373ID</v>
          </cell>
          <cell r="B560">
            <v>403373</v>
          </cell>
          <cell r="C560" t="str">
            <v>ID</v>
          </cell>
          <cell r="D560">
            <v>35374.86</v>
          </cell>
          <cell r="F560" t="str">
            <v>403373ID</v>
          </cell>
          <cell r="G560">
            <v>403373</v>
          </cell>
          <cell r="H560" t="str">
            <v>ID</v>
          </cell>
          <cell r="I560">
            <v>35374.86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 t="str">
            <v>403373OR</v>
          </cell>
          <cell r="B561">
            <v>403373</v>
          </cell>
          <cell r="C561" t="str">
            <v>OR</v>
          </cell>
          <cell r="D561">
            <v>698541.64</v>
          </cell>
          <cell r="F561" t="str">
            <v>403373OR</v>
          </cell>
          <cell r="G561">
            <v>403373</v>
          </cell>
          <cell r="H561" t="str">
            <v>OR</v>
          </cell>
          <cell r="I561">
            <v>698541.64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A562" t="str">
            <v>403373UT</v>
          </cell>
          <cell r="B562">
            <v>403373</v>
          </cell>
          <cell r="C562" t="str">
            <v>UT</v>
          </cell>
          <cell r="D562">
            <v>1041356.71</v>
          </cell>
          <cell r="F562" t="str">
            <v>403373UT</v>
          </cell>
          <cell r="G562">
            <v>403373</v>
          </cell>
          <cell r="H562" t="str">
            <v>UT</v>
          </cell>
          <cell r="I562">
            <v>1041356.71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 t="str">
            <v>403373WA</v>
          </cell>
          <cell r="B563">
            <v>403373</v>
          </cell>
          <cell r="C563" t="str">
            <v>WA</v>
          </cell>
          <cell r="D563">
            <v>125496.85</v>
          </cell>
          <cell r="F563" t="str">
            <v>403373WA</v>
          </cell>
          <cell r="G563">
            <v>403373</v>
          </cell>
          <cell r="H563" t="str">
            <v>WA</v>
          </cell>
          <cell r="I563">
            <v>125496.85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A564" t="str">
            <v>403373WYP</v>
          </cell>
          <cell r="B564">
            <v>403373</v>
          </cell>
          <cell r="C564" t="str">
            <v>WYP</v>
          </cell>
          <cell r="D564">
            <v>245566.67</v>
          </cell>
          <cell r="F564" t="str">
            <v>403373WYP</v>
          </cell>
          <cell r="G564">
            <v>403373</v>
          </cell>
          <cell r="H564" t="str">
            <v>WYP</v>
          </cell>
          <cell r="I564">
            <v>245566.67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A565" t="str">
            <v>403373WYU</v>
          </cell>
          <cell r="B565">
            <v>403373</v>
          </cell>
          <cell r="C565" t="str">
            <v>WYU</v>
          </cell>
          <cell r="D565">
            <v>65568.14</v>
          </cell>
          <cell r="F565" t="str">
            <v>403373WYU</v>
          </cell>
          <cell r="G565">
            <v>403373</v>
          </cell>
          <cell r="H565" t="str">
            <v>WYU</v>
          </cell>
          <cell r="I565">
            <v>65568.14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A566" t="str">
            <v>403GPCA</v>
          </cell>
          <cell r="B566" t="str">
            <v>403GP</v>
          </cell>
          <cell r="C566" t="str">
            <v>CA</v>
          </cell>
          <cell r="D566">
            <v>402578.22</v>
          </cell>
          <cell r="F566" t="str">
            <v>403GPCA</v>
          </cell>
          <cell r="G566" t="str">
            <v>403GP</v>
          </cell>
          <cell r="H566" t="str">
            <v>CA</v>
          </cell>
          <cell r="I566">
            <v>402578.22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 t="str">
            <v>403GPCAEE</v>
          </cell>
          <cell r="B567" t="str">
            <v>403GP</v>
          </cell>
          <cell r="C567" t="str">
            <v>CAEE</v>
          </cell>
          <cell r="D567">
            <v>95328.48</v>
          </cell>
          <cell r="F567" t="str">
            <v>403GPCAEE</v>
          </cell>
          <cell r="G567" t="str">
            <v>403GP</v>
          </cell>
          <cell r="H567" t="str">
            <v>CAEE</v>
          </cell>
          <cell r="I567">
            <v>95328.48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A568" t="str">
            <v>403GPCAGE</v>
          </cell>
          <cell r="B568" t="str">
            <v>403GP</v>
          </cell>
          <cell r="C568" t="str">
            <v>CAGE</v>
          </cell>
          <cell r="D568">
            <v>6638364.9000000004</v>
          </cell>
          <cell r="F568" t="str">
            <v>403GPCAGE</v>
          </cell>
          <cell r="G568" t="str">
            <v>403GP</v>
          </cell>
          <cell r="H568" t="str">
            <v>CAGE</v>
          </cell>
          <cell r="I568">
            <v>6638364.9000000004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 t="str">
            <v>403GPCAGW</v>
          </cell>
          <cell r="B569" t="str">
            <v>403GP</v>
          </cell>
          <cell r="C569" t="str">
            <v>CAGW</v>
          </cell>
          <cell r="D569">
            <v>2887055.19</v>
          </cell>
          <cell r="F569" t="str">
            <v>403GPCAGW</v>
          </cell>
          <cell r="G569" t="str">
            <v>403GP</v>
          </cell>
          <cell r="H569" t="str">
            <v>CAGW</v>
          </cell>
          <cell r="I569">
            <v>2887055.19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A570" t="str">
            <v>403GPCN</v>
          </cell>
          <cell r="B570" t="str">
            <v>403GP</v>
          </cell>
          <cell r="C570" t="str">
            <v>CN</v>
          </cell>
          <cell r="D570">
            <v>1040345.44</v>
          </cell>
          <cell r="F570" t="str">
            <v>403GPCN</v>
          </cell>
          <cell r="G570" t="str">
            <v>403GP</v>
          </cell>
          <cell r="H570" t="str">
            <v>CN</v>
          </cell>
          <cell r="I570">
            <v>1040345.44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 t="str">
            <v>403GPID</v>
          </cell>
          <cell r="B571" t="str">
            <v>403GP</v>
          </cell>
          <cell r="C571" t="str">
            <v>ID</v>
          </cell>
          <cell r="D571">
            <v>919901.03</v>
          </cell>
          <cell r="F571" t="str">
            <v>403GPID</v>
          </cell>
          <cell r="G571" t="str">
            <v>403GP</v>
          </cell>
          <cell r="H571" t="str">
            <v>ID</v>
          </cell>
          <cell r="I571">
            <v>919901.03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A572" t="str">
            <v>403GPJBG</v>
          </cell>
          <cell r="B572" t="str">
            <v>403GP</v>
          </cell>
          <cell r="C572" t="str">
            <v>JBG</v>
          </cell>
          <cell r="D572">
            <v>435213.83</v>
          </cell>
          <cell r="F572" t="str">
            <v>403GPJBG</v>
          </cell>
          <cell r="G572" t="str">
            <v>403GP</v>
          </cell>
          <cell r="H572" t="str">
            <v>JBG</v>
          </cell>
          <cell r="I572">
            <v>435213.83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 t="str">
            <v>403GPOR</v>
          </cell>
          <cell r="B573" t="str">
            <v>403GP</v>
          </cell>
          <cell r="C573" t="str">
            <v>OR</v>
          </cell>
          <cell r="D573">
            <v>5078614.17</v>
          </cell>
          <cell r="F573" t="str">
            <v>403GPOR</v>
          </cell>
          <cell r="G573" t="str">
            <v>403GP</v>
          </cell>
          <cell r="H573" t="str">
            <v>OR</v>
          </cell>
          <cell r="I573">
            <v>5078614.17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A574" t="str">
            <v>403GPSG</v>
          </cell>
          <cell r="B574" t="str">
            <v>403GP</v>
          </cell>
          <cell r="C574" t="str">
            <v>SG</v>
          </cell>
          <cell r="D574">
            <v>1452.23</v>
          </cell>
          <cell r="F574" t="str">
            <v>403GPSG</v>
          </cell>
          <cell r="G574" t="str">
            <v>403GP</v>
          </cell>
          <cell r="H574" t="str">
            <v>SG</v>
          </cell>
          <cell r="I574">
            <v>1452.23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 t="str">
            <v>403GPSO</v>
          </cell>
          <cell r="B575" t="str">
            <v>403GP</v>
          </cell>
          <cell r="C575" t="str">
            <v>SO</v>
          </cell>
          <cell r="D575">
            <v>15567253.9</v>
          </cell>
          <cell r="F575" t="str">
            <v>403GPSO</v>
          </cell>
          <cell r="G575" t="str">
            <v>403GP</v>
          </cell>
          <cell r="H575" t="str">
            <v>SO</v>
          </cell>
          <cell r="I575">
            <v>15567253.9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A576" t="str">
            <v>403GPUT</v>
          </cell>
          <cell r="B576" t="str">
            <v>403GP</v>
          </cell>
          <cell r="C576" t="str">
            <v>UT</v>
          </cell>
          <cell r="D576">
            <v>4800293.32</v>
          </cell>
          <cell r="F576" t="str">
            <v>403GPUT</v>
          </cell>
          <cell r="G576" t="str">
            <v>403GP</v>
          </cell>
          <cell r="H576" t="str">
            <v>UT</v>
          </cell>
          <cell r="I576">
            <v>4800293.32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A577" t="str">
            <v>403GPWA</v>
          </cell>
          <cell r="B577" t="str">
            <v>403GP</v>
          </cell>
          <cell r="C577" t="str">
            <v>WA</v>
          </cell>
          <cell r="D577">
            <v>1153845.1599999999</v>
          </cell>
          <cell r="F577" t="str">
            <v>403GPWA</v>
          </cell>
          <cell r="G577" t="str">
            <v>403GP</v>
          </cell>
          <cell r="H577" t="str">
            <v>WA</v>
          </cell>
          <cell r="I577">
            <v>1153845.1599999999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 t="str">
            <v>403GPWYP</v>
          </cell>
          <cell r="B578" t="str">
            <v>403GP</v>
          </cell>
          <cell r="C578" t="str">
            <v>WYP</v>
          </cell>
          <cell r="D578">
            <v>1983010.63</v>
          </cell>
          <cell r="F578" t="str">
            <v>403GPWYP</v>
          </cell>
          <cell r="G578" t="str">
            <v>403GP</v>
          </cell>
          <cell r="H578" t="str">
            <v>WYP</v>
          </cell>
          <cell r="I578">
            <v>1983010.63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A579" t="str">
            <v>403GPWYU</v>
          </cell>
          <cell r="B579" t="str">
            <v>403GP</v>
          </cell>
          <cell r="C579" t="str">
            <v>WYU</v>
          </cell>
          <cell r="D579">
            <v>388207.77</v>
          </cell>
          <cell r="F579" t="str">
            <v>403GPWYU</v>
          </cell>
          <cell r="G579" t="str">
            <v>403GP</v>
          </cell>
          <cell r="H579" t="str">
            <v>WYU</v>
          </cell>
          <cell r="I579">
            <v>388207.77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403HPCAGE</v>
          </cell>
          <cell r="B580" t="str">
            <v>403HP</v>
          </cell>
          <cell r="C580" t="str">
            <v>CAGE</v>
          </cell>
          <cell r="D580">
            <v>7434215.8300000001</v>
          </cell>
          <cell r="F580" t="str">
            <v>403HPCAGE</v>
          </cell>
          <cell r="G580" t="str">
            <v>403HP</v>
          </cell>
          <cell r="H580" t="str">
            <v>CAGE</v>
          </cell>
          <cell r="I580">
            <v>7434215.8300000001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 t="str">
            <v>403HPCAGW</v>
          </cell>
          <cell r="B581" t="str">
            <v>403HP</v>
          </cell>
          <cell r="C581" t="str">
            <v>CAGW</v>
          </cell>
          <cell r="D581">
            <v>32495639.969999999</v>
          </cell>
          <cell r="F581" t="str">
            <v>403HPCAGW</v>
          </cell>
          <cell r="G581" t="str">
            <v>403HP</v>
          </cell>
          <cell r="H581" t="str">
            <v>CAGW</v>
          </cell>
          <cell r="I581">
            <v>32495639.969999999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403OPCAGE</v>
          </cell>
          <cell r="B582" t="str">
            <v>403OP</v>
          </cell>
          <cell r="C582" t="str">
            <v>CAGE</v>
          </cell>
          <cell r="D582">
            <v>87144034.829999998</v>
          </cell>
          <cell r="F582" t="str">
            <v>403OPCAGE</v>
          </cell>
          <cell r="G582" t="str">
            <v>403OP</v>
          </cell>
          <cell r="H582" t="str">
            <v>CAGE</v>
          </cell>
          <cell r="I582">
            <v>87144034.829999998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 t="str">
            <v>403OPCAGW</v>
          </cell>
          <cell r="B583" t="str">
            <v>403OP</v>
          </cell>
          <cell r="C583" t="str">
            <v>CAGW</v>
          </cell>
          <cell r="D583">
            <v>41310164.189999998</v>
          </cell>
          <cell r="F583" t="str">
            <v>403OPCAGW</v>
          </cell>
          <cell r="G583" t="str">
            <v>403OP</v>
          </cell>
          <cell r="H583" t="str">
            <v>CAGW</v>
          </cell>
          <cell r="I583">
            <v>41310164.189999998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A584" t="str">
            <v>403SPCAGE</v>
          </cell>
          <cell r="B584" t="str">
            <v>403SP</v>
          </cell>
          <cell r="C584" t="str">
            <v>CAGE</v>
          </cell>
          <cell r="D584">
            <v>200998873.40000001</v>
          </cell>
          <cell r="F584" t="str">
            <v>403SPCAGE</v>
          </cell>
          <cell r="G584" t="str">
            <v>403SP</v>
          </cell>
          <cell r="H584" t="str">
            <v>CAGE</v>
          </cell>
          <cell r="I584">
            <v>200998873.40000001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403SPCAGW</v>
          </cell>
          <cell r="B585" t="str">
            <v>403SP</v>
          </cell>
          <cell r="C585" t="str">
            <v>CAGW</v>
          </cell>
          <cell r="D585">
            <v>5128620.41</v>
          </cell>
          <cell r="F585" t="str">
            <v>403SPCAGW</v>
          </cell>
          <cell r="G585" t="str">
            <v>403SP</v>
          </cell>
          <cell r="H585" t="str">
            <v>CAGW</v>
          </cell>
          <cell r="I585">
            <v>5128620.41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403SPJBG</v>
          </cell>
          <cell r="B586" t="str">
            <v>403SP</v>
          </cell>
          <cell r="C586" t="str">
            <v>JBG</v>
          </cell>
          <cell r="D586">
            <v>39542493.649999999</v>
          </cell>
          <cell r="F586" t="str">
            <v>403SPJBG</v>
          </cell>
          <cell r="G586" t="str">
            <v>403SP</v>
          </cell>
          <cell r="H586" t="str">
            <v>JBG</v>
          </cell>
          <cell r="I586">
            <v>39542493.649999999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403TPCAGE</v>
          </cell>
          <cell r="B587" t="str">
            <v>403TP</v>
          </cell>
          <cell r="C587" t="str">
            <v>CAGE</v>
          </cell>
          <cell r="D587">
            <v>81451417.870000005</v>
          </cell>
          <cell r="F587" t="str">
            <v>403TPCAGE</v>
          </cell>
          <cell r="G587" t="str">
            <v>403TP</v>
          </cell>
          <cell r="H587" t="str">
            <v>CAGE</v>
          </cell>
          <cell r="I587">
            <v>81451417.870000005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403TPCAGW</v>
          </cell>
          <cell r="B588" t="str">
            <v>403TP</v>
          </cell>
          <cell r="C588" t="str">
            <v>CAGW</v>
          </cell>
          <cell r="D588">
            <v>26988243.629999999</v>
          </cell>
          <cell r="F588" t="str">
            <v>403TPCAGW</v>
          </cell>
          <cell r="G588" t="str">
            <v>403TP</v>
          </cell>
          <cell r="H588" t="str">
            <v>CAGW</v>
          </cell>
          <cell r="I588">
            <v>26988243.629999999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403TPJBG</v>
          </cell>
          <cell r="B589" t="str">
            <v>403TP</v>
          </cell>
          <cell r="C589" t="str">
            <v>JBG</v>
          </cell>
          <cell r="D589">
            <v>1364751.07</v>
          </cell>
          <cell r="F589" t="str">
            <v>403TPJBG</v>
          </cell>
          <cell r="G589" t="str">
            <v>403TP</v>
          </cell>
          <cell r="H589" t="str">
            <v>JBG</v>
          </cell>
          <cell r="I589">
            <v>1364751.07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403TPSG</v>
          </cell>
          <cell r="B590" t="str">
            <v>403TP</v>
          </cell>
          <cell r="C590" t="str">
            <v>SG</v>
          </cell>
          <cell r="D590">
            <v>32238</v>
          </cell>
          <cell r="F590" t="str">
            <v>403TPSG</v>
          </cell>
          <cell r="G590" t="str">
            <v>403TP</v>
          </cell>
          <cell r="H590" t="str">
            <v>SG</v>
          </cell>
          <cell r="I590">
            <v>32238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404GPCA</v>
          </cell>
          <cell r="B591" t="str">
            <v>404GP</v>
          </cell>
          <cell r="C591" t="str">
            <v>CA</v>
          </cell>
          <cell r="D591">
            <v>67061.990000000005</v>
          </cell>
          <cell r="F591" t="str">
            <v>404GPCA</v>
          </cell>
          <cell r="G591" t="str">
            <v>404GP</v>
          </cell>
          <cell r="H591" t="str">
            <v>CA</v>
          </cell>
          <cell r="I591">
            <v>67061.990000000005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404GPID</v>
          </cell>
          <cell r="B592" t="str">
            <v>404GP</v>
          </cell>
          <cell r="C592" t="str">
            <v>ID</v>
          </cell>
          <cell r="D592">
            <v>0</v>
          </cell>
          <cell r="F592" t="str">
            <v>404GPID</v>
          </cell>
          <cell r="G592" t="str">
            <v>404GP</v>
          </cell>
          <cell r="H592" t="str">
            <v>ID</v>
          </cell>
          <cell r="I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404GPOR</v>
          </cell>
          <cell r="B593" t="str">
            <v>404GP</v>
          </cell>
          <cell r="C593" t="str">
            <v>OR</v>
          </cell>
          <cell r="D593">
            <v>308163.25</v>
          </cell>
          <cell r="F593" t="str">
            <v>404GPOR</v>
          </cell>
          <cell r="G593" t="str">
            <v>404GP</v>
          </cell>
          <cell r="H593" t="str">
            <v>OR</v>
          </cell>
          <cell r="I593">
            <v>308163.25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404GPSO</v>
          </cell>
          <cell r="B594" t="str">
            <v>404GP</v>
          </cell>
          <cell r="C594" t="str">
            <v>SO</v>
          </cell>
          <cell r="D594">
            <v>289934.09000000003</v>
          </cell>
          <cell r="F594" t="str">
            <v>404GPSO</v>
          </cell>
          <cell r="G594" t="str">
            <v>404GP</v>
          </cell>
          <cell r="H594" t="str">
            <v>SO</v>
          </cell>
          <cell r="I594">
            <v>289934.09000000003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A595" t="str">
            <v>404GPUT</v>
          </cell>
          <cell r="B595" t="str">
            <v>404GP</v>
          </cell>
          <cell r="C595" t="str">
            <v>UT</v>
          </cell>
          <cell r="D595">
            <v>727.9</v>
          </cell>
          <cell r="F595" t="str">
            <v>404GPUT</v>
          </cell>
          <cell r="G595" t="str">
            <v>404GP</v>
          </cell>
          <cell r="H595" t="str">
            <v>UT</v>
          </cell>
          <cell r="I595">
            <v>727.9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404GPWA</v>
          </cell>
          <cell r="B596" t="str">
            <v>404GP</v>
          </cell>
          <cell r="C596" t="str">
            <v>WA</v>
          </cell>
          <cell r="D596">
            <v>82033.53</v>
          </cell>
          <cell r="F596" t="str">
            <v>404GPWA</v>
          </cell>
          <cell r="G596" t="str">
            <v>404GP</v>
          </cell>
          <cell r="H596" t="str">
            <v>WA</v>
          </cell>
          <cell r="I596">
            <v>82033.53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A597" t="str">
            <v>404GPWYP</v>
          </cell>
          <cell r="B597" t="str">
            <v>404GP</v>
          </cell>
          <cell r="C597" t="str">
            <v>WYP</v>
          </cell>
          <cell r="D597">
            <v>118537.86</v>
          </cell>
          <cell r="F597" t="str">
            <v>404GPWYP</v>
          </cell>
          <cell r="G597" t="str">
            <v>404GP</v>
          </cell>
          <cell r="H597" t="str">
            <v>WYP</v>
          </cell>
          <cell r="I597">
            <v>118537.86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 t="str">
            <v>404HPCAGW</v>
          </cell>
          <cell r="B598" t="str">
            <v>404HP</v>
          </cell>
          <cell r="C598" t="str">
            <v>CAGW</v>
          </cell>
          <cell r="D598">
            <v>311125.15000000002</v>
          </cell>
          <cell r="F598" t="str">
            <v>404HPCAGW</v>
          </cell>
          <cell r="G598" t="str">
            <v>404HP</v>
          </cell>
          <cell r="H598" t="str">
            <v>CAGW</v>
          </cell>
          <cell r="I598">
            <v>311125.15000000002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A599" t="str">
            <v>404IPCA</v>
          </cell>
          <cell r="B599" t="str">
            <v>404IP</v>
          </cell>
          <cell r="C599" t="str">
            <v>CA</v>
          </cell>
          <cell r="D599">
            <v>1765.21</v>
          </cell>
          <cell r="F599" t="str">
            <v>404IPCA</v>
          </cell>
          <cell r="G599" t="str">
            <v>404IP</v>
          </cell>
          <cell r="H599" t="str">
            <v>CA</v>
          </cell>
          <cell r="I599">
            <v>1765.21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 t="str">
            <v>404IPCAEE</v>
          </cell>
          <cell r="B600" t="str">
            <v>404IP</v>
          </cell>
          <cell r="C600" t="str">
            <v>CAEE</v>
          </cell>
          <cell r="D600">
            <v>1239.29</v>
          </cell>
          <cell r="F600" t="str">
            <v>404IPCAEE</v>
          </cell>
          <cell r="G600" t="str">
            <v>404IP</v>
          </cell>
          <cell r="H600" t="str">
            <v>CAEE</v>
          </cell>
          <cell r="I600">
            <v>1239.29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>404IPCAGE</v>
          </cell>
          <cell r="B601" t="str">
            <v>404IP</v>
          </cell>
          <cell r="C601" t="str">
            <v>CAGE</v>
          </cell>
          <cell r="D601">
            <v>4471040.9800000004</v>
          </cell>
          <cell r="F601" t="str">
            <v>404IPCAGE</v>
          </cell>
          <cell r="G601" t="str">
            <v>404IP</v>
          </cell>
          <cell r="H601" t="str">
            <v>CAGE</v>
          </cell>
          <cell r="I601">
            <v>4471040.9800000004</v>
          </cell>
        </row>
        <row r="602">
          <cell r="A602" t="str">
            <v>404IPCAGW</v>
          </cell>
          <cell r="B602" t="str">
            <v>404IP</v>
          </cell>
          <cell r="C602" t="str">
            <v>CAGW</v>
          </cell>
          <cell r="D602">
            <v>13386378.82</v>
          </cell>
          <cell r="F602" t="str">
            <v>404IPCAGW</v>
          </cell>
          <cell r="G602" t="str">
            <v>404IP</v>
          </cell>
          <cell r="H602" t="str">
            <v>CAGW</v>
          </cell>
          <cell r="I602">
            <v>13386378.82</v>
          </cell>
        </row>
        <row r="603">
          <cell r="A603" t="str">
            <v>404IPCN</v>
          </cell>
          <cell r="B603" t="str">
            <v>404IP</v>
          </cell>
          <cell r="C603" t="str">
            <v>CN</v>
          </cell>
          <cell r="D603">
            <v>9726914.6400000006</v>
          </cell>
          <cell r="F603" t="str">
            <v>404IPCN</v>
          </cell>
          <cell r="G603" t="str">
            <v>404IP</v>
          </cell>
          <cell r="H603" t="str">
            <v>CN</v>
          </cell>
          <cell r="I603">
            <v>9726914.6400000006</v>
          </cell>
        </row>
        <row r="604">
          <cell r="A604" t="str">
            <v>404IPID</v>
          </cell>
          <cell r="B604" t="str">
            <v>404IP</v>
          </cell>
          <cell r="C604" t="str">
            <v>ID</v>
          </cell>
          <cell r="D604">
            <v>23041.53</v>
          </cell>
          <cell r="F604" t="str">
            <v>404IPID</v>
          </cell>
          <cell r="G604" t="str">
            <v>404IP</v>
          </cell>
          <cell r="H604" t="str">
            <v>ID</v>
          </cell>
          <cell r="I604">
            <v>23041.53</v>
          </cell>
        </row>
        <row r="605">
          <cell r="A605" t="str">
            <v>404IPJBG</v>
          </cell>
          <cell r="B605" t="str">
            <v>404IP</v>
          </cell>
          <cell r="C605" t="str">
            <v>JBG</v>
          </cell>
          <cell r="D605">
            <v>224239.95</v>
          </cell>
          <cell r="F605" t="str">
            <v>404IPJBG</v>
          </cell>
          <cell r="G605" t="str">
            <v>404IP</v>
          </cell>
          <cell r="H605" t="str">
            <v>JBG</v>
          </cell>
          <cell r="I605">
            <v>224239.95</v>
          </cell>
        </row>
        <row r="606">
          <cell r="A606" t="str">
            <v>404IPOR</v>
          </cell>
          <cell r="B606" t="str">
            <v>404IP</v>
          </cell>
          <cell r="C606" t="str">
            <v>OR</v>
          </cell>
          <cell r="D606">
            <v>10341.049999999999</v>
          </cell>
          <cell r="F606" t="str">
            <v>404IPOR</v>
          </cell>
          <cell r="G606" t="str">
            <v>404IP</v>
          </cell>
          <cell r="H606" t="str">
            <v>OR</v>
          </cell>
          <cell r="I606">
            <v>10341.049999999999</v>
          </cell>
        </row>
        <row r="607">
          <cell r="A607" t="str">
            <v>404IPOTHER</v>
          </cell>
          <cell r="B607" t="str">
            <v>404IP</v>
          </cell>
          <cell r="C607" t="str">
            <v>OTHER</v>
          </cell>
          <cell r="D607">
            <v>4252162.3499999996</v>
          </cell>
          <cell r="F607" t="str">
            <v>404IPOTHER</v>
          </cell>
          <cell r="G607" t="str">
            <v>404IP</v>
          </cell>
          <cell r="H607" t="str">
            <v>OTHER</v>
          </cell>
          <cell r="I607">
            <v>4252162.3499999996</v>
          </cell>
        </row>
        <row r="608">
          <cell r="A608" t="str">
            <v>404IPSG</v>
          </cell>
          <cell r="B608" t="str">
            <v>404IP</v>
          </cell>
          <cell r="C608" t="str">
            <v>SG</v>
          </cell>
          <cell r="D608">
            <v>7593453.7199999997</v>
          </cell>
          <cell r="F608" t="str">
            <v>404IPSG</v>
          </cell>
          <cell r="G608" t="str">
            <v>404IP</v>
          </cell>
          <cell r="H608" t="str">
            <v>SG</v>
          </cell>
          <cell r="I608">
            <v>7593453.7199999997</v>
          </cell>
        </row>
        <row r="609">
          <cell r="A609" t="str">
            <v>404IPSO</v>
          </cell>
          <cell r="B609" t="str">
            <v>404IP</v>
          </cell>
          <cell r="C609" t="str">
            <v>SO</v>
          </cell>
          <cell r="D609">
            <v>10992229.210000001</v>
          </cell>
          <cell r="F609" t="str">
            <v>404IPSO</v>
          </cell>
          <cell r="G609" t="str">
            <v>404IP</v>
          </cell>
          <cell r="H609" t="str">
            <v>SO</v>
          </cell>
          <cell r="I609">
            <v>10992229.210000001</v>
          </cell>
        </row>
        <row r="610">
          <cell r="A610" t="str">
            <v>404IPUT</v>
          </cell>
          <cell r="B610" t="str">
            <v>404IP</v>
          </cell>
          <cell r="C610" t="str">
            <v>UT</v>
          </cell>
          <cell r="D610">
            <v>-3576248.27</v>
          </cell>
          <cell r="F610" t="str">
            <v>404IPUT</v>
          </cell>
          <cell r="G610" t="str">
            <v>404IP</v>
          </cell>
          <cell r="H610" t="str">
            <v>UT</v>
          </cell>
          <cell r="I610">
            <v>-3576248.27</v>
          </cell>
        </row>
        <row r="611">
          <cell r="A611" t="str">
            <v>404IPWA</v>
          </cell>
          <cell r="B611" t="str">
            <v>404IP</v>
          </cell>
          <cell r="C611" t="str">
            <v>WA</v>
          </cell>
          <cell r="D611">
            <v>3023.6</v>
          </cell>
          <cell r="F611" t="str">
            <v>404IPWA</v>
          </cell>
          <cell r="G611" t="str">
            <v>404IP</v>
          </cell>
          <cell r="H611" t="str">
            <v>WA</v>
          </cell>
          <cell r="I611">
            <v>3023.6</v>
          </cell>
        </row>
        <row r="612">
          <cell r="A612" t="str">
            <v>404IPWYP</v>
          </cell>
          <cell r="B612" t="str">
            <v>404IP</v>
          </cell>
          <cell r="C612" t="str">
            <v>WYP</v>
          </cell>
          <cell r="D612">
            <v>107691.67</v>
          </cell>
          <cell r="F612" t="str">
            <v>404IPWYP</v>
          </cell>
          <cell r="G612" t="str">
            <v>404IP</v>
          </cell>
          <cell r="H612" t="str">
            <v>WYP</v>
          </cell>
          <cell r="I612">
            <v>107691.67</v>
          </cell>
        </row>
        <row r="613">
          <cell r="A613" t="str">
            <v>105CA</v>
          </cell>
          <cell r="B613">
            <v>105</v>
          </cell>
          <cell r="C613" t="str">
            <v>CA</v>
          </cell>
          <cell r="D613">
            <v>683317.99</v>
          </cell>
          <cell r="F613" t="str">
            <v>105CA</v>
          </cell>
          <cell r="G613">
            <v>105</v>
          </cell>
          <cell r="H613" t="str">
            <v>CA</v>
          </cell>
          <cell r="I613">
            <v>683317.99</v>
          </cell>
        </row>
        <row r="614">
          <cell r="A614" t="str">
            <v>105CAEE</v>
          </cell>
          <cell r="B614">
            <v>105</v>
          </cell>
          <cell r="C614" t="str">
            <v>CAEE</v>
          </cell>
          <cell r="D614">
            <v>0</v>
          </cell>
          <cell r="F614" t="str">
            <v>105CAEE</v>
          </cell>
          <cell r="G614">
            <v>105</v>
          </cell>
          <cell r="H614" t="str">
            <v>CAEE</v>
          </cell>
          <cell r="I614">
            <v>0</v>
          </cell>
        </row>
        <row r="615">
          <cell r="A615" t="str">
            <v>105CAGE</v>
          </cell>
          <cell r="B615">
            <v>105</v>
          </cell>
          <cell r="C615" t="str">
            <v>CAGE</v>
          </cell>
          <cell r="D615">
            <v>12418892.050000001</v>
          </cell>
          <cell r="F615" t="str">
            <v>105CAGE</v>
          </cell>
          <cell r="G615">
            <v>105</v>
          </cell>
          <cell r="H615" t="str">
            <v>CAGE</v>
          </cell>
          <cell r="I615">
            <v>12418892.050000001</v>
          </cell>
        </row>
        <row r="616">
          <cell r="A616" t="str">
            <v>105CAGW</v>
          </cell>
          <cell r="B616">
            <v>105</v>
          </cell>
          <cell r="C616" t="str">
            <v>CAGW</v>
          </cell>
          <cell r="D616">
            <v>161943.97</v>
          </cell>
          <cell r="F616" t="str">
            <v>105CAGW</v>
          </cell>
          <cell r="G616">
            <v>105</v>
          </cell>
          <cell r="H616" t="str">
            <v>CAGW</v>
          </cell>
          <cell r="I616">
            <v>161943.97</v>
          </cell>
        </row>
        <row r="617">
          <cell r="A617" t="str">
            <v>105OR</v>
          </cell>
          <cell r="B617">
            <v>105</v>
          </cell>
          <cell r="C617" t="str">
            <v>OR</v>
          </cell>
          <cell r="D617">
            <v>7335680.4962499999</v>
          </cell>
          <cell r="F617" t="str">
            <v>105OR</v>
          </cell>
          <cell r="G617">
            <v>105</v>
          </cell>
          <cell r="H617" t="str">
            <v>OR</v>
          </cell>
          <cell r="I617">
            <v>7335680.4962499999</v>
          </cell>
        </row>
        <row r="618">
          <cell r="A618" t="str">
            <v>105SE</v>
          </cell>
          <cell r="B618">
            <v>105</v>
          </cell>
          <cell r="C618" t="str">
            <v>SE</v>
          </cell>
          <cell r="D618">
            <v>0</v>
          </cell>
          <cell r="F618" t="str">
            <v>105SE</v>
          </cell>
          <cell r="G618">
            <v>105</v>
          </cell>
          <cell r="H618" t="str">
            <v>SE</v>
          </cell>
          <cell r="I618">
            <v>0</v>
          </cell>
        </row>
        <row r="619">
          <cell r="A619" t="str">
            <v>105UT</v>
          </cell>
          <cell r="B619">
            <v>105</v>
          </cell>
          <cell r="C619" t="str">
            <v>UT</v>
          </cell>
          <cell r="D619">
            <v>5730528.6500000004</v>
          </cell>
          <cell r="F619" t="str">
            <v>105UT</v>
          </cell>
          <cell r="G619">
            <v>105</v>
          </cell>
          <cell r="H619" t="str">
            <v>UT</v>
          </cell>
          <cell r="I619">
            <v>5730528.6500000004</v>
          </cell>
        </row>
        <row r="620">
          <cell r="A620" t="str">
            <v>105WYP</v>
          </cell>
          <cell r="B620">
            <v>105</v>
          </cell>
          <cell r="C620" t="str">
            <v>WYP</v>
          </cell>
          <cell r="D620">
            <v>600.72</v>
          </cell>
          <cell r="F620" t="str">
            <v>105WYP</v>
          </cell>
          <cell r="G620">
            <v>105</v>
          </cell>
          <cell r="H620" t="str">
            <v>WYP</v>
          </cell>
          <cell r="I620">
            <v>600.72</v>
          </cell>
        </row>
        <row r="621">
          <cell r="A621" t="str">
            <v>106SG</v>
          </cell>
          <cell r="B621">
            <v>106</v>
          </cell>
          <cell r="C621" t="str">
            <v>SG</v>
          </cell>
          <cell r="D621">
            <v>0</v>
          </cell>
          <cell r="F621" t="str">
            <v>106SG</v>
          </cell>
          <cell r="G621">
            <v>106</v>
          </cell>
          <cell r="H621" t="str">
            <v>SG</v>
          </cell>
          <cell r="I621">
            <v>0</v>
          </cell>
        </row>
        <row r="622">
          <cell r="A622" t="str">
            <v>114CAGE</v>
          </cell>
          <cell r="B622">
            <v>114</v>
          </cell>
          <cell r="C622" t="str">
            <v>CAGE</v>
          </cell>
          <cell r="D622">
            <v>143167970.74000001</v>
          </cell>
          <cell r="F622" t="str">
            <v>114CAGE</v>
          </cell>
          <cell r="G622">
            <v>114</v>
          </cell>
          <cell r="H622" t="str">
            <v>CAGE</v>
          </cell>
          <cell r="I622">
            <v>143167970.74000001</v>
          </cell>
        </row>
        <row r="623">
          <cell r="A623" t="str">
            <v>114UT</v>
          </cell>
          <cell r="B623">
            <v>114</v>
          </cell>
          <cell r="C623" t="str">
            <v>UT</v>
          </cell>
          <cell r="D623">
            <v>11763783.68</v>
          </cell>
          <cell r="F623" t="str">
            <v>114UT</v>
          </cell>
          <cell r="G623">
            <v>114</v>
          </cell>
          <cell r="H623" t="str">
            <v>UT</v>
          </cell>
          <cell r="I623">
            <v>11763783.68</v>
          </cell>
        </row>
        <row r="624">
          <cell r="A624" t="str">
            <v>115CAGE</v>
          </cell>
          <cell r="B624">
            <v>115</v>
          </cell>
          <cell r="C624" t="str">
            <v>CAGE</v>
          </cell>
          <cell r="D624">
            <v>-125934375.00125</v>
          </cell>
          <cell r="F624" t="str">
            <v>115CAGE</v>
          </cell>
          <cell r="G624">
            <v>115</v>
          </cell>
          <cell r="H624" t="str">
            <v>CAGE</v>
          </cell>
          <cell r="I624">
            <v>-125934375.00125</v>
          </cell>
        </row>
        <row r="625">
          <cell r="A625" t="str">
            <v>115UT</v>
          </cell>
          <cell r="B625">
            <v>115</v>
          </cell>
          <cell r="C625" t="str">
            <v>UT</v>
          </cell>
          <cell r="D625">
            <v>-1143452.6499999999</v>
          </cell>
          <cell r="F625" t="str">
            <v>115UT</v>
          </cell>
          <cell r="G625">
            <v>115</v>
          </cell>
          <cell r="H625" t="str">
            <v>UT</v>
          </cell>
          <cell r="I625">
            <v>-1143452.6499999999</v>
          </cell>
        </row>
        <row r="626">
          <cell r="A626" t="str">
            <v>124CA</v>
          </cell>
          <cell r="B626">
            <v>124</v>
          </cell>
          <cell r="C626" t="str">
            <v>CA</v>
          </cell>
          <cell r="D626">
            <v>26051.83</v>
          </cell>
          <cell r="F626" t="str">
            <v>124CA</v>
          </cell>
          <cell r="G626">
            <v>124</v>
          </cell>
          <cell r="H626" t="str">
            <v>CA</v>
          </cell>
          <cell r="I626">
            <v>26051.83</v>
          </cell>
        </row>
        <row r="627">
          <cell r="A627" t="str">
            <v>124ID</v>
          </cell>
          <cell r="B627">
            <v>124</v>
          </cell>
          <cell r="C627" t="str">
            <v>ID</v>
          </cell>
          <cell r="D627">
            <v>0</v>
          </cell>
          <cell r="F627" t="str">
            <v>124ID</v>
          </cell>
          <cell r="G627">
            <v>124</v>
          </cell>
          <cell r="H627" t="str">
            <v>ID</v>
          </cell>
          <cell r="I627">
            <v>0</v>
          </cell>
        </row>
        <row r="628">
          <cell r="A628" t="str">
            <v>124MT</v>
          </cell>
          <cell r="B628">
            <v>124</v>
          </cell>
          <cell r="C628" t="str">
            <v>MT</v>
          </cell>
          <cell r="D628">
            <v>0</v>
          </cell>
          <cell r="F628" t="str">
            <v>124MT</v>
          </cell>
          <cell r="G628">
            <v>124</v>
          </cell>
          <cell r="H628" t="str">
            <v>MT</v>
          </cell>
          <cell r="I628">
            <v>0</v>
          </cell>
        </row>
        <row r="629">
          <cell r="A629" t="str">
            <v>124OR</v>
          </cell>
          <cell r="B629">
            <v>124</v>
          </cell>
          <cell r="C629" t="str">
            <v>OR</v>
          </cell>
          <cell r="D629">
            <v>0.17</v>
          </cell>
          <cell r="F629" t="str">
            <v>124OR</v>
          </cell>
          <cell r="G629">
            <v>124</v>
          </cell>
          <cell r="H629" t="str">
            <v>OR</v>
          </cell>
          <cell r="I629">
            <v>0.17</v>
          </cell>
        </row>
        <row r="630">
          <cell r="A630" t="str">
            <v>124OTHER</v>
          </cell>
          <cell r="B630">
            <v>124</v>
          </cell>
          <cell r="C630" t="str">
            <v>OTHER</v>
          </cell>
          <cell r="D630">
            <v>778230.91374999995</v>
          </cell>
          <cell r="F630" t="str">
            <v>124OTHER</v>
          </cell>
          <cell r="G630">
            <v>124</v>
          </cell>
          <cell r="H630" t="str">
            <v>OTHER</v>
          </cell>
          <cell r="I630">
            <v>778230.91374999995</v>
          </cell>
        </row>
        <row r="631">
          <cell r="A631" t="str">
            <v>124SO</v>
          </cell>
          <cell r="B631">
            <v>124</v>
          </cell>
          <cell r="C631" t="str">
            <v>SO</v>
          </cell>
          <cell r="D631">
            <v>-5007.95</v>
          </cell>
          <cell r="F631" t="str">
            <v>124SO</v>
          </cell>
          <cell r="G631">
            <v>124</v>
          </cell>
          <cell r="H631" t="str">
            <v>SO</v>
          </cell>
          <cell r="I631">
            <v>-5007.95</v>
          </cell>
        </row>
        <row r="632">
          <cell r="A632" t="str">
            <v>124UT</v>
          </cell>
          <cell r="B632">
            <v>124</v>
          </cell>
          <cell r="C632" t="str">
            <v>UT</v>
          </cell>
          <cell r="D632">
            <v>8003.5079166666701</v>
          </cell>
          <cell r="F632" t="str">
            <v>124UT</v>
          </cell>
          <cell r="G632">
            <v>124</v>
          </cell>
          <cell r="H632" t="str">
            <v>UT</v>
          </cell>
          <cell r="I632">
            <v>8003.5079166666701</v>
          </cell>
        </row>
        <row r="633">
          <cell r="A633" t="str">
            <v>124WA</v>
          </cell>
          <cell r="B633">
            <v>124</v>
          </cell>
          <cell r="C633" t="str">
            <v>WA</v>
          </cell>
          <cell r="D633">
            <v>5428.2650000000003</v>
          </cell>
          <cell r="F633" t="str">
            <v>124WA</v>
          </cell>
          <cell r="G633">
            <v>124</v>
          </cell>
          <cell r="H633" t="str">
            <v>WA</v>
          </cell>
          <cell r="I633">
            <v>5428.2650000000003</v>
          </cell>
        </row>
        <row r="634">
          <cell r="A634" t="str">
            <v>124WYP</v>
          </cell>
          <cell r="B634">
            <v>124</v>
          </cell>
          <cell r="C634" t="str">
            <v>WYP</v>
          </cell>
          <cell r="D634">
            <v>0</v>
          </cell>
          <cell r="F634" t="str">
            <v>124WYP</v>
          </cell>
          <cell r="G634">
            <v>124</v>
          </cell>
          <cell r="H634" t="str">
            <v>WYP</v>
          </cell>
          <cell r="I634">
            <v>0</v>
          </cell>
        </row>
        <row r="635">
          <cell r="A635" t="str">
            <v>124WYU</v>
          </cell>
          <cell r="B635">
            <v>124</v>
          </cell>
          <cell r="C635" t="str">
            <v>WYU</v>
          </cell>
          <cell r="D635">
            <v>0</v>
          </cell>
          <cell r="F635" t="str">
            <v>124WYU</v>
          </cell>
          <cell r="G635">
            <v>124</v>
          </cell>
          <cell r="H635" t="str">
            <v>WYU</v>
          </cell>
          <cell r="I635">
            <v>0</v>
          </cell>
        </row>
        <row r="636">
          <cell r="A636" t="str">
            <v>151CAEE</v>
          </cell>
          <cell r="B636">
            <v>151</v>
          </cell>
          <cell r="C636" t="str">
            <v>CAEE</v>
          </cell>
          <cell r="D636">
            <v>157089240.99125001</v>
          </cell>
          <cell r="F636" t="str">
            <v>151CAEE</v>
          </cell>
          <cell r="G636">
            <v>151</v>
          </cell>
          <cell r="H636" t="str">
            <v>CAEE</v>
          </cell>
          <cell r="I636">
            <v>157089240.99125001</v>
          </cell>
        </row>
        <row r="637">
          <cell r="A637" t="str">
            <v>151CAEW</v>
          </cell>
          <cell r="B637">
            <v>151</v>
          </cell>
          <cell r="C637" t="str">
            <v>CAEW</v>
          </cell>
          <cell r="D637">
            <v>1733255.2254166701</v>
          </cell>
          <cell r="F637" t="str">
            <v>151CAEW</v>
          </cell>
          <cell r="G637">
            <v>151</v>
          </cell>
          <cell r="H637" t="str">
            <v>CAEW</v>
          </cell>
          <cell r="I637">
            <v>1733255.2254166701</v>
          </cell>
        </row>
        <row r="638">
          <cell r="A638" t="str">
            <v>151JBE</v>
          </cell>
          <cell r="B638">
            <v>151</v>
          </cell>
          <cell r="C638" t="str">
            <v>JBE</v>
          </cell>
          <cell r="D638">
            <v>23591300.679166701</v>
          </cell>
          <cell r="F638" t="str">
            <v>151JBE</v>
          </cell>
          <cell r="G638">
            <v>151</v>
          </cell>
          <cell r="H638" t="str">
            <v>JBE</v>
          </cell>
          <cell r="I638">
            <v>23591300.679166701</v>
          </cell>
        </row>
        <row r="639">
          <cell r="A639" t="str">
            <v>151SE</v>
          </cell>
          <cell r="B639">
            <v>151</v>
          </cell>
          <cell r="C639" t="str">
            <v>SE</v>
          </cell>
          <cell r="D639">
            <v>0</v>
          </cell>
          <cell r="F639" t="str">
            <v>151SE</v>
          </cell>
          <cell r="G639">
            <v>151</v>
          </cell>
          <cell r="H639" t="str">
            <v>SE</v>
          </cell>
          <cell r="I639">
            <v>0</v>
          </cell>
        </row>
        <row r="640">
          <cell r="A640" t="str">
            <v>154CA</v>
          </cell>
          <cell r="B640">
            <v>154</v>
          </cell>
          <cell r="C640" t="str">
            <v>CA</v>
          </cell>
          <cell r="D640">
            <v>1841193.855</v>
          </cell>
          <cell r="F640" t="str">
            <v>154CA</v>
          </cell>
          <cell r="G640">
            <v>154</v>
          </cell>
          <cell r="H640" t="str">
            <v>CA</v>
          </cell>
          <cell r="I640">
            <v>1841193.855</v>
          </cell>
        </row>
        <row r="641">
          <cell r="A641" t="str">
            <v>154CAEE</v>
          </cell>
          <cell r="B641">
            <v>154</v>
          </cell>
          <cell r="C641" t="str">
            <v>CAEE</v>
          </cell>
          <cell r="D641">
            <v>0</v>
          </cell>
          <cell r="F641" t="str">
            <v>154CAEE</v>
          </cell>
          <cell r="G641">
            <v>154</v>
          </cell>
          <cell r="H641" t="str">
            <v>CAEE</v>
          </cell>
          <cell r="I641">
            <v>0</v>
          </cell>
        </row>
        <row r="642">
          <cell r="A642" t="str">
            <v>154CAEW</v>
          </cell>
          <cell r="B642">
            <v>154</v>
          </cell>
          <cell r="C642" t="str">
            <v>CAEW</v>
          </cell>
          <cell r="D642">
            <v>0</v>
          </cell>
          <cell r="F642" t="str">
            <v>154CAEW</v>
          </cell>
          <cell r="G642">
            <v>154</v>
          </cell>
          <cell r="H642" t="str">
            <v>CAEW</v>
          </cell>
          <cell r="I642">
            <v>0</v>
          </cell>
        </row>
        <row r="643">
          <cell r="A643" t="str">
            <v>154CAGE</v>
          </cell>
          <cell r="B643">
            <v>154</v>
          </cell>
          <cell r="C643" t="str">
            <v>CAGE</v>
          </cell>
          <cell r="D643">
            <v>118931940.878333</v>
          </cell>
          <cell r="F643" t="str">
            <v>154CAGE</v>
          </cell>
          <cell r="G643">
            <v>154</v>
          </cell>
          <cell r="H643" t="str">
            <v>CAGE</v>
          </cell>
          <cell r="I643">
            <v>118931940.878333</v>
          </cell>
        </row>
        <row r="644">
          <cell r="A644" t="str">
            <v>154CAGW</v>
          </cell>
          <cell r="B644">
            <v>154</v>
          </cell>
          <cell r="C644" t="str">
            <v>CAGW</v>
          </cell>
          <cell r="D644">
            <v>7556111.6683333302</v>
          </cell>
          <cell r="F644" t="str">
            <v>154CAGW</v>
          </cell>
          <cell r="G644">
            <v>154</v>
          </cell>
          <cell r="H644" t="str">
            <v>CAGW</v>
          </cell>
          <cell r="I644">
            <v>7556111.6683333302</v>
          </cell>
        </row>
        <row r="645">
          <cell r="A645" t="str">
            <v>154ID</v>
          </cell>
          <cell r="B645">
            <v>154</v>
          </cell>
          <cell r="C645" t="str">
            <v>ID</v>
          </cell>
          <cell r="D645">
            <v>5719102.1004166696</v>
          </cell>
          <cell r="F645" t="str">
            <v>154ID</v>
          </cell>
          <cell r="G645">
            <v>154</v>
          </cell>
          <cell r="H645" t="str">
            <v>ID</v>
          </cell>
          <cell r="I645">
            <v>5719102.1004166696</v>
          </cell>
        </row>
        <row r="646">
          <cell r="A646" t="str">
            <v>154JBG</v>
          </cell>
          <cell r="B646">
            <v>154</v>
          </cell>
          <cell r="C646" t="str">
            <v>JBG</v>
          </cell>
          <cell r="D646">
            <v>4872296.8333333302</v>
          </cell>
          <cell r="F646" t="str">
            <v>154JBG</v>
          </cell>
          <cell r="G646">
            <v>154</v>
          </cell>
          <cell r="H646" t="str">
            <v>JBG</v>
          </cell>
          <cell r="I646">
            <v>4872296.8333333302</v>
          </cell>
        </row>
        <row r="647">
          <cell r="A647" t="str">
            <v>154OR</v>
          </cell>
          <cell r="B647">
            <v>154</v>
          </cell>
          <cell r="C647" t="str">
            <v>OR</v>
          </cell>
          <cell r="D647">
            <v>38230952.710000001</v>
          </cell>
          <cell r="F647" t="str">
            <v>154OR</v>
          </cell>
          <cell r="G647">
            <v>154</v>
          </cell>
          <cell r="H647" t="str">
            <v>OR</v>
          </cell>
          <cell r="I647">
            <v>38230952.710000001</v>
          </cell>
        </row>
        <row r="648">
          <cell r="A648" t="str">
            <v>154SG</v>
          </cell>
          <cell r="B648">
            <v>154</v>
          </cell>
          <cell r="C648" t="str">
            <v>SG</v>
          </cell>
          <cell r="D648">
            <v>421795.70541666698</v>
          </cell>
          <cell r="F648" t="str">
            <v>154SG</v>
          </cell>
          <cell r="G648">
            <v>154</v>
          </cell>
          <cell r="H648" t="str">
            <v>SG</v>
          </cell>
          <cell r="I648">
            <v>421795.70541666698</v>
          </cell>
        </row>
        <row r="649">
          <cell r="A649" t="str">
            <v>154SNPD</v>
          </cell>
          <cell r="B649">
            <v>154</v>
          </cell>
          <cell r="C649" t="str">
            <v>SNPD</v>
          </cell>
          <cell r="D649">
            <v>-1708132.04333333</v>
          </cell>
          <cell r="F649" t="str">
            <v>154SNPD</v>
          </cell>
          <cell r="G649">
            <v>154</v>
          </cell>
          <cell r="H649" t="str">
            <v>SNPD</v>
          </cell>
          <cell r="I649">
            <v>-1708132.04333333</v>
          </cell>
        </row>
        <row r="650">
          <cell r="A650" t="str">
            <v>154SNPPS</v>
          </cell>
          <cell r="B650">
            <v>154</v>
          </cell>
          <cell r="C650" t="str">
            <v>SNPPS</v>
          </cell>
          <cell r="D650">
            <v>0</v>
          </cell>
          <cell r="F650" t="str">
            <v>154SNPPS</v>
          </cell>
          <cell r="G650">
            <v>154</v>
          </cell>
          <cell r="H650" t="str">
            <v>SNPPS</v>
          </cell>
          <cell r="I650">
            <v>0</v>
          </cell>
        </row>
        <row r="651">
          <cell r="A651" t="str">
            <v>154SO</v>
          </cell>
          <cell r="B651">
            <v>154</v>
          </cell>
          <cell r="C651" t="str">
            <v>SO</v>
          </cell>
          <cell r="D651">
            <v>140741.82</v>
          </cell>
          <cell r="F651" t="str">
            <v>154SO</v>
          </cell>
          <cell r="G651">
            <v>154</v>
          </cell>
          <cell r="H651" t="str">
            <v>SO</v>
          </cell>
          <cell r="I651">
            <v>140741.82</v>
          </cell>
        </row>
        <row r="652">
          <cell r="A652" t="str">
            <v>154UT</v>
          </cell>
          <cell r="B652">
            <v>154</v>
          </cell>
          <cell r="C652" t="str">
            <v>UT</v>
          </cell>
          <cell r="D652">
            <v>48557561.449583299</v>
          </cell>
          <cell r="F652" t="str">
            <v>154UT</v>
          </cell>
          <cell r="G652">
            <v>154</v>
          </cell>
          <cell r="H652" t="str">
            <v>UT</v>
          </cell>
          <cell r="I652">
            <v>48557561.449583299</v>
          </cell>
        </row>
        <row r="653">
          <cell r="A653" t="str">
            <v>154WA</v>
          </cell>
          <cell r="B653">
            <v>154</v>
          </cell>
          <cell r="C653" t="str">
            <v>WA</v>
          </cell>
          <cell r="D653">
            <v>6204807.2320833299</v>
          </cell>
          <cell r="F653" t="str">
            <v>154WA</v>
          </cell>
          <cell r="G653">
            <v>154</v>
          </cell>
          <cell r="H653" t="str">
            <v>WA</v>
          </cell>
          <cell r="I653">
            <v>6204807.2320833299</v>
          </cell>
        </row>
        <row r="654">
          <cell r="A654" t="str">
            <v>154WYP</v>
          </cell>
          <cell r="B654">
            <v>154</v>
          </cell>
          <cell r="C654" t="str">
            <v>WYP</v>
          </cell>
          <cell r="D654">
            <v>10645053.9883333</v>
          </cell>
          <cell r="F654" t="str">
            <v>154WYP</v>
          </cell>
          <cell r="G654">
            <v>154</v>
          </cell>
          <cell r="H654" t="str">
            <v>WYP</v>
          </cell>
          <cell r="I654">
            <v>10645053.9883333</v>
          </cell>
        </row>
        <row r="655">
          <cell r="A655" t="str">
            <v>154WYU</v>
          </cell>
          <cell r="B655">
            <v>154</v>
          </cell>
          <cell r="C655" t="str">
            <v>WYU</v>
          </cell>
          <cell r="D655">
            <v>1234934.52208333</v>
          </cell>
          <cell r="F655" t="str">
            <v>154WYU</v>
          </cell>
          <cell r="G655">
            <v>154</v>
          </cell>
          <cell r="H655" t="str">
            <v>WYU</v>
          </cell>
          <cell r="I655">
            <v>1234934.52208333</v>
          </cell>
        </row>
        <row r="656">
          <cell r="A656" t="str">
            <v>163SO</v>
          </cell>
          <cell r="B656">
            <v>163</v>
          </cell>
          <cell r="C656" t="str">
            <v>SO</v>
          </cell>
          <cell r="D656">
            <v>0</v>
          </cell>
          <cell r="F656" t="str">
            <v>163SO</v>
          </cell>
          <cell r="G656">
            <v>163</v>
          </cell>
          <cell r="H656" t="str">
            <v>SO</v>
          </cell>
          <cell r="I656">
            <v>0</v>
          </cell>
        </row>
        <row r="657">
          <cell r="A657" t="str">
            <v>165CAEE</v>
          </cell>
          <cell r="B657">
            <v>165</v>
          </cell>
          <cell r="C657" t="str">
            <v>CAEE</v>
          </cell>
          <cell r="D657">
            <v>-11001.36</v>
          </cell>
          <cell r="F657" t="str">
            <v>165CAEE</v>
          </cell>
          <cell r="G657">
            <v>165</v>
          </cell>
          <cell r="H657" t="str">
            <v>CAEE</v>
          </cell>
          <cell r="I657">
            <v>-11001.36</v>
          </cell>
        </row>
        <row r="658">
          <cell r="A658" t="str">
            <v>165CAEW</v>
          </cell>
          <cell r="B658">
            <v>165</v>
          </cell>
          <cell r="C658" t="str">
            <v>CAEW</v>
          </cell>
          <cell r="D658">
            <v>4054.84</v>
          </cell>
          <cell r="F658" t="str">
            <v>165CAEW</v>
          </cell>
          <cell r="G658">
            <v>165</v>
          </cell>
          <cell r="H658" t="str">
            <v>CAEW</v>
          </cell>
          <cell r="I658">
            <v>4054.84</v>
          </cell>
        </row>
        <row r="659">
          <cell r="A659" t="str">
            <v>165CAGE</v>
          </cell>
          <cell r="B659">
            <v>165</v>
          </cell>
          <cell r="C659" t="str">
            <v>CAGE</v>
          </cell>
          <cell r="D659">
            <v>1095446.9350000001</v>
          </cell>
          <cell r="F659" t="str">
            <v>165CAGE</v>
          </cell>
          <cell r="G659">
            <v>165</v>
          </cell>
          <cell r="H659" t="str">
            <v>CAGE</v>
          </cell>
          <cell r="I659">
            <v>1095446.9350000001</v>
          </cell>
        </row>
        <row r="660">
          <cell r="A660" t="str">
            <v>165CAGW</v>
          </cell>
          <cell r="B660">
            <v>165</v>
          </cell>
          <cell r="C660" t="str">
            <v>CAGW</v>
          </cell>
          <cell r="D660">
            <v>1018234.82791667</v>
          </cell>
          <cell r="F660" t="str">
            <v>165CAGW</v>
          </cell>
          <cell r="G660">
            <v>165</v>
          </cell>
          <cell r="H660" t="str">
            <v>CAGW</v>
          </cell>
          <cell r="I660">
            <v>1018234.82791667</v>
          </cell>
        </row>
        <row r="661">
          <cell r="A661" t="str">
            <v>165GPS</v>
          </cell>
          <cell r="B661">
            <v>165</v>
          </cell>
          <cell r="C661" t="str">
            <v>GPS</v>
          </cell>
          <cell r="D661">
            <v>5172309.0212500002</v>
          </cell>
          <cell r="F661" t="str">
            <v>165GPS</v>
          </cell>
          <cell r="G661">
            <v>165</v>
          </cell>
          <cell r="H661" t="str">
            <v>GPS</v>
          </cell>
          <cell r="I661">
            <v>5172309.0212500002</v>
          </cell>
        </row>
        <row r="662">
          <cell r="A662" t="str">
            <v>165ID</v>
          </cell>
          <cell r="B662">
            <v>165</v>
          </cell>
          <cell r="C662" t="str">
            <v>ID</v>
          </cell>
          <cell r="D662">
            <v>246375.88333333301</v>
          </cell>
          <cell r="F662" t="str">
            <v>165ID</v>
          </cell>
          <cell r="G662">
            <v>165</v>
          </cell>
          <cell r="H662" t="str">
            <v>ID</v>
          </cell>
          <cell r="I662">
            <v>246375.88333333301</v>
          </cell>
        </row>
        <row r="663">
          <cell r="A663" t="str">
            <v>165OR</v>
          </cell>
          <cell r="B663">
            <v>165</v>
          </cell>
          <cell r="C663" t="str">
            <v>OR</v>
          </cell>
          <cell r="D663">
            <v>2251368.3916666699</v>
          </cell>
          <cell r="F663" t="str">
            <v>165OR</v>
          </cell>
          <cell r="G663">
            <v>165</v>
          </cell>
          <cell r="H663" t="str">
            <v>OR</v>
          </cell>
          <cell r="I663">
            <v>2251368.3916666699</v>
          </cell>
        </row>
        <row r="664">
          <cell r="A664" t="str">
            <v>165OTHER</v>
          </cell>
          <cell r="B664">
            <v>165</v>
          </cell>
          <cell r="C664" t="str">
            <v>OTHER</v>
          </cell>
          <cell r="D664">
            <v>15910643.887083299</v>
          </cell>
          <cell r="F664" t="str">
            <v>165OTHER</v>
          </cell>
          <cell r="G664">
            <v>165</v>
          </cell>
          <cell r="H664" t="str">
            <v>OTHER</v>
          </cell>
          <cell r="I664">
            <v>15910643.887083299</v>
          </cell>
        </row>
        <row r="665">
          <cell r="A665" t="str">
            <v>165SG</v>
          </cell>
          <cell r="B665">
            <v>165</v>
          </cell>
          <cell r="C665" t="str">
            <v>SG</v>
          </cell>
          <cell r="D665">
            <v>1176717.53083333</v>
          </cell>
          <cell r="F665" t="str">
            <v>165SG</v>
          </cell>
          <cell r="G665">
            <v>165</v>
          </cell>
          <cell r="H665" t="str">
            <v>SG</v>
          </cell>
          <cell r="I665">
            <v>1176717.53083333</v>
          </cell>
        </row>
        <row r="666">
          <cell r="A666" t="str">
            <v>165SO</v>
          </cell>
          <cell r="B666">
            <v>165</v>
          </cell>
          <cell r="C666" t="str">
            <v>SO</v>
          </cell>
          <cell r="D666">
            <v>20504403.180833299</v>
          </cell>
          <cell r="F666" t="str">
            <v>165SO</v>
          </cell>
          <cell r="G666">
            <v>165</v>
          </cell>
          <cell r="H666" t="str">
            <v>SO</v>
          </cell>
          <cell r="I666">
            <v>20504403.180833299</v>
          </cell>
        </row>
        <row r="667">
          <cell r="A667" t="str">
            <v>165UT</v>
          </cell>
          <cell r="B667">
            <v>165</v>
          </cell>
          <cell r="C667" t="str">
            <v>UT</v>
          </cell>
          <cell r="D667">
            <v>3398562.3108333298</v>
          </cell>
          <cell r="F667" t="str">
            <v>165UT</v>
          </cell>
          <cell r="G667">
            <v>165</v>
          </cell>
          <cell r="H667" t="str">
            <v>UT</v>
          </cell>
          <cell r="I667">
            <v>3398562.3108333298</v>
          </cell>
        </row>
        <row r="668">
          <cell r="A668" t="str">
            <v>165WA</v>
          </cell>
          <cell r="B668">
            <v>165</v>
          </cell>
          <cell r="C668" t="str">
            <v>WA</v>
          </cell>
          <cell r="D668">
            <v>0</v>
          </cell>
          <cell r="F668" t="str">
            <v>165WA</v>
          </cell>
          <cell r="G668">
            <v>165</v>
          </cell>
          <cell r="H668" t="str">
            <v>WA</v>
          </cell>
          <cell r="I668">
            <v>0</v>
          </cell>
        </row>
        <row r="669">
          <cell r="A669" t="str">
            <v>165WYP</v>
          </cell>
          <cell r="B669">
            <v>165</v>
          </cell>
          <cell r="C669" t="str">
            <v>WYP</v>
          </cell>
          <cell r="D669">
            <v>128294.618333333</v>
          </cell>
          <cell r="F669" t="str">
            <v>165WYP</v>
          </cell>
          <cell r="G669">
            <v>165</v>
          </cell>
          <cell r="H669" t="str">
            <v>WYP</v>
          </cell>
          <cell r="I669">
            <v>128294.618333333</v>
          </cell>
        </row>
        <row r="670">
          <cell r="A670" t="str">
            <v>165WYU</v>
          </cell>
          <cell r="B670">
            <v>165</v>
          </cell>
          <cell r="C670" t="str">
            <v>WYU</v>
          </cell>
          <cell r="D670">
            <v>0</v>
          </cell>
          <cell r="F670" t="str">
            <v>165WYU</v>
          </cell>
          <cell r="G670">
            <v>165</v>
          </cell>
          <cell r="H670" t="str">
            <v>WYU</v>
          </cell>
          <cell r="I670">
            <v>0</v>
          </cell>
        </row>
        <row r="671">
          <cell r="A671" t="str">
            <v>190BADDEBT</v>
          </cell>
          <cell r="B671">
            <v>190</v>
          </cell>
          <cell r="C671" t="str">
            <v>BADDEBT</v>
          </cell>
          <cell r="D671">
            <v>2538677.1087500001</v>
          </cell>
          <cell r="F671" t="str">
            <v>190BADDEBT</v>
          </cell>
          <cell r="G671">
            <v>190</v>
          </cell>
          <cell r="H671" t="str">
            <v>BADDEBT</v>
          </cell>
          <cell r="I671">
            <v>2538677.1087500001</v>
          </cell>
        </row>
        <row r="672">
          <cell r="A672" t="str">
            <v>190CA</v>
          </cell>
          <cell r="B672">
            <v>190</v>
          </cell>
          <cell r="C672" t="str">
            <v>CA</v>
          </cell>
          <cell r="D672">
            <v>413809.26666666701</v>
          </cell>
          <cell r="F672" t="str">
            <v>190CA</v>
          </cell>
          <cell r="G672">
            <v>190</v>
          </cell>
          <cell r="H672" t="str">
            <v>CA</v>
          </cell>
          <cell r="I672">
            <v>413809.26666666701</v>
          </cell>
        </row>
        <row r="673">
          <cell r="A673" t="str">
            <v>190CAEE</v>
          </cell>
          <cell r="B673">
            <v>190</v>
          </cell>
          <cell r="C673" t="str">
            <v>CAEE</v>
          </cell>
          <cell r="D673">
            <v>32121161.876249999</v>
          </cell>
          <cell r="F673" t="str">
            <v>190CAEE</v>
          </cell>
          <cell r="G673">
            <v>190</v>
          </cell>
          <cell r="H673" t="str">
            <v>CAEE</v>
          </cell>
          <cell r="I673">
            <v>32121161.876249999</v>
          </cell>
        </row>
        <row r="674">
          <cell r="A674" t="str">
            <v>190CAEW</v>
          </cell>
          <cell r="B674">
            <v>190</v>
          </cell>
          <cell r="C674" t="str">
            <v>CAEW</v>
          </cell>
          <cell r="D674">
            <v>0</v>
          </cell>
          <cell r="F674" t="str">
            <v>190CAEW</v>
          </cell>
          <cell r="G674">
            <v>190</v>
          </cell>
          <cell r="H674" t="str">
            <v>CAEW</v>
          </cell>
          <cell r="I674">
            <v>0</v>
          </cell>
        </row>
        <row r="675">
          <cell r="A675" t="str">
            <v>190CAGE</v>
          </cell>
          <cell r="B675">
            <v>190</v>
          </cell>
          <cell r="C675" t="str">
            <v>CAGE</v>
          </cell>
          <cell r="D675">
            <v>-8.208329975605011E-2</v>
          </cell>
          <cell r="F675" t="str">
            <v>190CAGE</v>
          </cell>
          <cell r="G675">
            <v>190</v>
          </cell>
          <cell r="H675" t="str">
            <v>CAGE</v>
          </cell>
          <cell r="I675">
            <v>-8.208329975605011E-2</v>
          </cell>
        </row>
        <row r="676">
          <cell r="A676" t="str">
            <v>190CAGW</v>
          </cell>
          <cell r="B676">
            <v>190</v>
          </cell>
          <cell r="C676" t="str">
            <v>CAGW</v>
          </cell>
          <cell r="D676">
            <v>140598.51291666701</v>
          </cell>
          <cell r="F676" t="str">
            <v>190CAGW</v>
          </cell>
          <cell r="G676">
            <v>190</v>
          </cell>
          <cell r="H676" t="str">
            <v>CAGW</v>
          </cell>
          <cell r="I676">
            <v>140598.51291666701</v>
          </cell>
        </row>
        <row r="677">
          <cell r="A677" t="str">
            <v>190FERC</v>
          </cell>
          <cell r="B677">
            <v>190</v>
          </cell>
          <cell r="C677" t="str">
            <v>FERC</v>
          </cell>
          <cell r="D677">
            <v>4333.6691666666702</v>
          </cell>
          <cell r="F677" t="str">
            <v>190FERC</v>
          </cell>
          <cell r="G677">
            <v>190</v>
          </cell>
          <cell r="H677" t="str">
            <v>FERC</v>
          </cell>
          <cell r="I677">
            <v>4333.6691666666702</v>
          </cell>
        </row>
        <row r="678">
          <cell r="A678" t="str">
            <v>190ID</v>
          </cell>
          <cell r="B678">
            <v>190</v>
          </cell>
          <cell r="C678" t="str">
            <v>ID</v>
          </cell>
          <cell r="D678">
            <v>964747.71708333294</v>
          </cell>
          <cell r="F678" t="str">
            <v>190ID</v>
          </cell>
          <cell r="G678">
            <v>190</v>
          </cell>
          <cell r="H678" t="str">
            <v>ID</v>
          </cell>
          <cell r="I678">
            <v>964747.71708333294</v>
          </cell>
        </row>
        <row r="679">
          <cell r="A679" t="str">
            <v>190JBE</v>
          </cell>
          <cell r="B679">
            <v>190</v>
          </cell>
          <cell r="C679" t="str">
            <v>JBE</v>
          </cell>
          <cell r="D679">
            <v>-12366937.8066667</v>
          </cell>
          <cell r="F679" t="str">
            <v>190JBE</v>
          </cell>
          <cell r="G679">
            <v>190</v>
          </cell>
          <cell r="H679" t="str">
            <v>JBE</v>
          </cell>
          <cell r="I679">
            <v>-12366937.8066667</v>
          </cell>
        </row>
        <row r="680">
          <cell r="A680" t="str">
            <v>190MT</v>
          </cell>
          <cell r="B680">
            <v>190</v>
          </cell>
          <cell r="C680" t="str">
            <v>MT</v>
          </cell>
          <cell r="D680">
            <v>0</v>
          </cell>
          <cell r="F680" t="str">
            <v>190MT</v>
          </cell>
          <cell r="G680">
            <v>190</v>
          </cell>
          <cell r="H680" t="str">
            <v>MT</v>
          </cell>
          <cell r="I680">
            <v>0</v>
          </cell>
        </row>
        <row r="681">
          <cell r="A681" t="str">
            <v>190OR</v>
          </cell>
          <cell r="B681">
            <v>190</v>
          </cell>
          <cell r="C681" t="str">
            <v>OR</v>
          </cell>
          <cell r="D681">
            <v>7468269.1299999999</v>
          </cell>
          <cell r="F681" t="str">
            <v>190OR</v>
          </cell>
          <cell r="G681">
            <v>190</v>
          </cell>
          <cell r="H681" t="str">
            <v>OR</v>
          </cell>
          <cell r="I681">
            <v>7468269.1299999999</v>
          </cell>
        </row>
        <row r="682">
          <cell r="A682" t="str">
            <v>190OTHER</v>
          </cell>
          <cell r="B682">
            <v>190</v>
          </cell>
          <cell r="C682" t="str">
            <v>OTHER</v>
          </cell>
          <cell r="D682">
            <v>51185327.469583303</v>
          </cell>
          <cell r="F682" t="str">
            <v>190OTHER</v>
          </cell>
          <cell r="G682">
            <v>190</v>
          </cell>
          <cell r="H682" t="str">
            <v>OTHER</v>
          </cell>
          <cell r="I682">
            <v>51185327.469583303</v>
          </cell>
        </row>
        <row r="683">
          <cell r="A683" t="str">
            <v>190SE</v>
          </cell>
          <cell r="B683">
            <v>190</v>
          </cell>
          <cell r="C683" t="str">
            <v>SE</v>
          </cell>
          <cell r="D683">
            <v>0</v>
          </cell>
          <cell r="F683" t="str">
            <v>190SE</v>
          </cell>
          <cell r="G683">
            <v>190</v>
          </cell>
          <cell r="H683" t="str">
            <v>SE</v>
          </cell>
          <cell r="I683">
            <v>0</v>
          </cell>
        </row>
        <row r="684">
          <cell r="A684" t="str">
            <v>190SG</v>
          </cell>
          <cell r="B684">
            <v>190</v>
          </cell>
          <cell r="C684" t="str">
            <v>SG</v>
          </cell>
          <cell r="D684">
            <v>7634357.0458333297</v>
          </cell>
          <cell r="F684" t="str">
            <v>190SG</v>
          </cell>
          <cell r="G684">
            <v>190</v>
          </cell>
          <cell r="H684" t="str">
            <v>SG</v>
          </cell>
          <cell r="I684">
            <v>7634357.0458333297</v>
          </cell>
        </row>
        <row r="685">
          <cell r="A685" t="str">
            <v>190SNP</v>
          </cell>
          <cell r="B685">
            <v>190</v>
          </cell>
          <cell r="C685" t="str">
            <v>SNP</v>
          </cell>
          <cell r="D685">
            <v>0</v>
          </cell>
          <cell r="F685" t="str">
            <v>190SNP</v>
          </cell>
          <cell r="G685">
            <v>190</v>
          </cell>
          <cell r="H685" t="str">
            <v>SNP</v>
          </cell>
          <cell r="I685">
            <v>0</v>
          </cell>
        </row>
        <row r="686">
          <cell r="A686" t="str">
            <v>190SNPD</v>
          </cell>
          <cell r="B686">
            <v>190</v>
          </cell>
          <cell r="C686" t="str">
            <v>SNPD</v>
          </cell>
          <cell r="D686">
            <v>1360918.6504166699</v>
          </cell>
          <cell r="F686" t="str">
            <v>190SNPD</v>
          </cell>
          <cell r="G686">
            <v>190</v>
          </cell>
          <cell r="H686" t="str">
            <v>SNPD</v>
          </cell>
          <cell r="I686">
            <v>1360918.6504166699</v>
          </cell>
        </row>
        <row r="687">
          <cell r="A687" t="str">
            <v>190SO</v>
          </cell>
          <cell r="B687">
            <v>190</v>
          </cell>
          <cell r="C687" t="str">
            <v>SO</v>
          </cell>
          <cell r="D687">
            <v>27605915.364166699</v>
          </cell>
          <cell r="F687" t="str">
            <v>190SO</v>
          </cell>
          <cell r="G687">
            <v>190</v>
          </cell>
          <cell r="H687" t="str">
            <v>SO</v>
          </cell>
          <cell r="I687">
            <v>27605915.364166699</v>
          </cell>
        </row>
        <row r="688">
          <cell r="A688" t="str">
            <v>190TROJD</v>
          </cell>
          <cell r="B688">
            <v>190</v>
          </cell>
          <cell r="C688" t="str">
            <v>TROJD</v>
          </cell>
          <cell r="D688">
            <v>0</v>
          </cell>
          <cell r="F688" t="str">
            <v>190TROJD</v>
          </cell>
          <cell r="G688">
            <v>190</v>
          </cell>
          <cell r="H688" t="str">
            <v>TROJD</v>
          </cell>
          <cell r="I688">
            <v>0</v>
          </cell>
        </row>
        <row r="689">
          <cell r="A689" t="str">
            <v>190UT</v>
          </cell>
          <cell r="B689">
            <v>190</v>
          </cell>
          <cell r="C689" t="str">
            <v>UT</v>
          </cell>
          <cell r="D689">
            <v>7943524.3766666697</v>
          </cell>
          <cell r="F689" t="str">
            <v>190UT</v>
          </cell>
          <cell r="G689">
            <v>190</v>
          </cell>
          <cell r="H689" t="str">
            <v>UT</v>
          </cell>
          <cell r="I689">
            <v>7943524.3766666697</v>
          </cell>
        </row>
        <row r="690">
          <cell r="A690" t="str">
            <v>190WA</v>
          </cell>
          <cell r="B690">
            <v>190</v>
          </cell>
          <cell r="C690" t="str">
            <v>WA</v>
          </cell>
          <cell r="D690">
            <v>7523901.5999999996</v>
          </cell>
          <cell r="F690" t="str">
            <v>190WA</v>
          </cell>
          <cell r="G690">
            <v>190</v>
          </cell>
          <cell r="H690" t="str">
            <v>WA</v>
          </cell>
          <cell r="I690">
            <v>7523901.5999999996</v>
          </cell>
        </row>
        <row r="691">
          <cell r="A691" t="str">
            <v>190WYP</v>
          </cell>
          <cell r="B691">
            <v>190</v>
          </cell>
          <cell r="C691" t="str">
            <v>WYP</v>
          </cell>
          <cell r="D691">
            <v>189593.562916667</v>
          </cell>
          <cell r="F691" t="str">
            <v>190WYP</v>
          </cell>
          <cell r="G691">
            <v>190</v>
          </cell>
          <cell r="H691" t="str">
            <v>WYP</v>
          </cell>
          <cell r="I691">
            <v>189593.562916667</v>
          </cell>
        </row>
        <row r="692">
          <cell r="A692" t="str">
            <v>190WYU</v>
          </cell>
          <cell r="B692">
            <v>190</v>
          </cell>
          <cell r="C692" t="str">
            <v>WYU</v>
          </cell>
          <cell r="D692">
            <v>3864163.7145833299</v>
          </cell>
          <cell r="F692" t="str">
            <v>190WYU</v>
          </cell>
          <cell r="G692">
            <v>190</v>
          </cell>
          <cell r="H692" t="str">
            <v>WYU</v>
          </cell>
          <cell r="I692">
            <v>3864163.7145833299</v>
          </cell>
        </row>
        <row r="693">
          <cell r="A693" t="str">
            <v>252CA</v>
          </cell>
          <cell r="B693">
            <v>252</v>
          </cell>
          <cell r="C693" t="str">
            <v>CA</v>
          </cell>
          <cell r="D693">
            <v>0</v>
          </cell>
          <cell r="F693" t="str">
            <v>252CA</v>
          </cell>
          <cell r="G693">
            <v>252</v>
          </cell>
          <cell r="H693" t="str">
            <v>CA</v>
          </cell>
          <cell r="I693">
            <v>0</v>
          </cell>
        </row>
        <row r="694">
          <cell r="A694" t="str">
            <v>252CAGE</v>
          </cell>
          <cell r="B694">
            <v>252</v>
          </cell>
          <cell r="C694" t="str">
            <v>CAGE</v>
          </cell>
          <cell r="D694">
            <v>-57139583.170833297</v>
          </cell>
          <cell r="F694" t="str">
            <v>252CAGE</v>
          </cell>
          <cell r="G694">
            <v>252</v>
          </cell>
          <cell r="H694" t="str">
            <v>CAGE</v>
          </cell>
          <cell r="I694">
            <v>-57139583.170833297</v>
          </cell>
        </row>
        <row r="695">
          <cell r="A695" t="str">
            <v>252CAGW</v>
          </cell>
          <cell r="B695">
            <v>252</v>
          </cell>
          <cell r="C695" t="str">
            <v>CAGW</v>
          </cell>
          <cell r="D695">
            <v>0</v>
          </cell>
          <cell r="F695" t="str">
            <v>252CAGW</v>
          </cell>
          <cell r="G695">
            <v>252</v>
          </cell>
          <cell r="H695" t="str">
            <v>CAGW</v>
          </cell>
          <cell r="I695">
            <v>0</v>
          </cell>
        </row>
        <row r="696">
          <cell r="A696" t="str">
            <v>252CN</v>
          </cell>
          <cell r="B696">
            <v>252</v>
          </cell>
          <cell r="C696" t="str">
            <v>CN</v>
          </cell>
          <cell r="D696">
            <v>0</v>
          </cell>
          <cell r="F696" t="str">
            <v>252CN</v>
          </cell>
          <cell r="G696">
            <v>252</v>
          </cell>
          <cell r="H696" t="str">
            <v>CN</v>
          </cell>
          <cell r="I696">
            <v>0</v>
          </cell>
        </row>
        <row r="697">
          <cell r="A697" t="str">
            <v>252ID</v>
          </cell>
          <cell r="B697">
            <v>252</v>
          </cell>
          <cell r="C697" t="str">
            <v>ID</v>
          </cell>
          <cell r="D697">
            <v>0</v>
          </cell>
          <cell r="F697" t="str">
            <v>252ID</v>
          </cell>
          <cell r="G697">
            <v>252</v>
          </cell>
          <cell r="H697" t="str">
            <v>ID</v>
          </cell>
          <cell r="I697">
            <v>0</v>
          </cell>
        </row>
        <row r="698">
          <cell r="A698" t="str">
            <v>252OR</v>
          </cell>
          <cell r="B698">
            <v>252</v>
          </cell>
          <cell r="C698" t="str">
            <v>OR</v>
          </cell>
          <cell r="D698">
            <v>-1763949.43583333</v>
          </cell>
          <cell r="F698" t="str">
            <v>252OR</v>
          </cell>
          <cell r="G698">
            <v>252</v>
          </cell>
          <cell r="H698" t="str">
            <v>OR</v>
          </cell>
          <cell r="I698">
            <v>-1763949.43583333</v>
          </cell>
        </row>
        <row r="699">
          <cell r="A699" t="str">
            <v>252SG</v>
          </cell>
          <cell r="B699">
            <v>252</v>
          </cell>
          <cell r="C699" t="str">
            <v>SG</v>
          </cell>
          <cell r="D699">
            <v>322408.98</v>
          </cell>
          <cell r="F699" t="str">
            <v>252SG</v>
          </cell>
          <cell r="G699">
            <v>252</v>
          </cell>
          <cell r="H699" t="str">
            <v>SG</v>
          </cell>
          <cell r="I699">
            <v>322408.98</v>
          </cell>
        </row>
        <row r="700">
          <cell r="A700" t="str">
            <v>252UT</v>
          </cell>
          <cell r="B700">
            <v>252</v>
          </cell>
          <cell r="C700" t="str">
            <v>UT</v>
          </cell>
          <cell r="D700">
            <v>-1076999.01958333</v>
          </cell>
          <cell r="F700" t="str">
            <v>252UT</v>
          </cell>
          <cell r="G700">
            <v>252</v>
          </cell>
          <cell r="H700" t="str">
            <v>UT</v>
          </cell>
          <cell r="I700">
            <v>-1076999.01958333</v>
          </cell>
        </row>
        <row r="701">
          <cell r="A701" t="str">
            <v>252WA</v>
          </cell>
          <cell r="B701">
            <v>252</v>
          </cell>
          <cell r="C701" t="str">
            <v>WA</v>
          </cell>
          <cell r="D701">
            <v>-2968.75</v>
          </cell>
          <cell r="F701" t="str">
            <v>252WA</v>
          </cell>
          <cell r="G701">
            <v>252</v>
          </cell>
          <cell r="H701" t="str">
            <v>WA</v>
          </cell>
          <cell r="I701">
            <v>-2968.75</v>
          </cell>
        </row>
        <row r="702">
          <cell r="A702" t="str">
            <v>252WYP</v>
          </cell>
          <cell r="B702">
            <v>252</v>
          </cell>
          <cell r="C702" t="str">
            <v>WYP</v>
          </cell>
          <cell r="D702">
            <v>0</v>
          </cell>
          <cell r="F702" t="str">
            <v>252WYP</v>
          </cell>
          <cell r="G702">
            <v>252</v>
          </cell>
          <cell r="H702" t="str">
            <v>WYP</v>
          </cell>
          <cell r="I702">
            <v>0</v>
          </cell>
        </row>
        <row r="703">
          <cell r="A703" t="str">
            <v>252WYU</v>
          </cell>
          <cell r="B703">
            <v>252</v>
          </cell>
          <cell r="C703" t="str">
            <v>WYU</v>
          </cell>
          <cell r="D703">
            <v>0</v>
          </cell>
          <cell r="F703" t="str">
            <v>252WYU</v>
          </cell>
          <cell r="G703">
            <v>252</v>
          </cell>
          <cell r="H703" t="str">
            <v>WYU</v>
          </cell>
          <cell r="I703">
            <v>0</v>
          </cell>
        </row>
        <row r="704">
          <cell r="A704" t="str">
            <v>254CA</v>
          </cell>
          <cell r="B704">
            <v>254</v>
          </cell>
          <cell r="C704" t="str">
            <v>CA</v>
          </cell>
          <cell r="D704">
            <v>-1683068.42916667</v>
          </cell>
          <cell r="F704" t="str">
            <v>254CA</v>
          </cell>
          <cell r="G704">
            <v>254</v>
          </cell>
          <cell r="H704" t="str">
            <v>CA</v>
          </cell>
          <cell r="I704">
            <v>-1683068.42916667</v>
          </cell>
        </row>
        <row r="705">
          <cell r="A705" t="str">
            <v>254FERC</v>
          </cell>
          <cell r="B705">
            <v>254</v>
          </cell>
          <cell r="C705" t="str">
            <v>FERC</v>
          </cell>
          <cell r="D705">
            <v>-17625.39</v>
          </cell>
          <cell r="F705" t="str">
            <v>254FERC</v>
          </cell>
          <cell r="G705">
            <v>254</v>
          </cell>
          <cell r="H705" t="str">
            <v>FERC</v>
          </cell>
          <cell r="I705">
            <v>-17625.39</v>
          </cell>
        </row>
        <row r="706">
          <cell r="A706" t="str">
            <v>254ID</v>
          </cell>
          <cell r="B706">
            <v>254</v>
          </cell>
          <cell r="C706" t="str">
            <v>ID</v>
          </cell>
          <cell r="D706">
            <v>-3147711.7537500001</v>
          </cell>
          <cell r="F706" t="str">
            <v>254ID</v>
          </cell>
          <cell r="G706">
            <v>254</v>
          </cell>
          <cell r="H706" t="str">
            <v>ID</v>
          </cell>
          <cell r="I706">
            <v>-3147711.7537500001</v>
          </cell>
        </row>
        <row r="707">
          <cell r="A707" t="str">
            <v>254OR</v>
          </cell>
          <cell r="B707">
            <v>254</v>
          </cell>
          <cell r="C707" t="str">
            <v>OR</v>
          </cell>
          <cell r="D707">
            <v>-22496188.796250001</v>
          </cell>
          <cell r="F707" t="str">
            <v>254OR</v>
          </cell>
          <cell r="G707">
            <v>254</v>
          </cell>
          <cell r="H707" t="str">
            <v>OR</v>
          </cell>
          <cell r="I707">
            <v>-22496188.796250001</v>
          </cell>
        </row>
        <row r="708">
          <cell r="A708" t="str">
            <v>254OTHER</v>
          </cell>
          <cell r="B708">
            <v>254</v>
          </cell>
          <cell r="C708" t="str">
            <v>OTHER</v>
          </cell>
          <cell r="D708">
            <v>-205112466.7525</v>
          </cell>
          <cell r="F708" t="str">
            <v>254OTHER</v>
          </cell>
          <cell r="G708">
            <v>254</v>
          </cell>
          <cell r="H708" t="str">
            <v>OTHER</v>
          </cell>
          <cell r="I708">
            <v>-205112466.7525</v>
          </cell>
        </row>
        <row r="709">
          <cell r="A709" t="str">
            <v>254SE</v>
          </cell>
          <cell r="B709">
            <v>254</v>
          </cell>
          <cell r="C709" t="str">
            <v>SE</v>
          </cell>
          <cell r="D709">
            <v>0</v>
          </cell>
          <cell r="F709" t="str">
            <v>254SE</v>
          </cell>
          <cell r="G709">
            <v>254</v>
          </cell>
          <cell r="H709" t="str">
            <v>SE</v>
          </cell>
          <cell r="I709">
            <v>0</v>
          </cell>
        </row>
        <row r="710">
          <cell r="A710" t="str">
            <v>254SO</v>
          </cell>
          <cell r="B710">
            <v>254</v>
          </cell>
          <cell r="C710" t="str">
            <v>SO</v>
          </cell>
          <cell r="D710">
            <v>0</v>
          </cell>
          <cell r="F710" t="str">
            <v>254SO</v>
          </cell>
          <cell r="G710">
            <v>254</v>
          </cell>
          <cell r="H710" t="str">
            <v>SO</v>
          </cell>
          <cell r="I710">
            <v>0</v>
          </cell>
        </row>
        <row r="711">
          <cell r="A711" t="str">
            <v>254UT</v>
          </cell>
          <cell r="B711">
            <v>254</v>
          </cell>
          <cell r="C711" t="str">
            <v>UT</v>
          </cell>
          <cell r="D711">
            <v>-25459025.883333299</v>
          </cell>
          <cell r="F711" t="str">
            <v>254UT</v>
          </cell>
          <cell r="G711">
            <v>254</v>
          </cell>
          <cell r="H711" t="str">
            <v>UT</v>
          </cell>
          <cell r="I711">
            <v>-25459025.883333299</v>
          </cell>
        </row>
        <row r="712">
          <cell r="A712" t="str">
            <v>254WA</v>
          </cell>
          <cell r="B712">
            <v>254</v>
          </cell>
          <cell r="C712" t="str">
            <v>WA</v>
          </cell>
          <cell r="D712">
            <v>-30601634.09375</v>
          </cell>
          <cell r="F712" t="str">
            <v>254WA</v>
          </cell>
          <cell r="G712">
            <v>254</v>
          </cell>
          <cell r="H712" t="str">
            <v>WA</v>
          </cell>
          <cell r="I712">
            <v>-30601634.09375</v>
          </cell>
        </row>
        <row r="713">
          <cell r="A713" t="str">
            <v>254WYP</v>
          </cell>
          <cell r="B713">
            <v>254</v>
          </cell>
          <cell r="C713" t="str">
            <v>WYP</v>
          </cell>
          <cell r="D713">
            <v>0</v>
          </cell>
          <cell r="F713" t="str">
            <v>254WYP</v>
          </cell>
          <cell r="G713">
            <v>254</v>
          </cell>
          <cell r="H713" t="str">
            <v>WYP</v>
          </cell>
          <cell r="I713">
            <v>0</v>
          </cell>
        </row>
        <row r="714">
          <cell r="A714" t="str">
            <v>254WYU</v>
          </cell>
          <cell r="B714">
            <v>254</v>
          </cell>
          <cell r="C714" t="str">
            <v>WYU</v>
          </cell>
          <cell r="D714">
            <v>-15716543.5895833</v>
          </cell>
          <cell r="F714" t="str">
            <v>254WYU</v>
          </cell>
          <cell r="G714">
            <v>254</v>
          </cell>
          <cell r="H714" t="str">
            <v>WYU</v>
          </cell>
          <cell r="I714">
            <v>-15716543.5895833</v>
          </cell>
        </row>
        <row r="715">
          <cell r="A715" t="str">
            <v>255ITC84</v>
          </cell>
          <cell r="B715">
            <v>255</v>
          </cell>
          <cell r="C715" t="str">
            <v>ITC84</v>
          </cell>
          <cell r="D715">
            <v>0</v>
          </cell>
          <cell r="F715" t="str">
            <v>255ITC84</v>
          </cell>
          <cell r="G715">
            <v>255</v>
          </cell>
          <cell r="H715" t="str">
            <v>ITC84</v>
          </cell>
          <cell r="I715">
            <v>0</v>
          </cell>
        </row>
        <row r="716">
          <cell r="A716" t="str">
            <v>255ITC85</v>
          </cell>
          <cell r="B716">
            <v>255</v>
          </cell>
          <cell r="C716" t="str">
            <v>ITC85</v>
          </cell>
          <cell r="D716">
            <v>0</v>
          </cell>
          <cell r="F716" t="str">
            <v>255ITC85</v>
          </cell>
          <cell r="G716">
            <v>255</v>
          </cell>
          <cell r="H716" t="str">
            <v>ITC85</v>
          </cell>
          <cell r="I716">
            <v>0</v>
          </cell>
        </row>
        <row r="717">
          <cell r="A717" t="str">
            <v>255ITC86</v>
          </cell>
          <cell r="B717">
            <v>255</v>
          </cell>
          <cell r="C717" t="str">
            <v>ITC86</v>
          </cell>
          <cell r="D717">
            <v>0</v>
          </cell>
          <cell r="F717" t="str">
            <v>255ITC86</v>
          </cell>
          <cell r="G717">
            <v>255</v>
          </cell>
          <cell r="H717" t="str">
            <v>ITC86</v>
          </cell>
          <cell r="I717">
            <v>0</v>
          </cell>
        </row>
        <row r="718">
          <cell r="A718" t="str">
            <v>255ITC88</v>
          </cell>
          <cell r="B718">
            <v>255</v>
          </cell>
          <cell r="C718" t="str">
            <v>ITC88</v>
          </cell>
          <cell r="D718">
            <v>0</v>
          </cell>
          <cell r="F718" t="str">
            <v>255ITC88</v>
          </cell>
          <cell r="G718">
            <v>255</v>
          </cell>
          <cell r="H718" t="str">
            <v>ITC88</v>
          </cell>
          <cell r="I718">
            <v>0</v>
          </cell>
        </row>
        <row r="719">
          <cell r="A719" t="str">
            <v>255ITC89</v>
          </cell>
          <cell r="B719">
            <v>255</v>
          </cell>
          <cell r="C719" t="str">
            <v>ITC89</v>
          </cell>
          <cell r="D719">
            <v>0</v>
          </cell>
          <cell r="F719" t="str">
            <v>255ITC89</v>
          </cell>
          <cell r="G719">
            <v>255</v>
          </cell>
          <cell r="H719" t="str">
            <v>ITC89</v>
          </cell>
          <cell r="I719">
            <v>0</v>
          </cell>
        </row>
        <row r="720">
          <cell r="A720" t="str">
            <v>255ITC90</v>
          </cell>
          <cell r="B720">
            <v>255</v>
          </cell>
          <cell r="C720" t="str">
            <v>ITC90</v>
          </cell>
          <cell r="D720">
            <v>-56922</v>
          </cell>
          <cell r="F720" t="str">
            <v>255ITC90</v>
          </cell>
          <cell r="G720">
            <v>255</v>
          </cell>
          <cell r="H720" t="str">
            <v>ITC90</v>
          </cell>
          <cell r="I720">
            <v>-56922</v>
          </cell>
        </row>
        <row r="721">
          <cell r="A721" t="str">
            <v>255SG</v>
          </cell>
          <cell r="B721">
            <v>255</v>
          </cell>
          <cell r="C721" t="str">
            <v>SG</v>
          </cell>
          <cell r="D721">
            <v>-222375.58624999999</v>
          </cell>
          <cell r="F721" t="str">
            <v>255SG</v>
          </cell>
          <cell r="G721">
            <v>255</v>
          </cell>
          <cell r="H721" t="str">
            <v>SG</v>
          </cell>
          <cell r="I721">
            <v>-222375.58624999999</v>
          </cell>
        </row>
        <row r="722">
          <cell r="A722" t="str">
            <v>281CAGW</v>
          </cell>
          <cell r="B722">
            <v>281</v>
          </cell>
          <cell r="C722" t="str">
            <v>CAGW</v>
          </cell>
          <cell r="D722">
            <v>0</v>
          </cell>
          <cell r="F722" t="str">
            <v>281CAGW</v>
          </cell>
          <cell r="G722">
            <v>281</v>
          </cell>
          <cell r="H722" t="str">
            <v>CAGW</v>
          </cell>
          <cell r="I722">
            <v>0</v>
          </cell>
        </row>
        <row r="723">
          <cell r="A723" t="str">
            <v>281SG</v>
          </cell>
          <cell r="B723">
            <v>281</v>
          </cell>
          <cell r="C723" t="str">
            <v>SG</v>
          </cell>
          <cell r="D723">
            <v>-0.1333329975605011</v>
          </cell>
          <cell r="F723" t="str">
            <v>281SG</v>
          </cell>
          <cell r="G723">
            <v>281</v>
          </cell>
          <cell r="H723" t="str">
            <v>SG</v>
          </cell>
          <cell r="I723">
            <v>-0.1333329975605011</v>
          </cell>
        </row>
        <row r="724">
          <cell r="A724" t="str">
            <v>282CA</v>
          </cell>
          <cell r="B724">
            <v>282</v>
          </cell>
          <cell r="C724" t="str">
            <v>CA</v>
          </cell>
          <cell r="D724">
            <v>-96799717.5</v>
          </cell>
          <cell r="F724" t="str">
            <v>282CA</v>
          </cell>
          <cell r="G724">
            <v>282</v>
          </cell>
          <cell r="H724" t="str">
            <v>CA</v>
          </cell>
          <cell r="I724">
            <v>-96799717.5</v>
          </cell>
        </row>
        <row r="725">
          <cell r="A725" t="str">
            <v>282CAEE</v>
          </cell>
          <cell r="B725">
            <v>282</v>
          </cell>
          <cell r="C725" t="str">
            <v>CAEE</v>
          </cell>
          <cell r="D725">
            <v>154520.35875000001</v>
          </cell>
          <cell r="F725" t="str">
            <v>282CAEE</v>
          </cell>
          <cell r="G725">
            <v>282</v>
          </cell>
          <cell r="H725" t="str">
            <v>CAEE</v>
          </cell>
          <cell r="I725">
            <v>154520.35875000001</v>
          </cell>
        </row>
        <row r="726">
          <cell r="A726" t="str">
            <v>282CAGE</v>
          </cell>
          <cell r="B726">
            <v>282</v>
          </cell>
          <cell r="C726" t="str">
            <v>CAGE</v>
          </cell>
          <cell r="D726">
            <v>-956838.60041666694</v>
          </cell>
          <cell r="F726" t="str">
            <v>282CAGE</v>
          </cell>
          <cell r="G726">
            <v>282</v>
          </cell>
          <cell r="H726" t="str">
            <v>CAGE</v>
          </cell>
          <cell r="I726">
            <v>-956838.60041666694</v>
          </cell>
        </row>
        <row r="727">
          <cell r="A727" t="str">
            <v>282CAGW</v>
          </cell>
          <cell r="B727">
            <v>282</v>
          </cell>
          <cell r="C727" t="str">
            <v>CAGW</v>
          </cell>
          <cell r="D727">
            <v>0</v>
          </cell>
          <cell r="F727" t="str">
            <v>282CAGW</v>
          </cell>
          <cell r="G727">
            <v>282</v>
          </cell>
          <cell r="H727" t="str">
            <v>CAGW</v>
          </cell>
          <cell r="I727">
            <v>0</v>
          </cell>
        </row>
        <row r="728">
          <cell r="A728" t="str">
            <v>282DITBAL</v>
          </cell>
          <cell r="B728">
            <v>282</v>
          </cell>
          <cell r="C728" t="str">
            <v>DITBAL</v>
          </cell>
          <cell r="D728">
            <v>6.6070799827575684</v>
          </cell>
          <cell r="F728" t="str">
            <v>282DITBAL</v>
          </cell>
          <cell r="G728">
            <v>282</v>
          </cell>
          <cell r="H728" t="str">
            <v>DITBAL</v>
          </cell>
          <cell r="I728">
            <v>6.6070799827575684</v>
          </cell>
        </row>
        <row r="729">
          <cell r="A729" t="str">
            <v>282FERC</v>
          </cell>
          <cell r="B729">
            <v>282</v>
          </cell>
          <cell r="C729" t="str">
            <v>FERC</v>
          </cell>
          <cell r="D729">
            <v>-2041317.41666667</v>
          </cell>
          <cell r="F729" t="str">
            <v>282FERC</v>
          </cell>
          <cell r="G729">
            <v>282</v>
          </cell>
          <cell r="H729" t="str">
            <v>FERC</v>
          </cell>
          <cell r="I729">
            <v>-2041317.41666667</v>
          </cell>
        </row>
        <row r="730">
          <cell r="A730" t="str">
            <v>282ID</v>
          </cell>
          <cell r="B730">
            <v>282</v>
          </cell>
          <cell r="C730" t="str">
            <v>ID</v>
          </cell>
          <cell r="D730">
            <v>-252515186.53083333</v>
          </cell>
          <cell r="F730" t="str">
            <v>282ID</v>
          </cell>
          <cell r="G730">
            <v>282</v>
          </cell>
          <cell r="H730" t="str">
            <v>ID</v>
          </cell>
          <cell r="I730">
            <v>-252515186.53083333</v>
          </cell>
        </row>
        <row r="731">
          <cell r="A731" t="str">
            <v>282JBE</v>
          </cell>
          <cell r="B731">
            <v>282</v>
          </cell>
          <cell r="C731" t="str">
            <v>JBE</v>
          </cell>
          <cell r="D731">
            <v>-8026757.2858333299</v>
          </cell>
          <cell r="F731" t="str">
            <v>282JBE</v>
          </cell>
          <cell r="G731">
            <v>282</v>
          </cell>
          <cell r="H731" t="str">
            <v>JBE</v>
          </cell>
          <cell r="I731">
            <v>-8026757.2858333299</v>
          </cell>
        </row>
        <row r="732">
          <cell r="A732" t="str">
            <v>282OR</v>
          </cell>
          <cell r="B732">
            <v>282</v>
          </cell>
          <cell r="C732" t="str">
            <v>OR</v>
          </cell>
          <cell r="D732">
            <v>-1159661145.375</v>
          </cell>
          <cell r="F732" t="str">
            <v>282OR</v>
          </cell>
          <cell r="G732">
            <v>282</v>
          </cell>
          <cell r="H732" t="str">
            <v>OR</v>
          </cell>
          <cell r="I732">
            <v>-1159661145.375</v>
          </cell>
        </row>
        <row r="733">
          <cell r="A733" t="str">
            <v>282OTHER</v>
          </cell>
          <cell r="B733">
            <v>282</v>
          </cell>
          <cell r="C733" t="str">
            <v>OTHER</v>
          </cell>
          <cell r="D733">
            <v>-79502491.822083324</v>
          </cell>
          <cell r="F733" t="str">
            <v>282OTHER</v>
          </cell>
          <cell r="G733">
            <v>282</v>
          </cell>
          <cell r="H733" t="str">
            <v>OTHER</v>
          </cell>
          <cell r="I733">
            <v>-79502491.822083324</v>
          </cell>
        </row>
        <row r="734">
          <cell r="A734" t="str">
            <v>282SE</v>
          </cell>
          <cell r="B734">
            <v>282</v>
          </cell>
          <cell r="C734" t="str">
            <v>SE</v>
          </cell>
          <cell r="D734">
            <v>0</v>
          </cell>
          <cell r="F734" t="str">
            <v>282SE</v>
          </cell>
          <cell r="G734">
            <v>282</v>
          </cell>
          <cell r="H734" t="str">
            <v>SE</v>
          </cell>
          <cell r="I734">
            <v>0</v>
          </cell>
        </row>
        <row r="735">
          <cell r="A735" t="str">
            <v>282SG</v>
          </cell>
          <cell r="B735">
            <v>282</v>
          </cell>
          <cell r="C735" t="str">
            <v>SG</v>
          </cell>
          <cell r="D735">
            <v>16021889</v>
          </cell>
          <cell r="F735" t="str">
            <v>282SG</v>
          </cell>
          <cell r="G735">
            <v>282</v>
          </cell>
          <cell r="H735" t="str">
            <v>SG</v>
          </cell>
          <cell r="I735">
            <v>16021889</v>
          </cell>
        </row>
        <row r="736">
          <cell r="A736" t="str">
            <v>282SO</v>
          </cell>
          <cell r="B736">
            <v>282</v>
          </cell>
          <cell r="C736" t="str">
            <v>SO</v>
          </cell>
          <cell r="D736">
            <v>-1415106.2845833302</v>
          </cell>
          <cell r="F736" t="str">
            <v>282SO</v>
          </cell>
          <cell r="G736">
            <v>282</v>
          </cell>
          <cell r="H736" t="str">
            <v>SO</v>
          </cell>
          <cell r="I736">
            <v>-1415106.2845833302</v>
          </cell>
        </row>
        <row r="737">
          <cell r="A737" t="str">
            <v>282UT</v>
          </cell>
          <cell r="B737">
            <v>282</v>
          </cell>
          <cell r="C737" t="str">
            <v>UT</v>
          </cell>
          <cell r="D737">
            <v>-1913711378.9100001</v>
          </cell>
          <cell r="F737" t="str">
            <v>282UT</v>
          </cell>
          <cell r="G737">
            <v>282</v>
          </cell>
          <cell r="H737" t="str">
            <v>UT</v>
          </cell>
          <cell r="I737">
            <v>-1913711378.9100001</v>
          </cell>
        </row>
        <row r="738">
          <cell r="A738" t="str">
            <v>282WA</v>
          </cell>
          <cell r="B738">
            <v>282</v>
          </cell>
          <cell r="C738" t="str">
            <v>WA</v>
          </cell>
          <cell r="D738">
            <v>-278019247.20833331</v>
          </cell>
          <cell r="F738" t="str">
            <v>282WA</v>
          </cell>
          <cell r="G738">
            <v>282</v>
          </cell>
          <cell r="H738" t="str">
            <v>WA</v>
          </cell>
          <cell r="I738">
            <v>-278019247.20833331</v>
          </cell>
        </row>
        <row r="739">
          <cell r="A739" t="str">
            <v>282WYP</v>
          </cell>
          <cell r="B739">
            <v>282</v>
          </cell>
          <cell r="C739" t="str">
            <v>WYP</v>
          </cell>
          <cell r="D739">
            <v>-614294973.0958333</v>
          </cell>
          <cell r="F739" t="str">
            <v>282WYP</v>
          </cell>
          <cell r="G739">
            <v>282</v>
          </cell>
          <cell r="H739" t="str">
            <v>WYP</v>
          </cell>
          <cell r="I739">
            <v>-614294973.0958333</v>
          </cell>
        </row>
        <row r="740">
          <cell r="A740" t="str">
            <v>282SNP</v>
          </cell>
          <cell r="B740">
            <v>282</v>
          </cell>
          <cell r="C740" t="str">
            <v>SNP</v>
          </cell>
          <cell r="D740">
            <v>-2682998</v>
          </cell>
          <cell r="F740" t="str">
            <v>282SNP</v>
          </cell>
          <cell r="G740">
            <v>282</v>
          </cell>
          <cell r="H740" t="str">
            <v>SNP</v>
          </cell>
          <cell r="I740">
            <v>-2682998</v>
          </cell>
        </row>
        <row r="741">
          <cell r="A741" t="str">
            <v>282CIAC</v>
          </cell>
          <cell r="B741">
            <v>282</v>
          </cell>
          <cell r="C741" t="str">
            <v>CIAC</v>
          </cell>
          <cell r="D741">
            <v>35987</v>
          </cell>
          <cell r="F741" t="str">
            <v>282CIAC</v>
          </cell>
          <cell r="G741">
            <v>282</v>
          </cell>
          <cell r="H741" t="str">
            <v>CIAC</v>
          </cell>
          <cell r="I741">
            <v>35987</v>
          </cell>
        </row>
        <row r="742">
          <cell r="A742" t="str">
            <v>282JBG</v>
          </cell>
          <cell r="B742">
            <v>282</v>
          </cell>
          <cell r="C742" t="str">
            <v>JBG</v>
          </cell>
          <cell r="D742">
            <v>2786</v>
          </cell>
          <cell r="F742" t="str">
            <v>282JBG</v>
          </cell>
          <cell r="G742">
            <v>282</v>
          </cell>
          <cell r="H742" t="str">
            <v>JBG</v>
          </cell>
          <cell r="I742">
            <v>2786</v>
          </cell>
        </row>
        <row r="743">
          <cell r="A743" t="str">
            <v>282SNPD</v>
          </cell>
          <cell r="B743">
            <v>282</v>
          </cell>
          <cell r="C743" t="str">
            <v>SNPD</v>
          </cell>
          <cell r="D743">
            <v>-405626</v>
          </cell>
          <cell r="F743" t="str">
            <v>282SNPD</v>
          </cell>
          <cell r="G743">
            <v>282</v>
          </cell>
          <cell r="H743" t="str">
            <v>SNPD</v>
          </cell>
          <cell r="I743">
            <v>-405626</v>
          </cell>
        </row>
        <row r="744">
          <cell r="A744" t="str">
            <v>282WYU</v>
          </cell>
          <cell r="B744">
            <v>282</v>
          </cell>
          <cell r="C744" t="str">
            <v>WYU</v>
          </cell>
          <cell r="D744">
            <v>-20849443.875</v>
          </cell>
          <cell r="F744" t="str">
            <v>282WYU</v>
          </cell>
          <cell r="G744">
            <v>282</v>
          </cell>
          <cell r="H744" t="str">
            <v>WYU</v>
          </cell>
          <cell r="I744">
            <v>-20849443.875</v>
          </cell>
        </row>
        <row r="745">
          <cell r="A745" t="str">
            <v>283CA</v>
          </cell>
          <cell r="B745">
            <v>283</v>
          </cell>
          <cell r="C745" t="str">
            <v>CA</v>
          </cell>
          <cell r="D745">
            <v>620356.98083333299</v>
          </cell>
          <cell r="F745" t="str">
            <v>283CA</v>
          </cell>
          <cell r="G745">
            <v>283</v>
          </cell>
          <cell r="H745" t="str">
            <v>CA</v>
          </cell>
          <cell r="I745">
            <v>620356.98083333299</v>
          </cell>
        </row>
        <row r="746">
          <cell r="A746" t="str">
            <v>283CAEE</v>
          </cell>
          <cell r="B746">
            <v>283</v>
          </cell>
          <cell r="C746" t="str">
            <v>CAEE</v>
          </cell>
          <cell r="D746">
            <v>-44111273.6291667</v>
          </cell>
          <cell r="F746" t="str">
            <v>283CAEE</v>
          </cell>
          <cell r="G746">
            <v>283</v>
          </cell>
          <cell r="H746" t="str">
            <v>CAEE</v>
          </cell>
          <cell r="I746">
            <v>-44111273.6291667</v>
          </cell>
        </row>
        <row r="747">
          <cell r="A747" t="str">
            <v>283CAGE</v>
          </cell>
          <cell r="B747">
            <v>283</v>
          </cell>
          <cell r="C747" t="str">
            <v>CAGE</v>
          </cell>
          <cell r="D747">
            <v>-1017253.525</v>
          </cell>
          <cell r="F747" t="str">
            <v>283CAGE</v>
          </cell>
          <cell r="G747">
            <v>283</v>
          </cell>
          <cell r="H747" t="str">
            <v>CAGE</v>
          </cell>
          <cell r="I747">
            <v>-1017253.525</v>
          </cell>
        </row>
        <row r="748">
          <cell r="A748" t="str">
            <v>283CAGW</v>
          </cell>
          <cell r="B748">
            <v>283</v>
          </cell>
          <cell r="C748" t="str">
            <v>CAGW</v>
          </cell>
          <cell r="D748">
            <v>-742254.94083333295</v>
          </cell>
          <cell r="F748" t="str">
            <v>283CAGW</v>
          </cell>
          <cell r="G748">
            <v>283</v>
          </cell>
          <cell r="H748" t="str">
            <v>CAGW</v>
          </cell>
          <cell r="I748">
            <v>-742254.94083333295</v>
          </cell>
        </row>
        <row r="749">
          <cell r="A749" t="str">
            <v>283GPS</v>
          </cell>
          <cell r="B749">
            <v>283</v>
          </cell>
          <cell r="C749" t="str">
            <v>GPS</v>
          </cell>
          <cell r="D749">
            <v>-3444681.8224999998</v>
          </cell>
          <cell r="F749" t="str">
            <v>283GPS</v>
          </cell>
          <cell r="G749">
            <v>283</v>
          </cell>
          <cell r="H749" t="str">
            <v>GPS</v>
          </cell>
          <cell r="I749">
            <v>-3444681.8224999998</v>
          </cell>
        </row>
        <row r="750">
          <cell r="A750" t="str">
            <v>283ID</v>
          </cell>
          <cell r="B750">
            <v>283</v>
          </cell>
          <cell r="C750" t="str">
            <v>ID</v>
          </cell>
          <cell r="D750">
            <v>70595.391250000001</v>
          </cell>
          <cell r="F750" t="str">
            <v>283ID</v>
          </cell>
          <cell r="G750">
            <v>283</v>
          </cell>
          <cell r="H750" t="str">
            <v>ID</v>
          </cell>
          <cell r="I750">
            <v>70595.391250000001</v>
          </cell>
        </row>
        <row r="751">
          <cell r="A751" t="str">
            <v>283JBE</v>
          </cell>
          <cell r="B751">
            <v>283</v>
          </cell>
          <cell r="C751" t="str">
            <v>JBE</v>
          </cell>
          <cell r="D751">
            <v>-22438.875</v>
          </cell>
          <cell r="F751" t="str">
            <v>283JBE</v>
          </cell>
          <cell r="G751">
            <v>283</v>
          </cell>
          <cell r="H751" t="str">
            <v>JBE</v>
          </cell>
          <cell r="I751">
            <v>-22438.875</v>
          </cell>
        </row>
        <row r="752">
          <cell r="A752" t="str">
            <v>283OR</v>
          </cell>
          <cell r="B752">
            <v>283</v>
          </cell>
          <cell r="C752" t="str">
            <v>OR</v>
          </cell>
          <cell r="D752">
            <v>-340843.97208333301</v>
          </cell>
          <cell r="F752" t="str">
            <v>283OR</v>
          </cell>
          <cell r="G752">
            <v>283</v>
          </cell>
          <cell r="H752" t="str">
            <v>OR</v>
          </cell>
          <cell r="I752">
            <v>-340843.97208333301</v>
          </cell>
        </row>
        <row r="753">
          <cell r="A753" t="str">
            <v>283OTHER</v>
          </cell>
          <cell r="B753">
            <v>283</v>
          </cell>
          <cell r="C753" t="str">
            <v>OTHER</v>
          </cell>
          <cell r="D753">
            <v>-25201016.404166698</v>
          </cell>
          <cell r="F753" t="str">
            <v>283OTHER</v>
          </cell>
          <cell r="G753">
            <v>283</v>
          </cell>
          <cell r="H753" t="str">
            <v>OTHER</v>
          </cell>
          <cell r="I753">
            <v>-25201016.404166698</v>
          </cell>
        </row>
        <row r="754">
          <cell r="A754" t="str">
            <v>283SE</v>
          </cell>
          <cell r="B754">
            <v>283</v>
          </cell>
          <cell r="C754" t="str">
            <v>SE</v>
          </cell>
          <cell r="D754">
            <v>0</v>
          </cell>
          <cell r="F754" t="str">
            <v>283SE</v>
          </cell>
          <cell r="G754">
            <v>283</v>
          </cell>
          <cell r="H754" t="str">
            <v>SE</v>
          </cell>
          <cell r="I754">
            <v>0</v>
          </cell>
        </row>
        <row r="755">
          <cell r="A755" t="str">
            <v>283SG</v>
          </cell>
          <cell r="B755">
            <v>283</v>
          </cell>
          <cell r="C755" t="str">
            <v>SG</v>
          </cell>
          <cell r="D755">
            <v>-4780.4220833333302</v>
          </cell>
          <cell r="F755" t="str">
            <v>283SG</v>
          </cell>
          <cell r="G755">
            <v>283</v>
          </cell>
          <cell r="H755" t="str">
            <v>SG</v>
          </cell>
          <cell r="I755">
            <v>-4780.4220833333302</v>
          </cell>
        </row>
        <row r="756">
          <cell r="A756" t="str">
            <v>283SNP</v>
          </cell>
          <cell r="B756">
            <v>283</v>
          </cell>
          <cell r="C756" t="str">
            <v>SNP</v>
          </cell>
          <cell r="D756">
            <v>-1119888.08416667</v>
          </cell>
          <cell r="F756" t="str">
            <v>283SNP</v>
          </cell>
          <cell r="G756">
            <v>283</v>
          </cell>
          <cell r="H756" t="str">
            <v>SNP</v>
          </cell>
          <cell r="I756">
            <v>-1119888.08416667</v>
          </cell>
        </row>
        <row r="757">
          <cell r="A757" t="str">
            <v>283SO</v>
          </cell>
          <cell r="B757">
            <v>283</v>
          </cell>
          <cell r="C757" t="str">
            <v>SO</v>
          </cell>
          <cell r="D757">
            <v>-21711222.909166701</v>
          </cell>
          <cell r="F757" t="str">
            <v>283SO</v>
          </cell>
          <cell r="G757">
            <v>283</v>
          </cell>
          <cell r="H757" t="str">
            <v>SO</v>
          </cell>
          <cell r="I757">
            <v>-21711222.909166701</v>
          </cell>
        </row>
        <row r="758">
          <cell r="A758" t="str">
            <v>283TROJD</v>
          </cell>
          <cell r="B758">
            <v>283</v>
          </cell>
          <cell r="C758" t="str">
            <v>TROJD</v>
          </cell>
          <cell r="D758">
            <v>0</v>
          </cell>
          <cell r="F758" t="str">
            <v>283TROJD</v>
          </cell>
          <cell r="G758">
            <v>283</v>
          </cell>
          <cell r="H758" t="str">
            <v>TROJD</v>
          </cell>
          <cell r="I758">
            <v>0</v>
          </cell>
        </row>
        <row r="759">
          <cell r="A759" t="str">
            <v>283UT</v>
          </cell>
          <cell r="B759">
            <v>283</v>
          </cell>
          <cell r="C759" t="str">
            <v>UT</v>
          </cell>
          <cell r="D759">
            <v>-5058639.5824999996</v>
          </cell>
          <cell r="F759" t="str">
            <v>283UT</v>
          </cell>
          <cell r="G759">
            <v>283</v>
          </cell>
          <cell r="H759" t="str">
            <v>UT</v>
          </cell>
          <cell r="I759">
            <v>-5058639.5824999996</v>
          </cell>
        </row>
        <row r="760">
          <cell r="A760" t="str">
            <v>283WA</v>
          </cell>
          <cell r="B760">
            <v>283</v>
          </cell>
          <cell r="C760" t="str">
            <v>WA</v>
          </cell>
          <cell r="D760">
            <v>468086.22208333301</v>
          </cell>
          <cell r="F760" t="str">
            <v>283WA</v>
          </cell>
          <cell r="G760">
            <v>283</v>
          </cell>
          <cell r="H760" t="str">
            <v>WA</v>
          </cell>
          <cell r="I760">
            <v>468086.22208333301</v>
          </cell>
        </row>
        <row r="761">
          <cell r="A761" t="str">
            <v>283WYP</v>
          </cell>
          <cell r="B761">
            <v>283</v>
          </cell>
          <cell r="C761" t="str">
            <v>WYP</v>
          </cell>
          <cell r="D761">
            <v>-2972292.4312499999</v>
          </cell>
          <cell r="F761" t="str">
            <v>283WYP</v>
          </cell>
          <cell r="G761">
            <v>283</v>
          </cell>
          <cell r="H761" t="str">
            <v>WYP</v>
          </cell>
          <cell r="I761">
            <v>-2972292.4312499999</v>
          </cell>
        </row>
        <row r="762">
          <cell r="A762" t="str">
            <v>283WYU</v>
          </cell>
          <cell r="B762">
            <v>283</v>
          </cell>
          <cell r="C762" t="str">
            <v>WYU</v>
          </cell>
          <cell r="D762">
            <v>-106293.750833333</v>
          </cell>
          <cell r="F762" t="str">
            <v>283WYU</v>
          </cell>
          <cell r="G762">
            <v>283</v>
          </cell>
          <cell r="H762" t="str">
            <v>WYU</v>
          </cell>
          <cell r="I762">
            <v>-106293.750833333</v>
          </cell>
        </row>
        <row r="763">
          <cell r="A763" t="str">
            <v>302CAGE</v>
          </cell>
          <cell r="B763">
            <v>302</v>
          </cell>
          <cell r="C763" t="str">
            <v>CAGE</v>
          </cell>
          <cell r="D763">
            <v>14386244.550000001</v>
          </cell>
          <cell r="F763" t="str">
            <v>302CAGE</v>
          </cell>
          <cell r="G763">
            <v>302</v>
          </cell>
          <cell r="H763" t="str">
            <v>CAGE</v>
          </cell>
          <cell r="I763">
            <v>14386244.550000001</v>
          </cell>
        </row>
        <row r="764">
          <cell r="A764" t="str">
            <v>302CAGW</v>
          </cell>
          <cell r="B764">
            <v>302</v>
          </cell>
          <cell r="C764" t="str">
            <v>CAGW</v>
          </cell>
          <cell r="D764">
            <v>181298687.63791701</v>
          </cell>
          <cell r="F764" t="str">
            <v>302CAGW</v>
          </cell>
          <cell r="G764">
            <v>302</v>
          </cell>
          <cell r="H764" t="str">
            <v>CAGW</v>
          </cell>
          <cell r="I764">
            <v>181298687.63791701</v>
          </cell>
        </row>
        <row r="765">
          <cell r="A765" t="str">
            <v>302ID</v>
          </cell>
          <cell r="B765">
            <v>302</v>
          </cell>
          <cell r="C765" t="str">
            <v>ID</v>
          </cell>
          <cell r="D765">
            <v>1000000</v>
          </cell>
          <cell r="F765" t="str">
            <v>302ID</v>
          </cell>
          <cell r="G765">
            <v>302</v>
          </cell>
          <cell r="H765" t="str">
            <v>ID</v>
          </cell>
          <cell r="I765">
            <v>1000000</v>
          </cell>
        </row>
        <row r="766">
          <cell r="A766" t="str">
            <v>302UT</v>
          </cell>
          <cell r="B766">
            <v>302</v>
          </cell>
          <cell r="C766" t="str">
            <v>UT</v>
          </cell>
          <cell r="D766">
            <v>-32081214.850000001</v>
          </cell>
          <cell r="F766" t="str">
            <v>302UT</v>
          </cell>
          <cell r="G766">
            <v>302</v>
          </cell>
          <cell r="H766" t="str">
            <v>UT</v>
          </cell>
          <cell r="I766">
            <v>-32081214.850000001</v>
          </cell>
        </row>
        <row r="767">
          <cell r="A767" t="str">
            <v>303CA</v>
          </cell>
          <cell r="B767">
            <v>303</v>
          </cell>
          <cell r="C767" t="str">
            <v>CA</v>
          </cell>
          <cell r="D767">
            <v>481167.06</v>
          </cell>
          <cell r="F767" t="str">
            <v>303CA</v>
          </cell>
          <cell r="G767">
            <v>303</v>
          </cell>
          <cell r="H767" t="str">
            <v>CA</v>
          </cell>
          <cell r="I767">
            <v>481167.06</v>
          </cell>
        </row>
        <row r="768">
          <cell r="A768" t="str">
            <v>303CAEE</v>
          </cell>
          <cell r="B768">
            <v>303</v>
          </cell>
          <cell r="C768" t="str">
            <v>CAEE</v>
          </cell>
          <cell r="D768">
            <v>6716.1187499999996</v>
          </cell>
          <cell r="F768" t="str">
            <v>303CAEE</v>
          </cell>
          <cell r="G768">
            <v>303</v>
          </cell>
          <cell r="H768" t="str">
            <v>CAEE</v>
          </cell>
          <cell r="I768">
            <v>6716.1187499999996</v>
          </cell>
        </row>
        <row r="769">
          <cell r="A769" t="str">
            <v>303CAGE</v>
          </cell>
          <cell r="B769">
            <v>303</v>
          </cell>
          <cell r="C769" t="str">
            <v>CAGE</v>
          </cell>
          <cell r="D769">
            <v>86355413.687083304</v>
          </cell>
          <cell r="F769" t="str">
            <v>303CAGE</v>
          </cell>
          <cell r="G769">
            <v>303</v>
          </cell>
          <cell r="H769" t="str">
            <v>CAGE</v>
          </cell>
          <cell r="I769">
            <v>86355413.687083304</v>
          </cell>
        </row>
        <row r="770">
          <cell r="A770" t="str">
            <v>303CAGW</v>
          </cell>
          <cell r="B770">
            <v>303</v>
          </cell>
          <cell r="C770" t="str">
            <v>CAGW</v>
          </cell>
          <cell r="D770">
            <v>76950152.477500007</v>
          </cell>
          <cell r="F770" t="str">
            <v>303CAGW</v>
          </cell>
          <cell r="G770">
            <v>303</v>
          </cell>
          <cell r="H770" t="str">
            <v>CAGW</v>
          </cell>
          <cell r="I770">
            <v>76950152.477500007</v>
          </cell>
        </row>
        <row r="771">
          <cell r="A771" t="str">
            <v>303CN</v>
          </cell>
          <cell r="B771">
            <v>303</v>
          </cell>
          <cell r="C771" t="str">
            <v>CN</v>
          </cell>
          <cell r="D771">
            <v>170442379.00999999</v>
          </cell>
          <cell r="F771" t="str">
            <v>303CN</v>
          </cell>
          <cell r="G771">
            <v>303</v>
          </cell>
          <cell r="H771" t="str">
            <v>CN</v>
          </cell>
          <cell r="I771">
            <v>170442379.00999999</v>
          </cell>
        </row>
        <row r="772">
          <cell r="A772" t="str">
            <v>303ID</v>
          </cell>
          <cell r="B772">
            <v>303</v>
          </cell>
          <cell r="C772" t="str">
            <v>ID</v>
          </cell>
          <cell r="D772">
            <v>3371145.07</v>
          </cell>
          <cell r="F772" t="str">
            <v>303ID</v>
          </cell>
          <cell r="G772">
            <v>303</v>
          </cell>
          <cell r="H772" t="str">
            <v>ID</v>
          </cell>
          <cell r="I772">
            <v>3371145.07</v>
          </cell>
        </row>
        <row r="773">
          <cell r="A773" t="str">
            <v>303JBG</v>
          </cell>
          <cell r="B773">
            <v>303</v>
          </cell>
          <cell r="C773" t="str">
            <v>JBG</v>
          </cell>
          <cell r="D773">
            <v>2130387.8149999999</v>
          </cell>
          <cell r="F773" t="str">
            <v>303JBG</v>
          </cell>
          <cell r="G773">
            <v>303</v>
          </cell>
          <cell r="H773" t="str">
            <v>JBG</v>
          </cell>
          <cell r="I773">
            <v>2130387.8149999999</v>
          </cell>
        </row>
        <row r="774">
          <cell r="A774" t="str">
            <v>303OR</v>
          </cell>
          <cell r="B774">
            <v>303</v>
          </cell>
          <cell r="C774" t="str">
            <v>OR</v>
          </cell>
          <cell r="D774">
            <v>4609189.2787499996</v>
          </cell>
          <cell r="F774" t="str">
            <v>303OR</v>
          </cell>
          <cell r="G774">
            <v>303</v>
          </cell>
          <cell r="H774" t="str">
            <v>OR</v>
          </cell>
          <cell r="I774">
            <v>4609189.2787499996</v>
          </cell>
        </row>
        <row r="775">
          <cell r="A775" t="str">
            <v>303SG</v>
          </cell>
          <cell r="B775">
            <v>303</v>
          </cell>
          <cell r="C775" t="str">
            <v>SG</v>
          </cell>
          <cell r="D775">
            <v>1600187.12</v>
          </cell>
          <cell r="F775" t="str">
            <v>303SG</v>
          </cell>
          <cell r="G775">
            <v>303</v>
          </cell>
          <cell r="H775" t="str">
            <v>SG</v>
          </cell>
          <cell r="I775">
            <v>1600187.12</v>
          </cell>
        </row>
        <row r="776">
          <cell r="A776" t="str">
            <v>303SO</v>
          </cell>
          <cell r="B776">
            <v>303</v>
          </cell>
          <cell r="C776" t="str">
            <v>SO</v>
          </cell>
          <cell r="D776">
            <v>383478028.83249998</v>
          </cell>
          <cell r="F776" t="str">
            <v>303SO</v>
          </cell>
          <cell r="G776">
            <v>303</v>
          </cell>
          <cell r="H776" t="str">
            <v>SO</v>
          </cell>
          <cell r="I776">
            <v>383478028.83249998</v>
          </cell>
        </row>
        <row r="777">
          <cell r="A777" t="str">
            <v>303UT</v>
          </cell>
          <cell r="B777">
            <v>303</v>
          </cell>
          <cell r="C777" t="str">
            <v>UT</v>
          </cell>
          <cell r="D777">
            <v>5291167.9933333304</v>
          </cell>
          <cell r="F777" t="str">
            <v>303UT</v>
          </cell>
          <cell r="G777">
            <v>303</v>
          </cell>
          <cell r="H777" t="str">
            <v>UT</v>
          </cell>
          <cell r="I777">
            <v>5291167.9933333304</v>
          </cell>
        </row>
        <row r="778">
          <cell r="A778" t="str">
            <v>303WA</v>
          </cell>
          <cell r="B778">
            <v>303</v>
          </cell>
          <cell r="C778" t="str">
            <v>WA</v>
          </cell>
          <cell r="D778">
            <v>2036363.08</v>
          </cell>
          <cell r="F778" t="str">
            <v>303WA</v>
          </cell>
          <cell r="G778">
            <v>303</v>
          </cell>
          <cell r="H778" t="str">
            <v>WA</v>
          </cell>
          <cell r="I778">
            <v>2036363.08</v>
          </cell>
        </row>
        <row r="779">
          <cell r="A779" t="str">
            <v>303WYP</v>
          </cell>
          <cell r="B779">
            <v>303</v>
          </cell>
          <cell r="C779" t="str">
            <v>WYP</v>
          </cell>
          <cell r="D779">
            <v>5426106.5070833303</v>
          </cell>
          <cell r="F779" t="str">
            <v>303WYP</v>
          </cell>
          <cell r="G779">
            <v>303</v>
          </cell>
          <cell r="H779" t="str">
            <v>WYP</v>
          </cell>
          <cell r="I779">
            <v>5426106.5070833303</v>
          </cell>
        </row>
        <row r="780">
          <cell r="A780" t="str">
            <v>310CAGE</v>
          </cell>
          <cell r="B780">
            <v>310</v>
          </cell>
          <cell r="C780" t="str">
            <v>CAGE</v>
          </cell>
          <cell r="D780">
            <v>90007495.148333296</v>
          </cell>
          <cell r="F780" t="str">
            <v>310CAGE</v>
          </cell>
          <cell r="G780">
            <v>310</v>
          </cell>
          <cell r="H780" t="str">
            <v>CAGE</v>
          </cell>
          <cell r="I780">
            <v>90007495.148333296</v>
          </cell>
        </row>
        <row r="781">
          <cell r="A781" t="str">
            <v>310CAGW</v>
          </cell>
          <cell r="B781">
            <v>310</v>
          </cell>
          <cell r="C781" t="str">
            <v>CAGW</v>
          </cell>
          <cell r="D781">
            <v>1788644.22</v>
          </cell>
          <cell r="F781" t="str">
            <v>310CAGW</v>
          </cell>
          <cell r="G781">
            <v>310</v>
          </cell>
          <cell r="H781" t="str">
            <v>CAGW</v>
          </cell>
          <cell r="I781">
            <v>1788644.22</v>
          </cell>
        </row>
        <row r="782">
          <cell r="A782" t="str">
            <v>310JBG</v>
          </cell>
          <cell r="B782">
            <v>310</v>
          </cell>
          <cell r="C782" t="str">
            <v>JBG</v>
          </cell>
          <cell r="D782">
            <v>1193760.78</v>
          </cell>
          <cell r="F782" t="str">
            <v>310JBG</v>
          </cell>
          <cell r="G782">
            <v>310</v>
          </cell>
          <cell r="H782" t="str">
            <v>JBG</v>
          </cell>
          <cell r="I782">
            <v>1193760.78</v>
          </cell>
        </row>
        <row r="783">
          <cell r="A783" t="str">
            <v>311CAGE</v>
          </cell>
          <cell r="B783">
            <v>311</v>
          </cell>
          <cell r="C783" t="str">
            <v>CAGE</v>
          </cell>
          <cell r="D783">
            <v>822926268.28333294</v>
          </cell>
          <cell r="F783" t="str">
            <v>311CAGE</v>
          </cell>
          <cell r="G783">
            <v>311</v>
          </cell>
          <cell r="H783" t="str">
            <v>CAGE</v>
          </cell>
          <cell r="I783">
            <v>822926268.28333294</v>
          </cell>
        </row>
        <row r="784">
          <cell r="A784" t="str">
            <v>311CAGW</v>
          </cell>
          <cell r="B784">
            <v>311</v>
          </cell>
          <cell r="C784" t="str">
            <v>CAGW</v>
          </cell>
          <cell r="D784">
            <v>62979415.532083303</v>
          </cell>
          <cell r="F784" t="str">
            <v>311CAGW</v>
          </cell>
          <cell r="G784">
            <v>311</v>
          </cell>
          <cell r="H784" t="str">
            <v>CAGW</v>
          </cell>
          <cell r="I784">
            <v>62979415.532083303</v>
          </cell>
        </row>
        <row r="785">
          <cell r="A785" t="str">
            <v>311JBG</v>
          </cell>
          <cell r="B785">
            <v>311</v>
          </cell>
          <cell r="C785" t="str">
            <v>JBG</v>
          </cell>
          <cell r="D785">
            <v>148219714.212917</v>
          </cell>
          <cell r="F785" t="str">
            <v>311JBG</v>
          </cell>
          <cell r="G785">
            <v>311</v>
          </cell>
          <cell r="H785" t="str">
            <v>JBG</v>
          </cell>
          <cell r="I785">
            <v>148219714.212917</v>
          </cell>
        </row>
        <row r="786">
          <cell r="A786" t="str">
            <v>312CAGE</v>
          </cell>
          <cell r="B786">
            <v>312</v>
          </cell>
          <cell r="C786" t="str">
            <v>CAGE</v>
          </cell>
          <cell r="D786">
            <v>3507824449.32792</v>
          </cell>
          <cell r="F786" t="str">
            <v>312CAGE</v>
          </cell>
          <cell r="G786">
            <v>312</v>
          </cell>
          <cell r="H786" t="str">
            <v>CAGE</v>
          </cell>
          <cell r="I786">
            <v>3507824449.32792</v>
          </cell>
        </row>
        <row r="787">
          <cell r="A787" t="str">
            <v>312CAGW</v>
          </cell>
          <cell r="B787">
            <v>312</v>
          </cell>
          <cell r="C787" t="str">
            <v>CAGW</v>
          </cell>
          <cell r="D787">
            <v>122341922.05958299</v>
          </cell>
          <cell r="F787" t="str">
            <v>312CAGW</v>
          </cell>
          <cell r="G787">
            <v>312</v>
          </cell>
          <cell r="H787" t="str">
            <v>CAGW</v>
          </cell>
          <cell r="I787">
            <v>122341922.05958299</v>
          </cell>
        </row>
        <row r="788">
          <cell r="A788" t="str">
            <v>312JBG</v>
          </cell>
          <cell r="B788">
            <v>312</v>
          </cell>
          <cell r="C788" t="str">
            <v>JBG</v>
          </cell>
          <cell r="D788">
            <v>992279162.27374995</v>
          </cell>
          <cell r="F788" t="str">
            <v>312JBG</v>
          </cell>
          <cell r="G788">
            <v>312</v>
          </cell>
          <cell r="H788" t="str">
            <v>JBG</v>
          </cell>
          <cell r="I788">
            <v>992279162.27374995</v>
          </cell>
        </row>
        <row r="789">
          <cell r="A789" t="str">
            <v>314CAGE</v>
          </cell>
          <cell r="B789">
            <v>314</v>
          </cell>
          <cell r="C789" t="str">
            <v>CAGE</v>
          </cell>
          <cell r="D789">
            <v>754220624.93458295</v>
          </cell>
          <cell r="F789" t="str">
            <v>314CAGE</v>
          </cell>
          <cell r="G789">
            <v>314</v>
          </cell>
          <cell r="H789" t="str">
            <v>CAGE</v>
          </cell>
          <cell r="I789">
            <v>754220624.93458295</v>
          </cell>
        </row>
        <row r="790">
          <cell r="A790" t="str">
            <v>314CAGW</v>
          </cell>
          <cell r="B790">
            <v>314</v>
          </cell>
          <cell r="C790" t="str">
            <v>CAGW</v>
          </cell>
          <cell r="D790">
            <v>39056062.118749999</v>
          </cell>
          <cell r="F790" t="str">
            <v>314CAGW</v>
          </cell>
          <cell r="G790">
            <v>314</v>
          </cell>
          <cell r="H790" t="str">
            <v>CAGW</v>
          </cell>
          <cell r="I790">
            <v>39056062.118749999</v>
          </cell>
        </row>
        <row r="791">
          <cell r="A791" t="str">
            <v>314JBG</v>
          </cell>
          <cell r="B791">
            <v>314</v>
          </cell>
          <cell r="C791" t="str">
            <v>JBG</v>
          </cell>
          <cell r="D791">
            <v>205729752.00874999</v>
          </cell>
          <cell r="F791" t="str">
            <v>314JBG</v>
          </cell>
          <cell r="G791">
            <v>314</v>
          </cell>
          <cell r="H791" t="str">
            <v>JBG</v>
          </cell>
          <cell r="I791">
            <v>205729752.00874999</v>
          </cell>
        </row>
        <row r="792">
          <cell r="A792" t="str">
            <v>315CAGE</v>
          </cell>
          <cell r="B792">
            <v>315</v>
          </cell>
          <cell r="C792" t="str">
            <v>CAGE</v>
          </cell>
          <cell r="D792">
            <v>417783382.51583302</v>
          </cell>
          <cell r="F792" t="str">
            <v>315CAGE</v>
          </cell>
          <cell r="G792">
            <v>315</v>
          </cell>
          <cell r="H792" t="str">
            <v>CAGE</v>
          </cell>
          <cell r="I792">
            <v>417783382.51583302</v>
          </cell>
        </row>
        <row r="793">
          <cell r="A793" t="str">
            <v>315CAGW</v>
          </cell>
          <cell r="B793">
            <v>315</v>
          </cell>
          <cell r="C793" t="str">
            <v>CAGW</v>
          </cell>
          <cell r="D793">
            <v>9346936.8041666709</v>
          </cell>
          <cell r="F793" t="str">
            <v>315CAGW</v>
          </cell>
          <cell r="G793">
            <v>315</v>
          </cell>
          <cell r="H793" t="str">
            <v>CAGW</v>
          </cell>
          <cell r="I793">
            <v>9346936.8041666709</v>
          </cell>
        </row>
        <row r="794">
          <cell r="A794" t="str">
            <v>315JBG</v>
          </cell>
          <cell r="B794">
            <v>315</v>
          </cell>
          <cell r="C794" t="str">
            <v>JBG</v>
          </cell>
          <cell r="D794">
            <v>60820908.645416699</v>
          </cell>
          <cell r="F794" t="str">
            <v>315JBG</v>
          </cell>
          <cell r="G794">
            <v>315</v>
          </cell>
          <cell r="H794" t="str">
            <v>JBG</v>
          </cell>
          <cell r="I794">
            <v>60820908.645416699</v>
          </cell>
        </row>
        <row r="795">
          <cell r="A795" t="str">
            <v>316CAGE</v>
          </cell>
          <cell r="B795">
            <v>316</v>
          </cell>
          <cell r="C795" t="str">
            <v>CAGE</v>
          </cell>
          <cell r="D795">
            <v>27181447.5154167</v>
          </cell>
          <cell r="F795" t="str">
            <v>316CAGE</v>
          </cell>
          <cell r="G795">
            <v>316</v>
          </cell>
          <cell r="H795" t="str">
            <v>CAGE</v>
          </cell>
          <cell r="I795">
            <v>27181447.5154167</v>
          </cell>
        </row>
        <row r="796">
          <cell r="A796" t="str">
            <v>316CAGW</v>
          </cell>
          <cell r="B796">
            <v>316</v>
          </cell>
          <cell r="C796" t="str">
            <v>CAGW</v>
          </cell>
          <cell r="D796">
            <v>420930.68874999997</v>
          </cell>
          <cell r="F796" t="str">
            <v>316CAGW</v>
          </cell>
          <cell r="G796">
            <v>316</v>
          </cell>
          <cell r="H796" t="str">
            <v>CAGW</v>
          </cell>
          <cell r="I796">
            <v>420930.68874999997</v>
          </cell>
        </row>
        <row r="797">
          <cell r="A797" t="str">
            <v>316JBG</v>
          </cell>
          <cell r="B797">
            <v>316</v>
          </cell>
          <cell r="C797" t="str">
            <v>JBG</v>
          </cell>
          <cell r="D797">
            <v>5154994.9091666704</v>
          </cell>
          <cell r="F797" t="str">
            <v>316JBG</v>
          </cell>
          <cell r="G797">
            <v>316</v>
          </cell>
          <cell r="H797" t="str">
            <v>JBG</v>
          </cell>
          <cell r="I797">
            <v>5154994.9091666704</v>
          </cell>
        </row>
        <row r="798">
          <cell r="A798" t="str">
            <v>330CAGE</v>
          </cell>
          <cell r="B798">
            <v>330</v>
          </cell>
          <cell r="C798" t="str">
            <v>CAGE</v>
          </cell>
          <cell r="D798">
            <v>6553227.1699999999</v>
          </cell>
          <cell r="F798" t="str">
            <v>330CAGE</v>
          </cell>
          <cell r="G798">
            <v>330</v>
          </cell>
          <cell r="H798" t="str">
            <v>CAGE</v>
          </cell>
          <cell r="I798">
            <v>6553227.1699999999</v>
          </cell>
        </row>
        <row r="799">
          <cell r="A799" t="str">
            <v>330CAGW</v>
          </cell>
          <cell r="B799">
            <v>330</v>
          </cell>
          <cell r="C799" t="str">
            <v>CAGW</v>
          </cell>
          <cell r="D799">
            <v>29762193.084583301</v>
          </cell>
          <cell r="F799" t="str">
            <v>330CAGW</v>
          </cell>
          <cell r="G799">
            <v>330</v>
          </cell>
          <cell r="H799" t="str">
            <v>CAGW</v>
          </cell>
          <cell r="I799">
            <v>29762193.084583301</v>
          </cell>
        </row>
        <row r="800">
          <cell r="A800" t="str">
            <v>331CAGE</v>
          </cell>
          <cell r="B800">
            <v>331</v>
          </cell>
          <cell r="C800" t="str">
            <v>CAGE</v>
          </cell>
          <cell r="D800">
            <v>17225000.412083302</v>
          </cell>
          <cell r="F800" t="str">
            <v>331CAGE</v>
          </cell>
          <cell r="G800">
            <v>331</v>
          </cell>
          <cell r="H800" t="str">
            <v>CAGE</v>
          </cell>
          <cell r="I800">
            <v>17225000.412083302</v>
          </cell>
        </row>
        <row r="801">
          <cell r="A801" t="str">
            <v>331CAGW</v>
          </cell>
          <cell r="B801">
            <v>331</v>
          </cell>
          <cell r="C801" t="str">
            <v>CAGW</v>
          </cell>
          <cell r="D801">
            <v>259235593.96250001</v>
          </cell>
          <cell r="F801" t="str">
            <v>331CAGW</v>
          </cell>
          <cell r="G801">
            <v>331</v>
          </cell>
          <cell r="H801" t="str">
            <v>CAGW</v>
          </cell>
          <cell r="I801">
            <v>259235593.96250001</v>
          </cell>
        </row>
        <row r="802">
          <cell r="A802" t="str">
            <v>332CAGE</v>
          </cell>
          <cell r="B802">
            <v>332</v>
          </cell>
          <cell r="C802" t="str">
            <v>CAGE</v>
          </cell>
          <cell r="D802">
            <v>100754393.150417</v>
          </cell>
          <cell r="F802" t="str">
            <v>332CAGE</v>
          </cell>
          <cell r="G802">
            <v>332</v>
          </cell>
          <cell r="H802" t="str">
            <v>CAGE</v>
          </cell>
          <cell r="I802">
            <v>100754393.150417</v>
          </cell>
        </row>
        <row r="803">
          <cell r="A803" t="str">
            <v>332CAGW</v>
          </cell>
          <cell r="B803">
            <v>332</v>
          </cell>
          <cell r="C803" t="str">
            <v>CAGW</v>
          </cell>
          <cell r="D803">
            <v>408153635.48708302</v>
          </cell>
          <cell r="F803" t="str">
            <v>332CAGW</v>
          </cell>
          <cell r="G803">
            <v>332</v>
          </cell>
          <cell r="H803" t="str">
            <v>CAGW</v>
          </cell>
          <cell r="I803">
            <v>408153635.48708302</v>
          </cell>
        </row>
        <row r="804">
          <cell r="A804" t="str">
            <v>333CAGE</v>
          </cell>
          <cell r="B804">
            <v>333</v>
          </cell>
          <cell r="C804" t="str">
            <v>CAGE</v>
          </cell>
          <cell r="D804">
            <v>46165942.807499997</v>
          </cell>
          <cell r="F804" t="str">
            <v>333CAGE</v>
          </cell>
          <cell r="G804">
            <v>333</v>
          </cell>
          <cell r="H804" t="str">
            <v>CAGE</v>
          </cell>
          <cell r="I804">
            <v>46165942.807499997</v>
          </cell>
        </row>
        <row r="805">
          <cell r="A805" t="str">
            <v>333CAGW</v>
          </cell>
          <cell r="B805">
            <v>333</v>
          </cell>
          <cell r="C805" t="str">
            <v>CAGW</v>
          </cell>
          <cell r="D805">
            <v>89540090.649166703</v>
          </cell>
          <cell r="F805" t="str">
            <v>333CAGW</v>
          </cell>
          <cell r="G805">
            <v>333</v>
          </cell>
          <cell r="H805" t="str">
            <v>CAGW</v>
          </cell>
          <cell r="I805">
            <v>89540090.649166703</v>
          </cell>
        </row>
        <row r="806">
          <cell r="A806" t="str">
            <v>334CAGE</v>
          </cell>
          <cell r="B806">
            <v>334</v>
          </cell>
          <cell r="C806" t="str">
            <v>CAGE</v>
          </cell>
          <cell r="D806">
            <v>14682267.1170833</v>
          </cell>
          <cell r="F806" t="str">
            <v>334CAGE</v>
          </cell>
          <cell r="G806">
            <v>334</v>
          </cell>
          <cell r="H806" t="str">
            <v>CAGE</v>
          </cell>
          <cell r="I806">
            <v>14682267.1170833</v>
          </cell>
        </row>
        <row r="807">
          <cell r="A807" t="str">
            <v>334CAGW</v>
          </cell>
          <cell r="B807">
            <v>334</v>
          </cell>
          <cell r="C807" t="str">
            <v>CAGW</v>
          </cell>
          <cell r="D807">
            <v>69449200.382083297</v>
          </cell>
          <cell r="F807" t="str">
            <v>334CAGW</v>
          </cell>
          <cell r="G807">
            <v>334</v>
          </cell>
          <cell r="H807" t="str">
            <v>CAGW</v>
          </cell>
          <cell r="I807">
            <v>69449200.382083297</v>
          </cell>
        </row>
        <row r="808">
          <cell r="A808" t="str">
            <v>335CAGE</v>
          </cell>
          <cell r="B808">
            <v>335</v>
          </cell>
          <cell r="C808" t="str">
            <v>CAGE</v>
          </cell>
          <cell r="D808">
            <v>175189.94625000001</v>
          </cell>
          <cell r="F808" t="str">
            <v>335CAGE</v>
          </cell>
          <cell r="G808">
            <v>335</v>
          </cell>
          <cell r="H808" t="str">
            <v>CAGE</v>
          </cell>
          <cell r="I808">
            <v>175189.94625000001</v>
          </cell>
        </row>
        <row r="809">
          <cell r="A809" t="str">
            <v>335CAGW</v>
          </cell>
          <cell r="B809">
            <v>335</v>
          </cell>
          <cell r="C809" t="str">
            <v>CAGW</v>
          </cell>
          <cell r="D809">
            <v>2217863.53083333</v>
          </cell>
          <cell r="F809" t="str">
            <v>335CAGW</v>
          </cell>
          <cell r="G809">
            <v>335</v>
          </cell>
          <cell r="H809" t="str">
            <v>CAGW</v>
          </cell>
          <cell r="I809">
            <v>2217863.53083333</v>
          </cell>
        </row>
        <row r="810">
          <cell r="A810" t="str">
            <v>336CAGE</v>
          </cell>
          <cell r="B810">
            <v>336</v>
          </cell>
          <cell r="C810" t="str">
            <v>CAGE</v>
          </cell>
          <cell r="D810">
            <v>2501475.0995833301</v>
          </cell>
          <cell r="F810" t="str">
            <v>336CAGE</v>
          </cell>
          <cell r="G810">
            <v>336</v>
          </cell>
          <cell r="H810" t="str">
            <v>CAGE</v>
          </cell>
          <cell r="I810">
            <v>2501475.0995833301</v>
          </cell>
        </row>
        <row r="811">
          <cell r="A811" t="str">
            <v>336CAGW</v>
          </cell>
          <cell r="B811">
            <v>336</v>
          </cell>
          <cell r="C811" t="str">
            <v>CAGW</v>
          </cell>
          <cell r="D811">
            <v>21932266.723333299</v>
          </cell>
          <cell r="F811" t="str">
            <v>336CAGW</v>
          </cell>
          <cell r="G811">
            <v>336</v>
          </cell>
          <cell r="H811" t="str">
            <v>CAGW</v>
          </cell>
          <cell r="I811">
            <v>21932266.723333299</v>
          </cell>
        </row>
        <row r="812">
          <cell r="A812" t="str">
            <v>340CAGE</v>
          </cell>
          <cell r="B812">
            <v>340</v>
          </cell>
          <cell r="C812" t="str">
            <v>CAGE</v>
          </cell>
          <cell r="D812">
            <v>40830447.450000003</v>
          </cell>
          <cell r="F812" t="str">
            <v>340CAGE</v>
          </cell>
          <cell r="G812">
            <v>340</v>
          </cell>
          <cell r="H812" t="str">
            <v>CAGE</v>
          </cell>
          <cell r="I812">
            <v>40830447.450000003</v>
          </cell>
        </row>
        <row r="813">
          <cell r="A813" t="str">
            <v>340CAGW</v>
          </cell>
          <cell r="B813">
            <v>340</v>
          </cell>
          <cell r="C813" t="str">
            <v>CAGW</v>
          </cell>
          <cell r="D813">
            <v>4533120.0374999996</v>
          </cell>
          <cell r="F813" t="str">
            <v>340CAGW</v>
          </cell>
          <cell r="G813">
            <v>340</v>
          </cell>
          <cell r="H813" t="str">
            <v>CAGW</v>
          </cell>
          <cell r="I813">
            <v>4533120.0374999996</v>
          </cell>
        </row>
        <row r="814">
          <cell r="A814" t="str">
            <v>340OR</v>
          </cell>
          <cell r="B814">
            <v>340</v>
          </cell>
          <cell r="C814" t="str">
            <v>OR</v>
          </cell>
          <cell r="D814">
            <v>74985.87</v>
          </cell>
          <cell r="F814" t="str">
            <v>340OR</v>
          </cell>
          <cell r="G814">
            <v>340</v>
          </cell>
          <cell r="H814" t="str">
            <v>OR</v>
          </cell>
          <cell r="I814">
            <v>74985.87</v>
          </cell>
        </row>
        <row r="815">
          <cell r="A815" t="str">
            <v>341CAGE</v>
          </cell>
          <cell r="B815">
            <v>341</v>
          </cell>
          <cell r="C815" t="str">
            <v>CAGE</v>
          </cell>
          <cell r="D815">
            <v>169992868.80875</v>
          </cell>
          <cell r="F815" t="str">
            <v>341CAGE</v>
          </cell>
          <cell r="G815">
            <v>341</v>
          </cell>
          <cell r="H815" t="str">
            <v>CAGE</v>
          </cell>
          <cell r="I815">
            <v>169992868.80875</v>
          </cell>
        </row>
        <row r="816">
          <cell r="A816" t="str">
            <v>341CAGW</v>
          </cell>
          <cell r="B816">
            <v>341</v>
          </cell>
          <cell r="C816" t="str">
            <v>CAGW</v>
          </cell>
          <cell r="D816">
            <v>58221169.946666703</v>
          </cell>
          <cell r="F816" t="str">
            <v>341CAGW</v>
          </cell>
          <cell r="G816">
            <v>341</v>
          </cell>
          <cell r="H816" t="str">
            <v>CAGW</v>
          </cell>
          <cell r="I816">
            <v>58221169.946666703</v>
          </cell>
        </row>
        <row r="817">
          <cell r="A817" t="str">
            <v>342CAGE</v>
          </cell>
          <cell r="B817">
            <v>342</v>
          </cell>
          <cell r="C817" t="str">
            <v>CAGE</v>
          </cell>
          <cell r="D817">
            <v>14565556.1</v>
          </cell>
          <cell r="F817" t="str">
            <v>342CAGE</v>
          </cell>
          <cell r="G817">
            <v>342</v>
          </cell>
          <cell r="H817" t="str">
            <v>CAGE</v>
          </cell>
          <cell r="I817">
            <v>14565556.1</v>
          </cell>
        </row>
        <row r="818">
          <cell r="A818" t="str">
            <v>342CAGW</v>
          </cell>
          <cell r="B818">
            <v>342</v>
          </cell>
          <cell r="C818" t="str">
            <v>CAGW</v>
          </cell>
          <cell r="D818">
            <v>1622667.14</v>
          </cell>
          <cell r="F818" t="str">
            <v>342CAGW</v>
          </cell>
          <cell r="G818">
            <v>342</v>
          </cell>
          <cell r="H818" t="str">
            <v>CAGW</v>
          </cell>
          <cell r="I818">
            <v>1622667.14</v>
          </cell>
        </row>
        <row r="819">
          <cell r="A819" t="str">
            <v>343CAGE</v>
          </cell>
          <cell r="B819">
            <v>343</v>
          </cell>
          <cell r="C819" t="str">
            <v>CAGE</v>
          </cell>
          <cell r="D819">
            <v>1946316331.3225</v>
          </cell>
          <cell r="F819" t="str">
            <v>343CAGE</v>
          </cell>
          <cell r="G819">
            <v>343</v>
          </cell>
          <cell r="H819" t="str">
            <v>CAGE</v>
          </cell>
          <cell r="I819">
            <v>1946316331.3225</v>
          </cell>
        </row>
        <row r="820">
          <cell r="A820" t="str">
            <v>343CAGW</v>
          </cell>
          <cell r="B820">
            <v>343</v>
          </cell>
          <cell r="C820" t="str">
            <v>CAGW</v>
          </cell>
          <cell r="D820">
            <v>978058626.86208296</v>
          </cell>
          <cell r="F820" t="str">
            <v>343CAGW</v>
          </cell>
          <cell r="G820">
            <v>343</v>
          </cell>
          <cell r="H820" t="str">
            <v>CAGW</v>
          </cell>
          <cell r="I820">
            <v>978058626.86208296</v>
          </cell>
        </row>
        <row r="821">
          <cell r="A821" t="str">
            <v>344CAGE</v>
          </cell>
          <cell r="B821">
            <v>344</v>
          </cell>
          <cell r="C821" t="str">
            <v>CAGE</v>
          </cell>
          <cell r="D821">
            <v>340870545.98791701</v>
          </cell>
          <cell r="F821" t="str">
            <v>344CAGE</v>
          </cell>
          <cell r="G821">
            <v>344</v>
          </cell>
          <cell r="H821" t="str">
            <v>CAGE</v>
          </cell>
          <cell r="I821">
            <v>340870545.98791701</v>
          </cell>
        </row>
        <row r="822">
          <cell r="A822" t="str">
            <v>344CAGW</v>
          </cell>
          <cell r="B822">
            <v>344</v>
          </cell>
          <cell r="C822" t="str">
            <v>CAGW</v>
          </cell>
          <cell r="D822">
            <v>134496124.17833301</v>
          </cell>
          <cell r="F822" t="str">
            <v>344CAGW</v>
          </cell>
          <cell r="G822">
            <v>344</v>
          </cell>
          <cell r="H822" t="str">
            <v>CAGW</v>
          </cell>
          <cell r="I822">
            <v>134496124.17833301</v>
          </cell>
        </row>
        <row r="823">
          <cell r="A823" t="str">
            <v>345CAGE</v>
          </cell>
          <cell r="B823">
            <v>345</v>
          </cell>
          <cell r="C823" t="str">
            <v>CAGE</v>
          </cell>
          <cell r="D823">
            <v>238783839.93458301</v>
          </cell>
          <cell r="F823" t="str">
            <v>345CAGE</v>
          </cell>
          <cell r="G823">
            <v>345</v>
          </cell>
          <cell r="H823" t="str">
            <v>CAGE</v>
          </cell>
          <cell r="I823">
            <v>238783839.93458301</v>
          </cell>
        </row>
        <row r="824">
          <cell r="A824" t="str">
            <v>345CAGW</v>
          </cell>
          <cell r="B824">
            <v>345</v>
          </cell>
          <cell r="C824" t="str">
            <v>CAGW</v>
          </cell>
          <cell r="D824">
            <v>88588289.507916704</v>
          </cell>
          <cell r="F824" t="str">
            <v>345CAGW</v>
          </cell>
          <cell r="G824">
            <v>345</v>
          </cell>
          <cell r="H824" t="str">
            <v>CAGW</v>
          </cell>
          <cell r="I824">
            <v>88588289.507916704</v>
          </cell>
        </row>
        <row r="825">
          <cell r="A825" t="str">
            <v>346CAGE</v>
          </cell>
          <cell r="B825">
            <v>346</v>
          </cell>
          <cell r="C825" t="str">
            <v>CAGE</v>
          </cell>
          <cell r="D825">
            <v>11837625.66</v>
          </cell>
          <cell r="F825" t="str">
            <v>346CAGE</v>
          </cell>
          <cell r="G825">
            <v>346</v>
          </cell>
          <cell r="H825" t="str">
            <v>CAGE</v>
          </cell>
          <cell r="I825">
            <v>11837625.66</v>
          </cell>
        </row>
        <row r="826">
          <cell r="A826" t="str">
            <v>346CAGW</v>
          </cell>
          <cell r="B826">
            <v>346</v>
          </cell>
          <cell r="C826" t="str">
            <v>CAGW</v>
          </cell>
          <cell r="D826">
            <v>4080872.39708333</v>
          </cell>
          <cell r="F826" t="str">
            <v>346CAGW</v>
          </cell>
          <cell r="G826">
            <v>346</v>
          </cell>
          <cell r="H826" t="str">
            <v>CAGW</v>
          </cell>
          <cell r="I826">
            <v>4080872.39708333</v>
          </cell>
        </row>
        <row r="827">
          <cell r="A827" t="str">
            <v>350CAGE</v>
          </cell>
          <cell r="B827">
            <v>350</v>
          </cell>
          <cell r="C827" t="str">
            <v>CAGE</v>
          </cell>
          <cell r="D827">
            <v>232316124.99208301</v>
          </cell>
          <cell r="F827" t="str">
            <v>350CAGE</v>
          </cell>
          <cell r="G827">
            <v>350</v>
          </cell>
          <cell r="H827" t="str">
            <v>CAGE</v>
          </cell>
          <cell r="I827">
            <v>232316124.99208301</v>
          </cell>
        </row>
        <row r="828">
          <cell r="A828" t="str">
            <v>350CAGW</v>
          </cell>
          <cell r="B828">
            <v>350</v>
          </cell>
          <cell r="C828" t="str">
            <v>CAGW</v>
          </cell>
          <cell r="D828">
            <v>36382142.913333297</v>
          </cell>
          <cell r="F828" t="str">
            <v>350CAGW</v>
          </cell>
          <cell r="G828">
            <v>350</v>
          </cell>
          <cell r="H828" t="str">
            <v>CAGW</v>
          </cell>
          <cell r="I828">
            <v>36382142.913333297</v>
          </cell>
        </row>
        <row r="829">
          <cell r="A829" t="str">
            <v>350JBG</v>
          </cell>
          <cell r="B829">
            <v>350</v>
          </cell>
          <cell r="C829" t="str">
            <v>JBG</v>
          </cell>
          <cell r="D829">
            <v>2309450.67</v>
          </cell>
          <cell r="F829" t="str">
            <v>350JBG</v>
          </cell>
          <cell r="G829">
            <v>350</v>
          </cell>
          <cell r="H829" t="str">
            <v>JBG</v>
          </cell>
          <cell r="I829">
            <v>2309450.67</v>
          </cell>
        </row>
        <row r="830">
          <cell r="A830" t="str">
            <v>350SG</v>
          </cell>
          <cell r="B830">
            <v>350</v>
          </cell>
          <cell r="C830" t="str">
            <v>SG</v>
          </cell>
          <cell r="D830">
            <v>100387.77</v>
          </cell>
          <cell r="F830" t="str">
            <v>350SG</v>
          </cell>
          <cell r="G830">
            <v>350</v>
          </cell>
          <cell r="H830" t="str">
            <v>SG</v>
          </cell>
          <cell r="I830">
            <v>100387.77</v>
          </cell>
        </row>
        <row r="831">
          <cell r="A831" t="str">
            <v>352CAGE</v>
          </cell>
          <cell r="B831">
            <v>352</v>
          </cell>
          <cell r="C831" t="str">
            <v>CAGE</v>
          </cell>
          <cell r="D831">
            <v>199298315.20625001</v>
          </cell>
          <cell r="F831" t="str">
            <v>352CAGE</v>
          </cell>
          <cell r="G831">
            <v>352</v>
          </cell>
          <cell r="H831" t="str">
            <v>CAGE</v>
          </cell>
          <cell r="I831">
            <v>199298315.20625001</v>
          </cell>
        </row>
        <row r="832">
          <cell r="A832" t="str">
            <v>352CAGW</v>
          </cell>
          <cell r="B832">
            <v>352</v>
          </cell>
          <cell r="C832" t="str">
            <v>CAGW</v>
          </cell>
          <cell r="D832">
            <v>69877356.720833302</v>
          </cell>
          <cell r="F832" t="str">
            <v>352CAGW</v>
          </cell>
          <cell r="G832">
            <v>352</v>
          </cell>
          <cell r="H832" t="str">
            <v>CAGW</v>
          </cell>
          <cell r="I832">
            <v>69877356.720833302</v>
          </cell>
        </row>
        <row r="833">
          <cell r="A833" t="str">
            <v>352JBG</v>
          </cell>
          <cell r="B833">
            <v>352</v>
          </cell>
          <cell r="C833" t="str">
            <v>JBG</v>
          </cell>
          <cell r="D833">
            <v>1671505.84</v>
          </cell>
          <cell r="F833" t="str">
            <v>352JBG</v>
          </cell>
          <cell r="G833">
            <v>352</v>
          </cell>
          <cell r="H833" t="str">
            <v>JBG</v>
          </cell>
          <cell r="I833">
            <v>1671505.84</v>
          </cell>
        </row>
        <row r="834">
          <cell r="A834" t="str">
            <v>352SG</v>
          </cell>
          <cell r="B834">
            <v>352</v>
          </cell>
          <cell r="C834" t="str">
            <v>SG</v>
          </cell>
          <cell r="D834">
            <v>3167.48</v>
          </cell>
          <cell r="F834" t="str">
            <v>352SG</v>
          </cell>
          <cell r="G834">
            <v>352</v>
          </cell>
          <cell r="H834" t="str">
            <v>SG</v>
          </cell>
          <cell r="I834">
            <v>3167.48</v>
          </cell>
        </row>
        <row r="835">
          <cell r="A835" t="str">
            <v>353CAGE</v>
          </cell>
          <cell r="B835">
            <v>353</v>
          </cell>
          <cell r="C835" t="str">
            <v>CAGE</v>
          </cell>
          <cell r="D835">
            <v>1529839362.7279201</v>
          </cell>
          <cell r="F835" t="str">
            <v>353CAGE</v>
          </cell>
          <cell r="G835">
            <v>353</v>
          </cell>
          <cell r="H835" t="str">
            <v>CAGE</v>
          </cell>
          <cell r="I835">
            <v>1529839362.7279201</v>
          </cell>
        </row>
        <row r="836">
          <cell r="A836" t="str">
            <v>353CAGW</v>
          </cell>
          <cell r="B836">
            <v>353</v>
          </cell>
          <cell r="C836" t="str">
            <v>CAGW</v>
          </cell>
          <cell r="D836">
            <v>580599779.92124999</v>
          </cell>
          <cell r="F836" t="str">
            <v>353CAGW</v>
          </cell>
          <cell r="G836">
            <v>353</v>
          </cell>
          <cell r="H836" t="str">
            <v>CAGW</v>
          </cell>
          <cell r="I836">
            <v>580599779.92124999</v>
          </cell>
        </row>
        <row r="837">
          <cell r="A837" t="str">
            <v>353JBG</v>
          </cell>
          <cell r="B837">
            <v>353</v>
          </cell>
          <cell r="C837" t="str">
            <v>JBG</v>
          </cell>
          <cell r="D837">
            <v>40324621.034999996</v>
          </cell>
          <cell r="F837" t="str">
            <v>353JBG</v>
          </cell>
          <cell r="G837">
            <v>353</v>
          </cell>
          <cell r="H837" t="str">
            <v>JBG</v>
          </cell>
          <cell r="I837">
            <v>40324621.034999996</v>
          </cell>
        </row>
        <row r="838">
          <cell r="A838" t="str">
            <v>353SG</v>
          </cell>
          <cell r="B838">
            <v>353</v>
          </cell>
          <cell r="C838" t="str">
            <v>SG</v>
          </cell>
          <cell r="D838">
            <v>952146.51</v>
          </cell>
          <cell r="F838" t="str">
            <v>353SG</v>
          </cell>
          <cell r="G838">
            <v>353</v>
          </cell>
          <cell r="H838" t="str">
            <v>SG</v>
          </cell>
          <cell r="I838">
            <v>952146.51</v>
          </cell>
        </row>
        <row r="839">
          <cell r="A839" t="str">
            <v>354CAGE</v>
          </cell>
          <cell r="B839">
            <v>354</v>
          </cell>
          <cell r="C839" t="str">
            <v>CAGE</v>
          </cell>
          <cell r="D839">
            <v>1090092324.28458</v>
          </cell>
          <cell r="F839" t="str">
            <v>354CAGE</v>
          </cell>
          <cell r="G839">
            <v>354</v>
          </cell>
          <cell r="H839" t="str">
            <v>CAGE</v>
          </cell>
          <cell r="I839">
            <v>1090092324.28458</v>
          </cell>
        </row>
        <row r="840">
          <cell r="A840" t="str">
            <v>354CAGW</v>
          </cell>
          <cell r="B840">
            <v>354</v>
          </cell>
          <cell r="C840" t="str">
            <v>CAGW</v>
          </cell>
          <cell r="D840">
            <v>169010982.570833</v>
          </cell>
          <cell r="F840" t="str">
            <v>354CAGW</v>
          </cell>
          <cell r="G840">
            <v>354</v>
          </cell>
          <cell r="H840" t="str">
            <v>CAGW</v>
          </cell>
          <cell r="I840">
            <v>169010982.570833</v>
          </cell>
        </row>
        <row r="841">
          <cell r="A841" t="str">
            <v>354JBG</v>
          </cell>
          <cell r="B841">
            <v>354</v>
          </cell>
          <cell r="C841" t="str">
            <v>JBG</v>
          </cell>
          <cell r="D841">
            <v>21750535.91</v>
          </cell>
          <cell r="F841" t="str">
            <v>354JBG</v>
          </cell>
          <cell r="G841">
            <v>354</v>
          </cell>
          <cell r="H841" t="str">
            <v>JBG</v>
          </cell>
          <cell r="I841">
            <v>21750535.91</v>
          </cell>
        </row>
        <row r="842">
          <cell r="A842" t="str">
            <v>354SG</v>
          </cell>
          <cell r="B842">
            <v>354</v>
          </cell>
          <cell r="C842" t="str">
            <v>SG</v>
          </cell>
          <cell r="D842">
            <v>123629.91</v>
          </cell>
          <cell r="F842" t="str">
            <v>354SG</v>
          </cell>
          <cell r="G842">
            <v>354</v>
          </cell>
          <cell r="H842" t="str">
            <v>SG</v>
          </cell>
          <cell r="I842">
            <v>123629.91</v>
          </cell>
        </row>
        <row r="843">
          <cell r="A843" t="str">
            <v>355CAGE</v>
          </cell>
          <cell r="B843">
            <v>355</v>
          </cell>
          <cell r="C843" t="str">
            <v>CAGE</v>
          </cell>
          <cell r="D843">
            <v>672986141.61125004</v>
          </cell>
          <cell r="F843" t="str">
            <v>355CAGE</v>
          </cell>
          <cell r="G843">
            <v>355</v>
          </cell>
          <cell r="H843" t="str">
            <v>CAGE</v>
          </cell>
          <cell r="I843">
            <v>672986141.61125004</v>
          </cell>
        </row>
        <row r="844">
          <cell r="A844" t="str">
            <v>355CAGW</v>
          </cell>
          <cell r="B844">
            <v>355</v>
          </cell>
          <cell r="C844" t="str">
            <v>CAGW</v>
          </cell>
          <cell r="D844">
            <v>280310367.98374999</v>
          </cell>
          <cell r="F844" t="str">
            <v>355CAGW</v>
          </cell>
          <cell r="G844">
            <v>355</v>
          </cell>
          <cell r="H844" t="str">
            <v>CAGW</v>
          </cell>
          <cell r="I844">
            <v>280310367.98374999</v>
          </cell>
        </row>
        <row r="845">
          <cell r="A845" t="str">
            <v>355JBG</v>
          </cell>
          <cell r="B845">
            <v>355</v>
          </cell>
          <cell r="C845" t="str">
            <v>JBG</v>
          </cell>
          <cell r="D845">
            <v>691571.70333333302</v>
          </cell>
          <cell r="F845" t="str">
            <v>355JBG</v>
          </cell>
          <cell r="G845">
            <v>355</v>
          </cell>
          <cell r="H845" t="str">
            <v>JBG</v>
          </cell>
          <cell r="I845">
            <v>691571.70333333302</v>
          </cell>
        </row>
        <row r="846">
          <cell r="A846" t="str">
            <v>355SG</v>
          </cell>
          <cell r="B846">
            <v>355</v>
          </cell>
          <cell r="C846" t="str">
            <v>SG</v>
          </cell>
          <cell r="D846">
            <v>707219.33</v>
          </cell>
          <cell r="F846" t="str">
            <v>355SG</v>
          </cell>
          <cell r="G846">
            <v>355</v>
          </cell>
          <cell r="H846" t="str">
            <v>SG</v>
          </cell>
          <cell r="I846">
            <v>707219.33</v>
          </cell>
        </row>
        <row r="847">
          <cell r="A847" t="str">
            <v>356CAGE</v>
          </cell>
          <cell r="B847">
            <v>356</v>
          </cell>
          <cell r="C847" t="str">
            <v>CAGE</v>
          </cell>
          <cell r="D847">
            <v>911836051.03333294</v>
          </cell>
          <cell r="F847" t="str">
            <v>356CAGE</v>
          </cell>
          <cell r="G847">
            <v>356</v>
          </cell>
          <cell r="H847" t="str">
            <v>CAGE</v>
          </cell>
          <cell r="I847">
            <v>911836051.03333294</v>
          </cell>
        </row>
        <row r="848">
          <cell r="A848" t="str">
            <v>356CAGW</v>
          </cell>
          <cell r="B848">
            <v>356</v>
          </cell>
          <cell r="C848" t="str">
            <v>CAGW</v>
          </cell>
          <cell r="D848">
            <v>311764922.88166702</v>
          </cell>
          <cell r="F848" t="str">
            <v>356CAGW</v>
          </cell>
          <cell r="G848">
            <v>356</v>
          </cell>
          <cell r="H848" t="str">
            <v>CAGW</v>
          </cell>
          <cell r="I848">
            <v>311764922.88166702</v>
          </cell>
        </row>
        <row r="849">
          <cell r="A849" t="str">
            <v>356JBG</v>
          </cell>
          <cell r="B849">
            <v>356</v>
          </cell>
          <cell r="C849" t="str">
            <v>JBG</v>
          </cell>
          <cell r="D849">
            <v>13943833.695833299</v>
          </cell>
          <cell r="F849" t="str">
            <v>356JBG</v>
          </cell>
          <cell r="G849">
            <v>356</v>
          </cell>
          <cell r="H849" t="str">
            <v>JBG</v>
          </cell>
          <cell r="I849">
            <v>13943833.695833299</v>
          </cell>
        </row>
        <row r="850">
          <cell r="A850" t="str">
            <v>356SG</v>
          </cell>
          <cell r="B850">
            <v>356</v>
          </cell>
          <cell r="C850" t="str">
            <v>SG</v>
          </cell>
          <cell r="D850">
            <v>1509969.63</v>
          </cell>
          <cell r="F850" t="str">
            <v>356SG</v>
          </cell>
          <cell r="G850">
            <v>356</v>
          </cell>
          <cell r="H850" t="str">
            <v>SG</v>
          </cell>
          <cell r="I850">
            <v>1509969.63</v>
          </cell>
        </row>
        <row r="851">
          <cell r="A851" t="str">
            <v>357CAGE</v>
          </cell>
          <cell r="B851">
            <v>357</v>
          </cell>
          <cell r="C851" t="str">
            <v>CAGE</v>
          </cell>
          <cell r="D851">
            <v>3346255.86</v>
          </cell>
          <cell r="F851" t="str">
            <v>357CAGE</v>
          </cell>
          <cell r="G851">
            <v>357</v>
          </cell>
          <cell r="H851" t="str">
            <v>CAGE</v>
          </cell>
          <cell r="I851">
            <v>3346255.86</v>
          </cell>
        </row>
        <row r="852">
          <cell r="A852" t="str">
            <v>357CAGW</v>
          </cell>
          <cell r="B852">
            <v>357</v>
          </cell>
          <cell r="C852" t="str">
            <v>CAGW</v>
          </cell>
          <cell r="D852">
            <v>206595.469166667</v>
          </cell>
          <cell r="F852" t="str">
            <v>357CAGW</v>
          </cell>
          <cell r="G852">
            <v>357</v>
          </cell>
          <cell r="H852" t="str">
            <v>CAGW</v>
          </cell>
          <cell r="I852">
            <v>206595.469166667</v>
          </cell>
        </row>
        <row r="853">
          <cell r="A853" t="str">
            <v>358CAGE</v>
          </cell>
          <cell r="B853">
            <v>358</v>
          </cell>
          <cell r="C853" t="str">
            <v>CAGE</v>
          </cell>
          <cell r="D853">
            <v>7728791.7400000002</v>
          </cell>
          <cell r="F853" t="str">
            <v>358CAGE</v>
          </cell>
          <cell r="G853">
            <v>358</v>
          </cell>
          <cell r="H853" t="str">
            <v>CAGE</v>
          </cell>
          <cell r="I853">
            <v>7728791.7400000002</v>
          </cell>
        </row>
        <row r="854">
          <cell r="A854" t="str">
            <v>358CAGW</v>
          </cell>
          <cell r="B854">
            <v>358</v>
          </cell>
          <cell r="C854" t="str">
            <v>CAGW</v>
          </cell>
          <cell r="D854">
            <v>306562.21999999997</v>
          </cell>
          <cell r="F854" t="str">
            <v>358CAGW</v>
          </cell>
          <cell r="G854">
            <v>358</v>
          </cell>
          <cell r="H854" t="str">
            <v>CAGW</v>
          </cell>
          <cell r="I854">
            <v>306562.21999999997</v>
          </cell>
        </row>
        <row r="855">
          <cell r="A855" t="str">
            <v>359CAGE</v>
          </cell>
          <cell r="B855">
            <v>359</v>
          </cell>
          <cell r="C855" t="str">
            <v>CAGE</v>
          </cell>
          <cell r="D855">
            <v>4861159.43</v>
          </cell>
          <cell r="F855" t="str">
            <v>359CAGE</v>
          </cell>
          <cell r="G855">
            <v>359</v>
          </cell>
          <cell r="H855" t="str">
            <v>CAGE</v>
          </cell>
          <cell r="I855">
            <v>4861159.43</v>
          </cell>
        </row>
        <row r="856">
          <cell r="A856" t="str">
            <v>359CAGW</v>
          </cell>
          <cell r="B856">
            <v>359</v>
          </cell>
          <cell r="C856" t="str">
            <v>CAGW</v>
          </cell>
          <cell r="D856">
            <v>7055228.5300000003</v>
          </cell>
          <cell r="F856" t="str">
            <v>359CAGW</v>
          </cell>
          <cell r="G856">
            <v>359</v>
          </cell>
          <cell r="H856" t="str">
            <v>CAGW</v>
          </cell>
          <cell r="I856">
            <v>7055228.5300000003</v>
          </cell>
        </row>
        <row r="857">
          <cell r="A857" t="str">
            <v>359JBG</v>
          </cell>
          <cell r="B857">
            <v>359</v>
          </cell>
          <cell r="C857" t="str">
            <v>JBG</v>
          </cell>
          <cell r="D857">
            <v>4929.3900000000003</v>
          </cell>
          <cell r="F857" t="str">
            <v>359JBG</v>
          </cell>
          <cell r="G857">
            <v>359</v>
          </cell>
          <cell r="H857" t="str">
            <v>JBG</v>
          </cell>
          <cell r="I857">
            <v>4929.3900000000003</v>
          </cell>
        </row>
        <row r="858">
          <cell r="A858" t="str">
            <v>359SG</v>
          </cell>
          <cell r="B858">
            <v>359</v>
          </cell>
          <cell r="C858" t="str">
            <v>SG</v>
          </cell>
          <cell r="D858">
            <v>15883.01</v>
          </cell>
          <cell r="F858" t="str">
            <v>359SG</v>
          </cell>
          <cell r="G858">
            <v>359</v>
          </cell>
          <cell r="H858" t="str">
            <v>SG</v>
          </cell>
          <cell r="I858">
            <v>15883.01</v>
          </cell>
        </row>
        <row r="859">
          <cell r="A859" t="str">
            <v>360CA</v>
          </cell>
          <cell r="B859">
            <v>360</v>
          </cell>
          <cell r="C859" t="str">
            <v>CA</v>
          </cell>
          <cell r="D859">
            <v>1820154.99083333</v>
          </cell>
          <cell r="F859" t="str">
            <v>360CA</v>
          </cell>
          <cell r="G859">
            <v>360</v>
          </cell>
          <cell r="H859" t="str">
            <v>CA</v>
          </cell>
          <cell r="I859">
            <v>1820154.99083333</v>
          </cell>
        </row>
        <row r="860">
          <cell r="A860" t="str">
            <v>360ID</v>
          </cell>
          <cell r="B860">
            <v>360</v>
          </cell>
          <cell r="C860" t="str">
            <v>ID</v>
          </cell>
          <cell r="D860">
            <v>1835078.0029166699</v>
          </cell>
          <cell r="F860" t="str">
            <v>360ID</v>
          </cell>
          <cell r="G860">
            <v>360</v>
          </cell>
          <cell r="H860" t="str">
            <v>ID</v>
          </cell>
          <cell r="I860">
            <v>1835078.0029166699</v>
          </cell>
        </row>
        <row r="861">
          <cell r="A861" t="str">
            <v>360OR</v>
          </cell>
          <cell r="B861">
            <v>360</v>
          </cell>
          <cell r="C861" t="str">
            <v>OR</v>
          </cell>
          <cell r="D861">
            <v>14183782.412916699</v>
          </cell>
          <cell r="F861" t="str">
            <v>360OR</v>
          </cell>
          <cell r="G861">
            <v>360</v>
          </cell>
          <cell r="H861" t="str">
            <v>OR</v>
          </cell>
          <cell r="I861">
            <v>14183782.412916699</v>
          </cell>
        </row>
        <row r="862">
          <cell r="A862" t="str">
            <v>360UT</v>
          </cell>
          <cell r="B862">
            <v>360</v>
          </cell>
          <cell r="C862" t="str">
            <v>UT</v>
          </cell>
          <cell r="D862">
            <v>37146585.450000003</v>
          </cell>
          <cell r="F862" t="str">
            <v>360UT</v>
          </cell>
          <cell r="G862">
            <v>360</v>
          </cell>
          <cell r="H862" t="str">
            <v>UT</v>
          </cell>
          <cell r="I862">
            <v>37146585.450000003</v>
          </cell>
        </row>
        <row r="863">
          <cell r="A863" t="str">
            <v>360WA</v>
          </cell>
          <cell r="B863">
            <v>360</v>
          </cell>
          <cell r="C863" t="str">
            <v>WA</v>
          </cell>
          <cell r="D863">
            <v>1867618.8983333299</v>
          </cell>
          <cell r="F863" t="str">
            <v>360WA</v>
          </cell>
          <cell r="G863">
            <v>360</v>
          </cell>
          <cell r="H863" t="str">
            <v>WA</v>
          </cell>
          <cell r="I863">
            <v>1867618.8983333299</v>
          </cell>
        </row>
        <row r="864">
          <cell r="A864" t="str">
            <v>360WYP</v>
          </cell>
          <cell r="B864">
            <v>360</v>
          </cell>
          <cell r="C864" t="str">
            <v>WYP</v>
          </cell>
          <cell r="D864">
            <v>2842264.64</v>
          </cell>
          <cell r="F864" t="str">
            <v>360WYP</v>
          </cell>
          <cell r="G864">
            <v>360</v>
          </cell>
          <cell r="H864" t="str">
            <v>WYP</v>
          </cell>
          <cell r="I864">
            <v>2842264.64</v>
          </cell>
        </row>
        <row r="865">
          <cell r="A865" t="str">
            <v>360WYU</v>
          </cell>
          <cell r="B865">
            <v>360</v>
          </cell>
          <cell r="C865" t="str">
            <v>WYU</v>
          </cell>
          <cell r="D865">
            <v>4065497.66</v>
          </cell>
          <cell r="F865" t="str">
            <v>360WYU</v>
          </cell>
          <cell r="G865">
            <v>360</v>
          </cell>
          <cell r="H865" t="str">
            <v>WYU</v>
          </cell>
          <cell r="I865">
            <v>4065497.66</v>
          </cell>
        </row>
        <row r="866">
          <cell r="A866" t="str">
            <v>361CA</v>
          </cell>
          <cell r="B866">
            <v>361</v>
          </cell>
          <cell r="C866" t="str">
            <v>CA</v>
          </cell>
          <cell r="D866">
            <v>5188026.8791666701</v>
          </cell>
          <cell r="F866" t="str">
            <v>361CA</v>
          </cell>
          <cell r="G866">
            <v>361</v>
          </cell>
          <cell r="H866" t="str">
            <v>CA</v>
          </cell>
          <cell r="I866">
            <v>5188026.8791666701</v>
          </cell>
        </row>
        <row r="867">
          <cell r="A867" t="str">
            <v>361ID</v>
          </cell>
          <cell r="B867">
            <v>361</v>
          </cell>
          <cell r="C867" t="str">
            <v>ID</v>
          </cell>
          <cell r="D867">
            <v>2985440.1462500002</v>
          </cell>
          <cell r="F867" t="str">
            <v>361ID</v>
          </cell>
          <cell r="G867">
            <v>361</v>
          </cell>
          <cell r="H867" t="str">
            <v>ID</v>
          </cell>
          <cell r="I867">
            <v>2985440.1462500002</v>
          </cell>
        </row>
        <row r="868">
          <cell r="A868" t="str">
            <v>361OR</v>
          </cell>
          <cell r="B868">
            <v>361</v>
          </cell>
          <cell r="C868" t="str">
            <v>OR</v>
          </cell>
          <cell r="D868">
            <v>31826430.030000001</v>
          </cell>
          <cell r="F868" t="str">
            <v>361OR</v>
          </cell>
          <cell r="G868">
            <v>361</v>
          </cell>
          <cell r="H868" t="str">
            <v>OR</v>
          </cell>
          <cell r="I868">
            <v>31826430.030000001</v>
          </cell>
        </row>
        <row r="869">
          <cell r="A869" t="str">
            <v>361UT</v>
          </cell>
          <cell r="B869">
            <v>361</v>
          </cell>
          <cell r="C869" t="str">
            <v>UT</v>
          </cell>
          <cell r="D869">
            <v>57595930.326666698</v>
          </cell>
          <cell r="F869" t="str">
            <v>361UT</v>
          </cell>
          <cell r="G869">
            <v>361</v>
          </cell>
          <cell r="H869" t="str">
            <v>UT</v>
          </cell>
          <cell r="I869">
            <v>57595930.326666698</v>
          </cell>
        </row>
        <row r="870">
          <cell r="A870" t="str">
            <v>361WA</v>
          </cell>
          <cell r="B870">
            <v>361</v>
          </cell>
          <cell r="C870" t="str">
            <v>WA</v>
          </cell>
          <cell r="D870">
            <v>5352850.8408333296</v>
          </cell>
          <cell r="F870" t="str">
            <v>361WA</v>
          </cell>
          <cell r="G870">
            <v>361</v>
          </cell>
          <cell r="H870" t="str">
            <v>WA</v>
          </cell>
          <cell r="I870">
            <v>5352850.8408333296</v>
          </cell>
        </row>
        <row r="871">
          <cell r="A871" t="str">
            <v>361WYP</v>
          </cell>
          <cell r="B871">
            <v>361</v>
          </cell>
          <cell r="C871" t="str">
            <v>WYP</v>
          </cell>
          <cell r="D871">
            <v>12232585.466250001</v>
          </cell>
          <cell r="F871" t="str">
            <v>361WYP</v>
          </cell>
          <cell r="G871">
            <v>361</v>
          </cell>
          <cell r="H871" t="str">
            <v>WYP</v>
          </cell>
          <cell r="I871">
            <v>12232585.466250001</v>
          </cell>
        </row>
        <row r="872">
          <cell r="A872" t="str">
            <v>361WYU</v>
          </cell>
          <cell r="B872">
            <v>361</v>
          </cell>
          <cell r="C872" t="str">
            <v>WYU</v>
          </cell>
          <cell r="D872">
            <v>4811675.32</v>
          </cell>
          <cell r="F872" t="str">
            <v>361WYU</v>
          </cell>
          <cell r="G872">
            <v>361</v>
          </cell>
          <cell r="H872" t="str">
            <v>WYU</v>
          </cell>
          <cell r="I872">
            <v>4811675.32</v>
          </cell>
        </row>
        <row r="873">
          <cell r="A873" t="str">
            <v>362CA</v>
          </cell>
          <cell r="B873">
            <v>362</v>
          </cell>
          <cell r="C873" t="str">
            <v>CA</v>
          </cell>
          <cell r="D873">
            <v>29768515.785833299</v>
          </cell>
          <cell r="F873" t="str">
            <v>362CA</v>
          </cell>
          <cell r="G873">
            <v>362</v>
          </cell>
          <cell r="H873" t="str">
            <v>CA</v>
          </cell>
          <cell r="I873">
            <v>29768515.785833299</v>
          </cell>
        </row>
        <row r="874">
          <cell r="A874" t="str">
            <v>362ID</v>
          </cell>
          <cell r="B874">
            <v>362</v>
          </cell>
          <cell r="C874" t="str">
            <v>ID</v>
          </cell>
          <cell r="D874">
            <v>35183341.28125</v>
          </cell>
          <cell r="F874" t="str">
            <v>362ID</v>
          </cell>
          <cell r="G874">
            <v>362</v>
          </cell>
          <cell r="H874" t="str">
            <v>ID</v>
          </cell>
          <cell r="I874">
            <v>35183341.28125</v>
          </cell>
        </row>
        <row r="875">
          <cell r="A875" t="str">
            <v>362OR</v>
          </cell>
          <cell r="B875">
            <v>362</v>
          </cell>
          <cell r="C875" t="str">
            <v>OR</v>
          </cell>
          <cell r="D875">
            <v>256017266.23374999</v>
          </cell>
          <cell r="F875" t="str">
            <v>362OR</v>
          </cell>
          <cell r="G875">
            <v>362</v>
          </cell>
          <cell r="H875" t="str">
            <v>OR</v>
          </cell>
          <cell r="I875">
            <v>256017266.23374999</v>
          </cell>
        </row>
        <row r="876">
          <cell r="A876" t="str">
            <v>362UT</v>
          </cell>
          <cell r="B876">
            <v>362</v>
          </cell>
          <cell r="C876" t="str">
            <v>UT</v>
          </cell>
          <cell r="D876">
            <v>481258650.70375001</v>
          </cell>
          <cell r="F876" t="str">
            <v>362UT</v>
          </cell>
          <cell r="G876">
            <v>362</v>
          </cell>
          <cell r="H876" t="str">
            <v>UT</v>
          </cell>
          <cell r="I876">
            <v>481258650.70375001</v>
          </cell>
        </row>
        <row r="877">
          <cell r="A877" t="str">
            <v>362WA</v>
          </cell>
          <cell r="B877">
            <v>362</v>
          </cell>
          <cell r="C877" t="str">
            <v>WA</v>
          </cell>
          <cell r="D877">
            <v>73441693.982083306</v>
          </cell>
          <cell r="F877" t="str">
            <v>362WA</v>
          </cell>
          <cell r="G877">
            <v>362</v>
          </cell>
          <cell r="H877" t="str">
            <v>WA</v>
          </cell>
          <cell r="I877">
            <v>73441693.982083306</v>
          </cell>
        </row>
        <row r="878">
          <cell r="A878" t="str">
            <v>362WYP</v>
          </cell>
          <cell r="B878">
            <v>362</v>
          </cell>
          <cell r="C878" t="str">
            <v>WYP</v>
          </cell>
          <cell r="D878">
            <v>118882144.005417</v>
          </cell>
          <cell r="F878" t="str">
            <v>362WYP</v>
          </cell>
          <cell r="G878">
            <v>362</v>
          </cell>
          <cell r="H878" t="str">
            <v>WYP</v>
          </cell>
          <cell r="I878">
            <v>118882144.005417</v>
          </cell>
        </row>
        <row r="879">
          <cell r="A879" t="str">
            <v>362WYU</v>
          </cell>
          <cell r="B879">
            <v>362</v>
          </cell>
          <cell r="C879" t="str">
            <v>WYU</v>
          </cell>
          <cell r="D879">
            <v>18475836.884166699</v>
          </cell>
          <cell r="F879" t="str">
            <v>362WYU</v>
          </cell>
          <cell r="G879">
            <v>362</v>
          </cell>
          <cell r="H879" t="str">
            <v>WYU</v>
          </cell>
          <cell r="I879">
            <v>18475836.884166699</v>
          </cell>
        </row>
        <row r="880">
          <cell r="A880" t="str">
            <v>364CA</v>
          </cell>
          <cell r="B880">
            <v>364</v>
          </cell>
          <cell r="C880" t="str">
            <v>CA</v>
          </cell>
          <cell r="D880">
            <v>67915571.0591667</v>
          </cell>
          <cell r="F880" t="str">
            <v>364CA</v>
          </cell>
          <cell r="G880">
            <v>364</v>
          </cell>
          <cell r="H880" t="str">
            <v>CA</v>
          </cell>
          <cell r="I880">
            <v>67915571.0591667</v>
          </cell>
        </row>
        <row r="881">
          <cell r="A881" t="str">
            <v>364ID</v>
          </cell>
          <cell r="B881">
            <v>364</v>
          </cell>
          <cell r="C881" t="str">
            <v>ID</v>
          </cell>
          <cell r="D881">
            <v>91096971.675416693</v>
          </cell>
          <cell r="F881" t="str">
            <v>364ID</v>
          </cell>
          <cell r="G881">
            <v>364</v>
          </cell>
          <cell r="H881" t="str">
            <v>ID</v>
          </cell>
          <cell r="I881">
            <v>91096971.675416693</v>
          </cell>
        </row>
        <row r="882">
          <cell r="A882" t="str">
            <v>364OR</v>
          </cell>
          <cell r="B882">
            <v>364</v>
          </cell>
          <cell r="C882" t="str">
            <v>OR</v>
          </cell>
          <cell r="D882">
            <v>389616569.36916697</v>
          </cell>
          <cell r="F882" t="str">
            <v>364OR</v>
          </cell>
          <cell r="G882">
            <v>364</v>
          </cell>
          <cell r="H882" t="str">
            <v>OR</v>
          </cell>
          <cell r="I882">
            <v>389616569.36916697</v>
          </cell>
        </row>
        <row r="883">
          <cell r="A883" t="str">
            <v>364UT</v>
          </cell>
          <cell r="B883">
            <v>364</v>
          </cell>
          <cell r="C883" t="str">
            <v>UT</v>
          </cell>
          <cell r="D883">
            <v>392733339.96958297</v>
          </cell>
          <cell r="F883" t="str">
            <v>364UT</v>
          </cell>
          <cell r="G883">
            <v>364</v>
          </cell>
          <cell r="H883" t="str">
            <v>UT</v>
          </cell>
          <cell r="I883">
            <v>392733339.96958297</v>
          </cell>
        </row>
        <row r="884">
          <cell r="A884" t="str">
            <v>364WA</v>
          </cell>
          <cell r="B884">
            <v>364</v>
          </cell>
          <cell r="C884" t="str">
            <v>WA</v>
          </cell>
          <cell r="D884">
            <v>109312458.738333</v>
          </cell>
          <cell r="F884" t="str">
            <v>364WA</v>
          </cell>
          <cell r="G884">
            <v>364</v>
          </cell>
          <cell r="H884" t="str">
            <v>WA</v>
          </cell>
          <cell r="I884">
            <v>109312458.738333</v>
          </cell>
        </row>
        <row r="885">
          <cell r="A885" t="str">
            <v>364WYP</v>
          </cell>
          <cell r="B885">
            <v>364</v>
          </cell>
          <cell r="C885" t="str">
            <v>WYP</v>
          </cell>
          <cell r="D885">
            <v>133233569.899167</v>
          </cell>
          <cell r="F885" t="str">
            <v>364WYP</v>
          </cell>
          <cell r="G885">
            <v>364</v>
          </cell>
          <cell r="H885" t="str">
            <v>WYP</v>
          </cell>
          <cell r="I885">
            <v>133233569.899167</v>
          </cell>
        </row>
        <row r="886">
          <cell r="A886" t="str">
            <v>364WYU</v>
          </cell>
          <cell r="B886">
            <v>364</v>
          </cell>
          <cell r="C886" t="str">
            <v>WYU</v>
          </cell>
          <cell r="D886">
            <v>28115307.387499999</v>
          </cell>
          <cell r="F886" t="str">
            <v>364WYU</v>
          </cell>
          <cell r="G886">
            <v>364</v>
          </cell>
          <cell r="H886" t="str">
            <v>WYU</v>
          </cell>
          <cell r="I886">
            <v>28115307.387499999</v>
          </cell>
        </row>
        <row r="887">
          <cell r="A887" t="str">
            <v>365CA</v>
          </cell>
          <cell r="B887">
            <v>365</v>
          </cell>
          <cell r="C887" t="str">
            <v>CA</v>
          </cell>
          <cell r="D887">
            <v>35820428.285833299</v>
          </cell>
          <cell r="F887" t="str">
            <v>365CA</v>
          </cell>
          <cell r="G887">
            <v>365</v>
          </cell>
          <cell r="H887" t="str">
            <v>CA</v>
          </cell>
          <cell r="I887">
            <v>35820428.285833299</v>
          </cell>
        </row>
        <row r="888">
          <cell r="A888" t="str">
            <v>365ID</v>
          </cell>
          <cell r="B888">
            <v>365</v>
          </cell>
          <cell r="C888" t="str">
            <v>ID</v>
          </cell>
          <cell r="D888">
            <v>39121972.117916703</v>
          </cell>
          <cell r="F888" t="str">
            <v>365ID</v>
          </cell>
          <cell r="G888">
            <v>365</v>
          </cell>
          <cell r="H888" t="str">
            <v>ID</v>
          </cell>
          <cell r="I888">
            <v>39121972.117916703</v>
          </cell>
        </row>
        <row r="889">
          <cell r="A889" t="str">
            <v>365OR</v>
          </cell>
          <cell r="B889">
            <v>365</v>
          </cell>
          <cell r="C889" t="str">
            <v>OR</v>
          </cell>
          <cell r="D889">
            <v>268416679.70375001</v>
          </cell>
          <cell r="F889" t="str">
            <v>365OR</v>
          </cell>
          <cell r="G889">
            <v>365</v>
          </cell>
          <cell r="H889" t="str">
            <v>OR</v>
          </cell>
          <cell r="I889">
            <v>268416679.70375001</v>
          </cell>
        </row>
        <row r="890">
          <cell r="A890" t="str">
            <v>365UT</v>
          </cell>
          <cell r="B890">
            <v>365</v>
          </cell>
          <cell r="C890" t="str">
            <v>UT</v>
          </cell>
          <cell r="D890">
            <v>241092723.63499999</v>
          </cell>
          <cell r="F890" t="str">
            <v>365UT</v>
          </cell>
          <cell r="G890">
            <v>365</v>
          </cell>
          <cell r="H890" t="str">
            <v>UT</v>
          </cell>
          <cell r="I890">
            <v>241092723.63499999</v>
          </cell>
        </row>
        <row r="891">
          <cell r="A891" t="str">
            <v>365WA</v>
          </cell>
          <cell r="B891">
            <v>365</v>
          </cell>
          <cell r="C891" t="str">
            <v>WA</v>
          </cell>
          <cell r="D891">
            <v>73536936.204583302</v>
          </cell>
          <cell r="F891" t="str">
            <v>365WA</v>
          </cell>
          <cell r="G891">
            <v>365</v>
          </cell>
          <cell r="H891" t="str">
            <v>WA</v>
          </cell>
          <cell r="I891">
            <v>73536936.204583302</v>
          </cell>
        </row>
        <row r="892">
          <cell r="A892" t="str">
            <v>365WYP</v>
          </cell>
          <cell r="B892">
            <v>365</v>
          </cell>
          <cell r="C892" t="str">
            <v>WYP</v>
          </cell>
          <cell r="D892">
            <v>99537371.989166707</v>
          </cell>
          <cell r="F892" t="str">
            <v>365WYP</v>
          </cell>
          <cell r="G892">
            <v>365</v>
          </cell>
          <cell r="H892" t="str">
            <v>WYP</v>
          </cell>
          <cell r="I892">
            <v>99537371.989166707</v>
          </cell>
        </row>
        <row r="893">
          <cell r="A893" t="str">
            <v>365WYU</v>
          </cell>
          <cell r="B893">
            <v>365</v>
          </cell>
          <cell r="C893" t="str">
            <v>WYU</v>
          </cell>
          <cell r="D893">
            <v>13939287.1</v>
          </cell>
          <cell r="F893" t="str">
            <v>365WYU</v>
          </cell>
          <cell r="G893">
            <v>365</v>
          </cell>
          <cell r="H893" t="str">
            <v>WYU</v>
          </cell>
          <cell r="I893">
            <v>13939287.1</v>
          </cell>
        </row>
        <row r="894">
          <cell r="A894" t="str">
            <v>366CA</v>
          </cell>
          <cell r="B894">
            <v>366</v>
          </cell>
          <cell r="C894" t="str">
            <v>CA</v>
          </cell>
          <cell r="D894">
            <v>17994330.770833299</v>
          </cell>
          <cell r="F894" t="str">
            <v>366CA</v>
          </cell>
          <cell r="G894">
            <v>366</v>
          </cell>
          <cell r="H894" t="str">
            <v>CA</v>
          </cell>
          <cell r="I894">
            <v>17994330.770833299</v>
          </cell>
        </row>
        <row r="895">
          <cell r="A895" t="str">
            <v>366ID</v>
          </cell>
          <cell r="B895">
            <v>366</v>
          </cell>
          <cell r="C895" t="str">
            <v>ID</v>
          </cell>
          <cell r="D895">
            <v>10313791.695833299</v>
          </cell>
          <cell r="F895" t="str">
            <v>366ID</v>
          </cell>
          <cell r="G895">
            <v>366</v>
          </cell>
          <cell r="H895" t="str">
            <v>ID</v>
          </cell>
          <cell r="I895">
            <v>10313791.695833299</v>
          </cell>
        </row>
        <row r="896">
          <cell r="A896" t="str">
            <v>366OR</v>
          </cell>
          <cell r="B896">
            <v>366</v>
          </cell>
          <cell r="C896" t="str">
            <v>OR</v>
          </cell>
          <cell r="D896">
            <v>96666420.010833293</v>
          </cell>
          <cell r="F896" t="str">
            <v>366OR</v>
          </cell>
          <cell r="G896">
            <v>366</v>
          </cell>
          <cell r="H896" t="str">
            <v>OR</v>
          </cell>
          <cell r="I896">
            <v>96666420.010833293</v>
          </cell>
        </row>
        <row r="897">
          <cell r="A897" t="str">
            <v>366UT</v>
          </cell>
          <cell r="B897">
            <v>366</v>
          </cell>
          <cell r="C897" t="str">
            <v>UT</v>
          </cell>
          <cell r="D897">
            <v>209193763.62208301</v>
          </cell>
          <cell r="F897" t="str">
            <v>366UT</v>
          </cell>
          <cell r="G897">
            <v>366</v>
          </cell>
          <cell r="H897" t="str">
            <v>UT</v>
          </cell>
          <cell r="I897">
            <v>209193763.62208301</v>
          </cell>
        </row>
        <row r="898">
          <cell r="A898" t="str">
            <v>366WA</v>
          </cell>
          <cell r="B898">
            <v>366</v>
          </cell>
          <cell r="C898" t="str">
            <v>WA</v>
          </cell>
          <cell r="D898">
            <v>18725344.276666701</v>
          </cell>
          <cell r="F898" t="str">
            <v>366WA</v>
          </cell>
          <cell r="G898">
            <v>366</v>
          </cell>
          <cell r="H898" t="str">
            <v>WA</v>
          </cell>
          <cell r="I898">
            <v>18725344.276666701</v>
          </cell>
        </row>
        <row r="899">
          <cell r="A899" t="str">
            <v>366WYP</v>
          </cell>
          <cell r="B899">
            <v>366</v>
          </cell>
          <cell r="C899" t="str">
            <v>WYP</v>
          </cell>
          <cell r="D899">
            <v>24299720.233750001</v>
          </cell>
          <cell r="F899" t="str">
            <v>366WYP</v>
          </cell>
          <cell r="G899">
            <v>366</v>
          </cell>
          <cell r="H899" t="str">
            <v>WYP</v>
          </cell>
          <cell r="I899">
            <v>24299720.233750001</v>
          </cell>
        </row>
        <row r="900">
          <cell r="A900" t="str">
            <v>366WYU</v>
          </cell>
          <cell r="B900">
            <v>366</v>
          </cell>
          <cell r="C900" t="str">
            <v>WYU</v>
          </cell>
          <cell r="D900">
            <v>5023530.4570833296</v>
          </cell>
          <cell r="F900" t="str">
            <v>366WYU</v>
          </cell>
          <cell r="G900">
            <v>366</v>
          </cell>
          <cell r="H900" t="str">
            <v>WYU</v>
          </cell>
          <cell r="I900">
            <v>5023530.4570833296</v>
          </cell>
        </row>
        <row r="901">
          <cell r="A901" t="str">
            <v>367CA</v>
          </cell>
          <cell r="B901">
            <v>367</v>
          </cell>
          <cell r="C901" t="str">
            <v>CA</v>
          </cell>
          <cell r="D901">
            <v>20215525.071666699</v>
          </cell>
          <cell r="F901" t="str">
            <v>367CA</v>
          </cell>
          <cell r="G901">
            <v>367</v>
          </cell>
          <cell r="H901" t="str">
            <v>CA</v>
          </cell>
          <cell r="I901">
            <v>20215525.071666699</v>
          </cell>
        </row>
        <row r="902">
          <cell r="A902" t="str">
            <v>367ID</v>
          </cell>
          <cell r="B902">
            <v>367</v>
          </cell>
          <cell r="C902" t="str">
            <v>ID</v>
          </cell>
          <cell r="D902">
            <v>28652053.081666701</v>
          </cell>
          <cell r="F902" t="str">
            <v>367ID</v>
          </cell>
          <cell r="G902">
            <v>367</v>
          </cell>
          <cell r="H902" t="str">
            <v>ID</v>
          </cell>
          <cell r="I902">
            <v>28652053.081666701</v>
          </cell>
        </row>
        <row r="903">
          <cell r="A903" t="str">
            <v>367OR</v>
          </cell>
          <cell r="B903">
            <v>367</v>
          </cell>
          <cell r="C903" t="str">
            <v>OR</v>
          </cell>
          <cell r="D903">
            <v>187712850.78541699</v>
          </cell>
          <cell r="F903" t="str">
            <v>367OR</v>
          </cell>
          <cell r="G903">
            <v>367</v>
          </cell>
          <cell r="H903" t="str">
            <v>OR</v>
          </cell>
          <cell r="I903">
            <v>187712850.78541699</v>
          </cell>
        </row>
        <row r="904">
          <cell r="A904" t="str">
            <v>367UT</v>
          </cell>
          <cell r="B904">
            <v>367</v>
          </cell>
          <cell r="C904" t="str">
            <v>UT</v>
          </cell>
          <cell r="D904">
            <v>562916220.61916697</v>
          </cell>
          <cell r="F904" t="str">
            <v>367UT</v>
          </cell>
          <cell r="G904">
            <v>367</v>
          </cell>
          <cell r="H904" t="str">
            <v>UT</v>
          </cell>
          <cell r="I904">
            <v>562916220.61916697</v>
          </cell>
        </row>
        <row r="905">
          <cell r="A905" t="str">
            <v>367WA</v>
          </cell>
          <cell r="B905">
            <v>367</v>
          </cell>
          <cell r="C905" t="str">
            <v>WA</v>
          </cell>
          <cell r="D905">
            <v>28835890.801666699</v>
          </cell>
          <cell r="F905" t="str">
            <v>367WA</v>
          </cell>
          <cell r="G905">
            <v>367</v>
          </cell>
          <cell r="H905" t="str">
            <v>WA</v>
          </cell>
          <cell r="I905">
            <v>28835890.801666699</v>
          </cell>
        </row>
        <row r="906">
          <cell r="A906" t="str">
            <v>367WYP</v>
          </cell>
          <cell r="B906">
            <v>367</v>
          </cell>
          <cell r="C906" t="str">
            <v>WYP</v>
          </cell>
          <cell r="D906">
            <v>45801377.956249997</v>
          </cell>
          <cell r="F906" t="str">
            <v>367WYP</v>
          </cell>
          <cell r="G906">
            <v>367</v>
          </cell>
          <cell r="H906" t="str">
            <v>WYP</v>
          </cell>
          <cell r="I906">
            <v>45801377.956249997</v>
          </cell>
        </row>
        <row r="907">
          <cell r="A907" t="str">
            <v>367WYU</v>
          </cell>
          <cell r="B907">
            <v>367</v>
          </cell>
          <cell r="C907" t="str">
            <v>WYU</v>
          </cell>
          <cell r="D907">
            <v>18435791.76125</v>
          </cell>
          <cell r="F907" t="str">
            <v>367WYU</v>
          </cell>
          <cell r="G907">
            <v>367</v>
          </cell>
          <cell r="H907" t="str">
            <v>WYU</v>
          </cell>
          <cell r="I907">
            <v>18435791.76125</v>
          </cell>
        </row>
        <row r="908">
          <cell r="A908" t="str">
            <v>368CA</v>
          </cell>
          <cell r="B908">
            <v>368</v>
          </cell>
          <cell r="C908" t="str">
            <v>CA</v>
          </cell>
          <cell r="D908">
            <v>54532409.9645833</v>
          </cell>
          <cell r="F908" t="str">
            <v>368CA</v>
          </cell>
          <cell r="G908">
            <v>368</v>
          </cell>
          <cell r="H908" t="str">
            <v>CA</v>
          </cell>
          <cell r="I908">
            <v>54532409.9645833</v>
          </cell>
        </row>
        <row r="909">
          <cell r="A909" t="str">
            <v>368ID</v>
          </cell>
          <cell r="B909">
            <v>368</v>
          </cell>
          <cell r="C909" t="str">
            <v>ID</v>
          </cell>
          <cell r="D909">
            <v>83427910.119583294</v>
          </cell>
          <cell r="F909" t="str">
            <v>368ID</v>
          </cell>
          <cell r="G909">
            <v>368</v>
          </cell>
          <cell r="H909" t="str">
            <v>ID</v>
          </cell>
          <cell r="I909">
            <v>83427910.119583294</v>
          </cell>
        </row>
        <row r="910">
          <cell r="A910" t="str">
            <v>368OR</v>
          </cell>
          <cell r="B910">
            <v>368</v>
          </cell>
          <cell r="C910" t="str">
            <v>OR</v>
          </cell>
          <cell r="D910">
            <v>455434054.82791698</v>
          </cell>
          <cell r="F910" t="str">
            <v>368OR</v>
          </cell>
          <cell r="G910">
            <v>368</v>
          </cell>
          <cell r="H910" t="str">
            <v>OR</v>
          </cell>
          <cell r="I910">
            <v>455434054.82791698</v>
          </cell>
        </row>
        <row r="911">
          <cell r="A911" t="str">
            <v>368UT</v>
          </cell>
          <cell r="B911">
            <v>368</v>
          </cell>
          <cell r="C911" t="str">
            <v>UT</v>
          </cell>
          <cell r="D911">
            <v>547654867.80999994</v>
          </cell>
          <cell r="F911" t="str">
            <v>368UT</v>
          </cell>
          <cell r="G911">
            <v>368</v>
          </cell>
          <cell r="H911" t="str">
            <v>UT</v>
          </cell>
          <cell r="I911">
            <v>547654867.80999994</v>
          </cell>
        </row>
        <row r="912">
          <cell r="A912" t="str">
            <v>368WA</v>
          </cell>
          <cell r="B912">
            <v>368</v>
          </cell>
          <cell r="C912" t="str">
            <v>WA</v>
          </cell>
          <cell r="D912">
            <v>114594634.652917</v>
          </cell>
          <cell r="F912" t="str">
            <v>368WA</v>
          </cell>
          <cell r="G912">
            <v>368</v>
          </cell>
          <cell r="H912" t="str">
            <v>WA</v>
          </cell>
          <cell r="I912">
            <v>114594634.652917</v>
          </cell>
        </row>
        <row r="913">
          <cell r="A913" t="str">
            <v>368WYP</v>
          </cell>
          <cell r="B913">
            <v>368</v>
          </cell>
          <cell r="C913" t="str">
            <v>WYP</v>
          </cell>
          <cell r="D913">
            <v>109067373.59875</v>
          </cell>
          <cell r="F913" t="str">
            <v>368WYP</v>
          </cell>
          <cell r="G913">
            <v>368</v>
          </cell>
          <cell r="H913" t="str">
            <v>WYP</v>
          </cell>
          <cell r="I913">
            <v>109067373.59875</v>
          </cell>
        </row>
        <row r="914">
          <cell r="A914" t="str">
            <v>368WYU</v>
          </cell>
          <cell r="B914">
            <v>368</v>
          </cell>
          <cell r="C914" t="str">
            <v>WYU</v>
          </cell>
          <cell r="D914">
            <v>15458177.081666701</v>
          </cell>
          <cell r="F914" t="str">
            <v>368WYU</v>
          </cell>
          <cell r="G914">
            <v>368</v>
          </cell>
          <cell r="H914" t="str">
            <v>WYU</v>
          </cell>
          <cell r="I914">
            <v>15458177.081666701</v>
          </cell>
        </row>
        <row r="915">
          <cell r="A915" t="str">
            <v>369CA</v>
          </cell>
          <cell r="B915">
            <v>369</v>
          </cell>
          <cell r="C915" t="str">
            <v>CA</v>
          </cell>
          <cell r="D915">
            <v>26925661.966666698</v>
          </cell>
          <cell r="F915" t="str">
            <v>369CA</v>
          </cell>
          <cell r="G915">
            <v>369</v>
          </cell>
          <cell r="H915" t="str">
            <v>CA</v>
          </cell>
          <cell r="I915">
            <v>26925661.966666698</v>
          </cell>
        </row>
        <row r="916">
          <cell r="A916" t="str">
            <v>369ID</v>
          </cell>
          <cell r="B916">
            <v>369</v>
          </cell>
          <cell r="C916" t="str">
            <v>ID</v>
          </cell>
          <cell r="D916">
            <v>42571430.719583303</v>
          </cell>
          <cell r="F916" t="str">
            <v>369ID</v>
          </cell>
          <cell r="G916">
            <v>369</v>
          </cell>
          <cell r="H916" t="str">
            <v>ID</v>
          </cell>
          <cell r="I916">
            <v>42571430.719583303</v>
          </cell>
        </row>
        <row r="917">
          <cell r="A917" t="str">
            <v>369OR</v>
          </cell>
          <cell r="B917">
            <v>369</v>
          </cell>
          <cell r="C917" t="str">
            <v>OR</v>
          </cell>
          <cell r="D917">
            <v>291922620.77125001</v>
          </cell>
          <cell r="F917" t="str">
            <v>369OR</v>
          </cell>
          <cell r="G917">
            <v>369</v>
          </cell>
          <cell r="H917" t="str">
            <v>OR</v>
          </cell>
          <cell r="I917">
            <v>291922620.77125001</v>
          </cell>
        </row>
        <row r="918">
          <cell r="A918" t="str">
            <v>369UT</v>
          </cell>
          <cell r="B918">
            <v>369</v>
          </cell>
          <cell r="C918" t="str">
            <v>UT</v>
          </cell>
          <cell r="D918">
            <v>324490702.71291697</v>
          </cell>
          <cell r="F918" t="str">
            <v>369UT</v>
          </cell>
          <cell r="G918">
            <v>369</v>
          </cell>
          <cell r="H918" t="str">
            <v>UT</v>
          </cell>
          <cell r="I918">
            <v>324490702.71291697</v>
          </cell>
        </row>
        <row r="919">
          <cell r="A919" t="str">
            <v>369WA</v>
          </cell>
          <cell r="B919">
            <v>369</v>
          </cell>
          <cell r="C919" t="str">
            <v>WA</v>
          </cell>
          <cell r="D919">
            <v>65667255.41375</v>
          </cell>
          <cell r="F919" t="str">
            <v>369WA</v>
          </cell>
          <cell r="G919">
            <v>369</v>
          </cell>
          <cell r="H919" t="str">
            <v>WA</v>
          </cell>
          <cell r="I919">
            <v>65667255.41375</v>
          </cell>
        </row>
        <row r="920">
          <cell r="A920" t="str">
            <v>369WYP</v>
          </cell>
          <cell r="B920">
            <v>369</v>
          </cell>
          <cell r="C920" t="str">
            <v>WYP</v>
          </cell>
          <cell r="D920">
            <v>51660461.879583299</v>
          </cell>
          <cell r="F920" t="str">
            <v>369WYP</v>
          </cell>
          <cell r="G920">
            <v>369</v>
          </cell>
          <cell r="H920" t="str">
            <v>WYP</v>
          </cell>
          <cell r="I920">
            <v>51660461.879583299</v>
          </cell>
        </row>
        <row r="921">
          <cell r="A921" t="str">
            <v>369WYU</v>
          </cell>
          <cell r="B921">
            <v>369</v>
          </cell>
          <cell r="C921" t="str">
            <v>WYU</v>
          </cell>
          <cell r="D921">
            <v>15118851.546250001</v>
          </cell>
          <cell r="F921" t="str">
            <v>369WYU</v>
          </cell>
          <cell r="G921">
            <v>369</v>
          </cell>
          <cell r="H921" t="str">
            <v>WYU</v>
          </cell>
          <cell r="I921">
            <v>15118851.546250001</v>
          </cell>
        </row>
        <row r="922">
          <cell r="A922" t="str">
            <v>370CA</v>
          </cell>
          <cell r="B922">
            <v>370</v>
          </cell>
          <cell r="C922" t="str">
            <v>CA</v>
          </cell>
          <cell r="D922">
            <v>6890210.0412499998</v>
          </cell>
          <cell r="F922" t="str">
            <v>370CA</v>
          </cell>
          <cell r="G922">
            <v>370</v>
          </cell>
          <cell r="H922" t="str">
            <v>CA</v>
          </cell>
          <cell r="I922">
            <v>6890210.0412499998</v>
          </cell>
        </row>
        <row r="923">
          <cell r="A923" t="str">
            <v>370ID</v>
          </cell>
          <cell r="B923">
            <v>370</v>
          </cell>
          <cell r="C923" t="str">
            <v>ID</v>
          </cell>
          <cell r="D923">
            <v>16089372.0975</v>
          </cell>
          <cell r="F923" t="str">
            <v>370ID</v>
          </cell>
          <cell r="G923">
            <v>370</v>
          </cell>
          <cell r="H923" t="str">
            <v>ID</v>
          </cell>
          <cell r="I923">
            <v>16089372.0975</v>
          </cell>
        </row>
        <row r="924">
          <cell r="A924" t="str">
            <v>370OR</v>
          </cell>
          <cell r="B924">
            <v>370</v>
          </cell>
          <cell r="C924" t="str">
            <v>OR</v>
          </cell>
          <cell r="D924">
            <v>84416528.950833306</v>
          </cell>
          <cell r="F924" t="str">
            <v>370OR</v>
          </cell>
          <cell r="G924">
            <v>370</v>
          </cell>
          <cell r="H924" t="str">
            <v>OR</v>
          </cell>
          <cell r="I924">
            <v>84416528.950833306</v>
          </cell>
        </row>
        <row r="925">
          <cell r="A925" t="str">
            <v>370UT</v>
          </cell>
          <cell r="B925">
            <v>370</v>
          </cell>
          <cell r="C925" t="str">
            <v>UT</v>
          </cell>
          <cell r="D925">
            <v>90397735.592500001</v>
          </cell>
          <cell r="F925" t="str">
            <v>370UT</v>
          </cell>
          <cell r="G925">
            <v>370</v>
          </cell>
          <cell r="H925" t="str">
            <v>UT</v>
          </cell>
          <cell r="I925">
            <v>90397735.592500001</v>
          </cell>
        </row>
        <row r="926">
          <cell r="A926" t="str">
            <v>370WA</v>
          </cell>
          <cell r="B926">
            <v>370</v>
          </cell>
          <cell r="C926" t="str">
            <v>WA</v>
          </cell>
          <cell r="D926">
            <v>13089495.787916699</v>
          </cell>
          <cell r="F926" t="str">
            <v>370WA</v>
          </cell>
          <cell r="G926">
            <v>370</v>
          </cell>
          <cell r="H926" t="str">
            <v>WA</v>
          </cell>
          <cell r="I926">
            <v>13089495.787916699</v>
          </cell>
        </row>
        <row r="927">
          <cell r="A927" t="str">
            <v>370WYP</v>
          </cell>
          <cell r="B927">
            <v>370</v>
          </cell>
          <cell r="C927" t="str">
            <v>WYP</v>
          </cell>
          <cell r="D927">
            <v>13405366.0454167</v>
          </cell>
          <cell r="F927" t="str">
            <v>370WYP</v>
          </cell>
          <cell r="G927">
            <v>370</v>
          </cell>
          <cell r="H927" t="str">
            <v>WYP</v>
          </cell>
          <cell r="I927">
            <v>13405366.0454167</v>
          </cell>
        </row>
        <row r="928">
          <cell r="A928" t="str">
            <v>370WYU</v>
          </cell>
          <cell r="B928">
            <v>370</v>
          </cell>
          <cell r="C928" t="str">
            <v>WYU</v>
          </cell>
          <cell r="D928">
            <v>2410557.3279166701</v>
          </cell>
          <cell r="F928" t="str">
            <v>370WYU</v>
          </cell>
          <cell r="G928">
            <v>370</v>
          </cell>
          <cell r="H928" t="str">
            <v>WYU</v>
          </cell>
          <cell r="I928">
            <v>2410557.3279166701</v>
          </cell>
        </row>
        <row r="929">
          <cell r="A929" t="str">
            <v>371CA</v>
          </cell>
          <cell r="B929">
            <v>371</v>
          </cell>
          <cell r="C929" t="str">
            <v>CA</v>
          </cell>
          <cell r="D929">
            <v>277359.43125000002</v>
          </cell>
          <cell r="F929" t="str">
            <v>371CA</v>
          </cell>
          <cell r="G929">
            <v>371</v>
          </cell>
          <cell r="H929" t="str">
            <v>CA</v>
          </cell>
          <cell r="I929">
            <v>277359.43125000002</v>
          </cell>
        </row>
        <row r="930">
          <cell r="A930" t="str">
            <v>371ID</v>
          </cell>
          <cell r="B930">
            <v>371</v>
          </cell>
          <cell r="C930" t="str">
            <v>ID</v>
          </cell>
          <cell r="D930">
            <v>169597.86749999999</v>
          </cell>
          <cell r="F930" t="str">
            <v>371ID</v>
          </cell>
          <cell r="G930">
            <v>371</v>
          </cell>
          <cell r="H930" t="str">
            <v>ID</v>
          </cell>
          <cell r="I930">
            <v>169597.86749999999</v>
          </cell>
        </row>
        <row r="931">
          <cell r="A931" t="str">
            <v>371OR</v>
          </cell>
          <cell r="B931">
            <v>371</v>
          </cell>
          <cell r="C931" t="str">
            <v>OR</v>
          </cell>
          <cell r="D931">
            <v>2637444.4708333299</v>
          </cell>
          <cell r="F931" t="str">
            <v>371OR</v>
          </cell>
          <cell r="G931">
            <v>371</v>
          </cell>
          <cell r="H931" t="str">
            <v>OR</v>
          </cell>
          <cell r="I931">
            <v>2637444.4708333299</v>
          </cell>
        </row>
        <row r="932">
          <cell r="A932" t="str">
            <v>371UT</v>
          </cell>
          <cell r="B932">
            <v>371</v>
          </cell>
          <cell r="C932" t="str">
            <v>UT</v>
          </cell>
          <cell r="D932">
            <v>4237930.44625</v>
          </cell>
          <cell r="F932" t="str">
            <v>371UT</v>
          </cell>
          <cell r="G932">
            <v>371</v>
          </cell>
          <cell r="H932" t="str">
            <v>UT</v>
          </cell>
          <cell r="I932">
            <v>4237930.44625</v>
          </cell>
        </row>
        <row r="933">
          <cell r="A933" t="str">
            <v>371WA</v>
          </cell>
          <cell r="B933">
            <v>371</v>
          </cell>
          <cell r="C933" t="str">
            <v>WA</v>
          </cell>
          <cell r="D933">
            <v>509552.01750000002</v>
          </cell>
          <cell r="F933" t="str">
            <v>371WA</v>
          </cell>
          <cell r="G933">
            <v>371</v>
          </cell>
          <cell r="H933" t="str">
            <v>WA</v>
          </cell>
          <cell r="I933">
            <v>509552.01750000002</v>
          </cell>
        </row>
        <row r="934">
          <cell r="A934" t="str">
            <v>371WYP</v>
          </cell>
          <cell r="B934">
            <v>371</v>
          </cell>
          <cell r="C934" t="str">
            <v>WYP</v>
          </cell>
          <cell r="D934">
            <v>816418.14291666704</v>
          </cell>
          <cell r="F934" t="str">
            <v>371WYP</v>
          </cell>
          <cell r="G934">
            <v>371</v>
          </cell>
          <cell r="H934" t="str">
            <v>WYP</v>
          </cell>
          <cell r="I934">
            <v>816418.14291666704</v>
          </cell>
        </row>
        <row r="935">
          <cell r="A935" t="str">
            <v>371WYU</v>
          </cell>
          <cell r="B935">
            <v>371</v>
          </cell>
          <cell r="C935" t="str">
            <v>WYU</v>
          </cell>
          <cell r="D935">
            <v>155044.85999999999</v>
          </cell>
          <cell r="F935" t="str">
            <v>371WYU</v>
          </cell>
          <cell r="G935">
            <v>371</v>
          </cell>
          <cell r="H935" t="str">
            <v>WYU</v>
          </cell>
          <cell r="I935">
            <v>155044.85999999999</v>
          </cell>
        </row>
        <row r="936">
          <cell r="A936" t="str">
            <v>373CA</v>
          </cell>
          <cell r="B936">
            <v>373</v>
          </cell>
          <cell r="C936" t="str">
            <v>CA</v>
          </cell>
          <cell r="D936">
            <v>774456.83250000002</v>
          </cell>
          <cell r="F936" t="str">
            <v>373CA</v>
          </cell>
          <cell r="G936">
            <v>373</v>
          </cell>
          <cell r="H936" t="str">
            <v>CA</v>
          </cell>
          <cell r="I936">
            <v>774456.83250000002</v>
          </cell>
        </row>
        <row r="937">
          <cell r="A937" t="str">
            <v>373ID</v>
          </cell>
          <cell r="B937">
            <v>373</v>
          </cell>
          <cell r="C937" t="str">
            <v>ID</v>
          </cell>
          <cell r="D937">
            <v>740214.75958333304</v>
          </cell>
          <cell r="F937" t="str">
            <v>373ID</v>
          </cell>
          <cell r="G937">
            <v>373</v>
          </cell>
          <cell r="H937" t="str">
            <v>ID</v>
          </cell>
          <cell r="I937">
            <v>740214.75958333304</v>
          </cell>
        </row>
        <row r="938">
          <cell r="A938" t="str">
            <v>373OR</v>
          </cell>
          <cell r="B938">
            <v>373</v>
          </cell>
          <cell r="C938" t="str">
            <v>OR</v>
          </cell>
          <cell r="D938">
            <v>23972819.997499999</v>
          </cell>
          <cell r="F938" t="str">
            <v>373OR</v>
          </cell>
          <cell r="G938">
            <v>373</v>
          </cell>
          <cell r="H938" t="str">
            <v>OR</v>
          </cell>
          <cell r="I938">
            <v>23972819.997499999</v>
          </cell>
        </row>
        <row r="939">
          <cell r="A939" t="str">
            <v>373UT</v>
          </cell>
          <cell r="B939">
            <v>373</v>
          </cell>
          <cell r="C939" t="str">
            <v>UT</v>
          </cell>
          <cell r="D939">
            <v>21759024.415833302</v>
          </cell>
          <cell r="F939" t="str">
            <v>373UT</v>
          </cell>
          <cell r="G939">
            <v>373</v>
          </cell>
          <cell r="H939" t="str">
            <v>UT</v>
          </cell>
          <cell r="I939">
            <v>21759024.415833302</v>
          </cell>
        </row>
        <row r="940">
          <cell r="A940" t="str">
            <v>373WA</v>
          </cell>
          <cell r="B940">
            <v>373</v>
          </cell>
          <cell r="C940" t="str">
            <v>WA</v>
          </cell>
          <cell r="D940">
            <v>4752678.3379166704</v>
          </cell>
          <cell r="F940" t="str">
            <v>373WA</v>
          </cell>
          <cell r="G940">
            <v>373</v>
          </cell>
          <cell r="H940" t="str">
            <v>WA</v>
          </cell>
          <cell r="I940">
            <v>4752678.3379166704</v>
          </cell>
        </row>
        <row r="941">
          <cell r="A941" t="str">
            <v>373WYP</v>
          </cell>
          <cell r="B941">
            <v>373</v>
          </cell>
          <cell r="C941" t="str">
            <v>WYP</v>
          </cell>
          <cell r="D941">
            <v>8488602.5487500001</v>
          </cell>
          <cell r="F941" t="str">
            <v>373WYP</v>
          </cell>
          <cell r="G941">
            <v>373</v>
          </cell>
          <cell r="H941" t="str">
            <v>WYP</v>
          </cell>
          <cell r="I941">
            <v>8488602.5487500001</v>
          </cell>
        </row>
        <row r="942">
          <cell r="A942" t="str">
            <v>373WYU</v>
          </cell>
          <cell r="B942">
            <v>373</v>
          </cell>
          <cell r="C942" t="str">
            <v>WYU</v>
          </cell>
          <cell r="D942">
            <v>2267642.1425000001</v>
          </cell>
          <cell r="F942" t="str">
            <v>373WYU</v>
          </cell>
          <cell r="G942">
            <v>373</v>
          </cell>
          <cell r="H942" t="str">
            <v>WYU</v>
          </cell>
          <cell r="I942">
            <v>2267642.1425000001</v>
          </cell>
        </row>
        <row r="943">
          <cell r="A943" t="str">
            <v>389CA</v>
          </cell>
          <cell r="B943">
            <v>389</v>
          </cell>
          <cell r="C943" t="str">
            <v>CA</v>
          </cell>
          <cell r="D943">
            <v>710982.42458333296</v>
          </cell>
          <cell r="F943" t="str">
            <v>389CA</v>
          </cell>
          <cell r="G943">
            <v>389</v>
          </cell>
          <cell r="H943" t="str">
            <v>CA</v>
          </cell>
          <cell r="I943">
            <v>710982.42458333296</v>
          </cell>
        </row>
        <row r="944">
          <cell r="A944" t="str">
            <v>389CAGE</v>
          </cell>
          <cell r="B944">
            <v>389</v>
          </cell>
          <cell r="C944" t="str">
            <v>CAGE</v>
          </cell>
          <cell r="D944">
            <v>1559.87</v>
          </cell>
          <cell r="F944" t="str">
            <v>389CAGE</v>
          </cell>
          <cell r="G944">
            <v>389</v>
          </cell>
          <cell r="H944" t="str">
            <v>CAGE</v>
          </cell>
          <cell r="I944">
            <v>1559.87</v>
          </cell>
        </row>
        <row r="945">
          <cell r="A945" t="str">
            <v>389CN</v>
          </cell>
          <cell r="B945">
            <v>389</v>
          </cell>
          <cell r="C945" t="str">
            <v>CN</v>
          </cell>
          <cell r="D945">
            <v>1128505.79</v>
          </cell>
          <cell r="F945" t="str">
            <v>389CN</v>
          </cell>
          <cell r="G945">
            <v>389</v>
          </cell>
          <cell r="H945" t="str">
            <v>CN</v>
          </cell>
          <cell r="I945">
            <v>1128505.79</v>
          </cell>
        </row>
        <row r="946">
          <cell r="A946" t="str">
            <v>389ID</v>
          </cell>
          <cell r="B946">
            <v>389</v>
          </cell>
          <cell r="C946" t="str">
            <v>ID</v>
          </cell>
          <cell r="D946">
            <v>193900.58</v>
          </cell>
          <cell r="F946" t="str">
            <v>389ID</v>
          </cell>
          <cell r="G946">
            <v>389</v>
          </cell>
          <cell r="H946" t="str">
            <v>ID</v>
          </cell>
          <cell r="I946">
            <v>193900.58</v>
          </cell>
        </row>
        <row r="947">
          <cell r="A947" t="str">
            <v>389OR</v>
          </cell>
          <cell r="B947">
            <v>389</v>
          </cell>
          <cell r="C947" t="str">
            <v>OR</v>
          </cell>
          <cell r="D947">
            <v>4918904.3987499997</v>
          </cell>
          <cell r="F947" t="str">
            <v>389OR</v>
          </cell>
          <cell r="G947">
            <v>389</v>
          </cell>
          <cell r="H947" t="str">
            <v>OR</v>
          </cell>
          <cell r="I947">
            <v>4918904.3987499997</v>
          </cell>
        </row>
        <row r="948">
          <cell r="A948" t="str">
            <v>389SO</v>
          </cell>
          <cell r="B948">
            <v>389</v>
          </cell>
          <cell r="C948" t="str">
            <v>SO</v>
          </cell>
          <cell r="D948">
            <v>7516302.2000000002</v>
          </cell>
          <cell r="F948" t="str">
            <v>389SO</v>
          </cell>
          <cell r="G948">
            <v>389</v>
          </cell>
          <cell r="H948" t="str">
            <v>SO</v>
          </cell>
          <cell r="I948">
            <v>7516302.2000000002</v>
          </cell>
        </row>
        <row r="949">
          <cell r="A949" t="str">
            <v>389UT</v>
          </cell>
          <cell r="B949">
            <v>389</v>
          </cell>
          <cell r="C949" t="str">
            <v>UT</v>
          </cell>
          <cell r="D949">
            <v>4149487.88625</v>
          </cell>
          <cell r="F949" t="str">
            <v>389UT</v>
          </cell>
          <cell r="G949">
            <v>389</v>
          </cell>
          <cell r="H949" t="str">
            <v>UT</v>
          </cell>
          <cell r="I949">
            <v>4149487.88625</v>
          </cell>
        </row>
        <row r="950">
          <cell r="A950" t="str">
            <v>389WA</v>
          </cell>
          <cell r="B950">
            <v>389</v>
          </cell>
          <cell r="C950" t="str">
            <v>WA</v>
          </cell>
          <cell r="D950">
            <v>1098826.3500000001</v>
          </cell>
          <cell r="F950" t="str">
            <v>389WA</v>
          </cell>
          <cell r="G950">
            <v>389</v>
          </cell>
          <cell r="H950" t="str">
            <v>WA</v>
          </cell>
          <cell r="I950">
            <v>1098826.3500000001</v>
          </cell>
        </row>
        <row r="951">
          <cell r="A951" t="str">
            <v>389WYP</v>
          </cell>
          <cell r="B951">
            <v>389</v>
          </cell>
          <cell r="C951" t="str">
            <v>WYP</v>
          </cell>
          <cell r="D951">
            <v>1646141.3149999999</v>
          </cell>
          <cell r="F951" t="str">
            <v>389WYP</v>
          </cell>
          <cell r="G951">
            <v>389</v>
          </cell>
          <cell r="H951" t="str">
            <v>WYP</v>
          </cell>
          <cell r="I951">
            <v>1646141.3149999999</v>
          </cell>
        </row>
        <row r="952">
          <cell r="A952" t="str">
            <v>389WYU</v>
          </cell>
          <cell r="B952">
            <v>389</v>
          </cell>
          <cell r="C952" t="str">
            <v>WYU</v>
          </cell>
          <cell r="D952">
            <v>677197.61</v>
          </cell>
          <cell r="F952" t="str">
            <v>389WYU</v>
          </cell>
          <cell r="G952">
            <v>389</v>
          </cell>
          <cell r="H952" t="str">
            <v>WYU</v>
          </cell>
          <cell r="I952">
            <v>677197.61</v>
          </cell>
        </row>
        <row r="953">
          <cell r="A953" t="str">
            <v>390CA</v>
          </cell>
          <cell r="B953">
            <v>390</v>
          </cell>
          <cell r="C953" t="str">
            <v>CA</v>
          </cell>
          <cell r="D953">
            <v>4028985.6037499998</v>
          </cell>
          <cell r="F953" t="str">
            <v>390CA</v>
          </cell>
          <cell r="G953">
            <v>390</v>
          </cell>
          <cell r="H953" t="str">
            <v>CA</v>
          </cell>
          <cell r="I953">
            <v>4028985.6037499998</v>
          </cell>
        </row>
        <row r="954">
          <cell r="A954" t="str">
            <v>390CAEE</v>
          </cell>
          <cell r="B954">
            <v>390</v>
          </cell>
          <cell r="C954" t="str">
            <v>CAEE</v>
          </cell>
          <cell r="D954">
            <v>1163226.5258333299</v>
          </cell>
          <cell r="F954" t="str">
            <v>390CAEE</v>
          </cell>
          <cell r="G954">
            <v>390</v>
          </cell>
          <cell r="H954" t="str">
            <v>CAEE</v>
          </cell>
          <cell r="I954">
            <v>1163226.5258333299</v>
          </cell>
        </row>
        <row r="955">
          <cell r="A955" t="str">
            <v>390CAGE</v>
          </cell>
          <cell r="B955">
            <v>390</v>
          </cell>
          <cell r="C955" t="str">
            <v>CAGE</v>
          </cell>
          <cell r="D955">
            <v>4256262.9400000004</v>
          </cell>
          <cell r="F955" t="str">
            <v>390CAGE</v>
          </cell>
          <cell r="G955">
            <v>390</v>
          </cell>
          <cell r="H955" t="str">
            <v>CAGE</v>
          </cell>
          <cell r="I955">
            <v>4256262.9400000004</v>
          </cell>
        </row>
        <row r="956">
          <cell r="A956" t="str">
            <v>390CAGW</v>
          </cell>
          <cell r="B956">
            <v>390</v>
          </cell>
          <cell r="C956" t="str">
            <v>CAGW</v>
          </cell>
          <cell r="D956">
            <v>3330663.2833333299</v>
          </cell>
          <cell r="F956" t="str">
            <v>390CAGW</v>
          </cell>
          <cell r="G956">
            <v>390</v>
          </cell>
          <cell r="H956" t="str">
            <v>CAGW</v>
          </cell>
          <cell r="I956">
            <v>3330663.2833333299</v>
          </cell>
        </row>
        <row r="957">
          <cell r="A957" t="str">
            <v>390CN</v>
          </cell>
          <cell r="B957">
            <v>390</v>
          </cell>
          <cell r="C957" t="str">
            <v>CN</v>
          </cell>
          <cell r="D957">
            <v>8183670.0012499997</v>
          </cell>
          <cell r="F957" t="str">
            <v>390CN</v>
          </cell>
          <cell r="G957">
            <v>390</v>
          </cell>
          <cell r="H957" t="str">
            <v>CN</v>
          </cell>
          <cell r="I957">
            <v>8183670.0012499997</v>
          </cell>
        </row>
        <row r="958">
          <cell r="A958" t="str">
            <v>390ID</v>
          </cell>
          <cell r="B958">
            <v>390</v>
          </cell>
          <cell r="C958" t="str">
            <v>ID</v>
          </cell>
          <cell r="D958">
            <v>11539926.2345833</v>
          </cell>
          <cell r="F958" t="str">
            <v>390ID</v>
          </cell>
          <cell r="G958">
            <v>390</v>
          </cell>
          <cell r="H958" t="str">
            <v>ID</v>
          </cell>
          <cell r="I958">
            <v>11539926.2345833</v>
          </cell>
        </row>
        <row r="959">
          <cell r="A959" t="str">
            <v>390JBG</v>
          </cell>
          <cell r="B959">
            <v>390</v>
          </cell>
          <cell r="C959" t="str">
            <v>JBG</v>
          </cell>
          <cell r="D959">
            <v>22429.3</v>
          </cell>
          <cell r="F959" t="str">
            <v>390JBG</v>
          </cell>
          <cell r="G959">
            <v>390</v>
          </cell>
          <cell r="H959" t="str">
            <v>JBG</v>
          </cell>
          <cell r="I959">
            <v>22429.3</v>
          </cell>
        </row>
        <row r="960">
          <cell r="A960" t="str">
            <v>390OR</v>
          </cell>
          <cell r="B960">
            <v>390</v>
          </cell>
          <cell r="C960" t="str">
            <v>OR</v>
          </cell>
          <cell r="D960">
            <v>40137596.750416704</v>
          </cell>
          <cell r="F960" t="str">
            <v>390OR</v>
          </cell>
          <cell r="G960">
            <v>390</v>
          </cell>
          <cell r="H960" t="str">
            <v>OR</v>
          </cell>
          <cell r="I960">
            <v>40137596.750416704</v>
          </cell>
        </row>
        <row r="961">
          <cell r="A961" t="str">
            <v>390SO</v>
          </cell>
          <cell r="B961">
            <v>390</v>
          </cell>
          <cell r="C961" t="str">
            <v>SO</v>
          </cell>
          <cell r="D961">
            <v>96607418.291250005</v>
          </cell>
          <cell r="F961" t="str">
            <v>390SO</v>
          </cell>
          <cell r="G961">
            <v>390</v>
          </cell>
          <cell r="H961" t="str">
            <v>SO</v>
          </cell>
          <cell r="I961">
            <v>96607418.291250005</v>
          </cell>
        </row>
        <row r="962">
          <cell r="A962" t="str">
            <v>390UT</v>
          </cell>
          <cell r="B962">
            <v>390</v>
          </cell>
          <cell r="C962" t="str">
            <v>UT</v>
          </cell>
          <cell r="D962">
            <v>44205179.780833296</v>
          </cell>
          <cell r="F962" t="str">
            <v>390UT</v>
          </cell>
          <cell r="G962">
            <v>390</v>
          </cell>
          <cell r="H962" t="str">
            <v>UT</v>
          </cell>
          <cell r="I962">
            <v>44205179.780833296</v>
          </cell>
        </row>
        <row r="963">
          <cell r="A963" t="str">
            <v>390WA</v>
          </cell>
          <cell r="B963">
            <v>390</v>
          </cell>
          <cell r="C963" t="str">
            <v>WA</v>
          </cell>
          <cell r="D963">
            <v>13904893.5641667</v>
          </cell>
          <cell r="F963" t="str">
            <v>390WA</v>
          </cell>
          <cell r="G963">
            <v>390</v>
          </cell>
          <cell r="H963" t="str">
            <v>WA</v>
          </cell>
          <cell r="I963">
            <v>13904893.5641667</v>
          </cell>
        </row>
        <row r="964">
          <cell r="A964" t="str">
            <v>390WYP</v>
          </cell>
          <cell r="B964">
            <v>390</v>
          </cell>
          <cell r="C964" t="str">
            <v>WYP</v>
          </cell>
          <cell r="D964">
            <v>14685172.981249999</v>
          </cell>
          <cell r="F964" t="str">
            <v>390WYP</v>
          </cell>
          <cell r="G964">
            <v>390</v>
          </cell>
          <cell r="H964" t="str">
            <v>WYP</v>
          </cell>
          <cell r="I964">
            <v>14685172.981249999</v>
          </cell>
        </row>
        <row r="965">
          <cell r="A965" t="str">
            <v>390WYU</v>
          </cell>
          <cell r="B965">
            <v>390</v>
          </cell>
          <cell r="C965" t="str">
            <v>WYU</v>
          </cell>
          <cell r="D965">
            <v>3847027.3779166699</v>
          </cell>
          <cell r="F965" t="str">
            <v>390WYU</v>
          </cell>
          <cell r="G965">
            <v>390</v>
          </cell>
          <cell r="H965" t="str">
            <v>WYU</v>
          </cell>
          <cell r="I965">
            <v>3847027.3779166699</v>
          </cell>
        </row>
        <row r="966">
          <cell r="A966" t="str">
            <v>391CA</v>
          </cell>
          <cell r="B966">
            <v>391</v>
          </cell>
          <cell r="C966" t="str">
            <v>CA</v>
          </cell>
          <cell r="D966">
            <v>169589.900833333</v>
          </cell>
          <cell r="F966" t="str">
            <v>391CA</v>
          </cell>
          <cell r="G966">
            <v>391</v>
          </cell>
          <cell r="H966" t="str">
            <v>CA</v>
          </cell>
          <cell r="I966">
            <v>169589.900833333</v>
          </cell>
        </row>
        <row r="967">
          <cell r="A967" t="str">
            <v>391CAEE</v>
          </cell>
          <cell r="B967">
            <v>391</v>
          </cell>
          <cell r="C967" t="str">
            <v>CAEE</v>
          </cell>
          <cell r="D967">
            <v>16822.297916666699</v>
          </cell>
          <cell r="F967" t="str">
            <v>391CAEE</v>
          </cell>
          <cell r="G967">
            <v>391</v>
          </cell>
          <cell r="H967" t="str">
            <v>CAEE</v>
          </cell>
          <cell r="I967">
            <v>16822.297916666699</v>
          </cell>
        </row>
        <row r="968">
          <cell r="A968" t="str">
            <v>391CAGE</v>
          </cell>
          <cell r="B968">
            <v>391</v>
          </cell>
          <cell r="C968" t="str">
            <v>CAGE</v>
          </cell>
          <cell r="D968">
            <v>2247032.6237499998</v>
          </cell>
          <cell r="F968" t="str">
            <v>391CAGE</v>
          </cell>
          <cell r="G968">
            <v>391</v>
          </cell>
          <cell r="H968" t="str">
            <v>CAGE</v>
          </cell>
          <cell r="I968">
            <v>2247032.6237499998</v>
          </cell>
        </row>
        <row r="969">
          <cell r="A969" t="str">
            <v>391CAGW</v>
          </cell>
          <cell r="B969">
            <v>391</v>
          </cell>
          <cell r="C969" t="str">
            <v>CAGW</v>
          </cell>
          <cell r="D969">
            <v>567402.01083333301</v>
          </cell>
          <cell r="F969" t="str">
            <v>391CAGW</v>
          </cell>
          <cell r="G969">
            <v>391</v>
          </cell>
          <cell r="H969" t="str">
            <v>CAGW</v>
          </cell>
          <cell r="I969">
            <v>567402.01083333301</v>
          </cell>
        </row>
        <row r="970">
          <cell r="A970" t="str">
            <v>391CN</v>
          </cell>
          <cell r="B970">
            <v>391</v>
          </cell>
          <cell r="C970" t="str">
            <v>CN</v>
          </cell>
          <cell r="D970">
            <v>4590639.5012499997</v>
          </cell>
          <cell r="F970" t="str">
            <v>391CN</v>
          </cell>
          <cell r="G970">
            <v>391</v>
          </cell>
          <cell r="H970" t="str">
            <v>CN</v>
          </cell>
          <cell r="I970">
            <v>4590639.5012499997</v>
          </cell>
        </row>
        <row r="971">
          <cell r="A971" t="str">
            <v>391ID</v>
          </cell>
          <cell r="B971">
            <v>391</v>
          </cell>
          <cell r="C971" t="str">
            <v>ID</v>
          </cell>
          <cell r="D971">
            <v>383154.48499999999</v>
          </cell>
          <cell r="F971" t="str">
            <v>391ID</v>
          </cell>
          <cell r="G971">
            <v>391</v>
          </cell>
          <cell r="H971" t="str">
            <v>ID</v>
          </cell>
          <cell r="I971">
            <v>383154.48499999999</v>
          </cell>
        </row>
        <row r="972">
          <cell r="A972" t="str">
            <v>391JBG</v>
          </cell>
          <cell r="B972">
            <v>391</v>
          </cell>
          <cell r="C972" t="str">
            <v>JBG</v>
          </cell>
          <cell r="D972">
            <v>214201.12375</v>
          </cell>
          <cell r="F972" t="str">
            <v>391JBG</v>
          </cell>
          <cell r="G972">
            <v>391</v>
          </cell>
          <cell r="H972" t="str">
            <v>JBG</v>
          </cell>
          <cell r="I972">
            <v>214201.12375</v>
          </cell>
        </row>
        <row r="973">
          <cell r="A973" t="str">
            <v>391OR</v>
          </cell>
          <cell r="B973">
            <v>391</v>
          </cell>
          <cell r="C973" t="str">
            <v>OR</v>
          </cell>
          <cell r="D973">
            <v>2323740.1120833298</v>
          </cell>
          <cell r="F973" t="str">
            <v>391OR</v>
          </cell>
          <cell r="G973">
            <v>391</v>
          </cell>
          <cell r="H973" t="str">
            <v>OR</v>
          </cell>
          <cell r="I973">
            <v>2323740.1120833298</v>
          </cell>
        </row>
        <row r="974">
          <cell r="A974" t="str">
            <v>391SO</v>
          </cell>
          <cell r="B974">
            <v>391</v>
          </cell>
          <cell r="C974" t="str">
            <v>SO</v>
          </cell>
          <cell r="D974">
            <v>62323442.5279167</v>
          </cell>
          <cell r="F974" t="str">
            <v>391SO</v>
          </cell>
          <cell r="G974">
            <v>391</v>
          </cell>
          <cell r="H974" t="str">
            <v>SO</v>
          </cell>
          <cell r="I974">
            <v>62323442.5279167</v>
          </cell>
        </row>
        <row r="975">
          <cell r="A975" t="str">
            <v>391UT</v>
          </cell>
          <cell r="B975">
            <v>391</v>
          </cell>
          <cell r="C975" t="str">
            <v>UT</v>
          </cell>
          <cell r="D975">
            <v>1257926.9737499999</v>
          </cell>
          <cell r="F975" t="str">
            <v>391UT</v>
          </cell>
          <cell r="G975">
            <v>391</v>
          </cell>
          <cell r="H975" t="str">
            <v>UT</v>
          </cell>
          <cell r="I975">
            <v>1257926.9737499999</v>
          </cell>
        </row>
        <row r="976">
          <cell r="A976" t="str">
            <v>391WA</v>
          </cell>
          <cell r="B976">
            <v>391</v>
          </cell>
          <cell r="C976" t="str">
            <v>WA</v>
          </cell>
          <cell r="D976">
            <v>320839.11375000002</v>
          </cell>
          <cell r="F976" t="str">
            <v>391WA</v>
          </cell>
          <cell r="G976">
            <v>391</v>
          </cell>
          <cell r="H976" t="str">
            <v>WA</v>
          </cell>
          <cell r="I976">
            <v>320839.11375000002</v>
          </cell>
        </row>
        <row r="977">
          <cell r="A977" t="str">
            <v>391WYP</v>
          </cell>
          <cell r="B977">
            <v>391</v>
          </cell>
          <cell r="C977" t="str">
            <v>WYP</v>
          </cell>
          <cell r="D977">
            <v>2275166.6933333301</v>
          </cell>
          <cell r="F977" t="str">
            <v>391WYP</v>
          </cell>
          <cell r="G977">
            <v>391</v>
          </cell>
          <cell r="H977" t="str">
            <v>WYP</v>
          </cell>
          <cell r="I977">
            <v>2275166.6933333301</v>
          </cell>
        </row>
        <row r="978">
          <cell r="A978" t="str">
            <v>391WYU</v>
          </cell>
          <cell r="B978">
            <v>391</v>
          </cell>
          <cell r="C978" t="str">
            <v>WYU</v>
          </cell>
          <cell r="D978">
            <v>70569.979583333305</v>
          </cell>
          <cell r="F978" t="str">
            <v>391WYU</v>
          </cell>
          <cell r="G978">
            <v>391</v>
          </cell>
          <cell r="H978" t="str">
            <v>WYU</v>
          </cell>
          <cell r="I978">
            <v>70569.979583333305</v>
          </cell>
        </row>
        <row r="979">
          <cell r="A979" t="str">
            <v>392CA</v>
          </cell>
          <cell r="B979">
            <v>392</v>
          </cell>
          <cell r="C979" t="str">
            <v>CA</v>
          </cell>
          <cell r="D979">
            <v>2151644.4187500002</v>
          </cell>
          <cell r="F979" t="str">
            <v>392CA</v>
          </cell>
          <cell r="G979">
            <v>392</v>
          </cell>
          <cell r="H979" t="str">
            <v>CA</v>
          </cell>
          <cell r="I979">
            <v>2151644.4187500002</v>
          </cell>
        </row>
        <row r="980">
          <cell r="A980" t="str">
            <v>392CAEE</v>
          </cell>
          <cell r="B980">
            <v>392</v>
          </cell>
          <cell r="C980" t="str">
            <v>CAEE</v>
          </cell>
          <cell r="D980">
            <v>515447.19124999997</v>
          </cell>
          <cell r="F980" t="str">
            <v>392CAEE</v>
          </cell>
          <cell r="G980">
            <v>392</v>
          </cell>
          <cell r="H980" t="str">
            <v>CAEE</v>
          </cell>
          <cell r="I980">
            <v>515447.19124999997</v>
          </cell>
        </row>
        <row r="981">
          <cell r="A981" t="str">
            <v>392CAGE</v>
          </cell>
          <cell r="B981">
            <v>392</v>
          </cell>
          <cell r="C981" t="str">
            <v>CAGE</v>
          </cell>
          <cell r="D981">
            <v>13456434.4079167</v>
          </cell>
          <cell r="F981" t="str">
            <v>392CAGE</v>
          </cell>
          <cell r="G981">
            <v>392</v>
          </cell>
          <cell r="H981" t="str">
            <v>CAGE</v>
          </cell>
          <cell r="I981">
            <v>13456434.4079167</v>
          </cell>
        </row>
        <row r="982">
          <cell r="A982" t="str">
            <v>392CAGW</v>
          </cell>
          <cell r="B982">
            <v>392</v>
          </cell>
          <cell r="C982" t="str">
            <v>CAGW</v>
          </cell>
          <cell r="D982">
            <v>5730349.0291666696</v>
          </cell>
          <cell r="F982" t="str">
            <v>392CAGW</v>
          </cell>
          <cell r="G982">
            <v>392</v>
          </cell>
          <cell r="H982" t="str">
            <v>CAGW</v>
          </cell>
          <cell r="I982">
            <v>5730349.0291666696</v>
          </cell>
        </row>
        <row r="983">
          <cell r="A983" t="str">
            <v>392ID</v>
          </cell>
          <cell r="B983">
            <v>392</v>
          </cell>
          <cell r="C983" t="str">
            <v>ID</v>
          </cell>
          <cell r="D983">
            <v>6651879.11583333</v>
          </cell>
          <cell r="F983" t="str">
            <v>392ID</v>
          </cell>
          <cell r="G983">
            <v>392</v>
          </cell>
          <cell r="H983" t="str">
            <v>ID</v>
          </cell>
          <cell r="I983">
            <v>6651879.11583333</v>
          </cell>
        </row>
        <row r="984">
          <cell r="A984" t="str">
            <v>392JBG</v>
          </cell>
          <cell r="B984">
            <v>392</v>
          </cell>
          <cell r="C984" t="str">
            <v>JBG</v>
          </cell>
          <cell r="D984">
            <v>2516531.5825</v>
          </cell>
          <cell r="F984" t="str">
            <v>392JBG</v>
          </cell>
          <cell r="G984">
            <v>392</v>
          </cell>
          <cell r="H984" t="str">
            <v>JBG</v>
          </cell>
          <cell r="I984">
            <v>2516531.5825</v>
          </cell>
        </row>
        <row r="985">
          <cell r="A985" t="str">
            <v>392OR</v>
          </cell>
          <cell r="B985">
            <v>392</v>
          </cell>
          <cell r="C985" t="str">
            <v>OR</v>
          </cell>
          <cell r="D985">
            <v>25470642.14875</v>
          </cell>
          <cell r="F985" t="str">
            <v>392OR</v>
          </cell>
          <cell r="G985">
            <v>392</v>
          </cell>
          <cell r="H985" t="str">
            <v>OR</v>
          </cell>
          <cell r="I985">
            <v>25470642.14875</v>
          </cell>
        </row>
        <row r="986">
          <cell r="A986" t="str">
            <v>392SO</v>
          </cell>
          <cell r="B986">
            <v>392</v>
          </cell>
          <cell r="C986" t="str">
            <v>SO</v>
          </cell>
          <cell r="D986">
            <v>7441968.3879166702</v>
          </cell>
          <cell r="F986" t="str">
            <v>392SO</v>
          </cell>
          <cell r="G986">
            <v>392</v>
          </cell>
          <cell r="H986" t="str">
            <v>SO</v>
          </cell>
          <cell r="I986">
            <v>7441968.3879166702</v>
          </cell>
        </row>
        <row r="987">
          <cell r="A987" t="str">
            <v>392UT</v>
          </cell>
          <cell r="B987">
            <v>392</v>
          </cell>
          <cell r="C987" t="str">
            <v>UT</v>
          </cell>
          <cell r="D987">
            <v>36132185.459583297</v>
          </cell>
          <cell r="F987" t="str">
            <v>392UT</v>
          </cell>
          <cell r="G987">
            <v>392</v>
          </cell>
          <cell r="H987" t="str">
            <v>UT</v>
          </cell>
          <cell r="I987">
            <v>36132185.459583297</v>
          </cell>
        </row>
        <row r="988">
          <cell r="A988" t="str">
            <v>392WA</v>
          </cell>
          <cell r="B988">
            <v>392</v>
          </cell>
          <cell r="C988" t="str">
            <v>WA</v>
          </cell>
          <cell r="D988">
            <v>5344910.09</v>
          </cell>
          <cell r="F988" t="str">
            <v>392WA</v>
          </cell>
          <cell r="G988">
            <v>392</v>
          </cell>
          <cell r="H988" t="str">
            <v>WA</v>
          </cell>
          <cell r="I988">
            <v>5344910.09</v>
          </cell>
        </row>
        <row r="989">
          <cell r="A989" t="str">
            <v>392WYP</v>
          </cell>
          <cell r="B989">
            <v>392</v>
          </cell>
          <cell r="C989" t="str">
            <v>WYP</v>
          </cell>
          <cell r="D989">
            <v>9507802.1545833293</v>
          </cell>
          <cell r="F989" t="str">
            <v>392WYP</v>
          </cell>
          <cell r="G989">
            <v>392</v>
          </cell>
          <cell r="H989" t="str">
            <v>WYP</v>
          </cell>
          <cell r="I989">
            <v>9507802.1545833293</v>
          </cell>
        </row>
        <row r="990">
          <cell r="A990" t="str">
            <v>392WYU</v>
          </cell>
          <cell r="B990">
            <v>392</v>
          </cell>
          <cell r="C990" t="str">
            <v>WYU</v>
          </cell>
          <cell r="D990">
            <v>1947132.22958333</v>
          </cell>
          <cell r="F990" t="str">
            <v>392WYU</v>
          </cell>
          <cell r="G990">
            <v>392</v>
          </cell>
          <cell r="H990" t="str">
            <v>WYU</v>
          </cell>
          <cell r="I990">
            <v>1947132.22958333</v>
          </cell>
        </row>
        <row r="991">
          <cell r="A991" t="str">
            <v>393CA</v>
          </cell>
          <cell r="B991">
            <v>393</v>
          </cell>
          <cell r="C991" t="str">
            <v>CA</v>
          </cell>
          <cell r="D991">
            <v>195267.38333333301</v>
          </cell>
          <cell r="F991" t="str">
            <v>393CA</v>
          </cell>
          <cell r="G991">
            <v>393</v>
          </cell>
          <cell r="H991" t="str">
            <v>CA</v>
          </cell>
          <cell r="I991">
            <v>195267.38333333301</v>
          </cell>
        </row>
        <row r="992">
          <cell r="A992" t="str">
            <v>393CAGE</v>
          </cell>
          <cell r="B992">
            <v>393</v>
          </cell>
          <cell r="C992" t="str">
            <v>CAGE</v>
          </cell>
          <cell r="D992">
            <v>4279935.5583333299</v>
          </cell>
          <cell r="F992" t="str">
            <v>393CAGE</v>
          </cell>
          <cell r="G992">
            <v>393</v>
          </cell>
          <cell r="H992" t="str">
            <v>CAGE</v>
          </cell>
          <cell r="I992">
            <v>4279935.5583333299</v>
          </cell>
        </row>
        <row r="993">
          <cell r="A993" t="str">
            <v>393CAGW</v>
          </cell>
          <cell r="B993">
            <v>393</v>
          </cell>
          <cell r="C993" t="str">
            <v>CAGW</v>
          </cell>
          <cell r="D993">
            <v>759222.18416666705</v>
          </cell>
          <cell r="F993" t="str">
            <v>393CAGW</v>
          </cell>
          <cell r="G993">
            <v>393</v>
          </cell>
          <cell r="H993" t="str">
            <v>CAGW</v>
          </cell>
          <cell r="I993">
            <v>759222.18416666705</v>
          </cell>
        </row>
        <row r="994">
          <cell r="A994" t="str">
            <v>393ID</v>
          </cell>
          <cell r="B994">
            <v>393</v>
          </cell>
          <cell r="C994" t="str">
            <v>ID</v>
          </cell>
          <cell r="D994">
            <v>494983.36</v>
          </cell>
          <cell r="F994" t="str">
            <v>393ID</v>
          </cell>
          <cell r="G994">
            <v>393</v>
          </cell>
          <cell r="H994" t="str">
            <v>ID</v>
          </cell>
          <cell r="I994">
            <v>494983.36</v>
          </cell>
        </row>
        <row r="995">
          <cell r="A995" t="str">
            <v>393JBG</v>
          </cell>
          <cell r="B995">
            <v>393</v>
          </cell>
          <cell r="C995" t="str">
            <v>JBG</v>
          </cell>
          <cell r="D995">
            <v>807954.27791666705</v>
          </cell>
          <cell r="F995" t="str">
            <v>393JBG</v>
          </cell>
          <cell r="G995">
            <v>393</v>
          </cell>
          <cell r="H995" t="str">
            <v>JBG</v>
          </cell>
          <cell r="I995">
            <v>807954.27791666705</v>
          </cell>
        </row>
        <row r="996">
          <cell r="A996" t="str">
            <v>393OR</v>
          </cell>
          <cell r="B996">
            <v>393</v>
          </cell>
          <cell r="C996" t="str">
            <v>OR</v>
          </cell>
          <cell r="D996">
            <v>2767091.6845833301</v>
          </cell>
          <cell r="F996" t="str">
            <v>393OR</v>
          </cell>
          <cell r="G996">
            <v>393</v>
          </cell>
          <cell r="H996" t="str">
            <v>OR</v>
          </cell>
          <cell r="I996">
            <v>2767091.6845833301</v>
          </cell>
        </row>
        <row r="997">
          <cell r="A997" t="str">
            <v>393SO</v>
          </cell>
          <cell r="B997">
            <v>393</v>
          </cell>
          <cell r="C997" t="str">
            <v>SO</v>
          </cell>
          <cell r="D997">
            <v>255084.57</v>
          </cell>
          <cell r="F997" t="str">
            <v>393SO</v>
          </cell>
          <cell r="G997">
            <v>393</v>
          </cell>
          <cell r="H997" t="str">
            <v>SO</v>
          </cell>
          <cell r="I997">
            <v>255084.57</v>
          </cell>
        </row>
        <row r="998">
          <cell r="A998" t="str">
            <v>393UT</v>
          </cell>
          <cell r="B998">
            <v>393</v>
          </cell>
          <cell r="C998" t="str">
            <v>UT</v>
          </cell>
          <cell r="D998">
            <v>3223241.1491666702</v>
          </cell>
          <cell r="F998" t="str">
            <v>393UT</v>
          </cell>
          <cell r="G998">
            <v>393</v>
          </cell>
          <cell r="H998" t="str">
            <v>UT</v>
          </cell>
          <cell r="I998">
            <v>3223241.1491666702</v>
          </cell>
        </row>
        <row r="999">
          <cell r="A999" t="str">
            <v>393WA</v>
          </cell>
          <cell r="B999">
            <v>393</v>
          </cell>
          <cell r="C999" t="str">
            <v>WA</v>
          </cell>
          <cell r="D999">
            <v>717967.05541666702</v>
          </cell>
          <cell r="F999" t="str">
            <v>393WA</v>
          </cell>
          <cell r="G999">
            <v>393</v>
          </cell>
          <cell r="H999" t="str">
            <v>WA</v>
          </cell>
          <cell r="I999">
            <v>717967.05541666702</v>
          </cell>
        </row>
        <row r="1000">
          <cell r="A1000" t="str">
            <v>393WYP</v>
          </cell>
          <cell r="B1000">
            <v>393</v>
          </cell>
          <cell r="C1000" t="str">
            <v>WYP</v>
          </cell>
          <cell r="D1000">
            <v>1095194.87458333</v>
          </cell>
          <cell r="F1000" t="str">
            <v>393WYP</v>
          </cell>
          <cell r="G1000">
            <v>393</v>
          </cell>
          <cell r="H1000" t="str">
            <v>WYP</v>
          </cell>
          <cell r="I1000">
            <v>1095194.87458333</v>
          </cell>
        </row>
        <row r="1001">
          <cell r="A1001" t="str">
            <v>393WYU</v>
          </cell>
          <cell r="B1001">
            <v>393</v>
          </cell>
          <cell r="C1001" t="str">
            <v>WYU</v>
          </cell>
          <cell r="D1001">
            <v>11346.1075</v>
          </cell>
          <cell r="F1001" t="str">
            <v>393WYU</v>
          </cell>
          <cell r="G1001">
            <v>393</v>
          </cell>
          <cell r="H1001" t="str">
            <v>WYU</v>
          </cell>
          <cell r="I1001">
            <v>11346.1075</v>
          </cell>
        </row>
        <row r="1002">
          <cell r="A1002" t="str">
            <v>394CA</v>
          </cell>
          <cell r="B1002">
            <v>394</v>
          </cell>
          <cell r="C1002" t="str">
            <v>CA</v>
          </cell>
          <cell r="D1002">
            <v>752903.56041666702</v>
          </cell>
          <cell r="F1002" t="str">
            <v>394CA</v>
          </cell>
          <cell r="G1002">
            <v>394</v>
          </cell>
          <cell r="H1002" t="str">
            <v>CA</v>
          </cell>
          <cell r="I1002">
            <v>752903.56041666702</v>
          </cell>
        </row>
        <row r="1003">
          <cell r="A1003" t="str">
            <v>394CAEE</v>
          </cell>
          <cell r="B1003">
            <v>394</v>
          </cell>
          <cell r="C1003" t="str">
            <v>CAEE</v>
          </cell>
          <cell r="D1003">
            <v>109044.38</v>
          </cell>
          <cell r="F1003" t="str">
            <v>394CAEE</v>
          </cell>
          <cell r="G1003">
            <v>394</v>
          </cell>
          <cell r="H1003" t="str">
            <v>CAEE</v>
          </cell>
          <cell r="I1003">
            <v>109044.38</v>
          </cell>
        </row>
        <row r="1004">
          <cell r="A1004" t="str">
            <v>394CAGE</v>
          </cell>
          <cell r="B1004">
            <v>394</v>
          </cell>
          <cell r="C1004" t="str">
            <v>CAGE</v>
          </cell>
          <cell r="D1004">
            <v>18499240.289999999</v>
          </cell>
          <cell r="F1004" t="str">
            <v>394CAGE</v>
          </cell>
          <cell r="G1004">
            <v>394</v>
          </cell>
          <cell r="H1004" t="str">
            <v>CAGE</v>
          </cell>
          <cell r="I1004">
            <v>18499240.289999999</v>
          </cell>
        </row>
        <row r="1005">
          <cell r="A1005" t="str">
            <v>394CAGW</v>
          </cell>
          <cell r="B1005">
            <v>394</v>
          </cell>
          <cell r="C1005" t="str">
            <v>CAGW</v>
          </cell>
          <cell r="D1005">
            <v>2741538.8537499998</v>
          </cell>
          <cell r="F1005" t="str">
            <v>394CAGW</v>
          </cell>
          <cell r="G1005">
            <v>394</v>
          </cell>
          <cell r="H1005" t="str">
            <v>CAGW</v>
          </cell>
          <cell r="I1005">
            <v>2741538.8537499998</v>
          </cell>
        </row>
        <row r="1006">
          <cell r="A1006" t="str">
            <v>394ID</v>
          </cell>
          <cell r="B1006">
            <v>394</v>
          </cell>
          <cell r="C1006" t="str">
            <v>ID</v>
          </cell>
          <cell r="D1006">
            <v>2061639.2641666699</v>
          </cell>
          <cell r="F1006" t="str">
            <v>394ID</v>
          </cell>
          <cell r="G1006">
            <v>394</v>
          </cell>
          <cell r="H1006" t="str">
            <v>ID</v>
          </cell>
          <cell r="I1006">
            <v>2061639.2641666699</v>
          </cell>
        </row>
        <row r="1007">
          <cell r="A1007" t="str">
            <v>394JBG</v>
          </cell>
          <cell r="B1007">
            <v>394</v>
          </cell>
          <cell r="C1007" t="str">
            <v>JBG</v>
          </cell>
          <cell r="D1007">
            <v>3021149.3875000002</v>
          </cell>
          <cell r="F1007" t="str">
            <v>394JBG</v>
          </cell>
          <cell r="G1007">
            <v>394</v>
          </cell>
          <cell r="H1007" t="str">
            <v>JBG</v>
          </cell>
          <cell r="I1007">
            <v>3021149.3875000002</v>
          </cell>
        </row>
        <row r="1008">
          <cell r="A1008" t="str">
            <v>394OR</v>
          </cell>
          <cell r="B1008">
            <v>394</v>
          </cell>
          <cell r="C1008" t="str">
            <v>OR</v>
          </cell>
          <cell r="D1008">
            <v>10512742.6383333</v>
          </cell>
          <cell r="F1008" t="str">
            <v>394OR</v>
          </cell>
          <cell r="G1008">
            <v>394</v>
          </cell>
          <cell r="H1008" t="str">
            <v>OR</v>
          </cell>
          <cell r="I1008">
            <v>10512742.6383333</v>
          </cell>
        </row>
        <row r="1009">
          <cell r="A1009" t="str">
            <v>394SO</v>
          </cell>
          <cell r="B1009">
            <v>394</v>
          </cell>
          <cell r="C1009" t="str">
            <v>SO</v>
          </cell>
          <cell r="D1009">
            <v>2596429.9500000002</v>
          </cell>
          <cell r="F1009" t="str">
            <v>394SO</v>
          </cell>
          <cell r="G1009">
            <v>394</v>
          </cell>
          <cell r="H1009" t="str">
            <v>SO</v>
          </cell>
          <cell r="I1009">
            <v>2596429.9500000002</v>
          </cell>
        </row>
        <row r="1010">
          <cell r="A1010" t="str">
            <v>394UT</v>
          </cell>
          <cell r="B1010">
            <v>394</v>
          </cell>
          <cell r="C1010" t="str">
            <v>UT</v>
          </cell>
          <cell r="D1010">
            <v>13957096.4583333</v>
          </cell>
          <cell r="F1010" t="str">
            <v>394UT</v>
          </cell>
          <cell r="G1010">
            <v>394</v>
          </cell>
          <cell r="H1010" t="str">
            <v>UT</v>
          </cell>
          <cell r="I1010">
            <v>13957096.4583333</v>
          </cell>
        </row>
        <row r="1011">
          <cell r="A1011" t="str">
            <v>394WA</v>
          </cell>
          <cell r="B1011">
            <v>394</v>
          </cell>
          <cell r="C1011" t="str">
            <v>WA</v>
          </cell>
          <cell r="D1011">
            <v>2795319.8729166701</v>
          </cell>
          <cell r="F1011" t="str">
            <v>394WA</v>
          </cell>
          <cell r="G1011">
            <v>394</v>
          </cell>
          <cell r="H1011" t="str">
            <v>WA</v>
          </cell>
          <cell r="I1011">
            <v>2795319.8729166701</v>
          </cell>
        </row>
        <row r="1012">
          <cell r="A1012" t="str">
            <v>394WYP</v>
          </cell>
          <cell r="B1012">
            <v>394</v>
          </cell>
          <cell r="C1012" t="str">
            <v>WYP</v>
          </cell>
          <cell r="D1012">
            <v>3767242.9720833302</v>
          </cell>
          <cell r="F1012" t="str">
            <v>394WYP</v>
          </cell>
          <cell r="G1012">
            <v>394</v>
          </cell>
          <cell r="H1012" t="str">
            <v>WYP</v>
          </cell>
          <cell r="I1012">
            <v>3767242.9720833302</v>
          </cell>
        </row>
        <row r="1013">
          <cell r="A1013" t="str">
            <v>394WYU</v>
          </cell>
          <cell r="B1013">
            <v>394</v>
          </cell>
          <cell r="C1013" t="str">
            <v>WYU</v>
          </cell>
          <cell r="D1013">
            <v>403737.53416666703</v>
          </cell>
          <cell r="F1013" t="str">
            <v>394WYU</v>
          </cell>
          <cell r="G1013">
            <v>394</v>
          </cell>
          <cell r="H1013" t="str">
            <v>WYU</v>
          </cell>
          <cell r="I1013">
            <v>403737.53416666703</v>
          </cell>
        </row>
        <row r="1014">
          <cell r="A1014" t="str">
            <v>395CA</v>
          </cell>
          <cell r="B1014">
            <v>395</v>
          </cell>
          <cell r="C1014" t="str">
            <v>CA</v>
          </cell>
          <cell r="D1014">
            <v>297273.05</v>
          </cell>
          <cell r="F1014" t="str">
            <v>395CA</v>
          </cell>
          <cell r="G1014">
            <v>395</v>
          </cell>
          <cell r="H1014" t="str">
            <v>CA</v>
          </cell>
          <cell r="I1014">
            <v>297273.05</v>
          </cell>
        </row>
        <row r="1015">
          <cell r="A1015" t="str">
            <v>395CAEE</v>
          </cell>
          <cell r="B1015">
            <v>395</v>
          </cell>
          <cell r="C1015" t="str">
            <v>CAEE</v>
          </cell>
          <cell r="D1015">
            <v>1211257.7241666701</v>
          </cell>
          <cell r="F1015" t="str">
            <v>395CAEE</v>
          </cell>
          <cell r="G1015">
            <v>395</v>
          </cell>
          <cell r="H1015" t="str">
            <v>CAEE</v>
          </cell>
          <cell r="I1015">
            <v>1211257.7241666701</v>
          </cell>
        </row>
        <row r="1016">
          <cell r="A1016" t="str">
            <v>395CAGE</v>
          </cell>
          <cell r="B1016">
            <v>395</v>
          </cell>
          <cell r="C1016" t="str">
            <v>CAGE</v>
          </cell>
          <cell r="D1016">
            <v>4815582.4166666698</v>
          </cell>
          <cell r="F1016" t="str">
            <v>395CAGE</v>
          </cell>
          <cell r="G1016">
            <v>395</v>
          </cell>
          <cell r="H1016" t="str">
            <v>CAGE</v>
          </cell>
          <cell r="I1016">
            <v>4815582.4166666698</v>
          </cell>
        </row>
        <row r="1017">
          <cell r="A1017" t="str">
            <v>395CAGW</v>
          </cell>
          <cell r="B1017">
            <v>395</v>
          </cell>
          <cell r="C1017" t="str">
            <v>CAGW</v>
          </cell>
          <cell r="D1017">
            <v>1337331.0683333301</v>
          </cell>
          <cell r="F1017" t="str">
            <v>395CAGW</v>
          </cell>
          <cell r="G1017">
            <v>395</v>
          </cell>
          <cell r="H1017" t="str">
            <v>CAGW</v>
          </cell>
          <cell r="I1017">
            <v>1337331.0683333301</v>
          </cell>
        </row>
        <row r="1018">
          <cell r="A1018" t="str">
            <v>395ID</v>
          </cell>
          <cell r="B1018">
            <v>395</v>
          </cell>
          <cell r="C1018" t="str">
            <v>ID</v>
          </cell>
          <cell r="D1018">
            <v>1319495.3079166701</v>
          </cell>
          <cell r="F1018" t="str">
            <v>395ID</v>
          </cell>
          <cell r="G1018">
            <v>395</v>
          </cell>
          <cell r="H1018" t="str">
            <v>ID</v>
          </cell>
          <cell r="I1018">
            <v>1319495.3079166701</v>
          </cell>
        </row>
        <row r="1019">
          <cell r="A1019" t="str">
            <v>395JBG</v>
          </cell>
          <cell r="B1019">
            <v>395</v>
          </cell>
          <cell r="C1019" t="str">
            <v>JBG</v>
          </cell>
          <cell r="D1019">
            <v>326496.1275</v>
          </cell>
          <cell r="F1019" t="str">
            <v>395JBG</v>
          </cell>
          <cell r="G1019">
            <v>395</v>
          </cell>
          <cell r="H1019" t="str">
            <v>JBG</v>
          </cell>
          <cell r="I1019">
            <v>326496.1275</v>
          </cell>
        </row>
        <row r="1020">
          <cell r="A1020" t="str">
            <v>395OR</v>
          </cell>
          <cell r="B1020">
            <v>395</v>
          </cell>
          <cell r="C1020" t="str">
            <v>OR</v>
          </cell>
          <cell r="D1020">
            <v>7850759.5449999999</v>
          </cell>
          <cell r="F1020" t="str">
            <v>395OR</v>
          </cell>
          <cell r="G1020">
            <v>395</v>
          </cell>
          <cell r="H1020" t="str">
            <v>OR</v>
          </cell>
          <cell r="I1020">
            <v>7850759.5449999999</v>
          </cell>
        </row>
        <row r="1021">
          <cell r="A1021" t="str">
            <v>395SO</v>
          </cell>
          <cell r="B1021">
            <v>395</v>
          </cell>
          <cell r="C1021" t="str">
            <v>SO</v>
          </cell>
          <cell r="D1021">
            <v>4830177.46</v>
          </cell>
          <cell r="F1021" t="str">
            <v>395SO</v>
          </cell>
          <cell r="G1021">
            <v>395</v>
          </cell>
          <cell r="H1021" t="str">
            <v>SO</v>
          </cell>
          <cell r="I1021">
            <v>4830177.46</v>
          </cell>
        </row>
        <row r="1022">
          <cell r="A1022" t="str">
            <v>395UT</v>
          </cell>
          <cell r="B1022">
            <v>395</v>
          </cell>
          <cell r="C1022" t="str">
            <v>UT</v>
          </cell>
          <cell r="D1022">
            <v>7974036.2258333303</v>
          </cell>
          <cell r="F1022" t="str">
            <v>395UT</v>
          </cell>
          <cell r="G1022">
            <v>395</v>
          </cell>
          <cell r="H1022" t="str">
            <v>UT</v>
          </cell>
          <cell r="I1022">
            <v>7974036.2258333303</v>
          </cell>
        </row>
        <row r="1023">
          <cell r="A1023" t="str">
            <v>395WA</v>
          </cell>
          <cell r="B1023">
            <v>395</v>
          </cell>
          <cell r="C1023" t="str">
            <v>WA</v>
          </cell>
          <cell r="D1023">
            <v>1287220.49041667</v>
          </cell>
          <cell r="F1023" t="str">
            <v>395WA</v>
          </cell>
          <cell r="G1023">
            <v>395</v>
          </cell>
          <cell r="H1023" t="str">
            <v>WA</v>
          </cell>
          <cell r="I1023">
            <v>1287220.49041667</v>
          </cell>
        </row>
        <row r="1024">
          <cell r="A1024" t="str">
            <v>395WYP</v>
          </cell>
          <cell r="B1024">
            <v>395</v>
          </cell>
          <cell r="C1024" t="str">
            <v>WYP</v>
          </cell>
          <cell r="D1024">
            <v>2485127.9866666701</v>
          </cell>
          <cell r="F1024" t="str">
            <v>395WYP</v>
          </cell>
          <cell r="G1024">
            <v>395</v>
          </cell>
          <cell r="H1024" t="str">
            <v>WYP</v>
          </cell>
          <cell r="I1024">
            <v>2485127.9866666701</v>
          </cell>
        </row>
        <row r="1025">
          <cell r="A1025" t="str">
            <v>395WYU</v>
          </cell>
          <cell r="B1025">
            <v>395</v>
          </cell>
          <cell r="C1025" t="str">
            <v>WYU</v>
          </cell>
          <cell r="D1025">
            <v>149994.23000000001</v>
          </cell>
          <cell r="F1025" t="str">
            <v>395WYU</v>
          </cell>
          <cell r="G1025">
            <v>395</v>
          </cell>
          <cell r="H1025" t="str">
            <v>WYU</v>
          </cell>
          <cell r="I1025">
            <v>149994.23000000001</v>
          </cell>
        </row>
        <row r="1026">
          <cell r="A1026" t="str">
            <v>396CA</v>
          </cell>
          <cell r="B1026">
            <v>396</v>
          </cell>
          <cell r="C1026" t="str">
            <v>CA</v>
          </cell>
          <cell r="D1026">
            <v>4602003.0354166701</v>
          </cell>
          <cell r="F1026" t="str">
            <v>396CA</v>
          </cell>
          <cell r="G1026">
            <v>396</v>
          </cell>
          <cell r="H1026" t="str">
            <v>CA</v>
          </cell>
          <cell r="I1026">
            <v>4602003.0354166701</v>
          </cell>
        </row>
        <row r="1027">
          <cell r="A1027" t="str">
            <v>396CAEE</v>
          </cell>
          <cell r="B1027">
            <v>396</v>
          </cell>
          <cell r="C1027" t="str">
            <v>CAEE</v>
          </cell>
          <cell r="D1027">
            <v>327247.39124999999</v>
          </cell>
          <cell r="F1027" t="str">
            <v>396CAEE</v>
          </cell>
          <cell r="G1027">
            <v>396</v>
          </cell>
          <cell r="H1027" t="str">
            <v>CAEE</v>
          </cell>
          <cell r="I1027">
            <v>327247.39124999999</v>
          </cell>
        </row>
        <row r="1028">
          <cell r="A1028" t="str">
            <v>396CAGE</v>
          </cell>
          <cell r="B1028">
            <v>396</v>
          </cell>
          <cell r="C1028" t="str">
            <v>CAGE</v>
          </cell>
          <cell r="D1028">
            <v>32697529.627500001</v>
          </cell>
          <cell r="F1028" t="str">
            <v>396CAGE</v>
          </cell>
          <cell r="G1028">
            <v>396</v>
          </cell>
          <cell r="H1028" t="str">
            <v>CAGE</v>
          </cell>
          <cell r="I1028">
            <v>32697529.627500001</v>
          </cell>
        </row>
        <row r="1029">
          <cell r="A1029" t="str">
            <v>396CAGW</v>
          </cell>
          <cell r="B1029">
            <v>396</v>
          </cell>
          <cell r="C1029" t="str">
            <v>CAGW</v>
          </cell>
          <cell r="D1029">
            <v>3592571.0762499999</v>
          </cell>
          <cell r="F1029" t="str">
            <v>396CAGW</v>
          </cell>
          <cell r="G1029">
            <v>396</v>
          </cell>
          <cell r="H1029" t="str">
            <v>CAGW</v>
          </cell>
          <cell r="I1029">
            <v>3592571.0762499999</v>
          </cell>
        </row>
        <row r="1030">
          <cell r="A1030" t="str">
            <v>396ID</v>
          </cell>
          <cell r="B1030">
            <v>396</v>
          </cell>
          <cell r="C1030" t="str">
            <v>ID</v>
          </cell>
          <cell r="D1030">
            <v>10092729.05625</v>
          </cell>
          <cell r="F1030" t="str">
            <v>396ID</v>
          </cell>
          <cell r="G1030">
            <v>396</v>
          </cell>
          <cell r="H1030" t="str">
            <v>ID</v>
          </cell>
          <cell r="I1030">
            <v>10092729.05625</v>
          </cell>
        </row>
        <row r="1031">
          <cell r="A1031" t="str">
            <v>396JBG</v>
          </cell>
          <cell r="B1031">
            <v>396</v>
          </cell>
          <cell r="C1031" t="str">
            <v>JBG</v>
          </cell>
          <cell r="D1031">
            <v>10066212.362500001</v>
          </cell>
          <cell r="F1031" t="str">
            <v>396JBG</v>
          </cell>
          <cell r="G1031">
            <v>396</v>
          </cell>
          <cell r="H1031" t="str">
            <v>JBG</v>
          </cell>
          <cell r="I1031">
            <v>10066212.362500001</v>
          </cell>
        </row>
        <row r="1032">
          <cell r="A1032" t="str">
            <v>396OR</v>
          </cell>
          <cell r="B1032">
            <v>396</v>
          </cell>
          <cell r="C1032" t="str">
            <v>OR</v>
          </cell>
          <cell r="D1032">
            <v>39473885.274999999</v>
          </cell>
          <cell r="F1032" t="str">
            <v>396OR</v>
          </cell>
          <cell r="G1032">
            <v>396</v>
          </cell>
          <cell r="H1032" t="str">
            <v>OR</v>
          </cell>
          <cell r="I1032">
            <v>39473885.274999999</v>
          </cell>
        </row>
        <row r="1033">
          <cell r="A1033" t="str">
            <v>396SO</v>
          </cell>
          <cell r="B1033">
            <v>396</v>
          </cell>
          <cell r="C1033" t="str">
            <v>SO</v>
          </cell>
          <cell r="D1033">
            <v>6102850.5970833302</v>
          </cell>
          <cell r="F1033" t="str">
            <v>396SO</v>
          </cell>
          <cell r="G1033">
            <v>396</v>
          </cell>
          <cell r="H1033" t="str">
            <v>SO</v>
          </cell>
          <cell r="I1033">
            <v>6102850.5970833302</v>
          </cell>
        </row>
        <row r="1034">
          <cell r="A1034" t="str">
            <v>396UT</v>
          </cell>
          <cell r="B1034">
            <v>396</v>
          </cell>
          <cell r="C1034" t="str">
            <v>UT</v>
          </cell>
          <cell r="D1034">
            <v>50246111.090833299</v>
          </cell>
          <cell r="F1034" t="str">
            <v>396UT</v>
          </cell>
          <cell r="G1034">
            <v>396</v>
          </cell>
          <cell r="H1034" t="str">
            <v>UT</v>
          </cell>
          <cell r="I1034">
            <v>50246111.090833299</v>
          </cell>
        </row>
        <row r="1035">
          <cell r="A1035" t="str">
            <v>396WA</v>
          </cell>
          <cell r="B1035">
            <v>396</v>
          </cell>
          <cell r="C1035" t="str">
            <v>WA</v>
          </cell>
          <cell r="D1035">
            <v>8939005.8291666694</v>
          </cell>
          <cell r="F1035" t="str">
            <v>396WA</v>
          </cell>
          <cell r="G1035">
            <v>396</v>
          </cell>
          <cell r="H1035" t="str">
            <v>WA</v>
          </cell>
          <cell r="I1035">
            <v>8939005.8291666694</v>
          </cell>
        </row>
        <row r="1036">
          <cell r="A1036" t="str">
            <v>396WYP</v>
          </cell>
          <cell r="B1036">
            <v>396</v>
          </cell>
          <cell r="C1036" t="str">
            <v>WYP</v>
          </cell>
          <cell r="D1036">
            <v>17001665.849583302</v>
          </cell>
          <cell r="F1036" t="str">
            <v>396WYP</v>
          </cell>
          <cell r="G1036">
            <v>396</v>
          </cell>
          <cell r="H1036" t="str">
            <v>WYP</v>
          </cell>
          <cell r="I1036">
            <v>17001665.849583302</v>
          </cell>
        </row>
        <row r="1037">
          <cell r="A1037" t="str">
            <v>396WYU</v>
          </cell>
          <cell r="B1037">
            <v>396</v>
          </cell>
          <cell r="C1037" t="str">
            <v>WYU</v>
          </cell>
          <cell r="D1037">
            <v>3703857.2025000001</v>
          </cell>
          <cell r="F1037" t="str">
            <v>396WYU</v>
          </cell>
          <cell r="G1037">
            <v>396</v>
          </cell>
          <cell r="H1037" t="str">
            <v>WYU</v>
          </cell>
          <cell r="I1037">
            <v>3703857.2025000001</v>
          </cell>
        </row>
        <row r="1038">
          <cell r="A1038" t="str">
            <v>397CA</v>
          </cell>
          <cell r="B1038">
            <v>397</v>
          </cell>
          <cell r="C1038" t="str">
            <v>CA</v>
          </cell>
          <cell r="D1038">
            <v>6364724.5774999997</v>
          </cell>
          <cell r="F1038" t="str">
            <v>397CA</v>
          </cell>
          <cell r="G1038">
            <v>397</v>
          </cell>
          <cell r="H1038" t="str">
            <v>CA</v>
          </cell>
          <cell r="I1038">
            <v>6364724.5774999997</v>
          </cell>
        </row>
        <row r="1039">
          <cell r="A1039" t="str">
            <v>397CAEE</v>
          </cell>
          <cell r="B1039">
            <v>397</v>
          </cell>
          <cell r="C1039" t="str">
            <v>CAEE</v>
          </cell>
          <cell r="D1039">
            <v>341557.84</v>
          </cell>
          <cell r="F1039" t="str">
            <v>397CAEE</v>
          </cell>
          <cell r="G1039">
            <v>397</v>
          </cell>
          <cell r="H1039" t="str">
            <v>CAEE</v>
          </cell>
          <cell r="I1039">
            <v>341557.84</v>
          </cell>
        </row>
        <row r="1040">
          <cell r="A1040" t="str">
            <v>397CAGE</v>
          </cell>
          <cell r="B1040">
            <v>397</v>
          </cell>
          <cell r="C1040" t="str">
            <v>CAGE</v>
          </cell>
          <cell r="D1040">
            <v>121125836.790417</v>
          </cell>
          <cell r="F1040" t="str">
            <v>397CAGE</v>
          </cell>
          <cell r="G1040">
            <v>397</v>
          </cell>
          <cell r="H1040" t="str">
            <v>CAGE</v>
          </cell>
          <cell r="I1040">
            <v>121125836.790417</v>
          </cell>
        </row>
        <row r="1041">
          <cell r="A1041" t="str">
            <v>397CAGW</v>
          </cell>
          <cell r="B1041">
            <v>397</v>
          </cell>
          <cell r="C1041" t="str">
            <v>CAGW</v>
          </cell>
          <cell r="D1041">
            <v>51367255.708750002</v>
          </cell>
          <cell r="F1041" t="str">
            <v>397CAGW</v>
          </cell>
          <cell r="G1041">
            <v>397</v>
          </cell>
          <cell r="H1041" t="str">
            <v>CAGW</v>
          </cell>
          <cell r="I1041">
            <v>51367255.708750002</v>
          </cell>
        </row>
        <row r="1042">
          <cell r="A1042" t="str">
            <v>397CN</v>
          </cell>
          <cell r="B1042">
            <v>397</v>
          </cell>
          <cell r="C1042" t="str">
            <v>CN</v>
          </cell>
          <cell r="D1042">
            <v>3848526.0529166702</v>
          </cell>
          <cell r="F1042" t="str">
            <v>397CN</v>
          </cell>
          <cell r="G1042">
            <v>397</v>
          </cell>
          <cell r="H1042" t="str">
            <v>CN</v>
          </cell>
          <cell r="I1042">
            <v>3848526.0529166702</v>
          </cell>
        </row>
        <row r="1043">
          <cell r="A1043" t="str">
            <v>397ID</v>
          </cell>
          <cell r="B1043">
            <v>397</v>
          </cell>
          <cell r="C1043" t="str">
            <v>ID</v>
          </cell>
          <cell r="D1043">
            <v>11310676.383333299</v>
          </cell>
          <cell r="F1043" t="str">
            <v>397ID</v>
          </cell>
          <cell r="G1043">
            <v>397</v>
          </cell>
          <cell r="H1043" t="str">
            <v>ID</v>
          </cell>
          <cell r="I1043">
            <v>11310676.383333299</v>
          </cell>
        </row>
        <row r="1044">
          <cell r="A1044" t="str">
            <v>397JBG</v>
          </cell>
          <cell r="B1044">
            <v>397</v>
          </cell>
          <cell r="C1044" t="str">
            <v>JBG</v>
          </cell>
          <cell r="D1044">
            <v>4792061.1304166699</v>
          </cell>
          <cell r="F1044" t="str">
            <v>397JBG</v>
          </cell>
          <cell r="G1044">
            <v>397</v>
          </cell>
          <cell r="H1044" t="str">
            <v>JBG</v>
          </cell>
          <cell r="I1044">
            <v>4792061.1304166699</v>
          </cell>
        </row>
        <row r="1045">
          <cell r="A1045" t="str">
            <v>397OR</v>
          </cell>
          <cell r="B1045">
            <v>397</v>
          </cell>
          <cell r="C1045" t="str">
            <v>OR</v>
          </cell>
          <cell r="D1045">
            <v>72628320.333333299</v>
          </cell>
          <cell r="F1045" t="str">
            <v>397OR</v>
          </cell>
          <cell r="G1045">
            <v>397</v>
          </cell>
          <cell r="H1045" t="str">
            <v>OR</v>
          </cell>
          <cell r="I1045">
            <v>72628320.333333299</v>
          </cell>
        </row>
        <row r="1046">
          <cell r="A1046" t="str">
            <v>397SG</v>
          </cell>
          <cell r="B1046">
            <v>397</v>
          </cell>
          <cell r="C1046" t="str">
            <v>SG</v>
          </cell>
          <cell r="D1046">
            <v>138683.51</v>
          </cell>
          <cell r="F1046" t="str">
            <v>397SG</v>
          </cell>
          <cell r="G1046">
            <v>397</v>
          </cell>
          <cell r="H1046" t="str">
            <v>SG</v>
          </cell>
          <cell r="I1046">
            <v>138683.51</v>
          </cell>
        </row>
        <row r="1047">
          <cell r="A1047" t="str">
            <v>397SO</v>
          </cell>
          <cell r="B1047">
            <v>397</v>
          </cell>
          <cell r="C1047" t="str">
            <v>SO</v>
          </cell>
          <cell r="D1047">
            <v>91729684.948750004</v>
          </cell>
          <cell r="F1047" t="str">
            <v>397SO</v>
          </cell>
          <cell r="G1047">
            <v>397</v>
          </cell>
          <cell r="H1047" t="str">
            <v>SO</v>
          </cell>
          <cell r="I1047">
            <v>91729684.948750004</v>
          </cell>
        </row>
        <row r="1048">
          <cell r="A1048" t="str">
            <v>397UT</v>
          </cell>
          <cell r="B1048">
            <v>397</v>
          </cell>
          <cell r="C1048" t="str">
            <v>UT</v>
          </cell>
          <cell r="D1048">
            <v>62785447.141249999</v>
          </cell>
          <cell r="F1048" t="str">
            <v>397UT</v>
          </cell>
          <cell r="G1048">
            <v>397</v>
          </cell>
          <cell r="H1048" t="str">
            <v>UT</v>
          </cell>
          <cell r="I1048">
            <v>62785447.141249999</v>
          </cell>
        </row>
        <row r="1049">
          <cell r="A1049" t="str">
            <v>397WA</v>
          </cell>
          <cell r="B1049">
            <v>397</v>
          </cell>
          <cell r="C1049" t="str">
            <v>WA</v>
          </cell>
          <cell r="D1049">
            <v>13681784.692916701</v>
          </cell>
          <cell r="F1049" t="str">
            <v>397WA</v>
          </cell>
          <cell r="G1049">
            <v>397</v>
          </cell>
          <cell r="H1049" t="str">
            <v>WA</v>
          </cell>
          <cell r="I1049">
            <v>13681784.692916701</v>
          </cell>
        </row>
        <row r="1050">
          <cell r="A1050" t="str">
            <v>397WYP</v>
          </cell>
          <cell r="B1050">
            <v>397</v>
          </cell>
          <cell r="C1050" t="str">
            <v>WYP</v>
          </cell>
          <cell r="D1050">
            <v>24761377.3325</v>
          </cell>
          <cell r="F1050" t="str">
            <v>397WYP</v>
          </cell>
          <cell r="G1050">
            <v>397</v>
          </cell>
          <cell r="H1050" t="str">
            <v>WYP</v>
          </cell>
          <cell r="I1050">
            <v>24761377.3325</v>
          </cell>
        </row>
        <row r="1051">
          <cell r="A1051" t="str">
            <v>397WYU</v>
          </cell>
          <cell r="B1051">
            <v>397</v>
          </cell>
          <cell r="C1051" t="str">
            <v>WYU</v>
          </cell>
          <cell r="D1051">
            <v>6061118.2512499997</v>
          </cell>
          <cell r="F1051" t="str">
            <v>397WYU</v>
          </cell>
          <cell r="G1051">
            <v>397</v>
          </cell>
          <cell r="H1051" t="str">
            <v>WYU</v>
          </cell>
          <cell r="I1051">
            <v>6061118.2512499997</v>
          </cell>
        </row>
        <row r="1052">
          <cell r="A1052" t="str">
            <v>398CA</v>
          </cell>
          <cell r="B1052">
            <v>398</v>
          </cell>
          <cell r="C1052" t="str">
            <v>CA</v>
          </cell>
          <cell r="D1052">
            <v>50156.154999999999</v>
          </cell>
          <cell r="F1052" t="str">
            <v>398CA</v>
          </cell>
          <cell r="G1052">
            <v>398</v>
          </cell>
          <cell r="H1052" t="str">
            <v>CA</v>
          </cell>
          <cell r="I1052">
            <v>50156.154999999999</v>
          </cell>
        </row>
        <row r="1053">
          <cell r="A1053" t="str">
            <v>398CAEE</v>
          </cell>
          <cell r="B1053">
            <v>398</v>
          </cell>
          <cell r="C1053" t="str">
            <v>CAEE</v>
          </cell>
          <cell r="D1053">
            <v>4269.91</v>
          </cell>
          <cell r="F1053" t="str">
            <v>398CAEE</v>
          </cell>
          <cell r="G1053">
            <v>398</v>
          </cell>
          <cell r="H1053" t="str">
            <v>CAEE</v>
          </cell>
          <cell r="I1053">
            <v>4269.91</v>
          </cell>
        </row>
        <row r="1054">
          <cell r="A1054" t="str">
            <v>398CAGE</v>
          </cell>
          <cell r="B1054">
            <v>398</v>
          </cell>
          <cell r="C1054" t="str">
            <v>CAGE</v>
          </cell>
          <cell r="D1054">
            <v>2050079.04208333</v>
          </cell>
          <cell r="F1054" t="str">
            <v>398CAGE</v>
          </cell>
          <cell r="G1054">
            <v>398</v>
          </cell>
          <cell r="H1054" t="str">
            <v>CAGE</v>
          </cell>
          <cell r="I1054">
            <v>2050079.04208333</v>
          </cell>
        </row>
        <row r="1055">
          <cell r="A1055" t="str">
            <v>398CAGW</v>
          </cell>
          <cell r="B1055">
            <v>398</v>
          </cell>
          <cell r="C1055" t="str">
            <v>CAGW</v>
          </cell>
          <cell r="D1055">
            <v>407724.83083333302</v>
          </cell>
          <cell r="F1055" t="str">
            <v>398CAGW</v>
          </cell>
          <cell r="G1055">
            <v>398</v>
          </cell>
          <cell r="H1055" t="str">
            <v>CAGW</v>
          </cell>
          <cell r="I1055">
            <v>407724.83083333302</v>
          </cell>
        </row>
        <row r="1056">
          <cell r="A1056" t="str">
            <v>398CN</v>
          </cell>
          <cell r="B1056">
            <v>398</v>
          </cell>
          <cell r="C1056" t="str">
            <v>CN</v>
          </cell>
          <cell r="D1056">
            <v>74544.153749999998</v>
          </cell>
          <cell r="F1056" t="str">
            <v>398CN</v>
          </cell>
          <cell r="G1056">
            <v>398</v>
          </cell>
          <cell r="H1056" t="str">
            <v>CN</v>
          </cell>
          <cell r="I1056">
            <v>74544.153749999998</v>
          </cell>
        </row>
        <row r="1057">
          <cell r="A1057" t="str">
            <v>398ID</v>
          </cell>
          <cell r="B1057">
            <v>398</v>
          </cell>
          <cell r="C1057" t="str">
            <v>ID</v>
          </cell>
          <cell r="D1057">
            <v>82402.659166666694</v>
          </cell>
          <cell r="F1057" t="str">
            <v>398ID</v>
          </cell>
          <cell r="G1057">
            <v>398</v>
          </cell>
          <cell r="H1057" t="str">
            <v>ID</v>
          </cell>
          <cell r="I1057">
            <v>82402.659166666694</v>
          </cell>
        </row>
        <row r="1058">
          <cell r="A1058" t="str">
            <v>398JBG</v>
          </cell>
          <cell r="B1058">
            <v>398</v>
          </cell>
          <cell r="C1058" t="str">
            <v>JBG</v>
          </cell>
          <cell r="D1058">
            <v>186493.40125</v>
          </cell>
          <cell r="F1058" t="str">
            <v>398JBG</v>
          </cell>
          <cell r="G1058">
            <v>398</v>
          </cell>
          <cell r="H1058" t="str">
            <v>JBG</v>
          </cell>
          <cell r="I1058">
            <v>186493.40125</v>
          </cell>
        </row>
        <row r="1059">
          <cell r="A1059" t="str">
            <v>398OR</v>
          </cell>
          <cell r="B1059">
            <v>398</v>
          </cell>
          <cell r="C1059" t="str">
            <v>OR</v>
          </cell>
          <cell r="D1059">
            <v>1103402.5470833301</v>
          </cell>
          <cell r="F1059" t="str">
            <v>398OR</v>
          </cell>
          <cell r="G1059">
            <v>398</v>
          </cell>
          <cell r="H1059" t="str">
            <v>OR</v>
          </cell>
          <cell r="I1059">
            <v>1103402.5470833301</v>
          </cell>
        </row>
        <row r="1060">
          <cell r="A1060" t="str">
            <v>398SO</v>
          </cell>
          <cell r="B1060">
            <v>398</v>
          </cell>
          <cell r="C1060" t="str">
            <v>SO</v>
          </cell>
          <cell r="D1060">
            <v>2325844.7791666701</v>
          </cell>
          <cell r="F1060" t="str">
            <v>398SO</v>
          </cell>
          <cell r="G1060">
            <v>398</v>
          </cell>
          <cell r="H1060" t="str">
            <v>SO</v>
          </cell>
          <cell r="I1060">
            <v>2325844.7791666701</v>
          </cell>
        </row>
        <row r="1061">
          <cell r="A1061" t="str">
            <v>398UT</v>
          </cell>
          <cell r="B1061">
            <v>398</v>
          </cell>
          <cell r="C1061" t="str">
            <v>UT</v>
          </cell>
          <cell r="D1061">
            <v>1305558.19833333</v>
          </cell>
          <cell r="F1061" t="str">
            <v>398UT</v>
          </cell>
          <cell r="G1061">
            <v>398</v>
          </cell>
          <cell r="H1061" t="str">
            <v>UT</v>
          </cell>
          <cell r="I1061">
            <v>1305558.19833333</v>
          </cell>
        </row>
        <row r="1062">
          <cell r="A1062" t="str">
            <v>398WA</v>
          </cell>
          <cell r="B1062">
            <v>398</v>
          </cell>
          <cell r="C1062" t="str">
            <v>WA</v>
          </cell>
          <cell r="D1062">
            <v>182536.20333333299</v>
          </cell>
          <cell r="F1062" t="str">
            <v>398WA</v>
          </cell>
          <cell r="G1062">
            <v>398</v>
          </cell>
          <cell r="H1062" t="str">
            <v>WA</v>
          </cell>
          <cell r="I1062">
            <v>182536.20333333299</v>
          </cell>
        </row>
        <row r="1063">
          <cell r="A1063" t="str">
            <v>398WYP</v>
          </cell>
          <cell r="B1063">
            <v>398</v>
          </cell>
          <cell r="C1063" t="str">
            <v>WYP</v>
          </cell>
          <cell r="D1063">
            <v>184701.01749999999</v>
          </cell>
          <cell r="F1063" t="str">
            <v>398WYP</v>
          </cell>
          <cell r="G1063">
            <v>398</v>
          </cell>
          <cell r="H1063" t="str">
            <v>WYP</v>
          </cell>
          <cell r="I1063">
            <v>184701.01749999999</v>
          </cell>
        </row>
        <row r="1064">
          <cell r="A1064" t="str">
            <v>398WYU</v>
          </cell>
          <cell r="B1064">
            <v>398</v>
          </cell>
          <cell r="C1064" t="str">
            <v>WYU</v>
          </cell>
          <cell r="D1064">
            <v>15968.7075</v>
          </cell>
          <cell r="F1064" t="str">
            <v>398WYU</v>
          </cell>
          <cell r="G1064">
            <v>398</v>
          </cell>
          <cell r="H1064" t="str">
            <v>WYU</v>
          </cell>
          <cell r="I1064">
            <v>15968.7075</v>
          </cell>
        </row>
        <row r="1065">
          <cell r="A1065" t="str">
            <v>399CAEE</v>
          </cell>
          <cell r="B1065">
            <v>399</v>
          </cell>
          <cell r="C1065" t="str">
            <v>CAEE</v>
          </cell>
          <cell r="D1065">
            <v>1854827.92</v>
          </cell>
          <cell r="F1065" t="str">
            <v>399CAEE</v>
          </cell>
          <cell r="G1065">
            <v>399</v>
          </cell>
          <cell r="H1065" t="str">
            <v>CAEE</v>
          </cell>
          <cell r="I1065">
            <v>1854827.92</v>
          </cell>
        </row>
        <row r="1066">
          <cell r="A1066" t="str">
            <v>2281ID</v>
          </cell>
          <cell r="B1066">
            <v>2281</v>
          </cell>
          <cell r="C1066" t="str">
            <v>ID</v>
          </cell>
          <cell r="D1066">
            <v>-776165.51</v>
          </cell>
          <cell r="F1066" t="str">
            <v>2281ID</v>
          </cell>
          <cell r="G1066">
            <v>2281</v>
          </cell>
          <cell r="H1066" t="str">
            <v>ID</v>
          </cell>
          <cell r="I1066">
            <v>-776165.51</v>
          </cell>
        </row>
        <row r="1067">
          <cell r="A1067" t="str">
            <v>2281OR</v>
          </cell>
          <cell r="B1067">
            <v>2281</v>
          </cell>
          <cell r="C1067" t="str">
            <v>OR</v>
          </cell>
          <cell r="D1067">
            <v>6336383.7400000002</v>
          </cell>
          <cell r="F1067" t="str">
            <v>2281OR</v>
          </cell>
          <cell r="G1067">
            <v>2281</v>
          </cell>
          <cell r="H1067" t="str">
            <v>OR</v>
          </cell>
          <cell r="I1067">
            <v>6336383.7400000002</v>
          </cell>
        </row>
        <row r="1068">
          <cell r="A1068" t="str">
            <v>2281OTHER</v>
          </cell>
          <cell r="B1068">
            <v>2281</v>
          </cell>
          <cell r="C1068" t="str">
            <v>OTHER</v>
          </cell>
          <cell r="D1068">
            <v>-6274723.8233333305</v>
          </cell>
          <cell r="F1068" t="str">
            <v>2281OTHER</v>
          </cell>
          <cell r="G1068">
            <v>2281</v>
          </cell>
          <cell r="H1068" t="str">
            <v>OTHER</v>
          </cell>
          <cell r="I1068">
            <v>-6274723.8233333305</v>
          </cell>
        </row>
        <row r="1069">
          <cell r="A1069" t="str">
            <v>2281SO</v>
          </cell>
          <cell r="B1069">
            <v>2281</v>
          </cell>
          <cell r="C1069" t="str">
            <v>SO</v>
          </cell>
          <cell r="D1069">
            <v>0</v>
          </cell>
          <cell r="F1069" t="str">
            <v>2281SO</v>
          </cell>
          <cell r="G1069">
            <v>2281</v>
          </cell>
          <cell r="H1069" t="str">
            <v>SO</v>
          </cell>
          <cell r="I1069">
            <v>0</v>
          </cell>
        </row>
        <row r="1070">
          <cell r="A1070" t="str">
            <v>2281UT</v>
          </cell>
          <cell r="B1070">
            <v>2281</v>
          </cell>
          <cell r="C1070" t="str">
            <v>UT</v>
          </cell>
          <cell r="D1070">
            <v>-6849323.4295833297</v>
          </cell>
          <cell r="F1070" t="str">
            <v>2281UT</v>
          </cell>
          <cell r="G1070">
            <v>2281</v>
          </cell>
          <cell r="H1070" t="str">
            <v>UT</v>
          </cell>
          <cell r="I1070">
            <v>-6849323.4295833297</v>
          </cell>
        </row>
        <row r="1071">
          <cell r="A1071" t="str">
            <v>2281WYP</v>
          </cell>
          <cell r="B1071">
            <v>2281</v>
          </cell>
          <cell r="C1071" t="str">
            <v>WYP</v>
          </cell>
          <cell r="D1071">
            <v>-771126.64</v>
          </cell>
          <cell r="F1071" t="str">
            <v>2281WYP</v>
          </cell>
          <cell r="G1071">
            <v>2281</v>
          </cell>
          <cell r="H1071" t="str">
            <v>WYP</v>
          </cell>
          <cell r="I1071">
            <v>-771126.64</v>
          </cell>
        </row>
        <row r="1072">
          <cell r="A1072" t="str">
            <v>2282OR</v>
          </cell>
          <cell r="B1072">
            <v>2282</v>
          </cell>
          <cell r="C1072" t="str">
            <v>OR</v>
          </cell>
          <cell r="D1072">
            <v>-8144964.9020833299</v>
          </cell>
          <cell r="F1072" t="str">
            <v>2282OR</v>
          </cell>
          <cell r="G1072">
            <v>2282</v>
          </cell>
          <cell r="H1072" t="str">
            <v>OR</v>
          </cell>
          <cell r="I1072">
            <v>-8144964.9020833299</v>
          </cell>
        </row>
        <row r="1073">
          <cell r="A1073" t="str">
            <v>2282SO</v>
          </cell>
          <cell r="B1073">
            <v>2282</v>
          </cell>
          <cell r="C1073" t="str">
            <v>SO</v>
          </cell>
          <cell r="D1073">
            <v>-13373467.7266667</v>
          </cell>
          <cell r="F1073" t="str">
            <v>2282SO</v>
          </cell>
          <cell r="G1073">
            <v>2282</v>
          </cell>
          <cell r="H1073" t="str">
            <v>SO</v>
          </cell>
          <cell r="I1073">
            <v>-13373467.7266667</v>
          </cell>
        </row>
        <row r="1074">
          <cell r="A1074" t="str">
            <v>2283JBE</v>
          </cell>
          <cell r="B1074">
            <v>2283</v>
          </cell>
          <cell r="C1074" t="str">
            <v>JBE</v>
          </cell>
          <cell r="D1074">
            <v>0</v>
          </cell>
          <cell r="F1074" t="str">
            <v>2283JBE</v>
          </cell>
          <cell r="G1074">
            <v>2283</v>
          </cell>
          <cell r="H1074" t="str">
            <v>JBE</v>
          </cell>
          <cell r="I1074">
            <v>0</v>
          </cell>
        </row>
        <row r="1075">
          <cell r="A1075" t="str">
            <v>2283SO</v>
          </cell>
          <cell r="B1075">
            <v>2283</v>
          </cell>
          <cell r="C1075" t="str">
            <v>SO</v>
          </cell>
          <cell r="D1075">
            <v>-2425539.25</v>
          </cell>
          <cell r="F1075" t="str">
            <v>2283SO</v>
          </cell>
          <cell r="G1075">
            <v>2283</v>
          </cell>
          <cell r="H1075" t="str">
            <v>SO</v>
          </cell>
          <cell r="I1075">
            <v>-2425539.25</v>
          </cell>
        </row>
        <row r="1076">
          <cell r="A1076" t="str">
            <v>18222OR</v>
          </cell>
          <cell r="B1076">
            <v>18222</v>
          </cell>
          <cell r="C1076" t="str">
            <v>OR</v>
          </cell>
          <cell r="D1076">
            <v>0</v>
          </cell>
          <cell r="F1076" t="str">
            <v>18222OR</v>
          </cell>
          <cell r="G1076">
            <v>18222</v>
          </cell>
          <cell r="H1076" t="str">
            <v>OR</v>
          </cell>
          <cell r="I1076">
            <v>0</v>
          </cell>
        </row>
        <row r="1077">
          <cell r="A1077" t="str">
            <v>18222TROJD</v>
          </cell>
          <cell r="B1077">
            <v>18222</v>
          </cell>
          <cell r="C1077" t="str">
            <v>TROJD</v>
          </cell>
          <cell r="D1077">
            <v>0</v>
          </cell>
          <cell r="F1077" t="str">
            <v>18222TROJD</v>
          </cell>
          <cell r="G1077">
            <v>18222</v>
          </cell>
          <cell r="H1077" t="str">
            <v>TROJD</v>
          </cell>
          <cell r="I1077">
            <v>0</v>
          </cell>
        </row>
        <row r="1078">
          <cell r="A1078" t="str">
            <v>18222TROJP</v>
          </cell>
          <cell r="B1078">
            <v>18222</v>
          </cell>
          <cell r="C1078" t="str">
            <v>TROJP</v>
          </cell>
          <cell r="D1078">
            <v>0</v>
          </cell>
          <cell r="F1078" t="str">
            <v>18222TROJP</v>
          </cell>
          <cell r="G1078">
            <v>18222</v>
          </cell>
          <cell r="H1078" t="str">
            <v>TROJP</v>
          </cell>
          <cell r="I1078">
            <v>0</v>
          </cell>
        </row>
        <row r="1079">
          <cell r="A1079" t="str">
            <v>18222WA</v>
          </cell>
          <cell r="B1079">
            <v>18222</v>
          </cell>
          <cell r="C1079" t="str">
            <v>WA</v>
          </cell>
          <cell r="D1079">
            <v>0</v>
          </cell>
          <cell r="F1079" t="str">
            <v>18222WA</v>
          </cell>
          <cell r="G1079">
            <v>18222</v>
          </cell>
          <cell r="H1079" t="str">
            <v>WA</v>
          </cell>
          <cell r="I1079">
            <v>0</v>
          </cell>
        </row>
        <row r="1080">
          <cell r="A1080" t="str">
            <v>22841CAEE</v>
          </cell>
          <cell r="B1080">
            <v>22841</v>
          </cell>
          <cell r="C1080" t="str">
            <v>CAEE</v>
          </cell>
          <cell r="D1080">
            <v>0</v>
          </cell>
          <cell r="F1080" t="str">
            <v>22841CAEE</v>
          </cell>
          <cell r="G1080">
            <v>22841</v>
          </cell>
          <cell r="H1080" t="str">
            <v>CAEE</v>
          </cell>
          <cell r="I1080">
            <v>0</v>
          </cell>
        </row>
        <row r="1081">
          <cell r="A1081" t="str">
            <v>22841CAGW</v>
          </cell>
          <cell r="B1081">
            <v>22841</v>
          </cell>
          <cell r="C1081" t="str">
            <v>CAGW</v>
          </cell>
          <cell r="D1081">
            <v>-571850.28</v>
          </cell>
          <cell r="F1081" t="str">
            <v>22841CAGW</v>
          </cell>
          <cell r="G1081">
            <v>22841</v>
          </cell>
          <cell r="H1081" t="str">
            <v>CAGW</v>
          </cell>
          <cell r="I1081">
            <v>-571850.28</v>
          </cell>
        </row>
        <row r="1082">
          <cell r="A1082" t="str">
            <v>22842TROJD</v>
          </cell>
          <cell r="B1082">
            <v>22842</v>
          </cell>
          <cell r="C1082" t="str">
            <v>TROJD</v>
          </cell>
          <cell r="D1082">
            <v>0</v>
          </cell>
          <cell r="F1082" t="str">
            <v>22842TROJD</v>
          </cell>
          <cell r="G1082">
            <v>22842</v>
          </cell>
          <cell r="H1082" t="str">
            <v>TROJD</v>
          </cell>
          <cell r="I1082">
            <v>0</v>
          </cell>
        </row>
        <row r="1083">
          <cell r="A1083" t="str">
            <v>25316CAEE</v>
          </cell>
          <cell r="B1083">
            <v>25316</v>
          </cell>
          <cell r="C1083" t="str">
            <v>CAEE</v>
          </cell>
          <cell r="D1083">
            <v>-2601958.3333333302</v>
          </cell>
          <cell r="F1083" t="str">
            <v>25316CAEE</v>
          </cell>
          <cell r="G1083">
            <v>25316</v>
          </cell>
          <cell r="H1083" t="str">
            <v>CAEE</v>
          </cell>
          <cell r="I1083">
            <v>-2601958.3333333302</v>
          </cell>
        </row>
        <row r="1084">
          <cell r="A1084" t="str">
            <v>25317CAEE</v>
          </cell>
          <cell r="B1084">
            <v>25317</v>
          </cell>
          <cell r="C1084" t="str">
            <v>CAEE</v>
          </cell>
          <cell r="D1084">
            <v>-2607612.7916666698</v>
          </cell>
          <cell r="F1084" t="str">
            <v>25317CAEE</v>
          </cell>
          <cell r="G1084">
            <v>25317</v>
          </cell>
          <cell r="H1084" t="str">
            <v>CAEE</v>
          </cell>
          <cell r="I1084">
            <v>-2607612.7916666698</v>
          </cell>
        </row>
        <row r="1085">
          <cell r="A1085" t="str">
            <v>25318CAGE</v>
          </cell>
          <cell r="B1085">
            <v>25318</v>
          </cell>
          <cell r="C1085" t="str">
            <v>CAGE</v>
          </cell>
          <cell r="D1085">
            <v>-273000</v>
          </cell>
          <cell r="F1085" t="str">
            <v>25318CAGE</v>
          </cell>
          <cell r="G1085">
            <v>25318</v>
          </cell>
          <cell r="H1085" t="str">
            <v>CAGE</v>
          </cell>
          <cell r="I1085">
            <v>-273000</v>
          </cell>
        </row>
        <row r="1086">
          <cell r="A1086" t="str">
            <v>25318SNPPS</v>
          </cell>
          <cell r="B1086">
            <v>25318</v>
          </cell>
          <cell r="C1086" t="str">
            <v>SNPPS</v>
          </cell>
          <cell r="D1086">
            <v>0</v>
          </cell>
          <cell r="F1086" t="str">
            <v>25318SNPPS</v>
          </cell>
          <cell r="G1086">
            <v>25318</v>
          </cell>
          <cell r="H1086" t="str">
            <v>SNPPS</v>
          </cell>
          <cell r="I1086">
            <v>0</v>
          </cell>
        </row>
        <row r="1087">
          <cell r="A1087" t="str">
            <v>25325CAEE</v>
          </cell>
          <cell r="B1087">
            <v>25325</v>
          </cell>
          <cell r="C1087" t="str">
            <v>CAEE</v>
          </cell>
          <cell r="D1087">
            <v>0</v>
          </cell>
          <cell r="F1087" t="str">
            <v>25325CAEE</v>
          </cell>
          <cell r="G1087">
            <v>25325</v>
          </cell>
          <cell r="H1087" t="str">
            <v>CAEE</v>
          </cell>
          <cell r="I1087">
            <v>0</v>
          </cell>
        </row>
        <row r="1088">
          <cell r="A1088" t="str">
            <v>25335CAEE</v>
          </cell>
          <cell r="B1088">
            <v>25335</v>
          </cell>
          <cell r="C1088" t="str">
            <v>CAEE</v>
          </cell>
          <cell r="D1088">
            <v>-115119099.34</v>
          </cell>
          <cell r="F1088" t="str">
            <v>25335CAEE</v>
          </cell>
          <cell r="G1088">
            <v>25335</v>
          </cell>
          <cell r="H1088" t="str">
            <v>CAEE</v>
          </cell>
          <cell r="I1088">
            <v>-115119099.34</v>
          </cell>
        </row>
        <row r="1089">
          <cell r="A1089" t="str">
            <v>25399CA</v>
          </cell>
          <cell r="B1089">
            <v>25399</v>
          </cell>
          <cell r="C1089" t="str">
            <v>CA</v>
          </cell>
          <cell r="D1089">
            <v>-250809.92583333299</v>
          </cell>
          <cell r="F1089" t="str">
            <v>25399CA</v>
          </cell>
          <cell r="G1089">
            <v>25399</v>
          </cell>
          <cell r="H1089" t="str">
            <v>CA</v>
          </cell>
          <cell r="I1089">
            <v>-250809.92583333299</v>
          </cell>
        </row>
        <row r="1090">
          <cell r="A1090" t="str">
            <v>25399CAEE</v>
          </cell>
          <cell r="B1090">
            <v>25399</v>
          </cell>
          <cell r="C1090" t="str">
            <v>CAEE</v>
          </cell>
          <cell r="D1090">
            <v>-7130292.7554166699</v>
          </cell>
          <cell r="F1090" t="str">
            <v>25399CAEE</v>
          </cell>
          <cell r="G1090">
            <v>25399</v>
          </cell>
          <cell r="H1090" t="str">
            <v>CAEE</v>
          </cell>
          <cell r="I1090">
            <v>-7130292.7554166699</v>
          </cell>
        </row>
        <row r="1091">
          <cell r="A1091" t="str">
            <v>25399CAEW</v>
          </cell>
          <cell r="B1091">
            <v>25399</v>
          </cell>
          <cell r="C1091" t="str">
            <v>CAEW</v>
          </cell>
          <cell r="D1091">
            <v>0</v>
          </cell>
          <cell r="F1091" t="str">
            <v>25399CAEW</v>
          </cell>
          <cell r="G1091">
            <v>25399</v>
          </cell>
          <cell r="H1091" t="str">
            <v>CAEW</v>
          </cell>
          <cell r="I1091">
            <v>0</v>
          </cell>
        </row>
        <row r="1092">
          <cell r="A1092" t="str">
            <v>25399CAGE</v>
          </cell>
          <cell r="B1092">
            <v>25399</v>
          </cell>
          <cell r="C1092" t="str">
            <v>CAGE</v>
          </cell>
          <cell r="D1092">
            <v>-7085931.8274999997</v>
          </cell>
          <cell r="F1092" t="str">
            <v>25399CAGE</v>
          </cell>
          <cell r="G1092">
            <v>25399</v>
          </cell>
          <cell r="H1092" t="str">
            <v>CAGE</v>
          </cell>
          <cell r="I1092">
            <v>-7085931.8274999997</v>
          </cell>
        </row>
        <row r="1093">
          <cell r="A1093" t="str">
            <v>25399CAGW</v>
          </cell>
          <cell r="B1093">
            <v>25399</v>
          </cell>
          <cell r="C1093" t="str">
            <v>CAGW</v>
          </cell>
          <cell r="D1093">
            <v>-401638.88416666701</v>
          </cell>
          <cell r="F1093" t="str">
            <v>25399CAGW</v>
          </cell>
          <cell r="G1093">
            <v>25399</v>
          </cell>
          <cell r="H1093" t="str">
            <v>CAGW</v>
          </cell>
          <cell r="I1093">
            <v>-401638.88416666701</v>
          </cell>
        </row>
        <row r="1094">
          <cell r="A1094" t="str">
            <v>25399ID</v>
          </cell>
          <cell r="B1094">
            <v>25399</v>
          </cell>
          <cell r="C1094" t="str">
            <v>ID</v>
          </cell>
          <cell r="D1094">
            <v>-58880.026250000003</v>
          </cell>
          <cell r="F1094" t="str">
            <v>25399ID</v>
          </cell>
          <cell r="G1094">
            <v>25399</v>
          </cell>
          <cell r="H1094" t="str">
            <v>ID</v>
          </cell>
          <cell r="I1094">
            <v>-58880.026250000003</v>
          </cell>
        </row>
        <row r="1095">
          <cell r="A1095" t="str">
            <v>25399OR</v>
          </cell>
          <cell r="B1095">
            <v>25399</v>
          </cell>
          <cell r="C1095" t="str">
            <v>OR</v>
          </cell>
          <cell r="D1095">
            <v>-1120328.0075000001</v>
          </cell>
          <cell r="F1095" t="str">
            <v>25399OR</v>
          </cell>
          <cell r="G1095">
            <v>25399</v>
          </cell>
          <cell r="H1095" t="str">
            <v>OR</v>
          </cell>
          <cell r="I1095">
            <v>-1120328.0075000001</v>
          </cell>
        </row>
        <row r="1096">
          <cell r="A1096" t="str">
            <v>25399OTHER</v>
          </cell>
          <cell r="B1096">
            <v>25399</v>
          </cell>
          <cell r="C1096" t="str">
            <v>OTHER</v>
          </cell>
          <cell r="D1096">
            <v>0</v>
          </cell>
          <cell r="F1096" t="str">
            <v>25399OTHER</v>
          </cell>
          <cell r="G1096">
            <v>25399</v>
          </cell>
          <cell r="H1096" t="str">
            <v>OTHER</v>
          </cell>
          <cell r="I1096">
            <v>0</v>
          </cell>
        </row>
        <row r="1097">
          <cell r="A1097" t="str">
            <v>25399SG</v>
          </cell>
          <cell r="B1097">
            <v>25399</v>
          </cell>
          <cell r="C1097" t="str">
            <v>SG</v>
          </cell>
          <cell r="D1097">
            <v>-6951854.9400000004</v>
          </cell>
          <cell r="F1097" t="str">
            <v>25399SG</v>
          </cell>
          <cell r="G1097">
            <v>25399</v>
          </cell>
          <cell r="H1097" t="str">
            <v>SG</v>
          </cell>
          <cell r="I1097">
            <v>-6951854.9400000004</v>
          </cell>
        </row>
        <row r="1098">
          <cell r="A1098" t="str">
            <v>25399SO</v>
          </cell>
          <cell r="B1098">
            <v>25399</v>
          </cell>
          <cell r="C1098" t="str">
            <v>SO</v>
          </cell>
          <cell r="D1098">
            <v>-55697937.172499999</v>
          </cell>
          <cell r="F1098" t="str">
            <v>25399SO</v>
          </cell>
          <cell r="G1098">
            <v>25399</v>
          </cell>
          <cell r="H1098" t="str">
            <v>SO</v>
          </cell>
          <cell r="I1098">
            <v>-55697937.172499999</v>
          </cell>
        </row>
        <row r="1099">
          <cell r="A1099" t="str">
            <v>25399UT</v>
          </cell>
          <cell r="B1099">
            <v>25399</v>
          </cell>
          <cell r="C1099" t="str">
            <v>UT</v>
          </cell>
          <cell r="D1099">
            <v>-858113.24833333294</v>
          </cell>
          <cell r="F1099" t="str">
            <v>25399UT</v>
          </cell>
          <cell r="G1099">
            <v>25399</v>
          </cell>
          <cell r="H1099" t="str">
            <v>UT</v>
          </cell>
          <cell r="I1099">
            <v>-858113.24833333294</v>
          </cell>
        </row>
        <row r="1100">
          <cell r="A1100" t="str">
            <v>25399WA</v>
          </cell>
          <cell r="B1100">
            <v>25399</v>
          </cell>
          <cell r="C1100" t="str">
            <v>WA</v>
          </cell>
          <cell r="D1100">
            <v>-303028.54041666701</v>
          </cell>
          <cell r="F1100" t="str">
            <v>25399WA</v>
          </cell>
          <cell r="G1100">
            <v>25399</v>
          </cell>
          <cell r="H1100" t="str">
            <v>WA</v>
          </cell>
          <cell r="I1100">
            <v>-303028.54041666701</v>
          </cell>
        </row>
        <row r="1101">
          <cell r="A1101" t="str">
            <v>25399WYP</v>
          </cell>
          <cell r="B1101">
            <v>25399</v>
          </cell>
          <cell r="C1101" t="str">
            <v>WYP</v>
          </cell>
          <cell r="D1101">
            <v>-145934.20041666701</v>
          </cell>
          <cell r="F1101" t="str">
            <v>25399WYP</v>
          </cell>
          <cell r="G1101">
            <v>25399</v>
          </cell>
          <cell r="H1101" t="str">
            <v>WYP</v>
          </cell>
          <cell r="I1101">
            <v>-145934.20041666701</v>
          </cell>
        </row>
        <row r="1102">
          <cell r="A1102" t="str">
            <v>25399WYU</v>
          </cell>
          <cell r="B1102">
            <v>25399</v>
          </cell>
          <cell r="C1102" t="str">
            <v>WYU</v>
          </cell>
          <cell r="D1102">
            <v>0</v>
          </cell>
          <cell r="F1102" t="str">
            <v>25399WYU</v>
          </cell>
          <cell r="G1102">
            <v>25399</v>
          </cell>
          <cell r="H1102" t="str">
            <v>WYU</v>
          </cell>
          <cell r="I1102">
            <v>0</v>
          </cell>
        </row>
        <row r="1103">
          <cell r="A1103" t="str">
            <v>108360CA</v>
          </cell>
          <cell r="B1103">
            <v>108360</v>
          </cell>
          <cell r="C1103" t="str">
            <v>CA</v>
          </cell>
          <cell r="D1103">
            <v>-739269.43125000002</v>
          </cell>
          <cell r="F1103" t="str">
            <v>108360CA</v>
          </cell>
          <cell r="G1103">
            <v>108360</v>
          </cell>
          <cell r="H1103" t="str">
            <v>CA</v>
          </cell>
          <cell r="I1103">
            <v>-739269.43125000002</v>
          </cell>
        </row>
        <row r="1104">
          <cell r="A1104" t="str">
            <v>108360ID</v>
          </cell>
          <cell r="B1104">
            <v>108360</v>
          </cell>
          <cell r="C1104" t="str">
            <v>ID</v>
          </cell>
          <cell r="D1104">
            <v>-620200.16458333295</v>
          </cell>
          <cell r="F1104" t="str">
            <v>108360ID</v>
          </cell>
          <cell r="G1104">
            <v>108360</v>
          </cell>
          <cell r="H1104" t="str">
            <v>ID</v>
          </cell>
          <cell r="I1104">
            <v>-620200.16458333295</v>
          </cell>
        </row>
        <row r="1105">
          <cell r="A1105" t="str">
            <v>108360OR</v>
          </cell>
          <cell r="B1105">
            <v>108360</v>
          </cell>
          <cell r="C1105" t="str">
            <v>OR</v>
          </cell>
          <cell r="D1105">
            <v>-2969533.1391666699</v>
          </cell>
          <cell r="F1105" t="str">
            <v>108360OR</v>
          </cell>
          <cell r="G1105">
            <v>108360</v>
          </cell>
          <cell r="H1105" t="str">
            <v>OR</v>
          </cell>
          <cell r="I1105">
            <v>-2969533.1391666699</v>
          </cell>
        </row>
        <row r="1106">
          <cell r="A1106" t="str">
            <v>108360UT</v>
          </cell>
          <cell r="B1106">
            <v>108360</v>
          </cell>
          <cell r="C1106" t="str">
            <v>UT</v>
          </cell>
          <cell r="D1106">
            <v>-3196778.3429166698</v>
          </cell>
          <cell r="F1106" t="str">
            <v>108360UT</v>
          </cell>
          <cell r="G1106">
            <v>108360</v>
          </cell>
          <cell r="H1106" t="str">
            <v>UT</v>
          </cell>
          <cell r="I1106">
            <v>-3196778.3429166698</v>
          </cell>
        </row>
        <row r="1107">
          <cell r="A1107" t="str">
            <v>108360WA</v>
          </cell>
          <cell r="B1107">
            <v>108360</v>
          </cell>
          <cell r="C1107" t="str">
            <v>WA</v>
          </cell>
          <cell r="D1107">
            <v>-188825.33041666701</v>
          </cell>
          <cell r="F1107" t="str">
            <v>108360WA</v>
          </cell>
          <cell r="G1107">
            <v>108360</v>
          </cell>
          <cell r="H1107" t="str">
            <v>WA</v>
          </cell>
          <cell r="I1107">
            <v>-188825.33041666701</v>
          </cell>
        </row>
        <row r="1108">
          <cell r="A1108" t="str">
            <v>108360WYP</v>
          </cell>
          <cell r="B1108">
            <v>108360</v>
          </cell>
          <cell r="C1108" t="str">
            <v>WYP</v>
          </cell>
          <cell r="D1108">
            <v>-1329762.2666666701</v>
          </cell>
          <cell r="F1108" t="str">
            <v>108360WYP</v>
          </cell>
          <cell r="G1108">
            <v>108360</v>
          </cell>
          <cell r="H1108" t="str">
            <v>WYP</v>
          </cell>
          <cell r="I1108">
            <v>-1329762.2666666701</v>
          </cell>
        </row>
        <row r="1109">
          <cell r="A1109" t="str">
            <v>108360WYU</v>
          </cell>
          <cell r="B1109">
            <v>108360</v>
          </cell>
          <cell r="C1109" t="str">
            <v>WYU</v>
          </cell>
          <cell r="D1109">
            <v>-1070731.75833333</v>
          </cell>
          <cell r="F1109" t="str">
            <v>108360WYU</v>
          </cell>
          <cell r="G1109">
            <v>108360</v>
          </cell>
          <cell r="H1109" t="str">
            <v>WYU</v>
          </cell>
          <cell r="I1109">
            <v>-1070731.75833333</v>
          </cell>
        </row>
        <row r="1110">
          <cell r="A1110" t="str">
            <v>108361CA</v>
          </cell>
          <cell r="B1110">
            <v>108361</v>
          </cell>
          <cell r="C1110" t="str">
            <v>CA</v>
          </cell>
          <cell r="D1110">
            <v>-1400095.2666666701</v>
          </cell>
          <cell r="F1110" t="str">
            <v>108361CA</v>
          </cell>
          <cell r="G1110">
            <v>108361</v>
          </cell>
          <cell r="H1110" t="str">
            <v>CA</v>
          </cell>
          <cell r="I1110">
            <v>-1400095.2666666701</v>
          </cell>
        </row>
        <row r="1111">
          <cell r="A1111" t="str">
            <v>108361ID</v>
          </cell>
          <cell r="B1111">
            <v>108361</v>
          </cell>
          <cell r="C1111" t="str">
            <v>ID</v>
          </cell>
          <cell r="D1111">
            <v>-718173.21</v>
          </cell>
          <cell r="F1111" t="str">
            <v>108361ID</v>
          </cell>
          <cell r="G1111">
            <v>108361</v>
          </cell>
          <cell r="H1111" t="str">
            <v>ID</v>
          </cell>
          <cell r="I1111">
            <v>-718173.21</v>
          </cell>
        </row>
        <row r="1112">
          <cell r="A1112" t="str">
            <v>108361OR</v>
          </cell>
          <cell r="B1112">
            <v>108361</v>
          </cell>
          <cell r="C1112" t="str">
            <v>OR</v>
          </cell>
          <cell r="D1112">
            <v>-7717860.3795833299</v>
          </cell>
          <cell r="F1112" t="str">
            <v>108361OR</v>
          </cell>
          <cell r="G1112">
            <v>108361</v>
          </cell>
          <cell r="H1112" t="str">
            <v>OR</v>
          </cell>
          <cell r="I1112">
            <v>-7717860.3795833299</v>
          </cell>
        </row>
        <row r="1113">
          <cell r="A1113" t="str">
            <v>108361UT</v>
          </cell>
          <cell r="B1113">
            <v>108361</v>
          </cell>
          <cell r="C1113" t="str">
            <v>UT</v>
          </cell>
          <cell r="D1113">
            <v>-12060828.8654167</v>
          </cell>
          <cell r="F1113" t="str">
            <v>108361UT</v>
          </cell>
          <cell r="G1113">
            <v>108361</v>
          </cell>
          <cell r="H1113" t="str">
            <v>UT</v>
          </cell>
          <cell r="I1113">
            <v>-12060828.8654167</v>
          </cell>
        </row>
        <row r="1114">
          <cell r="A1114" t="str">
            <v>108361WA</v>
          </cell>
          <cell r="B1114">
            <v>108361</v>
          </cell>
          <cell r="C1114" t="str">
            <v>WA</v>
          </cell>
          <cell r="D1114">
            <v>-1171041.39458333</v>
          </cell>
          <cell r="F1114" t="str">
            <v>108361WA</v>
          </cell>
          <cell r="G1114">
            <v>108361</v>
          </cell>
          <cell r="H1114" t="str">
            <v>WA</v>
          </cell>
          <cell r="I1114">
            <v>-1171041.39458333</v>
          </cell>
        </row>
        <row r="1115">
          <cell r="A1115" t="str">
            <v>108361WYP</v>
          </cell>
          <cell r="B1115">
            <v>108361</v>
          </cell>
          <cell r="C1115" t="str">
            <v>WYP</v>
          </cell>
          <cell r="D1115">
            <v>-3737838.5391666698</v>
          </cell>
          <cell r="F1115" t="str">
            <v>108361WYP</v>
          </cell>
          <cell r="G1115">
            <v>108361</v>
          </cell>
          <cell r="H1115" t="str">
            <v>WYP</v>
          </cell>
          <cell r="I1115">
            <v>-3737838.5391666698</v>
          </cell>
        </row>
        <row r="1116">
          <cell r="A1116" t="str">
            <v>108361WYU</v>
          </cell>
          <cell r="B1116">
            <v>108361</v>
          </cell>
          <cell r="C1116" t="str">
            <v>WYU</v>
          </cell>
          <cell r="D1116">
            <v>-632043.06874999998</v>
          </cell>
          <cell r="F1116" t="str">
            <v>108361WYU</v>
          </cell>
          <cell r="G1116">
            <v>108361</v>
          </cell>
          <cell r="H1116" t="str">
            <v>WYU</v>
          </cell>
          <cell r="I1116">
            <v>-632043.06874999998</v>
          </cell>
        </row>
        <row r="1117">
          <cell r="A1117" t="str">
            <v>108362CA</v>
          </cell>
          <cell r="B1117">
            <v>108362</v>
          </cell>
          <cell r="C1117" t="str">
            <v>CA</v>
          </cell>
          <cell r="D1117">
            <v>-8082577.6741666701</v>
          </cell>
          <cell r="F1117" t="str">
            <v>108362CA</v>
          </cell>
          <cell r="G1117">
            <v>108362</v>
          </cell>
          <cell r="H1117" t="str">
            <v>CA</v>
          </cell>
          <cell r="I1117">
            <v>-8082577.6741666701</v>
          </cell>
        </row>
        <row r="1118">
          <cell r="A1118" t="str">
            <v>108362ID</v>
          </cell>
          <cell r="B1118">
            <v>108362</v>
          </cell>
          <cell r="C1118" t="str">
            <v>ID</v>
          </cell>
          <cell r="D1118">
            <v>-12469624.675000001</v>
          </cell>
          <cell r="F1118" t="str">
            <v>108362ID</v>
          </cell>
          <cell r="G1118">
            <v>108362</v>
          </cell>
          <cell r="H1118" t="str">
            <v>ID</v>
          </cell>
          <cell r="I1118">
            <v>-12469624.675000001</v>
          </cell>
        </row>
        <row r="1119">
          <cell r="A1119" t="str">
            <v>108362OR</v>
          </cell>
          <cell r="B1119">
            <v>108362</v>
          </cell>
          <cell r="C1119" t="str">
            <v>OR</v>
          </cell>
          <cell r="D1119">
            <v>-83180991.265416697</v>
          </cell>
          <cell r="F1119" t="str">
            <v>108362OR</v>
          </cell>
          <cell r="G1119">
            <v>108362</v>
          </cell>
          <cell r="H1119" t="str">
            <v>OR</v>
          </cell>
          <cell r="I1119">
            <v>-83180991.265416697</v>
          </cell>
        </row>
        <row r="1120">
          <cell r="A1120" t="str">
            <v>108362UT</v>
          </cell>
          <cell r="B1120">
            <v>108362</v>
          </cell>
          <cell r="C1120" t="str">
            <v>UT</v>
          </cell>
          <cell r="D1120">
            <v>-117692023.90458301</v>
          </cell>
          <cell r="F1120" t="str">
            <v>108362UT</v>
          </cell>
          <cell r="G1120">
            <v>108362</v>
          </cell>
          <cell r="H1120" t="str">
            <v>UT</v>
          </cell>
          <cell r="I1120">
            <v>-117692023.90458301</v>
          </cell>
        </row>
        <row r="1121">
          <cell r="A1121" t="str">
            <v>108362WA</v>
          </cell>
          <cell r="B1121">
            <v>108362</v>
          </cell>
          <cell r="C1121" t="str">
            <v>WA</v>
          </cell>
          <cell r="D1121">
            <v>-22604181.36375</v>
          </cell>
          <cell r="F1121" t="str">
            <v>108362WA</v>
          </cell>
          <cell r="G1121">
            <v>108362</v>
          </cell>
          <cell r="H1121" t="str">
            <v>WA</v>
          </cell>
          <cell r="I1121">
            <v>-22604181.36375</v>
          </cell>
        </row>
        <row r="1122">
          <cell r="A1122" t="str">
            <v>108362WYP</v>
          </cell>
          <cell r="B1122">
            <v>108362</v>
          </cell>
          <cell r="C1122" t="str">
            <v>WYP</v>
          </cell>
          <cell r="D1122">
            <v>-40369514.2616667</v>
          </cell>
          <cell r="F1122" t="str">
            <v>108362WYP</v>
          </cell>
          <cell r="G1122">
            <v>108362</v>
          </cell>
          <cell r="H1122" t="str">
            <v>WYP</v>
          </cell>
          <cell r="I1122">
            <v>-40369514.2616667</v>
          </cell>
        </row>
        <row r="1123">
          <cell r="A1123" t="str">
            <v>108362WYU</v>
          </cell>
          <cell r="B1123">
            <v>108362</v>
          </cell>
          <cell r="C1123" t="str">
            <v>WYU</v>
          </cell>
          <cell r="D1123">
            <v>-3418260.77041667</v>
          </cell>
          <cell r="F1123" t="str">
            <v>108362WYU</v>
          </cell>
          <cell r="G1123">
            <v>108362</v>
          </cell>
          <cell r="H1123" t="str">
            <v>WYU</v>
          </cell>
          <cell r="I1123">
            <v>-3418260.77041667</v>
          </cell>
        </row>
        <row r="1124">
          <cell r="A1124" t="str">
            <v>108364CA</v>
          </cell>
          <cell r="B1124">
            <v>108364</v>
          </cell>
          <cell r="C1124" t="str">
            <v>CA</v>
          </cell>
          <cell r="D1124">
            <v>-39394376.732916698</v>
          </cell>
          <cell r="F1124" t="str">
            <v>108364CA</v>
          </cell>
          <cell r="G1124">
            <v>108364</v>
          </cell>
          <cell r="H1124" t="str">
            <v>CA</v>
          </cell>
          <cell r="I1124">
            <v>-39394376.732916698</v>
          </cell>
        </row>
        <row r="1125">
          <cell r="A1125" t="str">
            <v>108364ID</v>
          </cell>
          <cell r="B1125">
            <v>108364</v>
          </cell>
          <cell r="C1125" t="str">
            <v>ID</v>
          </cell>
          <cell r="D1125">
            <v>-40137522.157916702</v>
          </cell>
          <cell r="F1125" t="str">
            <v>108364ID</v>
          </cell>
          <cell r="G1125">
            <v>108364</v>
          </cell>
          <cell r="H1125" t="str">
            <v>ID</v>
          </cell>
          <cell r="I1125">
            <v>-40137522.157916702</v>
          </cell>
        </row>
        <row r="1126">
          <cell r="A1126" t="str">
            <v>108364OR</v>
          </cell>
          <cell r="B1126">
            <v>108364</v>
          </cell>
          <cell r="C1126" t="str">
            <v>OR</v>
          </cell>
          <cell r="D1126">
            <v>-262885750.23750001</v>
          </cell>
          <cell r="F1126" t="str">
            <v>108364OR</v>
          </cell>
          <cell r="G1126">
            <v>108364</v>
          </cell>
          <cell r="H1126" t="str">
            <v>OR</v>
          </cell>
          <cell r="I1126">
            <v>-262885750.23750001</v>
          </cell>
        </row>
        <row r="1127">
          <cell r="A1127" t="str">
            <v>108364UT</v>
          </cell>
          <cell r="B1127">
            <v>108364</v>
          </cell>
          <cell r="C1127" t="str">
            <v>UT</v>
          </cell>
          <cell r="D1127">
            <v>-156142515.15333301</v>
          </cell>
          <cell r="F1127" t="str">
            <v>108364UT</v>
          </cell>
          <cell r="G1127">
            <v>108364</v>
          </cell>
          <cell r="H1127" t="str">
            <v>UT</v>
          </cell>
          <cell r="I1127">
            <v>-156142515.15333301</v>
          </cell>
        </row>
        <row r="1128">
          <cell r="A1128" t="str">
            <v>108364WA</v>
          </cell>
          <cell r="B1128">
            <v>108364</v>
          </cell>
          <cell r="C1128" t="str">
            <v>WA</v>
          </cell>
          <cell r="D1128">
            <v>-70090349.525000006</v>
          </cell>
          <cell r="F1128" t="str">
            <v>108364WA</v>
          </cell>
          <cell r="G1128">
            <v>108364</v>
          </cell>
          <cell r="H1128" t="str">
            <v>WA</v>
          </cell>
          <cell r="I1128">
            <v>-70090349.525000006</v>
          </cell>
        </row>
        <row r="1129">
          <cell r="A1129" t="str">
            <v>108364WYP</v>
          </cell>
          <cell r="B1129">
            <v>108364</v>
          </cell>
          <cell r="C1129" t="str">
            <v>WYP</v>
          </cell>
          <cell r="D1129">
            <v>-68594578.427499995</v>
          </cell>
          <cell r="F1129" t="str">
            <v>108364WYP</v>
          </cell>
          <cell r="G1129">
            <v>108364</v>
          </cell>
          <cell r="H1129" t="str">
            <v>WYP</v>
          </cell>
          <cell r="I1129">
            <v>-68594578.427499995</v>
          </cell>
        </row>
        <row r="1130">
          <cell r="A1130" t="str">
            <v>108364WYU</v>
          </cell>
          <cell r="B1130">
            <v>108364</v>
          </cell>
          <cell r="C1130" t="str">
            <v>WYU</v>
          </cell>
          <cell r="D1130">
            <v>-15390553.643750001</v>
          </cell>
          <cell r="F1130" t="str">
            <v>108364WYU</v>
          </cell>
          <cell r="G1130">
            <v>108364</v>
          </cell>
          <cell r="H1130" t="str">
            <v>WYU</v>
          </cell>
          <cell r="I1130">
            <v>-15390553.643750001</v>
          </cell>
        </row>
        <row r="1131">
          <cell r="A1131" t="str">
            <v>108365CA</v>
          </cell>
          <cell r="B1131">
            <v>108365</v>
          </cell>
          <cell r="C1131" t="str">
            <v>CA</v>
          </cell>
          <cell r="D1131">
            <v>-19368148.289999999</v>
          </cell>
          <cell r="F1131" t="str">
            <v>108365CA</v>
          </cell>
          <cell r="G1131">
            <v>108365</v>
          </cell>
          <cell r="H1131" t="str">
            <v>CA</v>
          </cell>
          <cell r="I1131">
            <v>-19368148.289999999</v>
          </cell>
        </row>
        <row r="1132">
          <cell r="A1132" t="str">
            <v>108365ID</v>
          </cell>
          <cell r="B1132">
            <v>108365</v>
          </cell>
          <cell r="C1132" t="str">
            <v>ID</v>
          </cell>
          <cell r="D1132">
            <v>-17272294.864999998</v>
          </cell>
          <cell r="F1132" t="str">
            <v>108365ID</v>
          </cell>
          <cell r="G1132">
            <v>108365</v>
          </cell>
          <cell r="H1132" t="str">
            <v>ID</v>
          </cell>
          <cell r="I1132">
            <v>-17272294.864999998</v>
          </cell>
        </row>
        <row r="1133">
          <cell r="A1133" t="str">
            <v>108365OR</v>
          </cell>
          <cell r="B1133">
            <v>108365</v>
          </cell>
          <cell r="C1133" t="str">
            <v>OR</v>
          </cell>
          <cell r="D1133">
            <v>-133274792.86875001</v>
          </cell>
          <cell r="F1133" t="str">
            <v>108365OR</v>
          </cell>
          <cell r="G1133">
            <v>108365</v>
          </cell>
          <cell r="H1133" t="str">
            <v>OR</v>
          </cell>
          <cell r="I1133">
            <v>-133274792.86875001</v>
          </cell>
        </row>
        <row r="1134">
          <cell r="A1134" t="str">
            <v>108365UT</v>
          </cell>
          <cell r="B1134">
            <v>108365</v>
          </cell>
          <cell r="C1134" t="str">
            <v>UT</v>
          </cell>
          <cell r="D1134">
            <v>-86131035.682500005</v>
          </cell>
          <cell r="F1134" t="str">
            <v>108365UT</v>
          </cell>
          <cell r="G1134">
            <v>108365</v>
          </cell>
          <cell r="H1134" t="str">
            <v>UT</v>
          </cell>
          <cell r="I1134">
            <v>-86131035.682500005</v>
          </cell>
        </row>
        <row r="1135">
          <cell r="A1135" t="str">
            <v>108365WA</v>
          </cell>
          <cell r="B1135">
            <v>108365</v>
          </cell>
          <cell r="C1135" t="str">
            <v>WA</v>
          </cell>
          <cell r="D1135">
            <v>-33979292.852916703</v>
          </cell>
          <cell r="F1135" t="str">
            <v>108365WA</v>
          </cell>
          <cell r="G1135">
            <v>108365</v>
          </cell>
          <cell r="H1135" t="str">
            <v>WA</v>
          </cell>
          <cell r="I1135">
            <v>-33979292.852916703</v>
          </cell>
        </row>
        <row r="1136">
          <cell r="A1136" t="str">
            <v>108365WYP</v>
          </cell>
          <cell r="B1136">
            <v>108365</v>
          </cell>
          <cell r="C1136" t="str">
            <v>WYP</v>
          </cell>
          <cell r="D1136">
            <v>-37443045.28125</v>
          </cell>
          <cell r="F1136" t="str">
            <v>108365WYP</v>
          </cell>
          <cell r="G1136">
            <v>108365</v>
          </cell>
          <cell r="H1136" t="str">
            <v>WYP</v>
          </cell>
          <cell r="I1136">
            <v>-37443045.28125</v>
          </cell>
        </row>
        <row r="1137">
          <cell r="A1137" t="str">
            <v>108365WYU</v>
          </cell>
          <cell r="B1137">
            <v>108365</v>
          </cell>
          <cell r="C1137" t="str">
            <v>WYU</v>
          </cell>
          <cell r="D1137">
            <v>-5065209.0362499999</v>
          </cell>
          <cell r="F1137" t="str">
            <v>108365WYU</v>
          </cell>
          <cell r="G1137">
            <v>108365</v>
          </cell>
          <cell r="H1137" t="str">
            <v>WYU</v>
          </cell>
          <cell r="I1137">
            <v>-5065209.0362499999</v>
          </cell>
        </row>
        <row r="1138">
          <cell r="A1138" t="str">
            <v>108366CA</v>
          </cell>
          <cell r="B1138">
            <v>108366</v>
          </cell>
          <cell r="C1138" t="str">
            <v>CA</v>
          </cell>
          <cell r="D1138">
            <v>-12160555.805416699</v>
          </cell>
          <cell r="F1138" t="str">
            <v>108366CA</v>
          </cell>
          <cell r="G1138">
            <v>108366</v>
          </cell>
          <cell r="H1138" t="str">
            <v>CA</v>
          </cell>
          <cell r="I1138">
            <v>-12160555.805416699</v>
          </cell>
        </row>
        <row r="1139">
          <cell r="A1139" t="str">
            <v>108366ID</v>
          </cell>
          <cell r="B1139">
            <v>108366</v>
          </cell>
          <cell r="C1139" t="str">
            <v>ID</v>
          </cell>
          <cell r="D1139">
            <v>-4436443.6104166703</v>
          </cell>
          <cell r="F1139" t="str">
            <v>108366ID</v>
          </cell>
          <cell r="G1139">
            <v>108366</v>
          </cell>
          <cell r="H1139" t="str">
            <v>ID</v>
          </cell>
          <cell r="I1139">
            <v>-4436443.6104166703</v>
          </cell>
        </row>
        <row r="1140">
          <cell r="A1140" t="str">
            <v>108366OR</v>
          </cell>
          <cell r="B1140">
            <v>108366</v>
          </cell>
          <cell r="C1140" t="str">
            <v>OR</v>
          </cell>
          <cell r="D1140">
            <v>-45604244.6208333</v>
          </cell>
          <cell r="F1140" t="str">
            <v>108366OR</v>
          </cell>
          <cell r="G1140">
            <v>108366</v>
          </cell>
          <cell r="H1140" t="str">
            <v>OR</v>
          </cell>
          <cell r="I1140">
            <v>-45604244.6208333</v>
          </cell>
        </row>
        <row r="1141">
          <cell r="A1141" t="str">
            <v>108366UT</v>
          </cell>
          <cell r="B1141">
            <v>108366</v>
          </cell>
          <cell r="C1141" t="str">
            <v>UT</v>
          </cell>
          <cell r="D1141">
            <v>-81964584.458749995</v>
          </cell>
          <cell r="F1141" t="str">
            <v>108366UT</v>
          </cell>
          <cell r="G1141">
            <v>108366</v>
          </cell>
          <cell r="H1141" t="str">
            <v>UT</v>
          </cell>
          <cell r="I1141">
            <v>-81964584.458749995</v>
          </cell>
        </row>
        <row r="1142">
          <cell r="A1142" t="str">
            <v>108366WA</v>
          </cell>
          <cell r="B1142">
            <v>108366</v>
          </cell>
          <cell r="C1142" t="str">
            <v>WA</v>
          </cell>
          <cell r="D1142">
            <v>-11102967.192500001</v>
          </cell>
          <cell r="F1142" t="str">
            <v>108366WA</v>
          </cell>
          <cell r="G1142">
            <v>108366</v>
          </cell>
          <cell r="H1142" t="str">
            <v>WA</v>
          </cell>
          <cell r="I1142">
            <v>-11102967.192500001</v>
          </cell>
        </row>
        <row r="1143">
          <cell r="A1143" t="str">
            <v>108366WYP</v>
          </cell>
          <cell r="B1143">
            <v>108366</v>
          </cell>
          <cell r="C1143" t="str">
            <v>WYP</v>
          </cell>
          <cell r="D1143">
            <v>-10393997.6108333</v>
          </cell>
          <cell r="F1143" t="str">
            <v>108366WYP</v>
          </cell>
          <cell r="G1143">
            <v>108366</v>
          </cell>
          <cell r="H1143" t="str">
            <v>WYP</v>
          </cell>
          <cell r="I1143">
            <v>-10393997.6108333</v>
          </cell>
        </row>
        <row r="1144">
          <cell r="A1144" t="str">
            <v>108366WYU</v>
          </cell>
          <cell r="B1144">
            <v>108366</v>
          </cell>
          <cell r="C1144" t="str">
            <v>WYU</v>
          </cell>
          <cell r="D1144">
            <v>-3067268.4337499999</v>
          </cell>
          <cell r="F1144" t="str">
            <v>108366WYU</v>
          </cell>
          <cell r="G1144">
            <v>108366</v>
          </cell>
          <cell r="H1144" t="str">
            <v>WYU</v>
          </cell>
          <cell r="I1144">
            <v>-3067268.4337499999</v>
          </cell>
        </row>
        <row r="1145">
          <cell r="A1145" t="str">
            <v>108367CA</v>
          </cell>
          <cell r="B1145">
            <v>108367</v>
          </cell>
          <cell r="C1145" t="str">
            <v>CA</v>
          </cell>
          <cell r="D1145">
            <v>-14169664.815416699</v>
          </cell>
          <cell r="F1145" t="str">
            <v>108367CA</v>
          </cell>
          <cell r="G1145">
            <v>108367</v>
          </cell>
          <cell r="H1145" t="str">
            <v>CA</v>
          </cell>
          <cell r="I1145">
            <v>-14169664.815416699</v>
          </cell>
        </row>
        <row r="1146">
          <cell r="A1146" t="str">
            <v>108367ID</v>
          </cell>
          <cell r="B1146">
            <v>108367</v>
          </cell>
          <cell r="C1146" t="str">
            <v>ID</v>
          </cell>
          <cell r="D1146">
            <v>-13978114.7891667</v>
          </cell>
          <cell r="F1146" t="str">
            <v>108367ID</v>
          </cell>
          <cell r="G1146">
            <v>108367</v>
          </cell>
          <cell r="H1146" t="str">
            <v>ID</v>
          </cell>
          <cell r="I1146">
            <v>-13978114.7891667</v>
          </cell>
        </row>
        <row r="1147">
          <cell r="A1147" t="str">
            <v>108367OR</v>
          </cell>
          <cell r="B1147">
            <v>108367</v>
          </cell>
          <cell r="C1147" t="str">
            <v>OR</v>
          </cell>
          <cell r="D1147">
            <v>-87523291.618333295</v>
          </cell>
          <cell r="F1147" t="str">
            <v>108367OR</v>
          </cell>
          <cell r="G1147">
            <v>108367</v>
          </cell>
          <cell r="H1147" t="str">
            <v>OR</v>
          </cell>
          <cell r="I1147">
            <v>-87523291.618333295</v>
          </cell>
        </row>
        <row r="1148">
          <cell r="A1148" t="str">
            <v>108367UT</v>
          </cell>
          <cell r="B1148">
            <v>108367</v>
          </cell>
          <cell r="C1148" t="str">
            <v>UT</v>
          </cell>
          <cell r="D1148">
            <v>-228669678.719583</v>
          </cell>
          <cell r="F1148" t="str">
            <v>108367UT</v>
          </cell>
          <cell r="G1148">
            <v>108367</v>
          </cell>
          <cell r="H1148" t="str">
            <v>UT</v>
          </cell>
          <cell r="I1148">
            <v>-228669678.719583</v>
          </cell>
        </row>
        <row r="1149">
          <cell r="A1149" t="str">
            <v>108367WA</v>
          </cell>
          <cell r="B1149">
            <v>108367</v>
          </cell>
          <cell r="C1149" t="str">
            <v>WA</v>
          </cell>
          <cell r="D1149">
            <v>-13433851.262499999</v>
          </cell>
          <cell r="F1149" t="str">
            <v>108367WA</v>
          </cell>
          <cell r="G1149">
            <v>108367</v>
          </cell>
          <cell r="H1149" t="str">
            <v>WA</v>
          </cell>
          <cell r="I1149">
            <v>-13433851.262499999</v>
          </cell>
        </row>
        <row r="1150">
          <cell r="A1150" t="str">
            <v>108367WYP</v>
          </cell>
          <cell r="B1150">
            <v>108367</v>
          </cell>
          <cell r="C1150" t="str">
            <v>WYP</v>
          </cell>
          <cell r="D1150">
            <v>-25028247.416250002</v>
          </cell>
          <cell r="F1150" t="str">
            <v>108367WYP</v>
          </cell>
          <cell r="G1150">
            <v>108367</v>
          </cell>
          <cell r="H1150" t="str">
            <v>WYP</v>
          </cell>
          <cell r="I1150">
            <v>-25028247.416250002</v>
          </cell>
        </row>
        <row r="1151">
          <cell r="A1151" t="str">
            <v>108367WYU</v>
          </cell>
          <cell r="B1151">
            <v>108367</v>
          </cell>
          <cell r="C1151" t="str">
            <v>WYU</v>
          </cell>
          <cell r="D1151">
            <v>-15146104.96125</v>
          </cell>
          <cell r="F1151" t="str">
            <v>108367WYU</v>
          </cell>
          <cell r="G1151">
            <v>108367</v>
          </cell>
          <cell r="H1151" t="str">
            <v>WYU</v>
          </cell>
          <cell r="I1151">
            <v>-15146104.96125</v>
          </cell>
        </row>
        <row r="1152">
          <cell r="A1152" t="str">
            <v>108368CA</v>
          </cell>
          <cell r="B1152">
            <v>108368</v>
          </cell>
          <cell r="C1152" t="str">
            <v>CA</v>
          </cell>
          <cell r="D1152">
            <v>-31029676.389583301</v>
          </cell>
          <cell r="F1152" t="str">
            <v>108368CA</v>
          </cell>
          <cell r="G1152">
            <v>108368</v>
          </cell>
          <cell r="H1152" t="str">
            <v>CA</v>
          </cell>
          <cell r="I1152">
            <v>-31029676.389583301</v>
          </cell>
        </row>
        <row r="1153">
          <cell r="A1153" t="str">
            <v>108368ID</v>
          </cell>
          <cell r="B1153">
            <v>108368</v>
          </cell>
          <cell r="C1153" t="str">
            <v>ID</v>
          </cell>
          <cell r="D1153">
            <v>-28945138.1558333</v>
          </cell>
          <cell r="F1153" t="str">
            <v>108368ID</v>
          </cell>
          <cell r="G1153">
            <v>108368</v>
          </cell>
          <cell r="H1153" t="str">
            <v>ID</v>
          </cell>
          <cell r="I1153">
            <v>-28945138.1558333</v>
          </cell>
        </row>
        <row r="1154">
          <cell r="A1154" t="str">
            <v>108368OR</v>
          </cell>
          <cell r="B1154">
            <v>108368</v>
          </cell>
          <cell r="C1154" t="str">
            <v>OR</v>
          </cell>
          <cell r="D1154">
            <v>-236364624.07499999</v>
          </cell>
          <cell r="F1154" t="str">
            <v>108368OR</v>
          </cell>
          <cell r="G1154">
            <v>108368</v>
          </cell>
          <cell r="H1154" t="str">
            <v>OR</v>
          </cell>
          <cell r="I1154">
            <v>-236364624.07499999</v>
          </cell>
        </row>
        <row r="1155">
          <cell r="A1155" t="str">
            <v>108368UT</v>
          </cell>
          <cell r="B1155">
            <v>108368</v>
          </cell>
          <cell r="C1155" t="str">
            <v>UT</v>
          </cell>
          <cell r="D1155">
            <v>-132420698.242083</v>
          </cell>
          <cell r="F1155" t="str">
            <v>108368UT</v>
          </cell>
          <cell r="G1155">
            <v>108368</v>
          </cell>
          <cell r="H1155" t="str">
            <v>UT</v>
          </cell>
          <cell r="I1155">
            <v>-132420698.242083</v>
          </cell>
        </row>
        <row r="1156">
          <cell r="A1156" t="str">
            <v>108368WA</v>
          </cell>
          <cell r="B1156">
            <v>108368</v>
          </cell>
          <cell r="C1156" t="str">
            <v>WA</v>
          </cell>
          <cell r="D1156">
            <v>-60324696.126249999</v>
          </cell>
          <cell r="F1156" t="str">
            <v>108368WA</v>
          </cell>
          <cell r="G1156">
            <v>108368</v>
          </cell>
          <cell r="H1156" t="str">
            <v>WA</v>
          </cell>
          <cell r="I1156">
            <v>-60324696.126249999</v>
          </cell>
        </row>
        <row r="1157">
          <cell r="A1157" t="str">
            <v>108368WYP</v>
          </cell>
          <cell r="B1157">
            <v>108368</v>
          </cell>
          <cell r="C1157" t="str">
            <v>WYP</v>
          </cell>
          <cell r="D1157">
            <v>-42709430.891249999</v>
          </cell>
          <cell r="F1157" t="str">
            <v>108368WYP</v>
          </cell>
          <cell r="G1157">
            <v>108368</v>
          </cell>
          <cell r="H1157" t="str">
            <v>WYP</v>
          </cell>
          <cell r="I1157">
            <v>-42709430.891249999</v>
          </cell>
        </row>
        <row r="1158">
          <cell r="A1158" t="str">
            <v>108368WYU</v>
          </cell>
          <cell r="B1158">
            <v>108368</v>
          </cell>
          <cell r="C1158" t="str">
            <v>WYU</v>
          </cell>
          <cell r="D1158">
            <v>-6814796.3445833297</v>
          </cell>
          <cell r="F1158" t="str">
            <v>108368WYU</v>
          </cell>
          <cell r="G1158">
            <v>108368</v>
          </cell>
          <cell r="H1158" t="str">
            <v>WYU</v>
          </cell>
          <cell r="I1158">
            <v>-6814796.3445833297</v>
          </cell>
        </row>
        <row r="1159">
          <cell r="A1159" t="str">
            <v>108369CA</v>
          </cell>
          <cell r="B1159">
            <v>108369</v>
          </cell>
          <cell r="C1159" t="str">
            <v>CA</v>
          </cell>
          <cell r="D1159">
            <v>-9392009.1841666698</v>
          </cell>
          <cell r="F1159" t="str">
            <v>108369CA</v>
          </cell>
          <cell r="G1159">
            <v>108369</v>
          </cell>
          <cell r="H1159" t="str">
            <v>CA</v>
          </cell>
          <cell r="I1159">
            <v>-9392009.1841666698</v>
          </cell>
        </row>
        <row r="1160">
          <cell r="A1160" t="str">
            <v>108369ID</v>
          </cell>
          <cell r="B1160">
            <v>108369</v>
          </cell>
          <cell r="C1160" t="str">
            <v>ID</v>
          </cell>
          <cell r="D1160">
            <v>-17998483.712916698</v>
          </cell>
          <cell r="F1160" t="str">
            <v>108369ID</v>
          </cell>
          <cell r="G1160">
            <v>108369</v>
          </cell>
          <cell r="H1160" t="str">
            <v>ID</v>
          </cell>
          <cell r="I1160">
            <v>-17998483.712916698</v>
          </cell>
        </row>
        <row r="1161">
          <cell r="A1161" t="str">
            <v>108369OR</v>
          </cell>
          <cell r="B1161">
            <v>108369</v>
          </cell>
          <cell r="C1161" t="str">
            <v>OR</v>
          </cell>
          <cell r="D1161">
            <v>-129099473.49583299</v>
          </cell>
          <cell r="F1161" t="str">
            <v>108369OR</v>
          </cell>
          <cell r="G1161">
            <v>108369</v>
          </cell>
          <cell r="H1161" t="str">
            <v>OR</v>
          </cell>
          <cell r="I1161">
            <v>-129099473.49583299</v>
          </cell>
        </row>
        <row r="1162">
          <cell r="A1162" t="str">
            <v>108369UT</v>
          </cell>
          <cell r="B1162">
            <v>108369</v>
          </cell>
          <cell r="C1162" t="str">
            <v>UT</v>
          </cell>
          <cell r="D1162">
            <v>-108347580.22041699</v>
          </cell>
          <cell r="F1162" t="str">
            <v>108369UT</v>
          </cell>
          <cell r="G1162">
            <v>108369</v>
          </cell>
          <cell r="H1162" t="str">
            <v>UT</v>
          </cell>
          <cell r="I1162">
            <v>-108347580.22041699</v>
          </cell>
        </row>
        <row r="1163">
          <cell r="A1163" t="str">
            <v>108369WA</v>
          </cell>
          <cell r="B1163">
            <v>108369</v>
          </cell>
          <cell r="C1163" t="str">
            <v>WA</v>
          </cell>
          <cell r="D1163">
            <v>-28748083.664999999</v>
          </cell>
          <cell r="F1163" t="str">
            <v>108369WA</v>
          </cell>
          <cell r="G1163">
            <v>108369</v>
          </cell>
          <cell r="H1163" t="str">
            <v>WA</v>
          </cell>
          <cell r="I1163">
            <v>-28748083.664999999</v>
          </cell>
        </row>
        <row r="1164">
          <cell r="A1164" t="str">
            <v>108369WYP</v>
          </cell>
          <cell r="B1164">
            <v>108369</v>
          </cell>
          <cell r="C1164" t="str">
            <v>WYP</v>
          </cell>
          <cell r="D1164">
            <v>-20819634.010416701</v>
          </cell>
          <cell r="F1164" t="str">
            <v>108369WYP</v>
          </cell>
          <cell r="G1164">
            <v>108369</v>
          </cell>
          <cell r="H1164" t="str">
            <v>WYP</v>
          </cell>
          <cell r="I1164">
            <v>-20819634.010416701</v>
          </cell>
        </row>
        <row r="1165">
          <cell r="A1165" t="str">
            <v>108369WYU</v>
          </cell>
          <cell r="B1165">
            <v>108369</v>
          </cell>
          <cell r="C1165" t="str">
            <v>WYU</v>
          </cell>
          <cell r="D1165">
            <v>-4940791.7958333297</v>
          </cell>
          <cell r="F1165" t="str">
            <v>108369WYU</v>
          </cell>
          <cell r="G1165">
            <v>108369</v>
          </cell>
          <cell r="H1165" t="str">
            <v>WYU</v>
          </cell>
          <cell r="I1165">
            <v>-4940791.7958333297</v>
          </cell>
        </row>
        <row r="1166">
          <cell r="A1166" t="str">
            <v>108370CA</v>
          </cell>
          <cell r="B1166">
            <v>108370</v>
          </cell>
          <cell r="C1166" t="str">
            <v>CA</v>
          </cell>
          <cell r="D1166">
            <v>-813001.97458333301</v>
          </cell>
          <cell r="F1166" t="str">
            <v>108370CA</v>
          </cell>
          <cell r="G1166">
            <v>108370</v>
          </cell>
          <cell r="H1166" t="str">
            <v>CA</v>
          </cell>
          <cell r="I1166">
            <v>-813001.97458333301</v>
          </cell>
        </row>
        <row r="1167">
          <cell r="A1167" t="str">
            <v>108370ID</v>
          </cell>
          <cell r="B1167">
            <v>108370</v>
          </cell>
          <cell r="C1167" t="str">
            <v>ID</v>
          </cell>
          <cell r="D1167">
            <v>-10282342.6666667</v>
          </cell>
          <cell r="F1167" t="str">
            <v>108370ID</v>
          </cell>
          <cell r="G1167">
            <v>108370</v>
          </cell>
          <cell r="H1167" t="str">
            <v>ID</v>
          </cell>
          <cell r="I1167">
            <v>-10282342.6666667</v>
          </cell>
        </row>
        <row r="1168">
          <cell r="A1168" t="str">
            <v>108370OR</v>
          </cell>
          <cell r="B1168">
            <v>108370</v>
          </cell>
          <cell r="C1168" t="str">
            <v>OR</v>
          </cell>
          <cell r="D1168">
            <v>-18296630.908333302</v>
          </cell>
          <cell r="F1168" t="str">
            <v>108370OR</v>
          </cell>
          <cell r="G1168">
            <v>108370</v>
          </cell>
          <cell r="H1168" t="str">
            <v>OR</v>
          </cell>
          <cell r="I1168">
            <v>-18296630.908333302</v>
          </cell>
        </row>
        <row r="1169">
          <cell r="A1169" t="str">
            <v>108370UT</v>
          </cell>
          <cell r="B1169">
            <v>108370</v>
          </cell>
          <cell r="C1169" t="str">
            <v>UT</v>
          </cell>
          <cell r="D1169">
            <v>-44027394.235416703</v>
          </cell>
          <cell r="F1169" t="str">
            <v>108370UT</v>
          </cell>
          <cell r="G1169">
            <v>108370</v>
          </cell>
          <cell r="H1169" t="str">
            <v>UT</v>
          </cell>
          <cell r="I1169">
            <v>-44027394.235416703</v>
          </cell>
        </row>
        <row r="1170">
          <cell r="A1170" t="str">
            <v>108370WA</v>
          </cell>
          <cell r="B1170">
            <v>108370</v>
          </cell>
          <cell r="C1170" t="str">
            <v>WA</v>
          </cell>
          <cell r="D1170">
            <v>-5191159.1912500001</v>
          </cell>
          <cell r="F1170" t="str">
            <v>108370WA</v>
          </cell>
          <cell r="G1170">
            <v>108370</v>
          </cell>
          <cell r="H1170" t="str">
            <v>WA</v>
          </cell>
          <cell r="I1170">
            <v>-5191159.1912500001</v>
          </cell>
        </row>
        <row r="1171">
          <cell r="A1171" t="str">
            <v>108370WYP</v>
          </cell>
          <cell r="B1171">
            <v>108370</v>
          </cell>
          <cell r="C1171" t="str">
            <v>WYP</v>
          </cell>
          <cell r="D1171">
            <v>-5066260.3291666703</v>
          </cell>
          <cell r="F1171" t="str">
            <v>108370WYP</v>
          </cell>
          <cell r="G1171">
            <v>108370</v>
          </cell>
          <cell r="H1171" t="str">
            <v>WYP</v>
          </cell>
          <cell r="I1171">
            <v>-5066260.3291666703</v>
          </cell>
        </row>
        <row r="1172">
          <cell r="A1172" t="str">
            <v>108370WYU</v>
          </cell>
          <cell r="B1172">
            <v>108370</v>
          </cell>
          <cell r="C1172" t="str">
            <v>WYU</v>
          </cell>
          <cell r="D1172">
            <v>-1226582.48958333</v>
          </cell>
          <cell r="F1172" t="str">
            <v>108370WYU</v>
          </cell>
          <cell r="G1172">
            <v>108370</v>
          </cell>
          <cell r="H1172" t="str">
            <v>WYU</v>
          </cell>
          <cell r="I1172">
            <v>-1226582.48958333</v>
          </cell>
        </row>
        <row r="1173">
          <cell r="A1173" t="str">
            <v>108371CA</v>
          </cell>
          <cell r="B1173">
            <v>108371</v>
          </cell>
          <cell r="C1173" t="str">
            <v>CA</v>
          </cell>
          <cell r="D1173">
            <v>-212428.85833333299</v>
          </cell>
          <cell r="F1173" t="str">
            <v>108371CA</v>
          </cell>
          <cell r="G1173">
            <v>108371</v>
          </cell>
          <cell r="H1173" t="str">
            <v>CA</v>
          </cell>
          <cell r="I1173">
            <v>-212428.85833333299</v>
          </cell>
        </row>
        <row r="1174">
          <cell r="A1174" t="str">
            <v>108371ID</v>
          </cell>
          <cell r="B1174">
            <v>108371</v>
          </cell>
          <cell r="C1174" t="str">
            <v>ID</v>
          </cell>
          <cell r="D1174">
            <v>-142239.31458333301</v>
          </cell>
          <cell r="F1174" t="str">
            <v>108371ID</v>
          </cell>
          <cell r="G1174">
            <v>108371</v>
          </cell>
          <cell r="H1174" t="str">
            <v>ID</v>
          </cell>
          <cell r="I1174">
            <v>-142239.31458333301</v>
          </cell>
        </row>
        <row r="1175">
          <cell r="A1175" t="str">
            <v>108371OR</v>
          </cell>
          <cell r="B1175">
            <v>108371</v>
          </cell>
          <cell r="C1175" t="str">
            <v>OR</v>
          </cell>
          <cell r="D1175">
            <v>-2131808.66791667</v>
          </cell>
          <cell r="F1175" t="str">
            <v>108371OR</v>
          </cell>
          <cell r="G1175">
            <v>108371</v>
          </cell>
          <cell r="H1175" t="str">
            <v>OR</v>
          </cell>
          <cell r="I1175">
            <v>-2131808.66791667</v>
          </cell>
        </row>
        <row r="1176">
          <cell r="A1176" t="str">
            <v>108371UT</v>
          </cell>
          <cell r="B1176">
            <v>108371</v>
          </cell>
          <cell r="C1176" t="str">
            <v>UT</v>
          </cell>
          <cell r="D1176">
            <v>-3381442.4216666701</v>
          </cell>
          <cell r="F1176" t="str">
            <v>108371UT</v>
          </cell>
          <cell r="G1176">
            <v>108371</v>
          </cell>
          <cell r="H1176" t="str">
            <v>UT</v>
          </cell>
          <cell r="I1176">
            <v>-3381442.4216666701</v>
          </cell>
        </row>
        <row r="1177">
          <cell r="A1177" t="str">
            <v>108371WA</v>
          </cell>
          <cell r="B1177">
            <v>108371</v>
          </cell>
          <cell r="C1177" t="str">
            <v>WA</v>
          </cell>
          <cell r="D1177">
            <v>-363576.64541666699</v>
          </cell>
          <cell r="F1177" t="str">
            <v>108371WA</v>
          </cell>
          <cell r="G1177">
            <v>108371</v>
          </cell>
          <cell r="H1177" t="str">
            <v>WA</v>
          </cell>
          <cell r="I1177">
            <v>-363576.64541666699</v>
          </cell>
        </row>
        <row r="1178">
          <cell r="A1178" t="str">
            <v>108371WYP</v>
          </cell>
          <cell r="B1178">
            <v>108371</v>
          </cell>
          <cell r="C1178" t="str">
            <v>WYP</v>
          </cell>
          <cell r="D1178">
            <v>-889926.14041666698</v>
          </cell>
          <cell r="F1178" t="str">
            <v>108371WYP</v>
          </cell>
          <cell r="G1178">
            <v>108371</v>
          </cell>
          <cell r="H1178" t="str">
            <v>WYP</v>
          </cell>
          <cell r="I1178">
            <v>-889926.14041666698</v>
          </cell>
        </row>
        <row r="1179">
          <cell r="A1179" t="str">
            <v>108371WYU</v>
          </cell>
          <cell r="B1179">
            <v>108371</v>
          </cell>
          <cell r="C1179" t="str">
            <v>WYU</v>
          </cell>
          <cell r="D1179">
            <v>-148478.593333333</v>
          </cell>
          <cell r="F1179" t="str">
            <v>108371WYU</v>
          </cell>
          <cell r="G1179">
            <v>108371</v>
          </cell>
          <cell r="H1179" t="str">
            <v>WYU</v>
          </cell>
          <cell r="I1179">
            <v>-148478.593333333</v>
          </cell>
        </row>
        <row r="1180">
          <cell r="A1180" t="str">
            <v>108373CA</v>
          </cell>
          <cell r="B1180">
            <v>108373</v>
          </cell>
          <cell r="C1180" t="str">
            <v>CA</v>
          </cell>
          <cell r="D1180">
            <v>-598655.18541666702</v>
          </cell>
          <cell r="F1180" t="str">
            <v>108373CA</v>
          </cell>
          <cell r="G1180">
            <v>108373</v>
          </cell>
          <cell r="H1180" t="str">
            <v>CA</v>
          </cell>
          <cell r="I1180">
            <v>-598655.18541666702</v>
          </cell>
        </row>
        <row r="1181">
          <cell r="A1181" t="str">
            <v>108373ID</v>
          </cell>
          <cell r="B1181">
            <v>108373</v>
          </cell>
          <cell r="C1181" t="str">
            <v>ID</v>
          </cell>
          <cell r="D1181">
            <v>-457712.31291666703</v>
          </cell>
          <cell r="F1181" t="str">
            <v>108373ID</v>
          </cell>
          <cell r="G1181">
            <v>108373</v>
          </cell>
          <cell r="H1181" t="str">
            <v>ID</v>
          </cell>
          <cell r="I1181">
            <v>-457712.31291666703</v>
          </cell>
        </row>
        <row r="1182">
          <cell r="A1182" t="str">
            <v>108373OR</v>
          </cell>
          <cell r="B1182">
            <v>108373</v>
          </cell>
          <cell r="C1182" t="str">
            <v>OR</v>
          </cell>
          <cell r="D1182">
            <v>-11168230.268750001</v>
          </cell>
          <cell r="F1182" t="str">
            <v>108373OR</v>
          </cell>
          <cell r="G1182">
            <v>108373</v>
          </cell>
          <cell r="H1182" t="str">
            <v>OR</v>
          </cell>
          <cell r="I1182">
            <v>-11168230.268750001</v>
          </cell>
        </row>
        <row r="1183">
          <cell r="A1183" t="str">
            <v>108373UT</v>
          </cell>
          <cell r="B1183">
            <v>108373</v>
          </cell>
          <cell r="C1183" t="str">
            <v>UT</v>
          </cell>
          <cell r="D1183">
            <v>-12538896.987083299</v>
          </cell>
          <cell r="F1183" t="str">
            <v>108373UT</v>
          </cell>
          <cell r="G1183">
            <v>108373</v>
          </cell>
          <cell r="H1183" t="str">
            <v>UT</v>
          </cell>
          <cell r="I1183">
            <v>-12538896.987083299</v>
          </cell>
        </row>
        <row r="1184">
          <cell r="A1184" t="str">
            <v>108373WA</v>
          </cell>
          <cell r="B1184">
            <v>108373</v>
          </cell>
          <cell r="C1184" t="str">
            <v>WA</v>
          </cell>
          <cell r="D1184">
            <v>-2184290.3416666701</v>
          </cell>
          <cell r="F1184" t="str">
            <v>108373WA</v>
          </cell>
          <cell r="G1184">
            <v>108373</v>
          </cell>
          <cell r="H1184" t="str">
            <v>WA</v>
          </cell>
          <cell r="I1184">
            <v>-2184290.3416666701</v>
          </cell>
        </row>
        <row r="1185">
          <cell r="A1185" t="str">
            <v>108373WYP</v>
          </cell>
          <cell r="B1185">
            <v>108373</v>
          </cell>
          <cell r="C1185" t="str">
            <v>WYP</v>
          </cell>
          <cell r="D1185">
            <v>-3547400.0816666698</v>
          </cell>
          <cell r="F1185" t="str">
            <v>108373WYP</v>
          </cell>
          <cell r="G1185">
            <v>108373</v>
          </cell>
          <cell r="H1185" t="str">
            <v>WYP</v>
          </cell>
          <cell r="I1185">
            <v>-3547400.0816666698</v>
          </cell>
        </row>
        <row r="1186">
          <cell r="A1186" t="str">
            <v>108373WYU</v>
          </cell>
          <cell r="B1186">
            <v>108373</v>
          </cell>
          <cell r="C1186" t="str">
            <v>WYU</v>
          </cell>
          <cell r="D1186">
            <v>-1147095.8291666701</v>
          </cell>
          <cell r="F1186" t="str">
            <v>108373WYU</v>
          </cell>
          <cell r="G1186">
            <v>108373</v>
          </cell>
          <cell r="H1186" t="str">
            <v>WYU</v>
          </cell>
          <cell r="I1186">
            <v>-1147095.8291666701</v>
          </cell>
        </row>
        <row r="1187">
          <cell r="A1187" t="str">
            <v>111390OR</v>
          </cell>
          <cell r="B1187">
            <v>111390</v>
          </cell>
          <cell r="C1187" t="str">
            <v>OR</v>
          </cell>
          <cell r="D1187">
            <v>0</v>
          </cell>
          <cell r="F1187" t="str">
            <v>111390OR</v>
          </cell>
          <cell r="G1187">
            <v>111390</v>
          </cell>
          <cell r="H1187" t="str">
            <v>OR</v>
          </cell>
          <cell r="I1187">
            <v>0</v>
          </cell>
        </row>
        <row r="1188">
          <cell r="A1188" t="str">
            <v>111390SG</v>
          </cell>
          <cell r="B1188">
            <v>111390</v>
          </cell>
          <cell r="C1188" t="str">
            <v>SG</v>
          </cell>
          <cell r="D1188">
            <v>0</v>
          </cell>
          <cell r="F1188" t="str">
            <v>111390SG</v>
          </cell>
          <cell r="G1188">
            <v>111390</v>
          </cell>
          <cell r="H1188" t="str">
            <v>SG</v>
          </cell>
          <cell r="I1188">
            <v>0</v>
          </cell>
        </row>
        <row r="1189">
          <cell r="A1189" t="str">
            <v>111390SO</v>
          </cell>
          <cell r="B1189">
            <v>111390</v>
          </cell>
          <cell r="C1189" t="str">
            <v>SO</v>
          </cell>
          <cell r="D1189">
            <v>0</v>
          </cell>
          <cell r="F1189" t="str">
            <v>111390SO</v>
          </cell>
          <cell r="G1189">
            <v>111390</v>
          </cell>
          <cell r="H1189" t="str">
            <v>SO</v>
          </cell>
          <cell r="I1189">
            <v>0</v>
          </cell>
        </row>
        <row r="1190">
          <cell r="A1190" t="str">
            <v>111390WYP</v>
          </cell>
          <cell r="B1190">
            <v>111390</v>
          </cell>
          <cell r="C1190" t="str">
            <v>WYP</v>
          </cell>
          <cell r="D1190">
            <v>0</v>
          </cell>
          <cell r="F1190" t="str">
            <v>111390WYP</v>
          </cell>
          <cell r="G1190">
            <v>111390</v>
          </cell>
          <cell r="H1190" t="str">
            <v>WYP</v>
          </cell>
          <cell r="I1190">
            <v>0</v>
          </cell>
        </row>
        <row r="1191">
          <cell r="A1191" t="str">
            <v>254105TROJP</v>
          </cell>
          <cell r="B1191">
            <v>254105</v>
          </cell>
          <cell r="C1191" t="str">
            <v>TROJP</v>
          </cell>
          <cell r="D1191">
            <v>0</v>
          </cell>
          <cell r="F1191" t="str">
            <v>254105TROJP</v>
          </cell>
          <cell r="G1191">
            <v>254105</v>
          </cell>
          <cell r="H1191" t="str">
            <v>TROJP</v>
          </cell>
          <cell r="I1191">
            <v>0</v>
          </cell>
        </row>
        <row r="1192">
          <cell r="A1192" t="str">
            <v>1011390CAGE</v>
          </cell>
          <cell r="B1192">
            <v>1011390</v>
          </cell>
          <cell r="C1192" t="str">
            <v>CAGE</v>
          </cell>
          <cell r="D1192">
            <v>7844631.4050000003</v>
          </cell>
          <cell r="F1192" t="str">
            <v>1011390CAGE</v>
          </cell>
          <cell r="G1192">
            <v>1011390</v>
          </cell>
          <cell r="H1192" t="str">
            <v>CAGE</v>
          </cell>
          <cell r="I1192">
            <v>7844631.4050000003</v>
          </cell>
        </row>
        <row r="1193">
          <cell r="A1193" t="str">
            <v>1011390CAGW</v>
          </cell>
          <cell r="B1193">
            <v>1011390</v>
          </cell>
          <cell r="C1193" t="str">
            <v>CAGW</v>
          </cell>
          <cell r="D1193">
            <v>3255145.52208333</v>
          </cell>
          <cell r="F1193" t="str">
            <v>1011390CAGW</v>
          </cell>
          <cell r="G1193">
            <v>1011390</v>
          </cell>
          <cell r="H1193" t="str">
            <v>CAGW</v>
          </cell>
          <cell r="I1193">
            <v>3255145.52208333</v>
          </cell>
        </row>
        <row r="1194">
          <cell r="A1194" t="str">
            <v>1011390OR</v>
          </cell>
          <cell r="B1194">
            <v>1011390</v>
          </cell>
          <cell r="C1194" t="str">
            <v>OR</v>
          </cell>
          <cell r="D1194">
            <v>1369164.7554166701</v>
          </cell>
          <cell r="F1194" t="str">
            <v>1011390OR</v>
          </cell>
          <cell r="G1194">
            <v>1011390</v>
          </cell>
          <cell r="H1194" t="str">
            <v>OR</v>
          </cell>
          <cell r="I1194">
            <v>1369164.7554166701</v>
          </cell>
        </row>
        <row r="1195">
          <cell r="A1195" t="str">
            <v>1011390SO</v>
          </cell>
          <cell r="B1195">
            <v>1011390</v>
          </cell>
          <cell r="C1195" t="str">
            <v>SO</v>
          </cell>
          <cell r="D1195">
            <v>2156216.7712500002</v>
          </cell>
          <cell r="F1195" t="str">
            <v>1011390SO</v>
          </cell>
          <cell r="G1195">
            <v>1011390</v>
          </cell>
          <cell r="H1195" t="str">
            <v>SO</v>
          </cell>
          <cell r="I1195">
            <v>2156216.7712500002</v>
          </cell>
        </row>
        <row r="1196">
          <cell r="A1196" t="str">
            <v>1011390UT</v>
          </cell>
          <cell r="B1196">
            <v>1011390</v>
          </cell>
          <cell r="C1196" t="str">
            <v>UT</v>
          </cell>
          <cell r="D1196">
            <v>3292376.0366666699</v>
          </cell>
          <cell r="F1196" t="str">
            <v>1011390UT</v>
          </cell>
          <cell r="G1196">
            <v>1011390</v>
          </cell>
          <cell r="H1196" t="str">
            <v>UT</v>
          </cell>
          <cell r="I1196">
            <v>3292376.0366666699</v>
          </cell>
        </row>
        <row r="1197">
          <cell r="A1197" t="str">
            <v>1011390WYP</v>
          </cell>
          <cell r="B1197">
            <v>1011390</v>
          </cell>
          <cell r="C1197" t="str">
            <v>WYP</v>
          </cell>
          <cell r="D1197">
            <v>0</v>
          </cell>
          <cell r="F1197" t="str">
            <v>1011390WYP</v>
          </cell>
          <cell r="G1197">
            <v>1011390</v>
          </cell>
          <cell r="H1197" t="str">
            <v>WYP</v>
          </cell>
          <cell r="I1197">
            <v>0</v>
          </cell>
        </row>
        <row r="1198">
          <cell r="A1198" t="str">
            <v>108DPCA</v>
          </cell>
          <cell r="B1198" t="str">
            <v>108DP</v>
          </cell>
          <cell r="C1198" t="str">
            <v>CA</v>
          </cell>
          <cell r="D1198">
            <v>274877.01250000001</v>
          </cell>
          <cell r="F1198" t="str">
            <v>108DPCA</v>
          </cell>
          <cell r="G1198" t="str">
            <v>108DP</v>
          </cell>
          <cell r="H1198" t="str">
            <v>CA</v>
          </cell>
          <cell r="I1198">
            <v>274877.01250000001</v>
          </cell>
        </row>
        <row r="1199">
          <cell r="A1199" t="str">
            <v>108DPID</v>
          </cell>
          <cell r="B1199" t="str">
            <v>108DP</v>
          </cell>
          <cell r="C1199" t="str">
            <v>ID</v>
          </cell>
          <cell r="D1199">
            <v>330098.72583333298</v>
          </cell>
          <cell r="F1199" t="str">
            <v>108DPID</v>
          </cell>
          <cell r="G1199" t="str">
            <v>108DP</v>
          </cell>
          <cell r="H1199" t="str">
            <v>ID</v>
          </cell>
          <cell r="I1199">
            <v>330098.72583333298</v>
          </cell>
        </row>
        <row r="1200">
          <cell r="A1200" t="str">
            <v>108DPOR</v>
          </cell>
          <cell r="B1200" t="str">
            <v>108DP</v>
          </cell>
          <cell r="C1200" t="str">
            <v>OR</v>
          </cell>
          <cell r="D1200">
            <v>1019213.0958333299</v>
          </cell>
          <cell r="F1200" t="str">
            <v>108DPOR</v>
          </cell>
          <cell r="G1200" t="str">
            <v>108DP</v>
          </cell>
          <cell r="H1200" t="str">
            <v>OR</v>
          </cell>
          <cell r="I1200">
            <v>1019213.0958333299</v>
          </cell>
        </row>
        <row r="1201">
          <cell r="A1201" t="str">
            <v>108DPUT</v>
          </cell>
          <cell r="B1201" t="str">
            <v>108DP</v>
          </cell>
          <cell r="C1201" t="str">
            <v>UT</v>
          </cell>
          <cell r="D1201">
            <v>3397107.4558333298</v>
          </cell>
          <cell r="F1201" t="str">
            <v>108DPUT</v>
          </cell>
          <cell r="G1201" t="str">
            <v>108DP</v>
          </cell>
          <cell r="H1201" t="str">
            <v>UT</v>
          </cell>
          <cell r="I1201">
            <v>3397107.4558333298</v>
          </cell>
        </row>
        <row r="1202">
          <cell r="A1202" t="str">
            <v>108DPWA</v>
          </cell>
          <cell r="B1202" t="str">
            <v>108DP</v>
          </cell>
          <cell r="C1202" t="str">
            <v>WA</v>
          </cell>
          <cell r="D1202">
            <v>399118.74666666699</v>
          </cell>
          <cell r="F1202" t="str">
            <v>108DPWA</v>
          </cell>
          <cell r="G1202" t="str">
            <v>108DP</v>
          </cell>
          <cell r="H1202" t="str">
            <v>WA</v>
          </cell>
          <cell r="I1202">
            <v>399118.74666666699</v>
          </cell>
        </row>
        <row r="1203">
          <cell r="A1203" t="str">
            <v>108DPWYP</v>
          </cell>
          <cell r="B1203" t="str">
            <v>108DP</v>
          </cell>
          <cell r="C1203" t="str">
            <v>WYP</v>
          </cell>
          <cell r="D1203">
            <v>158169.95666666701</v>
          </cell>
          <cell r="F1203" t="str">
            <v>108DPWYP</v>
          </cell>
          <cell r="G1203" t="str">
            <v>108DP</v>
          </cell>
          <cell r="H1203" t="str">
            <v>WYP</v>
          </cell>
          <cell r="I1203">
            <v>158169.95666666701</v>
          </cell>
        </row>
        <row r="1204">
          <cell r="A1204" t="str">
            <v>108DPWYU</v>
          </cell>
          <cell r="B1204" t="str">
            <v>108DP</v>
          </cell>
          <cell r="C1204" t="str">
            <v>WYU</v>
          </cell>
          <cell r="D1204">
            <v>392557.625</v>
          </cell>
          <cell r="F1204" t="str">
            <v>108DPWYU</v>
          </cell>
          <cell r="G1204" t="str">
            <v>108DP</v>
          </cell>
          <cell r="H1204" t="str">
            <v>WYU</v>
          </cell>
          <cell r="I1204">
            <v>392557.625</v>
          </cell>
        </row>
        <row r="1205">
          <cell r="A1205" t="str">
            <v>108GPCA</v>
          </cell>
          <cell r="B1205" t="str">
            <v>108GP</v>
          </cell>
          <cell r="C1205" t="str">
            <v>CA</v>
          </cell>
          <cell r="D1205">
            <v>-7328433.6220833296</v>
          </cell>
          <cell r="F1205" t="str">
            <v>108GPCA</v>
          </cell>
          <cell r="G1205" t="str">
            <v>108GP</v>
          </cell>
          <cell r="H1205" t="str">
            <v>CA</v>
          </cell>
          <cell r="I1205">
            <v>-7328433.6220833296</v>
          </cell>
        </row>
        <row r="1206">
          <cell r="A1206" t="str">
            <v>108GPCAEE</v>
          </cell>
          <cell r="B1206" t="str">
            <v>108GP</v>
          </cell>
          <cell r="C1206" t="str">
            <v>CAEE</v>
          </cell>
          <cell r="D1206">
            <v>-1611089.4541666701</v>
          </cell>
          <cell r="F1206" t="str">
            <v>108GPCAEE</v>
          </cell>
          <cell r="G1206" t="str">
            <v>108GP</v>
          </cell>
          <cell r="H1206" t="str">
            <v>CAEE</v>
          </cell>
          <cell r="I1206">
            <v>-1611089.4541666701</v>
          </cell>
        </row>
        <row r="1207">
          <cell r="A1207" t="str">
            <v>108GPCAGE</v>
          </cell>
          <cell r="B1207" t="str">
            <v>108GP</v>
          </cell>
          <cell r="C1207" t="str">
            <v>CAGE</v>
          </cell>
          <cell r="D1207">
            <v>-78029207.081666693</v>
          </cell>
          <cell r="F1207" t="str">
            <v>108GPCAGE</v>
          </cell>
          <cell r="G1207" t="str">
            <v>108GP</v>
          </cell>
          <cell r="H1207" t="str">
            <v>CAGE</v>
          </cell>
          <cell r="I1207">
            <v>-78029207.081666693</v>
          </cell>
        </row>
        <row r="1208">
          <cell r="A1208" t="str">
            <v>108GPCAGW</v>
          </cell>
          <cell r="B1208" t="str">
            <v>108GP</v>
          </cell>
          <cell r="C1208" t="str">
            <v>CAGW</v>
          </cell>
          <cell r="D1208">
            <v>-30818110.5233333</v>
          </cell>
          <cell r="F1208" t="str">
            <v>108GPCAGW</v>
          </cell>
          <cell r="G1208" t="str">
            <v>108GP</v>
          </cell>
          <cell r="H1208" t="str">
            <v>CAGW</v>
          </cell>
          <cell r="I1208">
            <v>-30818110.5233333</v>
          </cell>
        </row>
        <row r="1209">
          <cell r="A1209" t="str">
            <v>108GPCN</v>
          </cell>
          <cell r="B1209" t="str">
            <v>108GP</v>
          </cell>
          <cell r="C1209" t="str">
            <v>CN</v>
          </cell>
          <cell r="D1209">
            <v>-6465184.4737499999</v>
          </cell>
          <cell r="F1209" t="str">
            <v>108GPCN</v>
          </cell>
          <cell r="G1209" t="str">
            <v>108GP</v>
          </cell>
          <cell r="H1209" t="str">
            <v>CN</v>
          </cell>
          <cell r="I1209">
            <v>-6465184.4737499999</v>
          </cell>
        </row>
        <row r="1210">
          <cell r="A1210" t="str">
            <v>108GPID</v>
          </cell>
          <cell r="B1210" t="str">
            <v>108GP</v>
          </cell>
          <cell r="C1210" t="str">
            <v>ID</v>
          </cell>
          <cell r="D1210">
            <v>-16632895.6445833</v>
          </cell>
          <cell r="F1210" t="str">
            <v>108GPID</v>
          </cell>
          <cell r="G1210" t="str">
            <v>108GP</v>
          </cell>
          <cell r="H1210" t="str">
            <v>ID</v>
          </cell>
          <cell r="I1210">
            <v>-16632895.6445833</v>
          </cell>
        </row>
        <row r="1211">
          <cell r="A1211" t="str">
            <v>108GPJBG</v>
          </cell>
          <cell r="B1211" t="str">
            <v>108GP</v>
          </cell>
          <cell r="C1211" t="str">
            <v>JBG</v>
          </cell>
          <cell r="D1211">
            <v>-6621868.3475000001</v>
          </cell>
          <cell r="F1211" t="str">
            <v>108GPJBG</v>
          </cell>
          <cell r="G1211" t="str">
            <v>108GP</v>
          </cell>
          <cell r="H1211" t="str">
            <v>JBG</v>
          </cell>
          <cell r="I1211">
            <v>-6621868.3475000001</v>
          </cell>
        </row>
        <row r="1212">
          <cell r="A1212" t="str">
            <v>108GPOR</v>
          </cell>
          <cell r="B1212" t="str">
            <v>108GP</v>
          </cell>
          <cell r="C1212" t="str">
            <v>OR</v>
          </cell>
          <cell r="D1212">
            <v>-82128053.929166704</v>
          </cell>
          <cell r="F1212" t="str">
            <v>108GPOR</v>
          </cell>
          <cell r="G1212" t="str">
            <v>108GP</v>
          </cell>
          <cell r="H1212" t="str">
            <v>OR</v>
          </cell>
          <cell r="I1212">
            <v>-82128053.929166704</v>
          </cell>
        </row>
        <row r="1213">
          <cell r="A1213" t="str">
            <v>108GPSG</v>
          </cell>
          <cell r="B1213" t="str">
            <v>108GP</v>
          </cell>
          <cell r="C1213" t="str">
            <v>SG</v>
          </cell>
          <cell r="D1213">
            <v>33673.96</v>
          </cell>
          <cell r="F1213" t="str">
            <v>108GPSG</v>
          </cell>
          <cell r="G1213" t="str">
            <v>108GP</v>
          </cell>
          <cell r="H1213" t="str">
            <v>SG</v>
          </cell>
          <cell r="I1213">
            <v>33673.96</v>
          </cell>
        </row>
        <row r="1214">
          <cell r="A1214" t="str">
            <v>108GPSO</v>
          </cell>
          <cell r="B1214" t="str">
            <v>108GP</v>
          </cell>
          <cell r="C1214" t="str">
            <v>SO</v>
          </cell>
          <cell r="D1214">
            <v>-110774382.87791701</v>
          </cell>
          <cell r="F1214" t="str">
            <v>108GPSO</v>
          </cell>
          <cell r="G1214" t="str">
            <v>108GP</v>
          </cell>
          <cell r="H1214" t="str">
            <v>SO</v>
          </cell>
          <cell r="I1214">
            <v>-110774382.87791701</v>
          </cell>
        </row>
        <row r="1215">
          <cell r="A1215" t="str">
            <v>108GPUT</v>
          </cell>
          <cell r="B1215" t="str">
            <v>108GP</v>
          </cell>
          <cell r="C1215" t="str">
            <v>UT</v>
          </cell>
          <cell r="D1215">
            <v>-83499324.929166704</v>
          </cell>
          <cell r="F1215" t="str">
            <v>108GPUT</v>
          </cell>
          <cell r="G1215" t="str">
            <v>108GP</v>
          </cell>
          <cell r="H1215" t="str">
            <v>UT</v>
          </cell>
          <cell r="I1215">
            <v>-83499324.929166704</v>
          </cell>
        </row>
        <row r="1216">
          <cell r="A1216" t="str">
            <v>108GPWA</v>
          </cell>
          <cell r="B1216" t="str">
            <v>108GP</v>
          </cell>
          <cell r="C1216" t="str">
            <v>WA</v>
          </cell>
          <cell r="D1216">
            <v>-23889924.704999998</v>
          </cell>
          <cell r="F1216" t="str">
            <v>108GPWA</v>
          </cell>
          <cell r="G1216" t="str">
            <v>108GP</v>
          </cell>
          <cell r="H1216" t="str">
            <v>WA</v>
          </cell>
          <cell r="I1216">
            <v>-23889924.704999998</v>
          </cell>
        </row>
        <row r="1217">
          <cell r="A1217" t="str">
            <v>108GPWYP</v>
          </cell>
          <cell r="B1217" t="str">
            <v>108GP</v>
          </cell>
          <cell r="C1217" t="str">
            <v>WYP</v>
          </cell>
          <cell r="D1217">
            <v>-23310428.82</v>
          </cell>
          <cell r="F1217" t="str">
            <v>108GPWYP</v>
          </cell>
          <cell r="G1217" t="str">
            <v>108GP</v>
          </cell>
          <cell r="H1217" t="str">
            <v>WYP</v>
          </cell>
          <cell r="I1217">
            <v>-23310428.82</v>
          </cell>
        </row>
        <row r="1218">
          <cell r="A1218" t="str">
            <v>108GPWYU</v>
          </cell>
          <cell r="B1218" t="str">
            <v>108GP</v>
          </cell>
          <cell r="C1218" t="str">
            <v>WYU</v>
          </cell>
          <cell r="D1218">
            <v>-5677836.53083333</v>
          </cell>
          <cell r="F1218" t="str">
            <v>108GPWYU</v>
          </cell>
          <cell r="G1218" t="str">
            <v>108GP</v>
          </cell>
          <cell r="H1218" t="str">
            <v>WYU</v>
          </cell>
          <cell r="I1218">
            <v>-5677836.53083333</v>
          </cell>
        </row>
        <row r="1219">
          <cell r="A1219" t="str">
            <v>108HPCAGE</v>
          </cell>
          <cell r="B1219" t="str">
            <v>108HP</v>
          </cell>
          <cell r="C1219" t="str">
            <v>CAGE</v>
          </cell>
          <cell r="D1219">
            <v>-84244031.630833298</v>
          </cell>
          <cell r="F1219" t="str">
            <v>108HPCAGE</v>
          </cell>
          <cell r="G1219" t="str">
            <v>108HP</v>
          </cell>
          <cell r="H1219" t="str">
            <v>CAGE</v>
          </cell>
          <cell r="I1219">
            <v>-84244031.630833298</v>
          </cell>
        </row>
        <row r="1220">
          <cell r="A1220" t="str">
            <v>108HPCAGW</v>
          </cell>
          <cell r="B1220" t="str">
            <v>108HP</v>
          </cell>
          <cell r="C1220" t="str">
            <v>CAGW</v>
          </cell>
          <cell r="D1220">
            <v>-346418423.70666701</v>
          </cell>
          <cell r="F1220" t="str">
            <v>108HPCAGW</v>
          </cell>
          <cell r="G1220" t="str">
            <v>108HP</v>
          </cell>
          <cell r="H1220" t="str">
            <v>CAGW</v>
          </cell>
          <cell r="I1220">
            <v>-346418423.70666701</v>
          </cell>
        </row>
        <row r="1221">
          <cell r="A1221" t="str">
            <v>108HPOTHER</v>
          </cell>
          <cell r="B1221" t="str">
            <v>108HP</v>
          </cell>
          <cell r="C1221" t="str">
            <v>OTHER</v>
          </cell>
          <cell r="D1221">
            <v>3073536.0362499999</v>
          </cell>
          <cell r="F1221" t="str">
            <v>108HPOTHER</v>
          </cell>
          <cell r="G1221" t="str">
            <v>108HP</v>
          </cell>
          <cell r="H1221" t="str">
            <v>OTHER</v>
          </cell>
          <cell r="I1221">
            <v>3073536.0362499999</v>
          </cell>
        </row>
        <row r="1222">
          <cell r="A1222" t="str">
            <v>108MPCAEE</v>
          </cell>
          <cell r="B1222" t="str">
            <v>108MP</v>
          </cell>
          <cell r="C1222" t="str">
            <v>CAEE</v>
          </cell>
          <cell r="D1222">
            <v>0</v>
          </cell>
          <cell r="F1222" t="str">
            <v>108MPCAEE</v>
          </cell>
          <cell r="G1222" t="str">
            <v>108MP</v>
          </cell>
          <cell r="H1222" t="str">
            <v>CAEE</v>
          </cell>
          <cell r="I1222">
            <v>0</v>
          </cell>
        </row>
        <row r="1223">
          <cell r="A1223" t="str">
            <v>108OPCAGE</v>
          </cell>
          <cell r="B1223" t="str">
            <v>108OP</v>
          </cell>
          <cell r="C1223" t="str">
            <v>CAGE</v>
          </cell>
          <cell r="D1223">
            <v>-669765790.36416698</v>
          </cell>
          <cell r="F1223" t="str">
            <v>108OPCAGE</v>
          </cell>
          <cell r="G1223" t="str">
            <v>108OP</v>
          </cell>
          <cell r="H1223" t="str">
            <v>CAGE</v>
          </cell>
          <cell r="I1223">
            <v>-669765790.36416698</v>
          </cell>
        </row>
        <row r="1224">
          <cell r="A1224" t="str">
            <v>108OPCAGW</v>
          </cell>
          <cell r="B1224" t="str">
            <v>108OP</v>
          </cell>
          <cell r="C1224" t="str">
            <v>CAGW</v>
          </cell>
          <cell r="D1224">
            <v>-475615059.84125</v>
          </cell>
          <cell r="F1224" t="str">
            <v>108OPCAGW</v>
          </cell>
          <cell r="G1224" t="str">
            <v>108OP</v>
          </cell>
          <cell r="H1224" t="str">
            <v>CAGW</v>
          </cell>
          <cell r="I1224">
            <v>-475615059.84125</v>
          </cell>
        </row>
        <row r="1225">
          <cell r="A1225" t="str">
            <v>108SPCAEE</v>
          </cell>
          <cell r="B1225" t="str">
            <v>108SP</v>
          </cell>
          <cell r="C1225" t="str">
            <v>CAEE</v>
          </cell>
          <cell r="D1225">
            <v>0</v>
          </cell>
          <cell r="F1225" t="str">
            <v>108SPCAEE</v>
          </cell>
          <cell r="G1225" t="str">
            <v>108SP</v>
          </cell>
          <cell r="H1225" t="str">
            <v>CAEE</v>
          </cell>
          <cell r="I1225">
            <v>0</v>
          </cell>
        </row>
        <row r="1226">
          <cell r="A1226" t="str">
            <v>108SPCAGE</v>
          </cell>
          <cell r="B1226" t="str">
            <v>108SP</v>
          </cell>
          <cell r="C1226" t="str">
            <v>CAGE</v>
          </cell>
          <cell r="D1226">
            <v>-2470411979.9816699</v>
          </cell>
          <cell r="F1226" t="str">
            <v>108SPCAGE</v>
          </cell>
          <cell r="G1226" t="str">
            <v>108SP</v>
          </cell>
          <cell r="H1226" t="str">
            <v>CAGE</v>
          </cell>
          <cell r="I1226">
            <v>-2470411979.9816699</v>
          </cell>
        </row>
        <row r="1227">
          <cell r="A1227" t="str">
            <v>108SPCAGW</v>
          </cell>
          <cell r="B1227" t="str">
            <v>108SP</v>
          </cell>
          <cell r="C1227" t="str">
            <v>CAGW</v>
          </cell>
          <cell r="D1227">
            <v>-127154502.74708299</v>
          </cell>
          <cell r="F1227" t="str">
            <v>108SPCAGW</v>
          </cell>
          <cell r="G1227" t="str">
            <v>108SP</v>
          </cell>
          <cell r="H1227" t="str">
            <v>CAGW</v>
          </cell>
          <cell r="I1227">
            <v>-127154502.74708299</v>
          </cell>
        </row>
        <row r="1228">
          <cell r="A1228" t="str">
            <v>108SPID</v>
          </cell>
          <cell r="B1228" t="str">
            <v>108SP</v>
          </cell>
          <cell r="C1228" t="str">
            <v>ID</v>
          </cell>
          <cell r="D1228">
            <v>1243368.98</v>
          </cell>
          <cell r="F1228" t="str">
            <v>108SPID</v>
          </cell>
          <cell r="G1228" t="str">
            <v>108SP</v>
          </cell>
          <cell r="H1228" t="str">
            <v>ID</v>
          </cell>
          <cell r="I1228">
            <v>1243368.98</v>
          </cell>
        </row>
        <row r="1229">
          <cell r="A1229" t="str">
            <v>108SPJBG</v>
          </cell>
          <cell r="B1229" t="str">
            <v>108SP</v>
          </cell>
          <cell r="C1229" t="str">
            <v>JBG</v>
          </cell>
          <cell r="D1229">
            <v>-586871177.365417</v>
          </cell>
          <cell r="F1229" t="str">
            <v>108SPJBG</v>
          </cell>
          <cell r="G1229" t="str">
            <v>108SP</v>
          </cell>
          <cell r="H1229" t="str">
            <v>JBG</v>
          </cell>
          <cell r="I1229">
            <v>-586871177.365417</v>
          </cell>
        </row>
        <row r="1230">
          <cell r="A1230" t="str">
            <v>108SPUT</v>
          </cell>
          <cell r="B1230" t="str">
            <v>108SP</v>
          </cell>
          <cell r="C1230" t="str">
            <v>UT</v>
          </cell>
          <cell r="D1230">
            <v>8994203.7949999999</v>
          </cell>
          <cell r="F1230" t="str">
            <v>108SPUT</v>
          </cell>
          <cell r="G1230" t="str">
            <v>108SP</v>
          </cell>
          <cell r="H1230" t="str">
            <v>UT</v>
          </cell>
          <cell r="I1230">
            <v>8994203.7949999999</v>
          </cell>
        </row>
        <row r="1231">
          <cell r="A1231" t="str">
            <v>108SPWYP</v>
          </cell>
          <cell r="B1231" t="str">
            <v>108SP</v>
          </cell>
          <cell r="C1231" t="str">
            <v>WYP</v>
          </cell>
          <cell r="D1231">
            <v>1059362.0625</v>
          </cell>
          <cell r="F1231" t="str">
            <v>108SPWYP</v>
          </cell>
          <cell r="G1231" t="str">
            <v>108SP</v>
          </cell>
          <cell r="H1231" t="str">
            <v>WYP</v>
          </cell>
          <cell r="I1231">
            <v>1059362.0625</v>
          </cell>
        </row>
        <row r="1232">
          <cell r="A1232" t="str">
            <v>108TPCAGE</v>
          </cell>
          <cell r="B1232" t="str">
            <v>108TP</v>
          </cell>
          <cell r="C1232" t="str">
            <v>CAGE</v>
          </cell>
          <cell r="D1232">
            <v>-1176481288.3791699</v>
          </cell>
          <cell r="F1232" t="str">
            <v>108TPCAGE</v>
          </cell>
          <cell r="G1232" t="str">
            <v>108TP</v>
          </cell>
          <cell r="H1232" t="str">
            <v>CAGE</v>
          </cell>
          <cell r="I1232">
            <v>-1176481288.3791699</v>
          </cell>
        </row>
        <row r="1233">
          <cell r="A1233" t="str">
            <v>108TPCAGW</v>
          </cell>
          <cell r="B1233" t="str">
            <v>108TP</v>
          </cell>
          <cell r="C1233" t="str">
            <v>CAGW</v>
          </cell>
          <cell r="D1233">
            <v>-532522772.84291703</v>
          </cell>
          <cell r="F1233" t="str">
            <v>108TPCAGW</v>
          </cell>
          <cell r="G1233" t="str">
            <v>108TP</v>
          </cell>
          <cell r="H1233" t="str">
            <v>CAGW</v>
          </cell>
          <cell r="I1233">
            <v>-532522772.84291703</v>
          </cell>
        </row>
        <row r="1234">
          <cell r="A1234" t="str">
            <v>108TPJBG</v>
          </cell>
          <cell r="B1234" t="str">
            <v>108TP</v>
          </cell>
          <cell r="C1234" t="str">
            <v>JBG</v>
          </cell>
          <cell r="D1234">
            <v>-42748324.891249999</v>
          </cell>
          <cell r="F1234" t="str">
            <v>108TPJBG</v>
          </cell>
          <cell r="G1234" t="str">
            <v>108TP</v>
          </cell>
          <cell r="H1234" t="str">
            <v>JBG</v>
          </cell>
          <cell r="I1234">
            <v>-42748324.891249999</v>
          </cell>
        </row>
        <row r="1235">
          <cell r="A1235" t="str">
            <v>108TPSG</v>
          </cell>
          <cell r="B1235" t="str">
            <v>108TP</v>
          </cell>
          <cell r="C1235" t="str">
            <v>SG</v>
          </cell>
          <cell r="D1235">
            <v>8533992.1441666707</v>
          </cell>
          <cell r="F1235" t="str">
            <v>108TPSG</v>
          </cell>
          <cell r="G1235" t="str">
            <v>108TP</v>
          </cell>
          <cell r="H1235" t="str">
            <v>SG</v>
          </cell>
          <cell r="I1235">
            <v>8533992.1441666707</v>
          </cell>
        </row>
        <row r="1236">
          <cell r="A1236" t="str">
            <v>111GPCA</v>
          </cell>
          <cell r="B1236" t="str">
            <v>111GP</v>
          </cell>
          <cell r="C1236" t="str">
            <v>CA</v>
          </cell>
          <cell r="D1236">
            <v>-629424.28458333295</v>
          </cell>
          <cell r="F1236" t="str">
            <v>111GPCA</v>
          </cell>
          <cell r="G1236" t="str">
            <v>111GP</v>
          </cell>
          <cell r="H1236" t="str">
            <v>CA</v>
          </cell>
          <cell r="I1236">
            <v>-629424.28458333295</v>
          </cell>
        </row>
        <row r="1237">
          <cell r="A1237" t="str">
            <v>111GPID</v>
          </cell>
          <cell r="B1237" t="str">
            <v>111GP</v>
          </cell>
          <cell r="C1237" t="str">
            <v>ID</v>
          </cell>
          <cell r="D1237">
            <v>-333770.7</v>
          </cell>
          <cell r="F1237" t="str">
            <v>111GPID</v>
          </cell>
          <cell r="G1237" t="str">
            <v>111GP</v>
          </cell>
          <cell r="H1237" t="str">
            <v>ID</v>
          </cell>
          <cell r="I1237">
            <v>-333770.7</v>
          </cell>
        </row>
        <row r="1238">
          <cell r="A1238" t="str">
            <v>111GPOR</v>
          </cell>
          <cell r="B1238" t="str">
            <v>111GP</v>
          </cell>
          <cell r="C1238" t="str">
            <v>OR</v>
          </cell>
          <cell r="D1238">
            <v>-4743501.7379166698</v>
          </cell>
          <cell r="F1238" t="str">
            <v>111GPOR</v>
          </cell>
          <cell r="G1238" t="str">
            <v>111GP</v>
          </cell>
          <cell r="H1238" t="str">
            <v>OR</v>
          </cell>
          <cell r="I1238">
            <v>-4743501.7379166698</v>
          </cell>
        </row>
        <row r="1239">
          <cell r="A1239" t="str">
            <v>111GPSO</v>
          </cell>
          <cell r="B1239" t="str">
            <v>111GP</v>
          </cell>
          <cell r="C1239" t="str">
            <v>SO</v>
          </cell>
          <cell r="D1239">
            <v>-3328502.72708333</v>
          </cell>
          <cell r="F1239" t="str">
            <v>111GPSO</v>
          </cell>
          <cell r="G1239" t="str">
            <v>111GP</v>
          </cell>
          <cell r="H1239" t="str">
            <v>SO</v>
          </cell>
          <cell r="I1239">
            <v>-3328502.72708333</v>
          </cell>
        </row>
        <row r="1240">
          <cell r="A1240" t="str">
            <v>111GPUT</v>
          </cell>
          <cell r="B1240" t="str">
            <v>111GP</v>
          </cell>
          <cell r="C1240" t="str">
            <v>UT</v>
          </cell>
          <cell r="D1240">
            <v>-17579.6033333333</v>
          </cell>
          <cell r="F1240" t="str">
            <v>111GPUT</v>
          </cell>
          <cell r="G1240" t="str">
            <v>111GP</v>
          </cell>
          <cell r="H1240" t="str">
            <v>UT</v>
          </cell>
          <cell r="I1240">
            <v>-17579.6033333333</v>
          </cell>
        </row>
        <row r="1241">
          <cell r="A1241" t="str">
            <v>111GPWA</v>
          </cell>
          <cell r="B1241" t="str">
            <v>111GP</v>
          </cell>
          <cell r="C1241" t="str">
            <v>WA</v>
          </cell>
          <cell r="D1241">
            <v>-1650129.18625</v>
          </cell>
          <cell r="F1241" t="str">
            <v>111GPWA</v>
          </cell>
          <cell r="G1241" t="str">
            <v>111GP</v>
          </cell>
          <cell r="H1241" t="str">
            <v>WA</v>
          </cell>
          <cell r="I1241">
            <v>-1650129.18625</v>
          </cell>
        </row>
        <row r="1242">
          <cell r="A1242" t="str">
            <v>111GPWYP</v>
          </cell>
          <cell r="B1242" t="str">
            <v>111GP</v>
          </cell>
          <cell r="C1242" t="str">
            <v>WYP</v>
          </cell>
          <cell r="D1242">
            <v>-4556283.5345833302</v>
          </cell>
          <cell r="F1242" t="str">
            <v>111GPWYP</v>
          </cell>
          <cell r="G1242" t="str">
            <v>111GP</v>
          </cell>
          <cell r="H1242" t="str">
            <v>WYP</v>
          </cell>
          <cell r="I1242">
            <v>-4556283.5345833302</v>
          </cell>
        </row>
        <row r="1243">
          <cell r="A1243" t="str">
            <v>111HPCAGW</v>
          </cell>
          <cell r="B1243" t="str">
            <v>111HP</v>
          </cell>
          <cell r="C1243" t="str">
            <v>CAGW</v>
          </cell>
          <cell r="D1243">
            <v>-2360437.1279166699</v>
          </cell>
          <cell r="F1243" t="str">
            <v>111HPCAGW</v>
          </cell>
          <cell r="G1243" t="str">
            <v>111HP</v>
          </cell>
          <cell r="H1243" t="str">
            <v>CAGW</v>
          </cell>
          <cell r="I1243">
            <v>-2360437.1279166699</v>
          </cell>
        </row>
        <row r="1244">
          <cell r="A1244" t="str">
            <v>111IPCA</v>
          </cell>
          <cell r="B1244" t="str">
            <v>111IP</v>
          </cell>
          <cell r="C1244" t="str">
            <v>CA</v>
          </cell>
          <cell r="D1244">
            <v>-1789.3745833333301</v>
          </cell>
          <cell r="F1244" t="str">
            <v>111IPCA</v>
          </cell>
          <cell r="G1244" t="str">
            <v>111IP</v>
          </cell>
          <cell r="H1244" t="str">
            <v>CA</v>
          </cell>
          <cell r="I1244">
            <v>-1789.3745833333301</v>
          </cell>
        </row>
        <row r="1245">
          <cell r="A1245" t="str">
            <v>111IPCAEE</v>
          </cell>
          <cell r="B1245" t="str">
            <v>111IP</v>
          </cell>
          <cell r="C1245" t="str">
            <v>CAEE</v>
          </cell>
          <cell r="D1245">
            <v>-6449.0616666666701</v>
          </cell>
          <cell r="F1245" t="str">
            <v>111IPCAEE</v>
          </cell>
          <cell r="G1245" t="str">
            <v>111IP</v>
          </cell>
          <cell r="H1245" t="str">
            <v>CAEE</v>
          </cell>
          <cell r="I1245">
            <v>-6449.0616666666701</v>
          </cell>
        </row>
        <row r="1246">
          <cell r="A1246" t="str">
            <v>111IPCAGE</v>
          </cell>
          <cell r="B1246" t="str">
            <v>111IP</v>
          </cell>
          <cell r="C1246" t="str">
            <v>CAGE</v>
          </cell>
          <cell r="D1246">
            <v>-35968922.944583297</v>
          </cell>
          <cell r="F1246" t="str">
            <v>111IPCAGE</v>
          </cell>
          <cell r="G1246" t="str">
            <v>111IP</v>
          </cell>
          <cell r="H1246" t="str">
            <v>CAGE</v>
          </cell>
          <cell r="I1246">
            <v>-35968922.944583297</v>
          </cell>
        </row>
        <row r="1247">
          <cell r="A1247" t="str">
            <v>111IPCAGW</v>
          </cell>
          <cell r="B1247" t="str">
            <v>111IP</v>
          </cell>
          <cell r="C1247" t="str">
            <v>CAGW</v>
          </cell>
          <cell r="D1247">
            <v>-134273861.34625</v>
          </cell>
          <cell r="F1247" t="str">
            <v>111IPCAGW</v>
          </cell>
          <cell r="G1247" t="str">
            <v>111IP</v>
          </cell>
          <cell r="H1247" t="str">
            <v>CAGW</v>
          </cell>
          <cell r="I1247">
            <v>-134273861.34625</v>
          </cell>
        </row>
        <row r="1248">
          <cell r="A1248" t="str">
            <v>111IPCN</v>
          </cell>
          <cell r="B1248" t="str">
            <v>111IP</v>
          </cell>
          <cell r="C1248" t="str">
            <v>CN</v>
          </cell>
          <cell r="D1248">
            <v>-131913029.686667</v>
          </cell>
          <cell r="F1248" t="str">
            <v>111IPCN</v>
          </cell>
          <cell r="G1248" t="str">
            <v>111IP</v>
          </cell>
          <cell r="H1248" t="str">
            <v>CN</v>
          </cell>
          <cell r="I1248">
            <v>-131913029.686667</v>
          </cell>
        </row>
        <row r="1249">
          <cell r="A1249" t="str">
            <v>111IPID</v>
          </cell>
          <cell r="B1249" t="str">
            <v>111IP</v>
          </cell>
          <cell r="C1249" t="str">
            <v>ID</v>
          </cell>
          <cell r="D1249">
            <v>-919335.13291666703</v>
          </cell>
          <cell r="F1249" t="str">
            <v>111IPID</v>
          </cell>
          <cell r="G1249" t="str">
            <v>111IP</v>
          </cell>
          <cell r="H1249" t="str">
            <v>ID</v>
          </cell>
          <cell r="I1249">
            <v>-919335.13291666703</v>
          </cell>
        </row>
        <row r="1250">
          <cell r="A1250" t="str">
            <v>111IPJBG</v>
          </cell>
          <cell r="B1250" t="str">
            <v>111IP</v>
          </cell>
          <cell r="C1250" t="str">
            <v>JBG</v>
          </cell>
          <cell r="D1250">
            <v>-1203083.07125</v>
          </cell>
          <cell r="F1250" t="str">
            <v>111IPJBG</v>
          </cell>
          <cell r="G1250" t="str">
            <v>111IP</v>
          </cell>
          <cell r="H1250" t="str">
            <v>JBG</v>
          </cell>
          <cell r="I1250">
            <v>-1203083.07125</v>
          </cell>
        </row>
        <row r="1251">
          <cell r="A1251" t="str">
            <v>111IPOR</v>
          </cell>
          <cell r="B1251" t="str">
            <v>111IP</v>
          </cell>
          <cell r="C1251" t="str">
            <v>OR</v>
          </cell>
          <cell r="D1251">
            <v>-100494.67125</v>
          </cell>
          <cell r="F1251" t="str">
            <v>111IPOR</v>
          </cell>
          <cell r="G1251" t="str">
            <v>111IP</v>
          </cell>
          <cell r="H1251" t="str">
            <v>OR</v>
          </cell>
          <cell r="I1251">
            <v>-100494.67125</v>
          </cell>
        </row>
        <row r="1252">
          <cell r="A1252" t="str">
            <v>111IPSG</v>
          </cell>
          <cell r="B1252" t="str">
            <v>111IP</v>
          </cell>
          <cell r="C1252" t="str">
            <v>SG</v>
          </cell>
          <cell r="D1252">
            <v>-19422041.574583299</v>
          </cell>
          <cell r="F1252" t="str">
            <v>111IPSG</v>
          </cell>
          <cell r="G1252" t="str">
            <v>111IP</v>
          </cell>
          <cell r="H1252" t="str">
            <v>SG</v>
          </cell>
          <cell r="I1252">
            <v>-19422041.574583299</v>
          </cell>
        </row>
        <row r="1253">
          <cell r="A1253" t="str">
            <v>111IPSO</v>
          </cell>
          <cell r="B1253" t="str">
            <v>111IP</v>
          </cell>
          <cell r="C1253" t="str">
            <v>SO</v>
          </cell>
          <cell r="D1253">
            <v>-287528188.64625001</v>
          </cell>
          <cell r="F1253" t="str">
            <v>111IPSO</v>
          </cell>
          <cell r="G1253" t="str">
            <v>111IP</v>
          </cell>
          <cell r="H1253" t="str">
            <v>SO</v>
          </cell>
          <cell r="I1253">
            <v>-287528188.64625001</v>
          </cell>
        </row>
        <row r="1254">
          <cell r="A1254" t="str">
            <v>111IPUT</v>
          </cell>
          <cell r="B1254" t="str">
            <v>111IP</v>
          </cell>
          <cell r="C1254" t="str">
            <v>UT</v>
          </cell>
          <cell r="D1254">
            <v>28612488.682083301</v>
          </cell>
          <cell r="F1254" t="str">
            <v>111IPUT</v>
          </cell>
          <cell r="G1254" t="str">
            <v>111IP</v>
          </cell>
          <cell r="H1254" t="str">
            <v>UT</v>
          </cell>
          <cell r="I1254">
            <v>28612488.682083301</v>
          </cell>
        </row>
        <row r="1255">
          <cell r="A1255" t="str">
            <v>111IPWA</v>
          </cell>
          <cell r="B1255" t="str">
            <v>111IP</v>
          </cell>
          <cell r="C1255" t="str">
            <v>WA</v>
          </cell>
          <cell r="D1255">
            <v>-3023.6</v>
          </cell>
          <cell r="F1255" t="str">
            <v>111IPWA</v>
          </cell>
          <cell r="G1255" t="str">
            <v>111IP</v>
          </cell>
          <cell r="H1255" t="str">
            <v>WA</v>
          </cell>
          <cell r="I1255">
            <v>-3023.6</v>
          </cell>
        </row>
        <row r="1256">
          <cell r="A1256" t="str">
            <v>111IPWYP</v>
          </cell>
          <cell r="B1256" t="str">
            <v>111IP</v>
          </cell>
          <cell r="C1256" t="str">
            <v>WYP</v>
          </cell>
          <cell r="D1256">
            <v>-99289.027083333305</v>
          </cell>
          <cell r="F1256" t="str">
            <v>111IPWYP</v>
          </cell>
          <cell r="G1256" t="str">
            <v>111IP</v>
          </cell>
          <cell r="H1256" t="str">
            <v>WYP</v>
          </cell>
          <cell r="I1256">
            <v>-99289.027083333305</v>
          </cell>
        </row>
        <row r="1257">
          <cell r="A1257" t="str">
            <v>182MCA</v>
          </cell>
          <cell r="B1257" t="str">
            <v>182M</v>
          </cell>
          <cell r="C1257" t="str">
            <v>CA</v>
          </cell>
          <cell r="D1257">
            <v>-1325556.69791667</v>
          </cell>
          <cell r="F1257" t="str">
            <v>182MCA</v>
          </cell>
          <cell r="G1257" t="str">
            <v>182M</v>
          </cell>
          <cell r="H1257" t="str">
            <v>CA</v>
          </cell>
          <cell r="I1257">
            <v>-1325556.69791667</v>
          </cell>
        </row>
        <row r="1258">
          <cell r="A1258" t="str">
            <v>182MCAEE</v>
          </cell>
          <cell r="B1258" t="str">
            <v>182M</v>
          </cell>
          <cell r="C1258" t="str">
            <v>CAEE</v>
          </cell>
          <cell r="D1258">
            <v>188312792.27333301</v>
          </cell>
          <cell r="F1258" t="str">
            <v>182MCAEE</v>
          </cell>
          <cell r="G1258" t="str">
            <v>182M</v>
          </cell>
          <cell r="H1258" t="str">
            <v>CAEE</v>
          </cell>
          <cell r="I1258">
            <v>188312792.27333301</v>
          </cell>
        </row>
        <row r="1259">
          <cell r="A1259" t="str">
            <v>182MCAGE</v>
          </cell>
          <cell r="B1259" t="str">
            <v>182M</v>
          </cell>
          <cell r="C1259" t="str">
            <v>CAGE</v>
          </cell>
          <cell r="D1259">
            <v>3448669.39</v>
          </cell>
          <cell r="F1259" t="str">
            <v>182MCAGE</v>
          </cell>
          <cell r="G1259" t="str">
            <v>182M</v>
          </cell>
          <cell r="H1259" t="str">
            <v>CAGE</v>
          </cell>
          <cell r="I1259">
            <v>3448669.39</v>
          </cell>
        </row>
        <row r="1260">
          <cell r="A1260" t="str">
            <v>182MCAGW</v>
          </cell>
          <cell r="B1260" t="str">
            <v>182M</v>
          </cell>
          <cell r="C1260" t="str">
            <v>CAGW</v>
          </cell>
          <cell r="D1260">
            <v>0</v>
          </cell>
          <cell r="F1260" t="str">
            <v>182MCAGW</v>
          </cell>
          <cell r="G1260" t="str">
            <v>182M</v>
          </cell>
          <cell r="H1260" t="str">
            <v>CAGW</v>
          </cell>
          <cell r="I1260">
            <v>0</v>
          </cell>
        </row>
        <row r="1261">
          <cell r="A1261" t="str">
            <v>182MID</v>
          </cell>
          <cell r="B1261" t="str">
            <v>182M</v>
          </cell>
          <cell r="C1261" t="str">
            <v>ID</v>
          </cell>
          <cell r="D1261">
            <v>-1339045.7641666699</v>
          </cell>
          <cell r="F1261" t="str">
            <v>182MID</v>
          </cell>
          <cell r="G1261" t="str">
            <v>182M</v>
          </cell>
          <cell r="H1261" t="str">
            <v>ID</v>
          </cell>
          <cell r="I1261">
            <v>-1339045.7641666699</v>
          </cell>
        </row>
        <row r="1262">
          <cell r="A1262" t="str">
            <v>182MJBG</v>
          </cell>
          <cell r="B1262" t="str">
            <v>182M</v>
          </cell>
          <cell r="C1262" t="str">
            <v>JBG</v>
          </cell>
          <cell r="D1262">
            <v>0</v>
          </cell>
          <cell r="F1262" t="str">
            <v>182MJBG</v>
          </cell>
          <cell r="G1262" t="str">
            <v>182M</v>
          </cell>
          <cell r="H1262" t="str">
            <v>JBG</v>
          </cell>
          <cell r="I1262">
            <v>0</v>
          </cell>
        </row>
        <row r="1263">
          <cell r="A1263" t="str">
            <v>182MOR</v>
          </cell>
          <cell r="B1263" t="str">
            <v>182M</v>
          </cell>
          <cell r="C1263" t="str">
            <v>OR</v>
          </cell>
          <cell r="D1263">
            <v>-8311959.3641666695</v>
          </cell>
          <cell r="F1263" t="str">
            <v>182MOR</v>
          </cell>
          <cell r="G1263" t="str">
            <v>182M</v>
          </cell>
          <cell r="H1263" t="str">
            <v>OR</v>
          </cell>
          <cell r="I1263">
            <v>-8311959.3641666695</v>
          </cell>
        </row>
        <row r="1264">
          <cell r="A1264" t="str">
            <v>182MOTHER</v>
          </cell>
          <cell r="B1264" t="str">
            <v>182M</v>
          </cell>
          <cell r="C1264" t="str">
            <v>OTHER</v>
          </cell>
          <cell r="D1264">
            <v>113503988.05249999</v>
          </cell>
          <cell r="F1264" t="str">
            <v>182MOTHER</v>
          </cell>
          <cell r="G1264" t="str">
            <v>182M</v>
          </cell>
          <cell r="H1264" t="str">
            <v>OTHER</v>
          </cell>
          <cell r="I1264">
            <v>113503988.05249999</v>
          </cell>
        </row>
        <row r="1265">
          <cell r="A1265" t="str">
            <v>182MSO</v>
          </cell>
          <cell r="B1265" t="str">
            <v>182M</v>
          </cell>
          <cell r="C1265" t="str">
            <v>SO</v>
          </cell>
          <cell r="D1265">
            <v>0</v>
          </cell>
          <cell r="F1265" t="str">
            <v>182MSO</v>
          </cell>
          <cell r="G1265" t="str">
            <v>182M</v>
          </cell>
          <cell r="H1265" t="str">
            <v>SO</v>
          </cell>
          <cell r="I1265">
            <v>0</v>
          </cell>
        </row>
        <row r="1266">
          <cell r="A1266" t="str">
            <v>182MUT</v>
          </cell>
          <cell r="B1266" t="str">
            <v>182M</v>
          </cell>
          <cell r="C1266" t="str">
            <v>UT</v>
          </cell>
          <cell r="D1266">
            <v>8396565.0775000006</v>
          </cell>
          <cell r="F1266" t="str">
            <v>182MUT</v>
          </cell>
          <cell r="G1266" t="str">
            <v>182M</v>
          </cell>
          <cell r="H1266" t="str">
            <v>UT</v>
          </cell>
          <cell r="I1266">
            <v>8396565.0775000006</v>
          </cell>
        </row>
        <row r="1267">
          <cell r="A1267" t="str">
            <v>182MWA</v>
          </cell>
          <cell r="B1267" t="str">
            <v>182M</v>
          </cell>
          <cell r="C1267" t="str">
            <v>WA</v>
          </cell>
          <cell r="D1267">
            <v>108754.74</v>
          </cell>
          <cell r="F1267" t="str">
            <v>182MWA</v>
          </cell>
          <cell r="G1267" t="str">
            <v>182M</v>
          </cell>
          <cell r="H1267" t="str">
            <v>WA</v>
          </cell>
          <cell r="I1267">
            <v>108754.74</v>
          </cell>
        </row>
        <row r="1268">
          <cell r="A1268" t="str">
            <v>182MWYP</v>
          </cell>
          <cell r="B1268" t="str">
            <v>182M</v>
          </cell>
          <cell r="C1268" t="str">
            <v>WYP</v>
          </cell>
          <cell r="D1268">
            <v>11018655.2908333</v>
          </cell>
          <cell r="F1268" t="str">
            <v>182MWYP</v>
          </cell>
          <cell r="G1268" t="str">
            <v>182M</v>
          </cell>
          <cell r="H1268" t="str">
            <v>WYP</v>
          </cell>
          <cell r="I1268">
            <v>11018655.2908333</v>
          </cell>
        </row>
        <row r="1269">
          <cell r="A1269" t="str">
            <v>182MWYU</v>
          </cell>
          <cell r="B1269" t="str">
            <v>182M</v>
          </cell>
          <cell r="C1269" t="str">
            <v>WYU</v>
          </cell>
          <cell r="D1269">
            <v>-5018933.32</v>
          </cell>
          <cell r="F1269" t="str">
            <v>182MWYU</v>
          </cell>
          <cell r="G1269" t="str">
            <v>182M</v>
          </cell>
          <cell r="H1269" t="str">
            <v>WYU</v>
          </cell>
          <cell r="I1269">
            <v>-5018933.32</v>
          </cell>
        </row>
        <row r="1270">
          <cell r="A1270" t="str">
            <v>182WCA</v>
          </cell>
          <cell r="B1270" t="str">
            <v>182W</v>
          </cell>
          <cell r="C1270" t="str">
            <v>CA</v>
          </cell>
          <cell r="D1270">
            <v>0.01</v>
          </cell>
          <cell r="F1270" t="str">
            <v>182WCA</v>
          </cell>
          <cell r="G1270" t="str">
            <v>182W</v>
          </cell>
          <cell r="H1270" t="str">
            <v>CA</v>
          </cell>
          <cell r="I1270">
            <v>0.01</v>
          </cell>
        </row>
        <row r="1271">
          <cell r="A1271" t="str">
            <v>182WID</v>
          </cell>
          <cell r="B1271" t="str">
            <v>182W</v>
          </cell>
          <cell r="C1271" t="str">
            <v>ID</v>
          </cell>
          <cell r="D1271">
            <v>1687321.02</v>
          </cell>
          <cell r="F1271" t="str">
            <v>182WID</v>
          </cell>
          <cell r="G1271" t="str">
            <v>182W</v>
          </cell>
          <cell r="H1271" t="str">
            <v>ID</v>
          </cell>
          <cell r="I1271">
            <v>1687321.02</v>
          </cell>
        </row>
        <row r="1272">
          <cell r="A1272" t="str">
            <v>182WOTHER</v>
          </cell>
          <cell r="B1272" t="str">
            <v>182W</v>
          </cell>
          <cell r="C1272" t="str">
            <v>OTHER</v>
          </cell>
          <cell r="D1272">
            <v>-10291153.09375</v>
          </cell>
          <cell r="F1272" t="str">
            <v>182WOTHER</v>
          </cell>
          <cell r="G1272" t="str">
            <v>182W</v>
          </cell>
          <cell r="H1272" t="str">
            <v>OTHER</v>
          </cell>
          <cell r="I1272">
            <v>-10291153.09375</v>
          </cell>
        </row>
        <row r="1273">
          <cell r="A1273" t="str">
            <v>182WUT</v>
          </cell>
          <cell r="B1273" t="str">
            <v>182W</v>
          </cell>
          <cell r="C1273" t="str">
            <v>UT</v>
          </cell>
          <cell r="D1273">
            <v>0</v>
          </cell>
          <cell r="F1273" t="str">
            <v>182WUT</v>
          </cell>
          <cell r="G1273" t="str">
            <v>182W</v>
          </cell>
          <cell r="H1273" t="str">
            <v>UT</v>
          </cell>
          <cell r="I1273">
            <v>0</v>
          </cell>
        </row>
        <row r="1274">
          <cell r="A1274" t="str">
            <v>182WWYP</v>
          </cell>
          <cell r="B1274" t="str">
            <v>182W</v>
          </cell>
          <cell r="C1274" t="str">
            <v>WYP</v>
          </cell>
          <cell r="D1274">
            <v>-412535.40375</v>
          </cell>
          <cell r="F1274" t="str">
            <v>182WWYP</v>
          </cell>
          <cell r="G1274" t="str">
            <v>182W</v>
          </cell>
          <cell r="H1274" t="str">
            <v>WYP</v>
          </cell>
          <cell r="I1274">
            <v>-412535.40375</v>
          </cell>
        </row>
        <row r="1275">
          <cell r="A1275" t="str">
            <v>182WWYU</v>
          </cell>
          <cell r="B1275" t="str">
            <v>182W</v>
          </cell>
          <cell r="C1275" t="str">
            <v>WYU</v>
          </cell>
          <cell r="D1275">
            <v>0</v>
          </cell>
          <cell r="F1275" t="str">
            <v>182WWYU</v>
          </cell>
          <cell r="G1275" t="str">
            <v>182W</v>
          </cell>
          <cell r="H1275" t="str">
            <v>WYU</v>
          </cell>
          <cell r="I1275">
            <v>0</v>
          </cell>
        </row>
        <row r="1276">
          <cell r="A1276" t="str">
            <v>186MCAEE</v>
          </cell>
          <cell r="B1276" t="str">
            <v>186M</v>
          </cell>
          <cell r="C1276" t="str">
            <v>CAEE</v>
          </cell>
          <cell r="D1276">
            <v>1648319.80291667</v>
          </cell>
          <cell r="F1276" t="str">
            <v>186MCAEE</v>
          </cell>
          <cell r="G1276" t="str">
            <v>186M</v>
          </cell>
          <cell r="H1276" t="str">
            <v>CAEE</v>
          </cell>
          <cell r="I1276">
            <v>1648319.80291667</v>
          </cell>
        </row>
        <row r="1277">
          <cell r="A1277" t="str">
            <v>186MCAEW</v>
          </cell>
          <cell r="B1277" t="str">
            <v>186M</v>
          </cell>
          <cell r="C1277" t="str">
            <v>CAEW</v>
          </cell>
          <cell r="D1277">
            <v>0</v>
          </cell>
          <cell r="F1277" t="str">
            <v>186MCAEW</v>
          </cell>
          <cell r="G1277" t="str">
            <v>186M</v>
          </cell>
          <cell r="H1277" t="str">
            <v>CAEW</v>
          </cell>
          <cell r="I1277">
            <v>0</v>
          </cell>
        </row>
        <row r="1278">
          <cell r="A1278" t="str">
            <v>186MCAGE</v>
          </cell>
          <cell r="B1278" t="str">
            <v>186M</v>
          </cell>
          <cell r="C1278" t="str">
            <v>CAGE</v>
          </cell>
          <cell r="D1278">
            <v>41336681.804166697</v>
          </cell>
          <cell r="F1278" t="str">
            <v>186MCAGE</v>
          </cell>
          <cell r="G1278" t="str">
            <v>186M</v>
          </cell>
          <cell r="H1278" t="str">
            <v>CAGE</v>
          </cell>
          <cell r="I1278">
            <v>41336681.804166697</v>
          </cell>
        </row>
        <row r="1279">
          <cell r="A1279" t="str">
            <v>186MCAGW</v>
          </cell>
          <cell r="B1279" t="str">
            <v>186M</v>
          </cell>
          <cell r="C1279" t="str">
            <v>CAGW</v>
          </cell>
          <cell r="D1279">
            <v>15964362.1858333</v>
          </cell>
          <cell r="F1279" t="str">
            <v>186MCAGW</v>
          </cell>
          <cell r="G1279" t="str">
            <v>186M</v>
          </cell>
          <cell r="H1279" t="str">
            <v>CAGW</v>
          </cell>
          <cell r="I1279">
            <v>15964362.1858333</v>
          </cell>
        </row>
        <row r="1280">
          <cell r="A1280" t="str">
            <v>186MID</v>
          </cell>
          <cell r="B1280" t="str">
            <v>186M</v>
          </cell>
          <cell r="C1280" t="str">
            <v>ID</v>
          </cell>
          <cell r="D1280">
            <v>0</v>
          </cell>
          <cell r="F1280" t="str">
            <v>186MID</v>
          </cell>
          <cell r="G1280" t="str">
            <v>186M</v>
          </cell>
          <cell r="H1280" t="str">
            <v>ID</v>
          </cell>
          <cell r="I1280">
            <v>0</v>
          </cell>
        </row>
        <row r="1281">
          <cell r="A1281" t="str">
            <v>186MJBE</v>
          </cell>
          <cell r="B1281" t="str">
            <v>186M</v>
          </cell>
          <cell r="C1281" t="str">
            <v>JBE</v>
          </cell>
          <cell r="D1281">
            <v>1127.1566666666699</v>
          </cell>
          <cell r="F1281" t="str">
            <v>186MJBE</v>
          </cell>
          <cell r="G1281" t="str">
            <v>186M</v>
          </cell>
          <cell r="H1281" t="str">
            <v>JBE</v>
          </cell>
          <cell r="I1281">
            <v>1127.1566666666699</v>
          </cell>
        </row>
        <row r="1282">
          <cell r="A1282" t="str">
            <v>186MOR</v>
          </cell>
          <cell r="B1282" t="str">
            <v>186M</v>
          </cell>
          <cell r="C1282" t="str">
            <v>OR</v>
          </cell>
          <cell r="D1282">
            <v>0</v>
          </cell>
          <cell r="F1282" t="str">
            <v>186MOR</v>
          </cell>
          <cell r="G1282" t="str">
            <v>186M</v>
          </cell>
          <cell r="H1282" t="str">
            <v>OR</v>
          </cell>
          <cell r="I1282">
            <v>0</v>
          </cell>
        </row>
        <row r="1283">
          <cell r="A1283" t="str">
            <v>186MOTHER</v>
          </cell>
          <cell r="B1283" t="str">
            <v>186M</v>
          </cell>
          <cell r="C1283" t="str">
            <v>OTHER</v>
          </cell>
          <cell r="D1283">
            <v>4078118.40583333</v>
          </cell>
          <cell r="F1283" t="str">
            <v>186MOTHER</v>
          </cell>
          <cell r="G1283" t="str">
            <v>186M</v>
          </cell>
          <cell r="H1283" t="str">
            <v>OTHER</v>
          </cell>
          <cell r="I1283">
            <v>4078118.40583333</v>
          </cell>
        </row>
        <row r="1284">
          <cell r="A1284" t="str">
            <v>186MSG</v>
          </cell>
          <cell r="B1284" t="str">
            <v>186M</v>
          </cell>
          <cell r="C1284" t="str">
            <v>SG</v>
          </cell>
          <cell r="D1284">
            <v>12379662.5233333</v>
          </cell>
          <cell r="F1284" t="str">
            <v>186MSG</v>
          </cell>
          <cell r="G1284" t="str">
            <v>186M</v>
          </cell>
          <cell r="H1284" t="str">
            <v>SG</v>
          </cell>
          <cell r="I1284">
            <v>12379662.5233333</v>
          </cell>
        </row>
        <row r="1285">
          <cell r="A1285" t="str">
            <v>186MSO</v>
          </cell>
          <cell r="B1285" t="str">
            <v>186M</v>
          </cell>
          <cell r="C1285" t="str">
            <v>SO</v>
          </cell>
          <cell r="D1285">
            <v>309632.412916667</v>
          </cell>
          <cell r="F1285" t="str">
            <v>186MSO</v>
          </cell>
          <cell r="G1285" t="str">
            <v>186M</v>
          </cell>
          <cell r="H1285" t="str">
            <v>SO</v>
          </cell>
          <cell r="I1285">
            <v>309632.412916667</v>
          </cell>
        </row>
        <row r="1286">
          <cell r="A1286" t="str">
            <v>186MWA</v>
          </cell>
          <cell r="B1286" t="str">
            <v>186M</v>
          </cell>
          <cell r="C1286" t="str">
            <v>WA</v>
          </cell>
          <cell r="D1286">
            <v>0</v>
          </cell>
          <cell r="F1286" t="str">
            <v>186MWA</v>
          </cell>
          <cell r="G1286" t="str">
            <v>186M</v>
          </cell>
          <cell r="H1286" t="str">
            <v>WA</v>
          </cell>
          <cell r="I1286">
            <v>0</v>
          </cell>
        </row>
        <row r="1287">
          <cell r="A1287" t="str">
            <v>186WOTHER</v>
          </cell>
          <cell r="B1287" t="str">
            <v>186W</v>
          </cell>
          <cell r="C1287" t="str">
            <v>OTHER</v>
          </cell>
          <cell r="D1287">
            <v>0</v>
          </cell>
          <cell r="F1287" t="str">
            <v>186WOTHER</v>
          </cell>
          <cell r="G1287" t="str">
            <v>186W</v>
          </cell>
          <cell r="H1287" t="str">
            <v>OTHER</v>
          </cell>
          <cell r="I1287">
            <v>0</v>
          </cell>
        </row>
        <row r="1288">
          <cell r="A1288" t="str">
            <v>DPCA</v>
          </cell>
          <cell r="B1288" t="str">
            <v>DP</v>
          </cell>
          <cell r="C1288" t="str">
            <v>CA</v>
          </cell>
          <cell r="D1288">
            <v>2646161.9308333299</v>
          </cell>
          <cell r="F1288" t="str">
            <v>DPCA</v>
          </cell>
          <cell r="G1288" t="str">
            <v>DP</v>
          </cell>
          <cell r="H1288" t="str">
            <v>CA</v>
          </cell>
          <cell r="I1288">
            <v>2646161.9308333299</v>
          </cell>
        </row>
        <row r="1289">
          <cell r="A1289" t="str">
            <v>DPID</v>
          </cell>
          <cell r="B1289" t="str">
            <v>DP</v>
          </cell>
          <cell r="C1289" t="str">
            <v>ID</v>
          </cell>
          <cell r="D1289">
            <v>2134152.6616666699</v>
          </cell>
          <cell r="F1289" t="str">
            <v>DPID</v>
          </cell>
          <cell r="G1289" t="str">
            <v>DP</v>
          </cell>
          <cell r="H1289" t="str">
            <v>ID</v>
          </cell>
          <cell r="I1289">
            <v>2134152.6616666699</v>
          </cell>
        </row>
        <row r="1290">
          <cell r="A1290" t="str">
            <v>DPOR</v>
          </cell>
          <cell r="B1290" t="str">
            <v>DP</v>
          </cell>
          <cell r="C1290" t="str">
            <v>OR</v>
          </cell>
          <cell r="D1290">
            <v>16509125.305416699</v>
          </cell>
          <cell r="F1290" t="str">
            <v>DPOR</v>
          </cell>
          <cell r="G1290" t="str">
            <v>DP</v>
          </cell>
          <cell r="H1290" t="str">
            <v>OR</v>
          </cell>
          <cell r="I1290">
            <v>16509125.305416699</v>
          </cell>
        </row>
        <row r="1291">
          <cell r="A1291" t="str">
            <v>DPSG</v>
          </cell>
          <cell r="B1291" t="str">
            <v>DP</v>
          </cell>
          <cell r="C1291" t="str">
            <v>SG</v>
          </cell>
          <cell r="D1291">
            <v>0</v>
          </cell>
          <cell r="F1291" t="str">
            <v>DPSG</v>
          </cell>
          <cell r="G1291" t="str">
            <v>DP</v>
          </cell>
          <cell r="H1291" t="str">
            <v>SG</v>
          </cell>
          <cell r="I1291">
            <v>0</v>
          </cell>
        </row>
        <row r="1292">
          <cell r="A1292" t="str">
            <v>DPSNPD</v>
          </cell>
          <cell r="B1292" t="str">
            <v>DP</v>
          </cell>
          <cell r="C1292" t="str">
            <v>SNPD</v>
          </cell>
          <cell r="D1292">
            <v>0</v>
          </cell>
          <cell r="F1292" t="str">
            <v>DPSNPD</v>
          </cell>
          <cell r="G1292" t="str">
            <v>DP</v>
          </cell>
          <cell r="H1292" t="str">
            <v>SNPD</v>
          </cell>
          <cell r="I1292">
            <v>0</v>
          </cell>
        </row>
        <row r="1293">
          <cell r="A1293" t="str">
            <v>DPUT</v>
          </cell>
          <cell r="B1293" t="str">
            <v>DP</v>
          </cell>
          <cell r="C1293" t="str">
            <v>UT</v>
          </cell>
          <cell r="D1293">
            <v>22839792.883333299</v>
          </cell>
          <cell r="F1293" t="str">
            <v>DPUT</v>
          </cell>
          <cell r="G1293" t="str">
            <v>DP</v>
          </cell>
          <cell r="H1293" t="str">
            <v>UT</v>
          </cell>
          <cell r="I1293">
            <v>22839792.883333299</v>
          </cell>
        </row>
        <row r="1294">
          <cell r="A1294" t="str">
            <v>DPWA</v>
          </cell>
          <cell r="B1294" t="str">
            <v>DP</v>
          </cell>
          <cell r="C1294" t="str">
            <v>WA</v>
          </cell>
          <cell r="D1294">
            <v>6981707.5337500004</v>
          </cell>
          <cell r="F1294" t="str">
            <v>DPWA</v>
          </cell>
          <cell r="G1294" t="str">
            <v>DP</v>
          </cell>
          <cell r="H1294" t="str">
            <v>WA</v>
          </cell>
          <cell r="I1294">
            <v>6981707.5337500004</v>
          </cell>
        </row>
        <row r="1295">
          <cell r="A1295" t="str">
            <v>DPWYU</v>
          </cell>
          <cell r="B1295" t="str">
            <v>DP</v>
          </cell>
          <cell r="C1295" t="str">
            <v>WYU</v>
          </cell>
          <cell r="D1295">
            <v>6067394.2350000003</v>
          </cell>
          <cell r="F1295" t="str">
            <v>DPWYU</v>
          </cell>
          <cell r="G1295" t="str">
            <v>DP</v>
          </cell>
          <cell r="H1295" t="str">
            <v>WYU</v>
          </cell>
          <cell r="I1295">
            <v>6067394.2350000003</v>
          </cell>
        </row>
        <row r="1296">
          <cell r="A1296" t="str">
            <v>GPCAGE</v>
          </cell>
          <cell r="B1296" t="str">
            <v>GP</v>
          </cell>
          <cell r="C1296" t="str">
            <v>CAGE</v>
          </cell>
          <cell r="D1296">
            <v>6845.7591666666704</v>
          </cell>
          <cell r="F1296" t="str">
            <v>GPCAGE</v>
          </cell>
          <cell r="G1296" t="str">
            <v>GP</v>
          </cell>
          <cell r="H1296" t="str">
            <v>CAGE</v>
          </cell>
          <cell r="I1296">
            <v>6845.7591666666704</v>
          </cell>
        </row>
        <row r="1297">
          <cell r="A1297" t="str">
            <v>GPCAGW</v>
          </cell>
          <cell r="B1297" t="str">
            <v>GP</v>
          </cell>
          <cell r="C1297" t="str">
            <v>CAGW</v>
          </cell>
          <cell r="D1297">
            <v>0</v>
          </cell>
          <cell r="F1297" t="str">
            <v>GPCAGW</v>
          </cell>
          <cell r="G1297" t="str">
            <v>GP</v>
          </cell>
          <cell r="H1297" t="str">
            <v>CAGW</v>
          </cell>
          <cell r="I1297">
            <v>0</v>
          </cell>
        </row>
        <row r="1298">
          <cell r="A1298" t="str">
            <v>GPSG</v>
          </cell>
          <cell r="B1298" t="str">
            <v>GP</v>
          </cell>
          <cell r="C1298" t="str">
            <v>SG</v>
          </cell>
          <cell r="D1298">
            <v>-6845.7591666666704</v>
          </cell>
          <cell r="F1298" t="str">
            <v>GPSG</v>
          </cell>
          <cell r="G1298" t="str">
            <v>GP</v>
          </cell>
          <cell r="H1298" t="str">
            <v>SG</v>
          </cell>
          <cell r="I1298">
            <v>-6845.7591666666704</v>
          </cell>
        </row>
        <row r="1299">
          <cell r="A1299" t="str">
            <v>GPSO</v>
          </cell>
          <cell r="B1299" t="str">
            <v>GP</v>
          </cell>
          <cell r="C1299" t="str">
            <v>SO</v>
          </cell>
          <cell r="D1299">
            <v>26642707.891666699</v>
          </cell>
          <cell r="F1299" t="str">
            <v>GPSO</v>
          </cell>
          <cell r="G1299" t="str">
            <v>GP</v>
          </cell>
          <cell r="H1299" t="str">
            <v>SO</v>
          </cell>
          <cell r="I1299">
            <v>26642707.891666699</v>
          </cell>
        </row>
        <row r="1300">
          <cell r="A1300" t="str">
            <v>IPSO</v>
          </cell>
          <cell r="B1300" t="str">
            <v>IP</v>
          </cell>
          <cell r="C1300" t="str">
            <v>SO</v>
          </cell>
          <cell r="D1300">
            <v>0</v>
          </cell>
          <cell r="F1300" t="str">
            <v>IPSO</v>
          </cell>
          <cell r="G1300" t="str">
            <v>IP</v>
          </cell>
          <cell r="H1300" t="str">
            <v>SO</v>
          </cell>
          <cell r="I1300">
            <v>0</v>
          </cell>
        </row>
        <row r="1301">
          <cell r="A1301" t="str">
            <v>OPCAGE</v>
          </cell>
          <cell r="B1301" t="str">
            <v>OP</v>
          </cell>
          <cell r="C1301" t="str">
            <v>CAGE</v>
          </cell>
          <cell r="D1301">
            <v>0</v>
          </cell>
          <cell r="F1301" t="str">
            <v>OPCAGE</v>
          </cell>
          <cell r="G1301" t="str">
            <v>OP</v>
          </cell>
          <cell r="H1301" t="str">
            <v>CAGE</v>
          </cell>
          <cell r="I1301">
            <v>0</v>
          </cell>
        </row>
        <row r="1302">
          <cell r="A1302" t="str">
            <v>OPCAGW</v>
          </cell>
          <cell r="B1302" t="str">
            <v>OP</v>
          </cell>
          <cell r="C1302" t="str">
            <v>CAGW</v>
          </cell>
          <cell r="D1302">
            <v>-553173</v>
          </cell>
          <cell r="F1302" t="str">
            <v>OPCAGW</v>
          </cell>
          <cell r="G1302" t="str">
            <v>OP</v>
          </cell>
          <cell r="H1302" t="str">
            <v>CAGW</v>
          </cell>
          <cell r="I1302">
            <v>-553173</v>
          </cell>
        </row>
        <row r="1303">
          <cell r="A1303" t="str">
            <v>OPSG</v>
          </cell>
          <cell r="B1303" t="str">
            <v>OP</v>
          </cell>
          <cell r="C1303" t="str">
            <v>SG</v>
          </cell>
          <cell r="D1303">
            <v>0</v>
          </cell>
          <cell r="F1303" t="str">
            <v>OPSG</v>
          </cell>
          <cell r="G1303" t="str">
            <v>OP</v>
          </cell>
          <cell r="H1303" t="str">
            <v>SG</v>
          </cell>
          <cell r="I1303">
            <v>0</v>
          </cell>
        </row>
        <row r="1304">
          <cell r="A1304" t="str">
            <v>SPCAGE</v>
          </cell>
          <cell r="B1304" t="str">
            <v>SP</v>
          </cell>
          <cell r="C1304" t="str">
            <v>CAGE</v>
          </cell>
          <cell r="D1304">
            <v>-11695324.375</v>
          </cell>
          <cell r="F1304" t="str">
            <v>SPCAGE</v>
          </cell>
          <cell r="G1304" t="str">
            <v>SP</v>
          </cell>
          <cell r="H1304" t="str">
            <v>CAGE</v>
          </cell>
          <cell r="I1304">
            <v>-11695324.375</v>
          </cell>
        </row>
        <row r="1305">
          <cell r="A1305" t="str">
            <v>SPCAGW</v>
          </cell>
          <cell r="B1305" t="str">
            <v>SP</v>
          </cell>
          <cell r="C1305" t="str">
            <v>CAGW</v>
          </cell>
          <cell r="D1305">
            <v>553173</v>
          </cell>
          <cell r="F1305" t="str">
            <v>SPCAGW</v>
          </cell>
          <cell r="G1305" t="str">
            <v>SP</v>
          </cell>
          <cell r="H1305" t="str">
            <v>CAGW</v>
          </cell>
          <cell r="I1305">
            <v>553173</v>
          </cell>
        </row>
        <row r="1306">
          <cell r="A1306" t="str">
            <v>SPSG</v>
          </cell>
          <cell r="B1306" t="str">
            <v>SP</v>
          </cell>
          <cell r="C1306" t="str">
            <v>SG</v>
          </cell>
          <cell r="D1306">
            <v>56959454.567916699</v>
          </cell>
          <cell r="F1306" t="str">
            <v>SPSG</v>
          </cell>
          <cell r="G1306" t="str">
            <v>SP</v>
          </cell>
          <cell r="H1306" t="str">
            <v>SG</v>
          </cell>
          <cell r="I1306">
            <v>56959454.567916699</v>
          </cell>
        </row>
        <row r="1307">
          <cell r="A1307" t="str">
            <v>TPCA</v>
          </cell>
          <cell r="B1307" t="str">
            <v>TP</v>
          </cell>
          <cell r="C1307" t="str">
            <v>CA</v>
          </cell>
          <cell r="D1307">
            <v>0</v>
          </cell>
          <cell r="F1307" t="str">
            <v>TPCA</v>
          </cell>
          <cell r="G1307" t="str">
            <v>TP</v>
          </cell>
          <cell r="H1307" t="str">
            <v>CA</v>
          </cell>
          <cell r="I1307">
            <v>0</v>
          </cell>
        </row>
        <row r="1308">
          <cell r="A1308" t="str">
            <v>TPCAEE</v>
          </cell>
          <cell r="B1308" t="str">
            <v>TP</v>
          </cell>
          <cell r="C1308" t="str">
            <v>CAEE</v>
          </cell>
          <cell r="D1308">
            <v>0</v>
          </cell>
          <cell r="F1308" t="str">
            <v>TPCAEE</v>
          </cell>
          <cell r="G1308" t="str">
            <v>TP</v>
          </cell>
          <cell r="H1308" t="str">
            <v>CAEE</v>
          </cell>
          <cell r="I1308">
            <v>0</v>
          </cell>
        </row>
        <row r="1309">
          <cell r="A1309" t="str">
            <v>TPCAGE</v>
          </cell>
          <cell r="B1309" t="str">
            <v>TP</v>
          </cell>
          <cell r="C1309" t="str">
            <v>CAGE</v>
          </cell>
          <cell r="D1309">
            <v>57423455.947499998</v>
          </cell>
          <cell r="F1309" t="str">
            <v>TPCAGE</v>
          </cell>
          <cell r="G1309" t="str">
            <v>TP</v>
          </cell>
          <cell r="H1309" t="str">
            <v>CAGE</v>
          </cell>
          <cell r="I1309">
            <v>57423455.947499998</v>
          </cell>
        </row>
        <row r="1310">
          <cell r="A1310" t="str">
            <v>TPCAGW</v>
          </cell>
          <cell r="B1310" t="str">
            <v>TP</v>
          </cell>
          <cell r="C1310" t="str">
            <v>CAGW</v>
          </cell>
          <cell r="D1310">
            <v>52604042.061250001</v>
          </cell>
          <cell r="F1310" t="str">
            <v>TPCAGW</v>
          </cell>
          <cell r="G1310" t="str">
            <v>TP</v>
          </cell>
          <cell r="H1310" t="str">
            <v>CAGW</v>
          </cell>
          <cell r="I1310">
            <v>52604042.061250001</v>
          </cell>
        </row>
        <row r="1311">
          <cell r="A1311" t="str">
            <v>TPSG</v>
          </cell>
          <cell r="B1311" t="str">
            <v>TP</v>
          </cell>
          <cell r="C1311" t="str">
            <v>SG</v>
          </cell>
          <cell r="D1311">
            <v>-8978581.5999999996</v>
          </cell>
          <cell r="F1311" t="str">
            <v>TPSG</v>
          </cell>
          <cell r="G1311" t="str">
            <v>TP</v>
          </cell>
          <cell r="H1311" t="str">
            <v>SG</v>
          </cell>
          <cell r="I1311">
            <v>-8978581.5999999996</v>
          </cell>
        </row>
        <row r="1312">
          <cell r="A1312" t="str">
            <v>TPSO</v>
          </cell>
          <cell r="B1312" t="str">
            <v>TP</v>
          </cell>
          <cell r="C1312" t="str">
            <v>SO</v>
          </cell>
          <cell r="D1312">
            <v>0</v>
          </cell>
          <cell r="F1312" t="str">
            <v>TPSO</v>
          </cell>
          <cell r="G1312" t="str">
            <v>TP</v>
          </cell>
          <cell r="H1312" t="str">
            <v>SO</v>
          </cell>
          <cell r="I1312">
            <v>0</v>
          </cell>
        </row>
        <row r="1313">
          <cell r="A1313" t="str">
            <v>143SO</v>
          </cell>
          <cell r="B1313" t="str">
            <v>143</v>
          </cell>
          <cell r="C1313" t="str">
            <v>SO</v>
          </cell>
          <cell r="D1313">
            <v>52083007.785833403</v>
          </cell>
          <cell r="F1313" t="str">
            <v>143SO</v>
          </cell>
          <cell r="G1313" t="str">
            <v>143</v>
          </cell>
          <cell r="H1313" t="str">
            <v>SO</v>
          </cell>
          <cell r="I1313">
            <v>52083007.785833403</v>
          </cell>
        </row>
        <row r="1314">
          <cell r="A1314" t="str">
            <v>230OTHER</v>
          </cell>
          <cell r="B1314" t="str">
            <v>230</v>
          </cell>
          <cell r="C1314" t="str">
            <v>OTHER</v>
          </cell>
          <cell r="D1314">
            <v>-8267790.4500000002</v>
          </cell>
          <cell r="F1314" t="str">
            <v>230OTHER</v>
          </cell>
          <cell r="G1314" t="str">
            <v>230</v>
          </cell>
          <cell r="H1314" t="str">
            <v>OTHER</v>
          </cell>
          <cell r="I1314">
            <v>-8267790.4500000002</v>
          </cell>
        </row>
        <row r="1315">
          <cell r="A1315" t="str">
            <v>232CAEE</v>
          </cell>
          <cell r="B1315" t="str">
            <v>232</v>
          </cell>
          <cell r="C1315" t="str">
            <v>CAEE</v>
          </cell>
          <cell r="D1315">
            <v>-1813806.0991666699</v>
          </cell>
          <cell r="F1315" t="str">
            <v>232CAEE</v>
          </cell>
          <cell r="G1315" t="str">
            <v>232</v>
          </cell>
          <cell r="H1315" t="str">
            <v>CAEE</v>
          </cell>
          <cell r="I1315">
            <v>-1813806.0991666699</v>
          </cell>
        </row>
        <row r="1316">
          <cell r="A1316" t="str">
            <v>232OTHER</v>
          </cell>
          <cell r="B1316" t="str">
            <v>232</v>
          </cell>
          <cell r="C1316" t="str">
            <v>OTHER</v>
          </cell>
          <cell r="D1316">
            <v>-16764.583333333299</v>
          </cell>
          <cell r="F1316" t="str">
            <v>232OTHER</v>
          </cell>
          <cell r="G1316" t="str">
            <v>232</v>
          </cell>
          <cell r="H1316" t="str">
            <v>OTHER</v>
          </cell>
          <cell r="I1316">
            <v>-16764.583333333299</v>
          </cell>
        </row>
        <row r="1317">
          <cell r="A1317" t="str">
            <v>232SG</v>
          </cell>
          <cell r="B1317" t="str">
            <v>232</v>
          </cell>
          <cell r="C1317" t="str">
            <v>SG</v>
          </cell>
          <cell r="D1317">
            <v>-2053168.1508333299</v>
          </cell>
          <cell r="F1317" t="str">
            <v>232SG</v>
          </cell>
          <cell r="G1317" t="str">
            <v>232</v>
          </cell>
          <cell r="H1317" t="str">
            <v>SG</v>
          </cell>
          <cell r="I1317">
            <v>-2053168.1508333299</v>
          </cell>
        </row>
        <row r="1318">
          <cell r="A1318" t="str">
            <v>232SO</v>
          </cell>
          <cell r="B1318" t="str">
            <v>232</v>
          </cell>
          <cell r="C1318" t="str">
            <v>SO</v>
          </cell>
          <cell r="D1318">
            <v>-7320913.8499999987</v>
          </cell>
          <cell r="F1318" t="str">
            <v>232SO</v>
          </cell>
          <cell r="G1318" t="str">
            <v>232</v>
          </cell>
          <cell r="H1318" t="str">
            <v>SO</v>
          </cell>
          <cell r="I1318">
            <v>-7320913.8499999987</v>
          </cell>
        </row>
        <row r="1319">
          <cell r="A1319" t="str">
            <v>2533CAGE</v>
          </cell>
          <cell r="B1319" t="str">
            <v>2533</v>
          </cell>
          <cell r="C1319" t="str">
            <v>CAGE</v>
          </cell>
          <cell r="D1319">
            <v>-6512893.4641666701</v>
          </cell>
          <cell r="F1319" t="str">
            <v>2533CAGE</v>
          </cell>
          <cell r="G1319" t="str">
            <v>2533</v>
          </cell>
          <cell r="H1319" t="str">
            <v>CAGE</v>
          </cell>
          <cell r="I1319">
            <v>-6512893.4641666701</v>
          </cell>
        </row>
        <row r="1320">
          <cell r="A1320" t="str">
            <v>254105CAEE</v>
          </cell>
          <cell r="B1320" t="str">
            <v>254105</v>
          </cell>
          <cell r="C1320" t="str">
            <v>CAEE</v>
          </cell>
          <cell r="D1320">
            <v>19802.830000000002</v>
          </cell>
          <cell r="F1320" t="str">
            <v>254105CAEE</v>
          </cell>
          <cell r="G1320" t="str">
            <v>254105</v>
          </cell>
          <cell r="H1320" t="str">
            <v>CAEE</v>
          </cell>
          <cell r="I1320">
            <v>19802.830000000002</v>
          </cell>
        </row>
        <row r="1321">
          <cell r="A1321" t="str">
            <v>254105CAGE</v>
          </cell>
          <cell r="B1321" t="str">
            <v>254105</v>
          </cell>
          <cell r="C1321" t="str">
            <v>CAGE</v>
          </cell>
          <cell r="D1321">
            <v>-19802.830000000002</v>
          </cell>
          <cell r="F1321" t="str">
            <v>254105CAGE</v>
          </cell>
          <cell r="G1321" t="str">
            <v>254105</v>
          </cell>
          <cell r="H1321" t="str">
            <v>CAGE</v>
          </cell>
          <cell r="I1321">
            <v>-19802.830000000002</v>
          </cell>
        </row>
        <row r="1322">
          <cell r="A1322" t="str">
            <v>40910CAEE</v>
          </cell>
          <cell r="B1322">
            <v>40910</v>
          </cell>
          <cell r="C1322" t="str">
            <v>CAEE</v>
          </cell>
          <cell r="D1322">
            <v>0</v>
          </cell>
          <cell r="F1322" t="str">
            <v>40910CAEE</v>
          </cell>
          <cell r="G1322">
            <v>40910</v>
          </cell>
          <cell r="H1322" t="str">
            <v>CAEE</v>
          </cell>
          <cell r="I1322">
            <v>0</v>
          </cell>
        </row>
        <row r="1323">
          <cell r="A1323" t="str">
            <v>40910CAGE</v>
          </cell>
          <cell r="B1323">
            <v>40910</v>
          </cell>
          <cell r="C1323" t="str">
            <v>CAGE</v>
          </cell>
          <cell r="D1323">
            <v>-40261420</v>
          </cell>
          <cell r="F1323" t="str">
            <v>40910CAGE</v>
          </cell>
          <cell r="G1323">
            <v>40910</v>
          </cell>
          <cell r="H1323" t="str">
            <v>CAGE</v>
          </cell>
          <cell r="I1323">
            <v>-40261420</v>
          </cell>
        </row>
        <row r="1324">
          <cell r="A1324" t="str">
            <v>40910CAGW</v>
          </cell>
          <cell r="B1324">
            <v>40910</v>
          </cell>
          <cell r="C1324" t="str">
            <v>CAGW</v>
          </cell>
          <cell r="D1324">
            <v>-5091351</v>
          </cell>
          <cell r="F1324" t="str">
            <v>40910CAGW</v>
          </cell>
          <cell r="G1324">
            <v>40910</v>
          </cell>
          <cell r="H1324" t="str">
            <v>CAGW</v>
          </cell>
          <cell r="I1324">
            <v>-5091351</v>
          </cell>
        </row>
        <row r="1325">
          <cell r="A1325" t="str">
            <v>40910JBE</v>
          </cell>
          <cell r="B1325">
            <v>40910</v>
          </cell>
          <cell r="C1325" t="str">
            <v>JBE</v>
          </cell>
          <cell r="D1325">
            <v>-18519</v>
          </cell>
          <cell r="F1325" t="str">
            <v>40910JBE</v>
          </cell>
          <cell r="G1325">
            <v>40910</v>
          </cell>
          <cell r="H1325" t="str">
            <v>JBE</v>
          </cell>
          <cell r="I1325">
            <v>-18519</v>
          </cell>
        </row>
        <row r="1326">
          <cell r="A1326" t="str">
            <v>40910SO</v>
          </cell>
          <cell r="B1326">
            <v>40910</v>
          </cell>
          <cell r="C1326" t="str">
            <v>SO</v>
          </cell>
          <cell r="D1326">
            <v>-41507</v>
          </cell>
          <cell r="F1326" t="str">
            <v>40910SO</v>
          </cell>
          <cell r="G1326">
            <v>40910</v>
          </cell>
          <cell r="H1326" t="str">
            <v>SO</v>
          </cell>
          <cell r="I1326">
            <v>-41507</v>
          </cell>
        </row>
        <row r="1327">
          <cell r="A1327" t="str">
            <v>40911CAGE</v>
          </cell>
          <cell r="B1327">
            <v>40911</v>
          </cell>
          <cell r="C1327" t="str">
            <v>CAGE</v>
          </cell>
          <cell r="D1327">
            <v>0</v>
          </cell>
          <cell r="F1327" t="str">
            <v>40911CAGE</v>
          </cell>
          <cell r="G1327">
            <v>40911</v>
          </cell>
          <cell r="H1327" t="str">
            <v>CAGE</v>
          </cell>
          <cell r="I1327">
            <v>0</v>
          </cell>
        </row>
        <row r="1328">
          <cell r="A1328" t="str">
            <v>SCHMAPBADDEBT</v>
          </cell>
          <cell r="B1328" t="str">
            <v>SCHMAP</v>
          </cell>
          <cell r="C1328" t="str">
            <v>BADDEBT</v>
          </cell>
          <cell r="D1328">
            <v>0</v>
          </cell>
          <cell r="F1328" t="str">
            <v>SCHMAPBADDEBT</v>
          </cell>
          <cell r="G1328" t="str">
            <v>SCHMAP</v>
          </cell>
          <cell r="H1328" t="str">
            <v>BADDEBT</v>
          </cell>
          <cell r="I1328">
            <v>0</v>
          </cell>
        </row>
        <row r="1329">
          <cell r="A1329" t="str">
            <v>SCHMAPCAEE</v>
          </cell>
          <cell r="B1329" t="str">
            <v>SCHMAP</v>
          </cell>
          <cell r="C1329" t="str">
            <v>CAEE</v>
          </cell>
          <cell r="D1329">
            <v>0</v>
          </cell>
          <cell r="F1329" t="str">
            <v>SCHMAPCAEE</v>
          </cell>
          <cell r="G1329" t="str">
            <v>SCHMAP</v>
          </cell>
          <cell r="H1329" t="str">
            <v>CAEE</v>
          </cell>
          <cell r="I1329">
            <v>0</v>
          </cell>
        </row>
        <row r="1330">
          <cell r="A1330" t="str">
            <v>SCHMAPJBE</v>
          </cell>
          <cell r="B1330" t="str">
            <v>SCHMAP</v>
          </cell>
          <cell r="C1330" t="str">
            <v>JBE</v>
          </cell>
          <cell r="D1330">
            <v>58125</v>
          </cell>
          <cell r="F1330" t="str">
            <v>SCHMAPJBE</v>
          </cell>
          <cell r="G1330" t="str">
            <v>SCHMAP</v>
          </cell>
          <cell r="H1330" t="str">
            <v>JBE</v>
          </cell>
          <cell r="I1330">
            <v>58125</v>
          </cell>
        </row>
        <row r="1331">
          <cell r="A1331" t="str">
            <v>SCHMAPSCHMDEXP</v>
          </cell>
          <cell r="B1331" t="str">
            <v>SCHMAP</v>
          </cell>
          <cell r="C1331" t="str">
            <v>SCHMDEXP</v>
          </cell>
          <cell r="D1331">
            <v>129289.95000000001</v>
          </cell>
          <cell r="F1331" t="str">
            <v>SCHMAPSCHMDEXP</v>
          </cell>
          <cell r="G1331" t="str">
            <v>SCHMAP</v>
          </cell>
          <cell r="H1331" t="str">
            <v>SCHMDEXP</v>
          </cell>
          <cell r="I1331">
            <v>129289.95000000001</v>
          </cell>
        </row>
        <row r="1332">
          <cell r="A1332" t="str">
            <v>SCHMAPSO</v>
          </cell>
          <cell r="B1332" t="str">
            <v>SCHMAP</v>
          </cell>
          <cell r="C1332" t="str">
            <v>SO</v>
          </cell>
          <cell r="D1332">
            <v>2371218.8000000003</v>
          </cell>
          <cell r="F1332" t="str">
            <v>SCHMAPSO</v>
          </cell>
          <cell r="G1332" t="str">
            <v>SCHMAP</v>
          </cell>
          <cell r="H1332" t="str">
            <v>SO</v>
          </cell>
          <cell r="I1332">
            <v>2371218.8000000003</v>
          </cell>
        </row>
        <row r="1333">
          <cell r="A1333" t="str">
            <v>SCHMATBADDEBT</v>
          </cell>
          <cell r="B1333" t="str">
            <v>SCHMAT</v>
          </cell>
          <cell r="C1333" t="str">
            <v>BADDEBT</v>
          </cell>
          <cell r="D1333">
            <v>397327.95</v>
          </cell>
          <cell r="F1333" t="str">
            <v>SCHMATBADDEBT</v>
          </cell>
          <cell r="G1333" t="str">
            <v>SCHMAT</v>
          </cell>
          <cell r="H1333" t="str">
            <v>BADDEBT</v>
          </cell>
          <cell r="I1333">
            <v>397327.95</v>
          </cell>
        </row>
        <row r="1334">
          <cell r="A1334" t="str">
            <v>SCHMATCA</v>
          </cell>
          <cell r="B1334" t="str">
            <v>SCHMAT</v>
          </cell>
          <cell r="C1334" t="str">
            <v>CA</v>
          </cell>
          <cell r="D1334">
            <v>0</v>
          </cell>
          <cell r="F1334" t="str">
            <v>SCHMATCA</v>
          </cell>
          <cell r="G1334" t="str">
            <v>SCHMAT</v>
          </cell>
          <cell r="H1334" t="str">
            <v>CA</v>
          </cell>
          <cell r="I1334">
            <v>0</v>
          </cell>
        </row>
        <row r="1335">
          <cell r="A1335" t="str">
            <v>SCHMATCAEE</v>
          </cell>
          <cell r="B1335" t="str">
            <v>SCHMAT</v>
          </cell>
          <cell r="C1335" t="str">
            <v>CAEE</v>
          </cell>
          <cell r="D1335">
            <v>17453268.989999998</v>
          </cell>
          <cell r="F1335" t="str">
            <v>SCHMATCAEE</v>
          </cell>
          <cell r="G1335" t="str">
            <v>SCHMAT</v>
          </cell>
          <cell r="H1335" t="str">
            <v>CAEE</v>
          </cell>
          <cell r="I1335">
            <v>17453268.989999998</v>
          </cell>
        </row>
        <row r="1336">
          <cell r="A1336" t="str">
            <v>SCHMATCAGE</v>
          </cell>
          <cell r="B1336" t="str">
            <v>SCHMAT</v>
          </cell>
          <cell r="C1336" t="str">
            <v>CAGE</v>
          </cell>
          <cell r="D1336">
            <v>15474</v>
          </cell>
          <cell r="F1336" t="str">
            <v>SCHMATCAGE</v>
          </cell>
          <cell r="G1336" t="str">
            <v>SCHMAT</v>
          </cell>
          <cell r="H1336" t="str">
            <v>CAGE</v>
          </cell>
          <cell r="I1336">
            <v>15474</v>
          </cell>
        </row>
        <row r="1337">
          <cell r="A1337" t="str">
            <v>SCHMATCAGW</v>
          </cell>
          <cell r="B1337" t="str">
            <v>SCHMAT</v>
          </cell>
          <cell r="C1337" t="str">
            <v>CAGW</v>
          </cell>
          <cell r="D1337">
            <v>46872.5</v>
          </cell>
          <cell r="F1337" t="str">
            <v>SCHMATCAGW</v>
          </cell>
          <cell r="G1337" t="str">
            <v>SCHMAT</v>
          </cell>
          <cell r="H1337" t="str">
            <v>CAGW</v>
          </cell>
          <cell r="I1337">
            <v>46872.5</v>
          </cell>
        </row>
        <row r="1338">
          <cell r="A1338" t="str">
            <v>SCHMATCIAC</v>
          </cell>
          <cell r="B1338" t="str">
            <v>SCHMAT</v>
          </cell>
          <cell r="C1338" t="str">
            <v>CIAC</v>
          </cell>
          <cell r="D1338">
            <v>103001231.603001</v>
          </cell>
          <cell r="F1338" t="str">
            <v>SCHMATCIAC</v>
          </cell>
          <cell r="G1338" t="str">
            <v>SCHMAT</v>
          </cell>
          <cell r="H1338" t="str">
            <v>CIAC</v>
          </cell>
          <cell r="I1338">
            <v>103001231.603001</v>
          </cell>
        </row>
        <row r="1339">
          <cell r="A1339" t="str">
            <v>SCHMATGPS</v>
          </cell>
          <cell r="B1339" t="str">
            <v>SCHMAT</v>
          </cell>
          <cell r="C1339" t="str">
            <v>GPS</v>
          </cell>
          <cell r="D1339">
            <v>-591041.75</v>
          </cell>
          <cell r="F1339" t="str">
            <v>SCHMATGPS</v>
          </cell>
          <cell r="G1339" t="str">
            <v>SCHMAT</v>
          </cell>
          <cell r="H1339" t="str">
            <v>GPS</v>
          </cell>
          <cell r="I1339">
            <v>-591041.75</v>
          </cell>
        </row>
        <row r="1340">
          <cell r="A1340" t="str">
            <v>SCHMATID</v>
          </cell>
          <cell r="B1340" t="str">
            <v>SCHMAT</v>
          </cell>
          <cell r="C1340" t="str">
            <v>ID</v>
          </cell>
          <cell r="D1340">
            <v>138437.41999999998</v>
          </cell>
          <cell r="F1340" t="str">
            <v>SCHMATID</v>
          </cell>
          <cell r="G1340" t="str">
            <v>SCHMAT</v>
          </cell>
          <cell r="H1340" t="str">
            <v>ID</v>
          </cell>
          <cell r="I1340">
            <v>138437.41999999998</v>
          </cell>
        </row>
        <row r="1341">
          <cell r="A1341" t="str">
            <v>SCHMATJBE</v>
          </cell>
          <cell r="B1341" t="str">
            <v>SCHMAT</v>
          </cell>
          <cell r="C1341" t="str">
            <v>JBE</v>
          </cell>
          <cell r="D1341">
            <v>17798327</v>
          </cell>
          <cell r="F1341" t="str">
            <v>SCHMATJBE</v>
          </cell>
          <cell r="G1341" t="str">
            <v>SCHMAT</v>
          </cell>
          <cell r="H1341" t="str">
            <v>JBE</v>
          </cell>
          <cell r="I1341">
            <v>17798327</v>
          </cell>
        </row>
        <row r="1342">
          <cell r="A1342" t="str">
            <v>SCHMATOR</v>
          </cell>
          <cell r="B1342" t="str">
            <v>SCHMAT</v>
          </cell>
          <cell r="C1342" t="str">
            <v>OR</v>
          </cell>
          <cell r="D1342">
            <v>-6995207.9699999997</v>
          </cell>
          <cell r="F1342" t="str">
            <v>SCHMATOR</v>
          </cell>
          <cell r="G1342" t="str">
            <v>SCHMAT</v>
          </cell>
          <cell r="H1342" t="str">
            <v>OR</v>
          </cell>
          <cell r="I1342">
            <v>-6995207.9699999997</v>
          </cell>
        </row>
        <row r="1343">
          <cell r="A1343" t="str">
            <v>SCHMATOTHER</v>
          </cell>
          <cell r="B1343" t="str">
            <v>SCHMAT</v>
          </cell>
          <cell r="C1343" t="str">
            <v>OTHER</v>
          </cell>
          <cell r="D1343">
            <v>8113243.27999999</v>
          </cell>
          <cell r="F1343" t="str">
            <v>SCHMATOTHER</v>
          </cell>
          <cell r="G1343" t="str">
            <v>SCHMAT</v>
          </cell>
          <cell r="H1343" t="str">
            <v>OTHER</v>
          </cell>
          <cell r="I1343">
            <v>8113243.27999999</v>
          </cell>
        </row>
        <row r="1344">
          <cell r="A1344" t="str">
            <v>SCHMATSCHMDEXP</v>
          </cell>
          <cell r="B1344" t="str">
            <v>SCHMAT</v>
          </cell>
          <cell r="C1344" t="str">
            <v>SCHMDEXP</v>
          </cell>
          <cell r="D1344">
            <v>984007982.39999998</v>
          </cell>
          <cell r="F1344" t="str">
            <v>SCHMATSCHMDEXP</v>
          </cell>
          <cell r="G1344" t="str">
            <v>SCHMAT</v>
          </cell>
          <cell r="H1344" t="str">
            <v>SCHMDEXP</v>
          </cell>
          <cell r="I1344">
            <v>984007982.39999998</v>
          </cell>
        </row>
        <row r="1345">
          <cell r="A1345" t="str">
            <v>SCHMATSE</v>
          </cell>
          <cell r="B1345" t="str">
            <v>SCHMAT</v>
          </cell>
          <cell r="C1345" t="str">
            <v>SE</v>
          </cell>
          <cell r="D1345">
            <v>0</v>
          </cell>
          <cell r="F1345" t="str">
            <v>SCHMATSE</v>
          </cell>
          <cell r="G1345" t="str">
            <v>SCHMAT</v>
          </cell>
          <cell r="H1345" t="str">
            <v>SE</v>
          </cell>
          <cell r="I1345">
            <v>0</v>
          </cell>
        </row>
        <row r="1346">
          <cell r="A1346" t="str">
            <v>SCHMATSG</v>
          </cell>
          <cell r="B1346" t="str">
            <v>SCHMAT</v>
          </cell>
          <cell r="C1346" t="str">
            <v>SG</v>
          </cell>
          <cell r="D1346">
            <v>-466012.4</v>
          </cell>
          <cell r="F1346" t="str">
            <v>SCHMATSG</v>
          </cell>
          <cell r="G1346" t="str">
            <v>SCHMAT</v>
          </cell>
          <cell r="H1346" t="str">
            <v>SG</v>
          </cell>
          <cell r="I1346">
            <v>-466012.4</v>
          </cell>
        </row>
        <row r="1347">
          <cell r="A1347" t="str">
            <v>SCHMATSNP</v>
          </cell>
          <cell r="B1347" t="str">
            <v>SCHMAT</v>
          </cell>
          <cell r="C1347" t="str">
            <v>SNP</v>
          </cell>
          <cell r="D1347">
            <v>41846673.009999998</v>
          </cell>
          <cell r="F1347" t="str">
            <v>SCHMATSNP</v>
          </cell>
          <cell r="G1347" t="str">
            <v>SCHMAT</v>
          </cell>
          <cell r="H1347" t="str">
            <v>SNP</v>
          </cell>
          <cell r="I1347">
            <v>41846673.009999998</v>
          </cell>
        </row>
        <row r="1348">
          <cell r="A1348" t="str">
            <v>SCHMATSNPD</v>
          </cell>
          <cell r="B1348" t="str">
            <v>SCHMAT</v>
          </cell>
          <cell r="C1348" t="str">
            <v>SNPD</v>
          </cell>
          <cell r="D1348">
            <v>2098862.0020988602</v>
          </cell>
          <cell r="F1348" t="str">
            <v>SCHMATSNPD</v>
          </cell>
          <cell r="G1348" t="str">
            <v>SCHMAT</v>
          </cell>
          <cell r="H1348" t="str">
            <v>SNPD</v>
          </cell>
          <cell r="I1348">
            <v>2098862.0020988602</v>
          </cell>
        </row>
        <row r="1349">
          <cell r="A1349" t="str">
            <v>SCHMATSO</v>
          </cell>
          <cell r="B1349" t="str">
            <v>SCHMAT</v>
          </cell>
          <cell r="C1349" t="str">
            <v>SO</v>
          </cell>
          <cell r="D1349">
            <v>1698765.06</v>
          </cell>
          <cell r="F1349" t="str">
            <v>SCHMATSO</v>
          </cell>
          <cell r="G1349" t="str">
            <v>SCHMAT</v>
          </cell>
          <cell r="H1349" t="str">
            <v>SO</v>
          </cell>
          <cell r="I1349">
            <v>1698765.06</v>
          </cell>
        </row>
        <row r="1350">
          <cell r="A1350" t="str">
            <v>SCHMATUT</v>
          </cell>
          <cell r="B1350" t="str">
            <v>SCHMAT</v>
          </cell>
          <cell r="C1350" t="str">
            <v>UT</v>
          </cell>
          <cell r="D1350">
            <v>-291300</v>
          </cell>
          <cell r="F1350" t="str">
            <v>SCHMATUT</v>
          </cell>
          <cell r="G1350" t="str">
            <v>SCHMAT</v>
          </cell>
          <cell r="H1350" t="str">
            <v>UT</v>
          </cell>
          <cell r="I1350">
            <v>-291300</v>
          </cell>
        </row>
        <row r="1351">
          <cell r="A1351" t="str">
            <v>SCHMATWA</v>
          </cell>
          <cell r="B1351" t="str">
            <v>SCHMAT</v>
          </cell>
          <cell r="C1351" t="str">
            <v>WA</v>
          </cell>
          <cell r="D1351">
            <v>11479022.290000001</v>
          </cell>
          <cell r="F1351" t="str">
            <v>SCHMATWA</v>
          </cell>
          <cell r="G1351" t="str">
            <v>SCHMAT</v>
          </cell>
          <cell r="H1351" t="str">
            <v>WA</v>
          </cell>
          <cell r="I1351">
            <v>11479022.290000001</v>
          </cell>
        </row>
        <row r="1352">
          <cell r="A1352" t="str">
            <v>SCHMATWYP</v>
          </cell>
          <cell r="B1352" t="str">
            <v>SCHMAT</v>
          </cell>
          <cell r="C1352" t="str">
            <v>WYP</v>
          </cell>
          <cell r="D1352">
            <v>692110.31</v>
          </cell>
          <cell r="F1352" t="str">
            <v>SCHMATWYP</v>
          </cell>
          <cell r="G1352" t="str">
            <v>SCHMAT</v>
          </cell>
          <cell r="H1352" t="str">
            <v>WYP</v>
          </cell>
          <cell r="I1352">
            <v>692110.31</v>
          </cell>
        </row>
        <row r="1353">
          <cell r="A1353" t="str">
            <v>SCHMATWYU</v>
          </cell>
          <cell r="B1353" t="str">
            <v>SCHMAT</v>
          </cell>
          <cell r="C1353" t="str">
            <v>WYU</v>
          </cell>
          <cell r="D1353">
            <v>22244</v>
          </cell>
          <cell r="F1353" t="str">
            <v>SCHMATWYU</v>
          </cell>
          <cell r="G1353" t="str">
            <v>SCHMAT</v>
          </cell>
          <cell r="H1353" t="str">
            <v>WYU</v>
          </cell>
          <cell r="I1353">
            <v>22244</v>
          </cell>
        </row>
        <row r="1354">
          <cell r="A1354" t="str">
            <v>SCHMDPCA</v>
          </cell>
          <cell r="B1354" t="str">
            <v>SCHMDP</v>
          </cell>
          <cell r="C1354" t="str">
            <v>CA</v>
          </cell>
          <cell r="D1354">
            <v>0</v>
          </cell>
          <cell r="F1354" t="str">
            <v>SCHMDPCA</v>
          </cell>
          <cell r="G1354" t="str">
            <v>SCHMDP</v>
          </cell>
          <cell r="H1354" t="str">
            <v>CA</v>
          </cell>
          <cell r="I1354">
            <v>0</v>
          </cell>
        </row>
        <row r="1355">
          <cell r="A1355" t="str">
            <v>SCHMDPCAEE</v>
          </cell>
          <cell r="B1355" t="str">
            <v>SCHMDP</v>
          </cell>
          <cell r="C1355" t="str">
            <v>CAEE</v>
          </cell>
          <cell r="D1355">
            <v>0</v>
          </cell>
          <cell r="F1355" t="str">
            <v>SCHMDPCAEE</v>
          </cell>
          <cell r="G1355" t="str">
            <v>SCHMDP</v>
          </cell>
          <cell r="H1355" t="str">
            <v>CAEE</v>
          </cell>
          <cell r="I1355">
            <v>0</v>
          </cell>
        </row>
        <row r="1356">
          <cell r="A1356" t="str">
            <v>SCHMDPCAGW</v>
          </cell>
          <cell r="B1356" t="str">
            <v>SCHMDP</v>
          </cell>
          <cell r="C1356" t="str">
            <v>CAGW</v>
          </cell>
          <cell r="D1356">
            <v>0</v>
          </cell>
          <cell r="F1356" t="str">
            <v>SCHMDPCAGW</v>
          </cell>
          <cell r="G1356" t="str">
            <v>SCHMDP</v>
          </cell>
          <cell r="H1356" t="str">
            <v>CAGW</v>
          </cell>
          <cell r="I1356">
            <v>0</v>
          </cell>
        </row>
        <row r="1357">
          <cell r="A1357" t="str">
            <v>SCHMDPJBE</v>
          </cell>
          <cell r="B1357" t="str">
            <v>SCHMDP</v>
          </cell>
          <cell r="C1357" t="str">
            <v>JBE</v>
          </cell>
          <cell r="D1357">
            <v>0</v>
          </cell>
          <cell r="F1357" t="str">
            <v>SCHMDPJBE</v>
          </cell>
          <cell r="G1357" t="str">
            <v>SCHMDP</v>
          </cell>
          <cell r="H1357" t="str">
            <v>JBE</v>
          </cell>
          <cell r="I1357">
            <v>0</v>
          </cell>
        </row>
        <row r="1358">
          <cell r="A1358" t="str">
            <v>SCHMDPSCHMDEXP</v>
          </cell>
          <cell r="B1358" t="str">
            <v>SCHMDP</v>
          </cell>
          <cell r="C1358" t="str">
            <v>SCHMDEXP</v>
          </cell>
          <cell r="D1358">
            <v>-19356.91</v>
          </cell>
          <cell r="F1358" t="str">
            <v>SCHMDPSCHMDEXP</v>
          </cell>
          <cell r="G1358" t="str">
            <v>SCHMDP</v>
          </cell>
          <cell r="H1358" t="str">
            <v>SCHMDEXP</v>
          </cell>
          <cell r="I1358">
            <v>-19356.91</v>
          </cell>
        </row>
        <row r="1359">
          <cell r="A1359" t="str">
            <v>SCHMDPSG</v>
          </cell>
          <cell r="B1359" t="str">
            <v>SCHMDP</v>
          </cell>
          <cell r="C1359" t="str">
            <v>SG</v>
          </cell>
          <cell r="D1359">
            <v>0</v>
          </cell>
          <cell r="F1359" t="str">
            <v>SCHMDPSG</v>
          </cell>
          <cell r="G1359" t="str">
            <v>SCHMDP</v>
          </cell>
          <cell r="H1359" t="str">
            <v>SG</v>
          </cell>
          <cell r="I1359">
            <v>0</v>
          </cell>
        </row>
        <row r="1360">
          <cell r="A1360" t="str">
            <v>SCHMDPSNP</v>
          </cell>
          <cell r="B1360" t="str">
            <v>SCHMDP</v>
          </cell>
          <cell r="C1360" t="str">
            <v>SNP</v>
          </cell>
          <cell r="D1360">
            <v>106610.4</v>
          </cell>
          <cell r="F1360" t="str">
            <v>SCHMDPSNP</v>
          </cell>
          <cell r="G1360" t="str">
            <v>SCHMDP</v>
          </cell>
          <cell r="H1360" t="str">
            <v>SNP</v>
          </cell>
          <cell r="I1360">
            <v>106610.4</v>
          </cell>
        </row>
        <row r="1361">
          <cell r="A1361" t="str">
            <v>SCHMDPSO</v>
          </cell>
          <cell r="B1361" t="str">
            <v>SCHMDP</v>
          </cell>
          <cell r="C1361" t="str">
            <v>SO</v>
          </cell>
          <cell r="D1361">
            <v>0</v>
          </cell>
          <cell r="F1361" t="str">
            <v>SCHMDPSO</v>
          </cell>
          <cell r="G1361" t="str">
            <v>SCHMDP</v>
          </cell>
          <cell r="H1361" t="str">
            <v>SO</v>
          </cell>
          <cell r="I1361">
            <v>0</v>
          </cell>
        </row>
        <row r="1362">
          <cell r="A1362" t="str">
            <v>SCHMDTCA</v>
          </cell>
          <cell r="B1362" t="str">
            <v>SCHMDT</v>
          </cell>
          <cell r="C1362" t="str">
            <v>CA</v>
          </cell>
          <cell r="D1362">
            <v>1982210.43</v>
          </cell>
          <cell r="F1362" t="str">
            <v>SCHMDTCA</v>
          </cell>
          <cell r="G1362" t="str">
            <v>SCHMDT</v>
          </cell>
          <cell r="H1362" t="str">
            <v>CA</v>
          </cell>
          <cell r="I1362">
            <v>1982210.43</v>
          </cell>
        </row>
        <row r="1363">
          <cell r="A1363" t="str">
            <v>SCHMDTCAEE</v>
          </cell>
          <cell r="B1363" t="str">
            <v>SCHMDT</v>
          </cell>
          <cell r="C1363" t="str">
            <v>CAEE</v>
          </cell>
          <cell r="D1363">
            <v>-972443.2</v>
          </cell>
          <cell r="F1363" t="str">
            <v>SCHMDTCAEE</v>
          </cell>
          <cell r="G1363" t="str">
            <v>SCHMDT</v>
          </cell>
          <cell r="H1363" t="str">
            <v>CAEE</v>
          </cell>
          <cell r="I1363">
            <v>-972443.2</v>
          </cell>
        </row>
        <row r="1364">
          <cell r="A1364" t="str">
            <v>SCHMDTCAGE</v>
          </cell>
          <cell r="B1364" t="str">
            <v>SCHMDT</v>
          </cell>
          <cell r="C1364" t="str">
            <v>CAGE</v>
          </cell>
          <cell r="D1364">
            <v>339661.56999999995</v>
          </cell>
          <cell r="F1364" t="str">
            <v>SCHMDTCAGE</v>
          </cell>
          <cell r="G1364" t="str">
            <v>SCHMDT</v>
          </cell>
          <cell r="H1364" t="str">
            <v>CAGE</v>
          </cell>
          <cell r="I1364">
            <v>339661.56999999995</v>
          </cell>
        </row>
        <row r="1365">
          <cell r="A1365" t="str">
            <v>SCHMDTCAGW</v>
          </cell>
          <cell r="B1365" t="str">
            <v>SCHMDT</v>
          </cell>
          <cell r="C1365" t="str">
            <v>CAGW</v>
          </cell>
          <cell r="D1365">
            <v>-124820.5</v>
          </cell>
          <cell r="F1365" t="str">
            <v>SCHMDTCAGW</v>
          </cell>
          <cell r="G1365" t="str">
            <v>SCHMDT</v>
          </cell>
          <cell r="H1365" t="str">
            <v>CAGW</v>
          </cell>
          <cell r="I1365">
            <v>-124820.5</v>
          </cell>
        </row>
        <row r="1366">
          <cell r="A1366" t="str">
            <v>SCHMDTDGP</v>
          </cell>
          <cell r="B1366" t="str">
            <v>SCHMDT</v>
          </cell>
          <cell r="C1366" t="str">
            <v>DGP</v>
          </cell>
          <cell r="D1366">
            <v>0</v>
          </cell>
          <cell r="F1366" t="str">
            <v>SCHMDTDGP</v>
          </cell>
          <cell r="G1366" t="str">
            <v>SCHMDT</v>
          </cell>
          <cell r="H1366" t="str">
            <v>DGP</v>
          </cell>
          <cell r="I1366">
            <v>0</v>
          </cell>
        </row>
        <row r="1367">
          <cell r="A1367" t="str">
            <v>SCHMDTGPS</v>
          </cell>
          <cell r="B1367" t="str">
            <v>SCHMDT</v>
          </cell>
          <cell r="C1367" t="str">
            <v>GPS</v>
          </cell>
          <cell r="D1367">
            <v>68082720.5</v>
          </cell>
          <cell r="F1367" t="str">
            <v>SCHMDTGPS</v>
          </cell>
          <cell r="G1367" t="str">
            <v>SCHMDT</v>
          </cell>
          <cell r="H1367" t="str">
            <v>GPS</v>
          </cell>
          <cell r="I1367">
            <v>68082720.5</v>
          </cell>
        </row>
        <row r="1368">
          <cell r="A1368" t="str">
            <v>SCHMDTID</v>
          </cell>
          <cell r="B1368" t="str">
            <v>SCHMDT</v>
          </cell>
          <cell r="C1368" t="str">
            <v>ID</v>
          </cell>
          <cell r="D1368">
            <v>-624974.68999999994</v>
          </cell>
          <cell r="F1368" t="str">
            <v>SCHMDTID</v>
          </cell>
          <cell r="G1368" t="str">
            <v>SCHMDT</v>
          </cell>
          <cell r="H1368" t="str">
            <v>ID</v>
          </cell>
          <cell r="I1368">
            <v>-624974.68999999994</v>
          </cell>
        </row>
        <row r="1369">
          <cell r="A1369" t="str">
            <v>SCHMDTJBE</v>
          </cell>
          <cell r="B1369" t="str">
            <v>SCHMDT</v>
          </cell>
          <cell r="C1369" t="str">
            <v>JBE</v>
          </cell>
          <cell r="D1369">
            <v>-199146</v>
          </cell>
          <cell r="F1369" t="str">
            <v>SCHMDTJBE</v>
          </cell>
          <cell r="G1369" t="str">
            <v>SCHMDT</v>
          </cell>
          <cell r="H1369" t="str">
            <v>JBE</v>
          </cell>
          <cell r="I1369">
            <v>-199146</v>
          </cell>
        </row>
        <row r="1370">
          <cell r="A1370" t="str">
            <v>SCHMDTOR</v>
          </cell>
          <cell r="B1370" t="str">
            <v>SCHMDT</v>
          </cell>
          <cell r="C1370" t="str">
            <v>OR</v>
          </cell>
          <cell r="D1370">
            <v>-1775469.05</v>
          </cell>
          <cell r="F1370" t="str">
            <v>SCHMDTOR</v>
          </cell>
          <cell r="G1370" t="str">
            <v>SCHMDT</v>
          </cell>
          <cell r="H1370" t="str">
            <v>OR</v>
          </cell>
          <cell r="I1370">
            <v>-1775469.05</v>
          </cell>
        </row>
        <row r="1371">
          <cell r="A1371" t="str">
            <v>SCHMDTOTHER</v>
          </cell>
          <cell r="B1371" t="str">
            <v>SCHMDT</v>
          </cell>
          <cell r="C1371" t="str">
            <v>OTHER</v>
          </cell>
          <cell r="D1371">
            <v>73217335.489999995</v>
          </cell>
          <cell r="F1371" t="str">
            <v>SCHMDTOTHER</v>
          </cell>
          <cell r="G1371" t="str">
            <v>SCHMDT</v>
          </cell>
          <cell r="H1371" t="str">
            <v>OTHER</v>
          </cell>
          <cell r="I1371">
            <v>73217335.489999995</v>
          </cell>
        </row>
        <row r="1372">
          <cell r="A1372" t="str">
            <v>SCHMDTSE</v>
          </cell>
          <cell r="B1372" t="str">
            <v>SCHMDT</v>
          </cell>
          <cell r="C1372" t="str">
            <v>SE</v>
          </cell>
          <cell r="D1372">
            <v>0</v>
          </cell>
          <cell r="F1372" t="str">
            <v>SCHMDTSE</v>
          </cell>
          <cell r="G1372" t="str">
            <v>SCHMDT</v>
          </cell>
          <cell r="H1372" t="str">
            <v>SE</v>
          </cell>
          <cell r="I1372">
            <v>0</v>
          </cell>
        </row>
        <row r="1373">
          <cell r="A1373" t="str">
            <v>SCHMDTSG</v>
          </cell>
          <cell r="B1373" t="str">
            <v>SCHMDT</v>
          </cell>
          <cell r="C1373" t="str">
            <v>SG</v>
          </cell>
          <cell r="D1373">
            <v>145177627.07999998</v>
          </cell>
          <cell r="F1373" t="str">
            <v>SCHMDTSG</v>
          </cell>
          <cell r="G1373" t="str">
            <v>SCHMDT</v>
          </cell>
          <cell r="H1373" t="str">
            <v>SG</v>
          </cell>
          <cell r="I1373">
            <v>145177627.07999998</v>
          </cell>
        </row>
        <row r="1374">
          <cell r="A1374" t="str">
            <v>SCHMDTSNP</v>
          </cell>
          <cell r="B1374" t="str">
            <v>SCHMDT</v>
          </cell>
          <cell r="C1374" t="str">
            <v>SNP</v>
          </cell>
          <cell r="D1374">
            <v>74705322.020000011</v>
          </cell>
          <cell r="F1374" t="str">
            <v>SCHMDTSNP</v>
          </cell>
          <cell r="G1374" t="str">
            <v>SCHMDT</v>
          </cell>
          <cell r="H1374" t="str">
            <v>SNP</v>
          </cell>
          <cell r="I1374">
            <v>74705322.020000011</v>
          </cell>
        </row>
        <row r="1375">
          <cell r="A1375" t="str">
            <v>SCHMDTSNPD</v>
          </cell>
          <cell r="B1375" t="str">
            <v>SCHMDT</v>
          </cell>
          <cell r="C1375" t="str">
            <v>SNPD</v>
          </cell>
          <cell r="D1375">
            <v>1526069.6315260662</v>
          </cell>
          <cell r="F1375" t="str">
            <v>SCHMDTSNPD</v>
          </cell>
          <cell r="G1375" t="str">
            <v>SCHMDT</v>
          </cell>
          <cell r="H1375" t="str">
            <v>SNPD</v>
          </cell>
          <cell r="I1375">
            <v>1526069.6315260662</v>
          </cell>
        </row>
        <row r="1376">
          <cell r="A1376" t="str">
            <v>SCHMDTSO</v>
          </cell>
          <cell r="B1376" t="str">
            <v>SCHMDT</v>
          </cell>
          <cell r="C1376" t="str">
            <v>SO</v>
          </cell>
          <cell r="D1376">
            <v>-3063742.2000000011</v>
          </cell>
          <cell r="F1376" t="str">
            <v>SCHMDTSO</v>
          </cell>
          <cell r="G1376" t="str">
            <v>SCHMDT</v>
          </cell>
          <cell r="H1376" t="str">
            <v>SO</v>
          </cell>
          <cell r="I1376">
            <v>-3063742.2000000011</v>
          </cell>
        </row>
        <row r="1377">
          <cell r="A1377" t="str">
            <v>SCHMDTTAXDEPR</v>
          </cell>
          <cell r="B1377" t="str">
            <v>SCHMDT</v>
          </cell>
          <cell r="C1377" t="str">
            <v>TAXDEPR</v>
          </cell>
          <cell r="D1377">
            <v>590717641</v>
          </cell>
          <cell r="F1377" t="str">
            <v>SCHMDTTAXDEPR</v>
          </cell>
          <cell r="G1377" t="str">
            <v>SCHMDT</v>
          </cell>
          <cell r="H1377" t="str">
            <v>TAXDEPR</v>
          </cell>
          <cell r="I1377">
            <v>590717641</v>
          </cell>
        </row>
        <row r="1378">
          <cell r="A1378" t="str">
            <v>SCHMDTTROJD</v>
          </cell>
          <cell r="B1378" t="str">
            <v>SCHMDT</v>
          </cell>
          <cell r="C1378" t="str">
            <v>TROJD</v>
          </cell>
          <cell r="D1378">
            <v>0</v>
          </cell>
          <cell r="F1378" t="str">
            <v>SCHMDTTROJD</v>
          </cell>
          <cell r="G1378" t="str">
            <v>SCHMDT</v>
          </cell>
          <cell r="H1378" t="str">
            <v>TROJD</v>
          </cell>
          <cell r="I1378">
            <v>0</v>
          </cell>
        </row>
        <row r="1379">
          <cell r="A1379" t="str">
            <v>SCHMDTUT</v>
          </cell>
          <cell r="B1379" t="str">
            <v>SCHMDT</v>
          </cell>
          <cell r="C1379" t="str">
            <v>UT</v>
          </cell>
          <cell r="D1379">
            <v>-547650.46000000066</v>
          </cell>
          <cell r="F1379" t="str">
            <v>SCHMDTUT</v>
          </cell>
          <cell r="G1379" t="str">
            <v>SCHMDT</v>
          </cell>
          <cell r="H1379" t="str">
            <v>UT</v>
          </cell>
          <cell r="I1379">
            <v>-547650.46000000066</v>
          </cell>
        </row>
        <row r="1380">
          <cell r="A1380" t="str">
            <v>SCHMDTWA</v>
          </cell>
          <cell r="B1380" t="str">
            <v>SCHMDT</v>
          </cell>
          <cell r="C1380" t="str">
            <v>WA</v>
          </cell>
          <cell r="D1380">
            <v>0</v>
          </cell>
          <cell r="F1380" t="str">
            <v>SCHMDTWA</v>
          </cell>
          <cell r="G1380" t="str">
            <v>SCHMDT</v>
          </cell>
          <cell r="H1380" t="str">
            <v>WA</v>
          </cell>
          <cell r="I1380">
            <v>0</v>
          </cell>
        </row>
        <row r="1381">
          <cell r="A1381" t="str">
            <v>SCHMDTWYP</v>
          </cell>
          <cell r="B1381" t="str">
            <v>SCHMDT</v>
          </cell>
          <cell r="C1381" t="str">
            <v>WYP</v>
          </cell>
          <cell r="D1381">
            <v>-630036.34</v>
          </cell>
          <cell r="F1381" t="str">
            <v>SCHMDTWYP</v>
          </cell>
          <cell r="G1381" t="str">
            <v>SCHMDT</v>
          </cell>
          <cell r="H1381" t="str">
            <v>WYP</v>
          </cell>
          <cell r="I1381">
            <v>-630036.34</v>
          </cell>
        </row>
        <row r="1382">
          <cell r="A1382" t="str">
            <v>SCHMDTWYU</v>
          </cell>
          <cell r="B1382" t="str">
            <v>SCHMDT</v>
          </cell>
          <cell r="C1382" t="str">
            <v>WYU</v>
          </cell>
          <cell r="D1382">
            <v>0</v>
          </cell>
          <cell r="F1382" t="str">
            <v>SCHMDTWYU</v>
          </cell>
          <cell r="G1382" t="str">
            <v>SCHMDT</v>
          </cell>
          <cell r="H1382" t="str">
            <v>WYU</v>
          </cell>
          <cell r="I1382">
            <v>0</v>
          </cell>
        </row>
        <row r="1383">
          <cell r="A1383" t="str">
            <v>41010CA</v>
          </cell>
          <cell r="B1383" t="str">
            <v>41010</v>
          </cell>
          <cell r="C1383" t="str">
            <v>CA</v>
          </cell>
          <cell r="D1383">
            <v>487358</v>
          </cell>
          <cell r="F1383" t="str">
            <v>41010CA</v>
          </cell>
          <cell r="G1383" t="str">
            <v>41010</v>
          </cell>
          <cell r="H1383" t="str">
            <v>CA</v>
          </cell>
          <cell r="I1383">
            <v>487358</v>
          </cell>
        </row>
        <row r="1384">
          <cell r="A1384" t="str">
            <v>41010CAEE</v>
          </cell>
          <cell r="B1384" t="str">
            <v>41010</v>
          </cell>
          <cell r="C1384" t="str">
            <v>CAEE</v>
          </cell>
          <cell r="D1384">
            <v>-239092</v>
          </cell>
          <cell r="F1384" t="str">
            <v>41010CAEE</v>
          </cell>
          <cell r="G1384" t="str">
            <v>41010</v>
          </cell>
          <cell r="H1384" t="str">
            <v>CAEE</v>
          </cell>
          <cell r="I1384">
            <v>-239092</v>
          </cell>
        </row>
        <row r="1385">
          <cell r="A1385" t="str">
            <v>41010CAEW</v>
          </cell>
          <cell r="B1385" t="str">
            <v>41010</v>
          </cell>
          <cell r="C1385" t="str">
            <v>CAEW</v>
          </cell>
          <cell r="D1385">
            <v>0</v>
          </cell>
          <cell r="F1385" t="str">
            <v>41010CAEW</v>
          </cell>
          <cell r="G1385" t="str">
            <v>41010</v>
          </cell>
          <cell r="H1385" t="str">
            <v>CAEW</v>
          </cell>
          <cell r="I1385">
            <v>0</v>
          </cell>
        </row>
        <row r="1386">
          <cell r="A1386" t="str">
            <v>41010CAGE</v>
          </cell>
          <cell r="B1386" t="str">
            <v>41010</v>
          </cell>
          <cell r="C1386" t="str">
            <v>CAGE</v>
          </cell>
          <cell r="D1386">
            <v>83512</v>
          </cell>
          <cell r="F1386" t="str">
            <v>41010CAGE</v>
          </cell>
          <cell r="G1386" t="str">
            <v>41010</v>
          </cell>
          <cell r="H1386" t="str">
            <v>CAGE</v>
          </cell>
          <cell r="I1386">
            <v>83512</v>
          </cell>
        </row>
        <row r="1387">
          <cell r="A1387" t="str">
            <v>41010CAGW</v>
          </cell>
          <cell r="B1387" t="str">
            <v>41010</v>
          </cell>
          <cell r="C1387" t="str">
            <v>CAGW</v>
          </cell>
          <cell r="D1387">
            <v>-30689</v>
          </cell>
          <cell r="F1387" t="str">
            <v>41010CAGW</v>
          </cell>
          <cell r="G1387" t="str">
            <v>41010</v>
          </cell>
          <cell r="H1387" t="str">
            <v>CAGW</v>
          </cell>
          <cell r="I1387">
            <v>-30689</v>
          </cell>
        </row>
        <row r="1388">
          <cell r="A1388" t="str">
            <v>41010GPS</v>
          </cell>
          <cell r="B1388" t="str">
            <v>41010</v>
          </cell>
          <cell r="C1388" t="str">
            <v>GPS</v>
          </cell>
          <cell r="D1388">
            <v>16739227</v>
          </cell>
          <cell r="F1388" t="str">
            <v>41010GPS</v>
          </cell>
          <cell r="G1388" t="str">
            <v>41010</v>
          </cell>
          <cell r="H1388" t="str">
            <v>GPS</v>
          </cell>
          <cell r="I1388">
            <v>16739227</v>
          </cell>
        </row>
        <row r="1389">
          <cell r="A1389" t="str">
            <v>41010ID</v>
          </cell>
          <cell r="B1389" t="str">
            <v>41010</v>
          </cell>
          <cell r="C1389" t="str">
            <v>ID</v>
          </cell>
          <cell r="D1389">
            <v>-153658</v>
          </cell>
          <cell r="F1389" t="str">
            <v>41010ID</v>
          </cell>
          <cell r="G1389" t="str">
            <v>41010</v>
          </cell>
          <cell r="H1389" t="str">
            <v>ID</v>
          </cell>
          <cell r="I1389">
            <v>-153658</v>
          </cell>
        </row>
        <row r="1390">
          <cell r="A1390" t="str">
            <v>41010JBE</v>
          </cell>
          <cell r="B1390" t="str">
            <v>41010</v>
          </cell>
          <cell r="C1390" t="str">
            <v>JBE</v>
          </cell>
          <cell r="D1390">
            <v>-48962</v>
          </cell>
          <cell r="F1390" t="str">
            <v>41010JBE</v>
          </cell>
          <cell r="G1390" t="str">
            <v>41010</v>
          </cell>
          <cell r="H1390" t="str">
            <v>JBE</v>
          </cell>
          <cell r="I1390">
            <v>-48962</v>
          </cell>
        </row>
        <row r="1391">
          <cell r="A1391" t="str">
            <v>41010OR</v>
          </cell>
          <cell r="B1391" t="str">
            <v>41010</v>
          </cell>
          <cell r="C1391" t="str">
            <v>OR</v>
          </cell>
          <cell r="D1391">
            <v>-436528</v>
          </cell>
          <cell r="F1391" t="str">
            <v>41010OR</v>
          </cell>
          <cell r="G1391" t="str">
            <v>41010</v>
          </cell>
          <cell r="H1391" t="str">
            <v>OR</v>
          </cell>
          <cell r="I1391">
            <v>-436528</v>
          </cell>
        </row>
        <row r="1392">
          <cell r="A1392" t="str">
            <v>41010OTHER</v>
          </cell>
          <cell r="B1392" t="str">
            <v>41010</v>
          </cell>
          <cell r="C1392" t="str">
            <v>OTHER</v>
          </cell>
          <cell r="D1392">
            <v>18001654</v>
          </cell>
          <cell r="F1392" t="str">
            <v>41010OTHER</v>
          </cell>
          <cell r="G1392" t="str">
            <v>41010</v>
          </cell>
          <cell r="H1392" t="str">
            <v>OTHER</v>
          </cell>
          <cell r="I1392">
            <v>18001654</v>
          </cell>
        </row>
        <row r="1393">
          <cell r="A1393" t="str">
            <v>41010SE</v>
          </cell>
          <cell r="B1393" t="str">
            <v>41010</v>
          </cell>
          <cell r="C1393" t="str">
            <v>SE</v>
          </cell>
          <cell r="D1393">
            <v>0</v>
          </cell>
          <cell r="F1393" t="str">
            <v>41010SE</v>
          </cell>
          <cell r="G1393" t="str">
            <v>41010</v>
          </cell>
          <cell r="H1393" t="str">
            <v>SE</v>
          </cell>
          <cell r="I1393">
            <v>0</v>
          </cell>
        </row>
        <row r="1394">
          <cell r="A1394" t="str">
            <v>41010SG</v>
          </cell>
          <cell r="B1394" t="str">
            <v>41010</v>
          </cell>
          <cell r="C1394" t="str">
            <v>SG</v>
          </cell>
          <cell r="D1394">
            <v>35694242</v>
          </cell>
          <cell r="F1394" t="str">
            <v>41010SG</v>
          </cell>
          <cell r="G1394" t="str">
            <v>41010</v>
          </cell>
          <cell r="H1394" t="str">
            <v>SG</v>
          </cell>
          <cell r="I1394">
            <v>35694242</v>
          </cell>
        </row>
        <row r="1395">
          <cell r="A1395" t="str">
            <v>41010SNP</v>
          </cell>
          <cell r="B1395" t="str">
            <v>41010</v>
          </cell>
          <cell r="C1395" t="str">
            <v>SNP</v>
          </cell>
          <cell r="D1395">
            <v>18367499</v>
          </cell>
          <cell r="F1395" t="str">
            <v>41010SNP</v>
          </cell>
          <cell r="G1395" t="str">
            <v>41010</v>
          </cell>
          <cell r="H1395" t="str">
            <v>SNP</v>
          </cell>
          <cell r="I1395">
            <v>18367499</v>
          </cell>
        </row>
        <row r="1396">
          <cell r="A1396" t="str">
            <v>41010SNPD</v>
          </cell>
          <cell r="B1396" t="str">
            <v>41010</v>
          </cell>
          <cell r="C1396" t="str">
            <v>SNPD</v>
          </cell>
          <cell r="D1396">
            <v>375210.00037521002</v>
          </cell>
          <cell r="F1396" t="str">
            <v>41010SNPD</v>
          </cell>
          <cell r="G1396" t="str">
            <v>41010</v>
          </cell>
          <cell r="H1396" t="str">
            <v>SNPD</v>
          </cell>
          <cell r="I1396">
            <v>375210.00037521002</v>
          </cell>
        </row>
        <row r="1397">
          <cell r="A1397" t="str">
            <v>41010SO</v>
          </cell>
          <cell r="B1397" t="str">
            <v>41010</v>
          </cell>
          <cell r="C1397" t="str">
            <v>SO</v>
          </cell>
          <cell r="D1397">
            <v>-753267</v>
          </cell>
          <cell r="F1397" t="str">
            <v>41010SO</v>
          </cell>
          <cell r="G1397" t="str">
            <v>41010</v>
          </cell>
          <cell r="H1397" t="str">
            <v>SO</v>
          </cell>
          <cell r="I1397">
            <v>-753267</v>
          </cell>
        </row>
        <row r="1398">
          <cell r="A1398" t="str">
            <v>41010TAXDEPR</v>
          </cell>
          <cell r="B1398" t="str">
            <v>41010</v>
          </cell>
          <cell r="C1398" t="str">
            <v>TAXDEPR</v>
          </cell>
          <cell r="D1398">
            <v>145237384</v>
          </cell>
          <cell r="F1398" t="str">
            <v>41010TAXDEPR</v>
          </cell>
          <cell r="G1398" t="str">
            <v>41010</v>
          </cell>
          <cell r="H1398" t="str">
            <v>TAXDEPR</v>
          </cell>
          <cell r="I1398">
            <v>145237384</v>
          </cell>
        </row>
        <row r="1399">
          <cell r="A1399" t="str">
            <v>41010UT</v>
          </cell>
          <cell r="B1399" t="str">
            <v>41010</v>
          </cell>
          <cell r="C1399" t="str">
            <v>UT</v>
          </cell>
          <cell r="D1399">
            <v>-134645</v>
          </cell>
          <cell r="F1399" t="str">
            <v>41010UT</v>
          </cell>
          <cell r="G1399" t="str">
            <v>41010</v>
          </cell>
          <cell r="H1399" t="str">
            <v>UT</v>
          </cell>
          <cell r="I1399">
            <v>-134645</v>
          </cell>
        </row>
        <row r="1400">
          <cell r="A1400" t="str">
            <v>41010WA</v>
          </cell>
          <cell r="B1400" t="str">
            <v>41010</v>
          </cell>
          <cell r="C1400" t="str">
            <v>WA</v>
          </cell>
          <cell r="D1400">
            <v>0</v>
          </cell>
          <cell r="F1400" t="str">
            <v>41010WA</v>
          </cell>
          <cell r="G1400" t="str">
            <v>41010</v>
          </cell>
          <cell r="H1400" t="str">
            <v>WA</v>
          </cell>
          <cell r="I1400">
            <v>0</v>
          </cell>
        </row>
        <row r="1401">
          <cell r="A1401" t="str">
            <v>41010WYP</v>
          </cell>
          <cell r="B1401" t="str">
            <v>41010</v>
          </cell>
          <cell r="C1401" t="str">
            <v>WYP</v>
          </cell>
          <cell r="D1401">
            <v>-154906</v>
          </cell>
          <cell r="F1401" t="str">
            <v>41010WYP</v>
          </cell>
          <cell r="G1401" t="str">
            <v>41010</v>
          </cell>
          <cell r="H1401" t="str">
            <v>WYP</v>
          </cell>
          <cell r="I1401">
            <v>-154906</v>
          </cell>
        </row>
        <row r="1402">
          <cell r="A1402" t="str">
            <v>41010WYU</v>
          </cell>
          <cell r="B1402" t="str">
            <v>41010</v>
          </cell>
          <cell r="C1402" t="str">
            <v>WYU</v>
          </cell>
          <cell r="D1402">
            <v>0</v>
          </cell>
          <cell r="F1402" t="str">
            <v>41010WYU</v>
          </cell>
          <cell r="G1402" t="str">
            <v>41010</v>
          </cell>
          <cell r="H1402" t="str">
            <v>WYU</v>
          </cell>
          <cell r="I1402">
            <v>0</v>
          </cell>
        </row>
        <row r="1403">
          <cell r="A1403" t="str">
            <v>41110BADDEBT</v>
          </cell>
          <cell r="B1403" t="str">
            <v>41110</v>
          </cell>
          <cell r="C1403" t="str">
            <v>BADDEBT</v>
          </cell>
          <cell r="D1403">
            <v>-97689</v>
          </cell>
          <cell r="F1403" t="str">
            <v>41110BADDEBT</v>
          </cell>
          <cell r="G1403" t="str">
            <v>41110</v>
          </cell>
          <cell r="H1403" t="str">
            <v>BADDEBT</v>
          </cell>
          <cell r="I1403">
            <v>-97689</v>
          </cell>
        </row>
        <row r="1404">
          <cell r="A1404" t="str">
            <v>41110CA</v>
          </cell>
          <cell r="B1404" t="str">
            <v>41110</v>
          </cell>
          <cell r="C1404" t="str">
            <v>CA</v>
          </cell>
          <cell r="D1404">
            <v>-117772.31</v>
          </cell>
          <cell r="F1404" t="str">
            <v>41110CA</v>
          </cell>
          <cell r="G1404" t="str">
            <v>41110</v>
          </cell>
          <cell r="H1404" t="str">
            <v>CA</v>
          </cell>
          <cell r="I1404">
            <v>-117772.31</v>
          </cell>
        </row>
        <row r="1405">
          <cell r="A1405" t="str">
            <v>41110CAEE</v>
          </cell>
          <cell r="B1405" t="str">
            <v>41110</v>
          </cell>
          <cell r="C1405" t="str">
            <v>CAEE</v>
          </cell>
          <cell r="D1405">
            <v>-4291166</v>
          </cell>
          <cell r="F1405" t="str">
            <v>41110CAEE</v>
          </cell>
          <cell r="G1405" t="str">
            <v>41110</v>
          </cell>
          <cell r="H1405" t="str">
            <v>CAEE</v>
          </cell>
          <cell r="I1405">
            <v>-4291166</v>
          </cell>
        </row>
        <row r="1406">
          <cell r="A1406" t="str">
            <v>41110CAGE</v>
          </cell>
          <cell r="B1406" t="str">
            <v>41110</v>
          </cell>
          <cell r="C1406" t="str">
            <v>CAGE</v>
          </cell>
          <cell r="D1406">
            <v>-348307</v>
          </cell>
          <cell r="F1406" t="str">
            <v>41110CAGE</v>
          </cell>
          <cell r="G1406" t="str">
            <v>41110</v>
          </cell>
          <cell r="H1406" t="str">
            <v>CAGE</v>
          </cell>
          <cell r="I1406">
            <v>-348307</v>
          </cell>
        </row>
        <row r="1407">
          <cell r="A1407" t="str">
            <v>41110CAGW</v>
          </cell>
          <cell r="B1407" t="str">
            <v>41110</v>
          </cell>
          <cell r="C1407" t="str">
            <v>CAGW</v>
          </cell>
          <cell r="D1407">
            <v>-10103</v>
          </cell>
          <cell r="F1407" t="str">
            <v>41110CAGW</v>
          </cell>
          <cell r="G1407" t="str">
            <v>41110</v>
          </cell>
          <cell r="H1407" t="str">
            <v>CAGW</v>
          </cell>
          <cell r="I1407">
            <v>-10103</v>
          </cell>
        </row>
        <row r="1408">
          <cell r="A1408" t="str">
            <v>41110CIAC</v>
          </cell>
          <cell r="B1408" t="str">
            <v>41110</v>
          </cell>
          <cell r="C1408" t="str">
            <v>CIAC</v>
          </cell>
          <cell r="D1408">
            <v>-25324501.025324497</v>
          </cell>
          <cell r="F1408" t="str">
            <v>41110CIAC</v>
          </cell>
          <cell r="G1408" t="str">
            <v>41110</v>
          </cell>
          <cell r="H1408" t="str">
            <v>CIAC</v>
          </cell>
          <cell r="I1408">
            <v>-25324501.025324497</v>
          </cell>
        </row>
        <row r="1409">
          <cell r="A1409" t="str">
            <v>41110FERC</v>
          </cell>
          <cell r="B1409" t="str">
            <v>41110</v>
          </cell>
          <cell r="C1409" t="str">
            <v>FERC</v>
          </cell>
          <cell r="D1409">
            <v>-250508</v>
          </cell>
          <cell r="F1409" t="str">
            <v>41110FERC</v>
          </cell>
          <cell r="G1409" t="str">
            <v>41110</v>
          </cell>
          <cell r="H1409" t="str">
            <v>FERC</v>
          </cell>
          <cell r="I1409">
            <v>-250508</v>
          </cell>
        </row>
        <row r="1410">
          <cell r="A1410" t="str">
            <v>41110GPS</v>
          </cell>
          <cell r="B1410" t="str">
            <v>41110</v>
          </cell>
          <cell r="C1410" t="str">
            <v>GPS</v>
          </cell>
          <cell r="D1410">
            <v>145317</v>
          </cell>
          <cell r="F1410" t="str">
            <v>41110GPS</v>
          </cell>
          <cell r="G1410" t="str">
            <v>41110</v>
          </cell>
          <cell r="H1410" t="str">
            <v>GPS</v>
          </cell>
          <cell r="I1410">
            <v>145317</v>
          </cell>
        </row>
        <row r="1411">
          <cell r="A1411" t="str">
            <v>41110ID</v>
          </cell>
          <cell r="B1411" t="str">
            <v>41110</v>
          </cell>
          <cell r="C1411" t="str">
            <v>ID</v>
          </cell>
          <cell r="D1411">
            <v>-640684</v>
          </cell>
          <cell r="F1411" t="str">
            <v>41110ID</v>
          </cell>
          <cell r="G1411" t="str">
            <v>41110</v>
          </cell>
          <cell r="H1411" t="str">
            <v>ID</v>
          </cell>
          <cell r="I1411">
            <v>-640684</v>
          </cell>
        </row>
        <row r="1412">
          <cell r="A1412" t="str">
            <v>41110JBE</v>
          </cell>
          <cell r="B1412" t="str">
            <v>41110</v>
          </cell>
          <cell r="C1412" t="str">
            <v>JBE</v>
          </cell>
          <cell r="D1412">
            <v>-4376003</v>
          </cell>
          <cell r="F1412" t="str">
            <v>41110JBE</v>
          </cell>
          <cell r="G1412" t="str">
            <v>41110</v>
          </cell>
          <cell r="H1412" t="str">
            <v>JBE</v>
          </cell>
          <cell r="I1412">
            <v>-4376003</v>
          </cell>
        </row>
        <row r="1413">
          <cell r="A1413" t="str">
            <v>41110OR</v>
          </cell>
          <cell r="B1413" t="str">
            <v>41110</v>
          </cell>
          <cell r="C1413" t="str">
            <v>OR</v>
          </cell>
          <cell r="D1413">
            <v>824154.91000000015</v>
          </cell>
          <cell r="F1413" t="str">
            <v>41110OR</v>
          </cell>
          <cell r="G1413" t="str">
            <v>41110</v>
          </cell>
          <cell r="H1413" t="str">
            <v>OR</v>
          </cell>
          <cell r="I1413">
            <v>824154.91000000015</v>
          </cell>
        </row>
        <row r="1414">
          <cell r="A1414" t="str">
            <v>41110OTHER</v>
          </cell>
          <cell r="B1414" t="str">
            <v>41110</v>
          </cell>
          <cell r="C1414" t="str">
            <v>OTHER</v>
          </cell>
          <cell r="D1414">
            <v>-1672277</v>
          </cell>
          <cell r="F1414" t="str">
            <v>41110OTHER</v>
          </cell>
          <cell r="G1414" t="str">
            <v>41110</v>
          </cell>
          <cell r="H1414" t="str">
            <v>OTHER</v>
          </cell>
          <cell r="I1414">
            <v>-1672277</v>
          </cell>
        </row>
        <row r="1415">
          <cell r="A1415" t="str">
            <v>41110SCHMDEXP</v>
          </cell>
          <cell r="B1415" t="str">
            <v>41110</v>
          </cell>
          <cell r="C1415" t="str">
            <v>SCHMDEXP</v>
          </cell>
          <cell r="D1415">
            <v>-241934106</v>
          </cell>
          <cell r="F1415" t="str">
            <v>41110SCHMDEXP</v>
          </cell>
          <cell r="G1415" t="str">
            <v>41110</v>
          </cell>
          <cell r="H1415" t="str">
            <v>SCHMDEXP</v>
          </cell>
          <cell r="I1415">
            <v>-241934106</v>
          </cell>
        </row>
        <row r="1416">
          <cell r="A1416" t="str">
            <v>41110SG</v>
          </cell>
          <cell r="B1416" t="str">
            <v>41110</v>
          </cell>
          <cell r="C1416" t="str">
            <v>SG</v>
          </cell>
          <cell r="D1416">
            <v>114577</v>
          </cell>
          <cell r="F1416" t="str">
            <v>41110SG</v>
          </cell>
          <cell r="G1416" t="str">
            <v>41110</v>
          </cell>
          <cell r="H1416" t="str">
            <v>SG</v>
          </cell>
          <cell r="I1416">
            <v>114577</v>
          </cell>
        </row>
        <row r="1417">
          <cell r="A1417" t="str">
            <v>41110SNP</v>
          </cell>
          <cell r="B1417" t="str">
            <v>41110</v>
          </cell>
          <cell r="C1417" t="str">
            <v>SNP</v>
          </cell>
          <cell r="D1417">
            <v>-10288673</v>
          </cell>
          <cell r="F1417" t="str">
            <v>41110SNP</v>
          </cell>
          <cell r="G1417" t="str">
            <v>41110</v>
          </cell>
          <cell r="H1417" t="str">
            <v>SNP</v>
          </cell>
          <cell r="I1417">
            <v>-10288673</v>
          </cell>
        </row>
        <row r="1418">
          <cell r="A1418" t="str">
            <v>41110SNPD</v>
          </cell>
          <cell r="B1418" t="str">
            <v>41110</v>
          </cell>
          <cell r="C1418" t="str">
            <v>SNPD</v>
          </cell>
          <cell r="D1418">
            <v>-516039.00051603897</v>
          </cell>
          <cell r="F1418" t="str">
            <v>41110SNPD</v>
          </cell>
          <cell r="G1418" t="str">
            <v>41110</v>
          </cell>
          <cell r="H1418" t="str">
            <v>SNPD</v>
          </cell>
          <cell r="I1418">
            <v>-516039.00051603897</v>
          </cell>
        </row>
        <row r="1419">
          <cell r="A1419" t="str">
            <v>41110SO</v>
          </cell>
          <cell r="B1419" t="str">
            <v>41110</v>
          </cell>
          <cell r="C1419" t="str">
            <v>SO</v>
          </cell>
          <cell r="D1419">
            <v>-417668</v>
          </cell>
          <cell r="F1419" t="str">
            <v>41110SO</v>
          </cell>
          <cell r="G1419" t="str">
            <v>41110</v>
          </cell>
          <cell r="H1419" t="str">
            <v>SO</v>
          </cell>
          <cell r="I1419">
            <v>-417668</v>
          </cell>
        </row>
        <row r="1420">
          <cell r="A1420" t="str">
            <v>41110UT</v>
          </cell>
          <cell r="B1420" t="str">
            <v>41110</v>
          </cell>
          <cell r="C1420" t="str">
            <v>UT</v>
          </cell>
          <cell r="D1420">
            <v>-125854466.76000001</v>
          </cell>
          <cell r="F1420" t="str">
            <v>41110UT</v>
          </cell>
          <cell r="G1420" t="str">
            <v>41110</v>
          </cell>
          <cell r="H1420" t="str">
            <v>UT</v>
          </cell>
          <cell r="I1420">
            <v>-125854466.76000001</v>
          </cell>
        </row>
        <row r="1421">
          <cell r="A1421" t="str">
            <v>41110WA</v>
          </cell>
          <cell r="B1421" t="str">
            <v>41110</v>
          </cell>
          <cell r="C1421" t="str">
            <v>WA</v>
          </cell>
          <cell r="D1421">
            <v>-1768467.6</v>
          </cell>
          <cell r="F1421" t="str">
            <v>41110WA</v>
          </cell>
          <cell r="G1421" t="str">
            <v>41110</v>
          </cell>
          <cell r="H1421" t="str">
            <v>WA</v>
          </cell>
          <cell r="I1421">
            <v>-1768467.6</v>
          </cell>
        </row>
        <row r="1422">
          <cell r="A1422" t="str">
            <v>41110WYP</v>
          </cell>
          <cell r="B1422" t="str">
            <v>41110</v>
          </cell>
          <cell r="C1422" t="str">
            <v>WYP</v>
          </cell>
          <cell r="D1422">
            <v>-3922741</v>
          </cell>
          <cell r="F1422" t="str">
            <v>41110WYP</v>
          </cell>
          <cell r="G1422" t="str">
            <v>41110</v>
          </cell>
          <cell r="H1422" t="str">
            <v>WYP</v>
          </cell>
          <cell r="I1422">
            <v>-3922741</v>
          </cell>
        </row>
        <row r="1423">
          <cell r="A1423" t="str">
            <v>41110WYU</v>
          </cell>
          <cell r="B1423" t="str">
            <v>41110</v>
          </cell>
          <cell r="C1423" t="str">
            <v>WYU</v>
          </cell>
          <cell r="D1423">
            <v>3371702.56</v>
          </cell>
          <cell r="F1423" t="str">
            <v>41110WYU</v>
          </cell>
          <cell r="G1423" t="str">
            <v>41110</v>
          </cell>
          <cell r="H1423" t="str">
            <v>WYU</v>
          </cell>
          <cell r="I1423">
            <v>3371702.56</v>
          </cell>
        </row>
        <row r="1424">
          <cell r="A1424" t="str">
            <v>447NPCCAGW</v>
          </cell>
          <cell r="B1424" t="str">
            <v>447NPC</v>
          </cell>
          <cell r="C1424" t="str">
            <v>CAGW</v>
          </cell>
          <cell r="D1424">
            <v>78875721.420198083</v>
          </cell>
          <cell r="F1424" t="str">
            <v>447NPCCAGW</v>
          </cell>
          <cell r="G1424" t="str">
            <v>447NPC</v>
          </cell>
          <cell r="H1424" t="str">
            <v>CAGW</v>
          </cell>
          <cell r="I1424">
            <v>78875721.420198083</v>
          </cell>
        </row>
        <row r="1425">
          <cell r="A1425" t="str">
            <v>555NPCCAEW</v>
          </cell>
          <cell r="B1425" t="str">
            <v>555NPC</v>
          </cell>
          <cell r="C1425" t="str">
            <v>CAEW</v>
          </cell>
          <cell r="D1425">
            <v>1051205.3136943881</v>
          </cell>
          <cell r="F1425" t="str">
            <v>555NPCCAEW</v>
          </cell>
          <cell r="G1425" t="str">
            <v>555NPC</v>
          </cell>
          <cell r="H1425" t="str">
            <v>CAEW</v>
          </cell>
          <cell r="I1425">
            <v>1051205.3136943881</v>
          </cell>
        </row>
        <row r="1426">
          <cell r="A1426" t="str">
            <v>555NPCWA</v>
          </cell>
          <cell r="B1426" t="str">
            <v>555NPC</v>
          </cell>
          <cell r="C1426" t="str">
            <v>WA</v>
          </cell>
          <cell r="D1426">
            <v>215591.50000000006</v>
          </cell>
          <cell r="F1426" t="str">
            <v>555NPCWA</v>
          </cell>
          <cell r="G1426" t="str">
            <v>555NPC</v>
          </cell>
          <cell r="H1426" t="str">
            <v>WA</v>
          </cell>
          <cell r="I1426">
            <v>215591.50000000006</v>
          </cell>
        </row>
        <row r="1427">
          <cell r="A1427" t="str">
            <v>555NPCCAGW</v>
          </cell>
          <cell r="B1427" t="str">
            <v>555NPC</v>
          </cell>
          <cell r="C1427" t="str">
            <v>CAGW</v>
          </cell>
          <cell r="D1427">
            <v>192672006.78119507</v>
          </cell>
          <cell r="F1427" t="str">
            <v>555NPCCAGW</v>
          </cell>
          <cell r="G1427" t="str">
            <v>555NPC</v>
          </cell>
          <cell r="H1427" t="str">
            <v>CAGW</v>
          </cell>
          <cell r="I1427">
            <v>192672006.78119507</v>
          </cell>
        </row>
        <row r="1428">
          <cell r="A1428" t="str">
            <v>565NPCCAGW</v>
          </cell>
          <cell r="B1428" t="str">
            <v>565NPC</v>
          </cell>
          <cell r="C1428" t="str">
            <v>CAGW</v>
          </cell>
          <cell r="D1428">
            <v>124485682.73952</v>
          </cell>
          <cell r="F1428" t="str">
            <v>565NPCCAGW</v>
          </cell>
          <cell r="G1428" t="str">
            <v>565NPC</v>
          </cell>
          <cell r="H1428" t="str">
            <v>CAGW</v>
          </cell>
          <cell r="I1428">
            <v>124485682.73952</v>
          </cell>
        </row>
        <row r="1429">
          <cell r="A1429" t="str">
            <v>501NPCCAEW</v>
          </cell>
          <cell r="B1429" t="str">
            <v>501NPC</v>
          </cell>
          <cell r="C1429" t="str">
            <v>CAEW</v>
          </cell>
          <cell r="D1429">
            <v>245722226.08865565</v>
          </cell>
          <cell r="F1429" t="str">
            <v>501NPCCAEW</v>
          </cell>
          <cell r="G1429" t="str">
            <v>501NPC</v>
          </cell>
          <cell r="H1429" t="str">
            <v>CAEW</v>
          </cell>
          <cell r="I1429">
            <v>245722226.08865565</v>
          </cell>
        </row>
        <row r="1430">
          <cell r="A1430" t="str">
            <v>547NPCCAEW</v>
          </cell>
          <cell r="B1430" t="str">
            <v>547NPC</v>
          </cell>
          <cell r="C1430" t="str">
            <v>CAEW</v>
          </cell>
          <cell r="D1430">
            <v>60748148.099999994</v>
          </cell>
          <cell r="F1430" t="str">
            <v>547NPCCAEW</v>
          </cell>
          <cell r="G1430" t="str">
            <v>547NPC</v>
          </cell>
          <cell r="H1430" t="str">
            <v>CAEW</v>
          </cell>
          <cell r="I1430">
            <v>60748148.099999994</v>
          </cell>
        </row>
        <row r="1431">
          <cell r="A1431" t="str">
            <v>555WA</v>
          </cell>
          <cell r="B1431">
            <v>555</v>
          </cell>
          <cell r="C1431" t="str">
            <v>WA</v>
          </cell>
          <cell r="D1431">
            <v>1141130.1499999997</v>
          </cell>
          <cell r="F1431" t="str">
            <v>555WA</v>
          </cell>
          <cell r="G1431">
            <v>555</v>
          </cell>
          <cell r="H1431" t="str">
            <v>WA</v>
          </cell>
          <cell r="I1431">
            <v>1141130.1499999997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9E30-926F-4497-92BA-6F517BE129EA}">
  <sheetPr>
    <pageSetUpPr autoPageBreaks="0" fitToPage="1"/>
  </sheetPr>
  <dimension ref="A1:V69"/>
  <sheetViews>
    <sheetView showGridLines="0" tabSelected="1" view="pageBreakPreview" zoomScale="55" zoomScaleNormal="70" zoomScaleSheetLayoutView="55" workbookViewId="0">
      <pane ySplit="3" topLeftCell="A4" activePane="bottomLeft" state="frozen"/>
      <selection pane="bottomLeft" activeCell="B1" sqref="B1"/>
    </sheetView>
  </sheetViews>
  <sheetFormatPr defaultColWidth="9.85546875" defaultRowHeight="15"/>
  <cols>
    <col min="1" max="1" width="0.85546875" style="33" customWidth="1"/>
    <col min="2" max="2" width="16.42578125" style="33" customWidth="1"/>
    <col min="3" max="3" width="12" style="33" bestFit="1" customWidth="1"/>
    <col min="4" max="4" width="8.28515625" style="33" bestFit="1" customWidth="1"/>
    <col min="5" max="5" width="13.7109375" style="33" bestFit="1" customWidth="1"/>
    <col min="6" max="6" width="15" style="3" customWidth="1"/>
    <col min="7" max="19" width="16.42578125" style="3" customWidth="1"/>
    <col min="20" max="21" width="0.85546875" style="3" customWidth="1"/>
    <col min="22" max="23" width="16.42578125" style="3" customWidth="1"/>
    <col min="24" max="16384" width="9.85546875" style="3"/>
  </cols>
  <sheetData>
    <row r="1" spans="2:22">
      <c r="B1" s="1"/>
      <c r="C1" s="1"/>
      <c r="D1" s="1"/>
      <c r="E1" s="1"/>
      <c r="F1" s="2"/>
      <c r="G1" s="2"/>
    </row>
    <row r="2" spans="2:22" ht="15.75">
      <c r="B2" s="4" t="s">
        <v>0</v>
      </c>
      <c r="C2" s="5"/>
      <c r="D2" s="5"/>
      <c r="E2" s="5"/>
      <c r="F2" s="5"/>
      <c r="G2" s="6"/>
      <c r="H2" s="4" t="s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7"/>
      <c r="V2" s="8"/>
    </row>
    <row r="3" spans="2:22" ht="15.75"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2">
        <v>44378</v>
      </c>
      <c r="I3" s="12">
        <v>44409</v>
      </c>
      <c r="J3" s="12">
        <v>44440</v>
      </c>
      <c r="K3" s="12">
        <v>44470</v>
      </c>
      <c r="L3" s="12">
        <v>44501</v>
      </c>
      <c r="M3" s="12">
        <v>44531</v>
      </c>
      <c r="N3" s="12">
        <v>44562</v>
      </c>
      <c r="O3" s="12">
        <v>44593</v>
      </c>
      <c r="P3" s="12">
        <v>44621</v>
      </c>
      <c r="Q3" s="12">
        <v>44652</v>
      </c>
      <c r="R3" s="12">
        <v>44682</v>
      </c>
      <c r="S3" s="12">
        <v>44713</v>
      </c>
      <c r="V3" s="13" t="s">
        <v>8</v>
      </c>
    </row>
    <row r="4" spans="2:22" ht="15.75">
      <c r="B4" s="14"/>
      <c r="C4" s="14"/>
      <c r="D4" s="8"/>
      <c r="E4" s="10"/>
      <c r="F4" s="10"/>
      <c r="G4" s="8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V4" s="16"/>
    </row>
    <row r="5" spans="2:22" ht="15.75">
      <c r="B5" s="17" t="s">
        <v>9</v>
      </c>
      <c r="C5" s="17" t="s">
        <v>10</v>
      </c>
      <c r="D5" s="16" t="s">
        <v>11</v>
      </c>
      <c r="E5" s="18" t="s">
        <v>12</v>
      </c>
      <c r="F5" s="19" t="s">
        <v>13</v>
      </c>
      <c r="G5" s="20">
        <f>SUM(H5:S5)/IF(OR(B5="Schedule 40",E5="Annual Bills"),1,12)</f>
        <v>9169.3972222222237</v>
      </c>
      <c r="H5" s="21">
        <v>9226.2666666666682</v>
      </c>
      <c r="I5" s="21">
        <v>9224.0333333333292</v>
      </c>
      <c r="J5" s="21">
        <v>9192.133333333335</v>
      </c>
      <c r="K5" s="21">
        <v>9189.8000000000029</v>
      </c>
      <c r="L5" s="21">
        <v>9187.466666666669</v>
      </c>
      <c r="M5" s="21">
        <v>9186.1000000000022</v>
      </c>
      <c r="N5" s="21">
        <v>9158.6333333333278</v>
      </c>
      <c r="O5" s="21">
        <v>9133.9666666666708</v>
      </c>
      <c r="P5" s="21">
        <v>9144.5666666666693</v>
      </c>
      <c r="Q5" s="21">
        <v>9123.8333333333358</v>
      </c>
      <c r="R5" s="21">
        <v>9121.9333333333343</v>
      </c>
      <c r="S5" s="21">
        <v>9144.0333333333347</v>
      </c>
      <c r="V5" s="16"/>
    </row>
    <row r="6" spans="2:22" ht="15.75">
      <c r="B6" s="17" t="s">
        <v>9</v>
      </c>
      <c r="C6" s="17" t="s">
        <v>10</v>
      </c>
      <c r="D6" s="16" t="s">
        <v>11</v>
      </c>
      <c r="E6" s="18" t="s">
        <v>12</v>
      </c>
      <c r="F6" s="22" t="s">
        <v>14</v>
      </c>
      <c r="G6" s="20">
        <f t="shared" ref="G6:G66" si="0">SUM(H6:S6)/IF(OR(B6="Schedule 40",E6="Annual Bills"),1,12)</f>
        <v>2931.172222222222</v>
      </c>
      <c r="H6" s="21">
        <v>2873.3666666666668</v>
      </c>
      <c r="I6" s="21">
        <v>2883.8666666666668</v>
      </c>
      <c r="J6" s="21">
        <v>2882.2333333333336</v>
      </c>
      <c r="K6" s="21">
        <v>2886.9666666666667</v>
      </c>
      <c r="L6" s="21">
        <v>2899.7333333333336</v>
      </c>
      <c r="M6" s="21">
        <v>2923</v>
      </c>
      <c r="N6" s="21">
        <v>2944.0666666666666</v>
      </c>
      <c r="O6" s="21">
        <v>2946.1</v>
      </c>
      <c r="P6" s="21">
        <v>2965.666666666667</v>
      </c>
      <c r="Q6" s="21">
        <v>2976.9666666666662</v>
      </c>
      <c r="R6" s="21">
        <v>2989.1333333333332</v>
      </c>
      <c r="S6" s="21">
        <v>3002.9666666666662</v>
      </c>
      <c r="V6" s="16"/>
    </row>
    <row r="7" spans="2:22" ht="15.75">
      <c r="B7" s="17" t="s">
        <v>9</v>
      </c>
      <c r="C7" s="17" t="s">
        <v>10</v>
      </c>
      <c r="D7" s="16" t="s">
        <v>11</v>
      </c>
      <c r="E7" s="18" t="s">
        <v>12</v>
      </c>
      <c r="F7" s="23" t="s">
        <v>15</v>
      </c>
      <c r="G7" s="20">
        <f t="shared" si="0"/>
        <v>2799.2333333333331</v>
      </c>
      <c r="H7" s="21">
        <v>2752.5000000000005</v>
      </c>
      <c r="I7" s="21">
        <v>2764.9</v>
      </c>
      <c r="J7" s="21">
        <v>2772.9333333333334</v>
      </c>
      <c r="K7" s="21">
        <v>2784.7333333333336</v>
      </c>
      <c r="L7" s="21">
        <v>2802.5999999999995</v>
      </c>
      <c r="M7" s="21">
        <v>2816.0666666666671</v>
      </c>
      <c r="N7" s="21">
        <v>2824.8</v>
      </c>
      <c r="O7" s="21">
        <v>2817.1999999999994</v>
      </c>
      <c r="P7" s="21">
        <v>2817.5333333333328</v>
      </c>
      <c r="Q7" s="21">
        <v>2813.6333333333328</v>
      </c>
      <c r="R7" s="21">
        <v>2812.2</v>
      </c>
      <c r="S7" s="21">
        <v>2811.7000000000003</v>
      </c>
      <c r="V7" s="16"/>
    </row>
    <row r="8" spans="2:22" ht="15.75">
      <c r="B8" s="17" t="s">
        <v>9</v>
      </c>
      <c r="C8" s="17" t="s">
        <v>10</v>
      </c>
      <c r="D8" s="16" t="s">
        <v>11</v>
      </c>
      <c r="E8" s="18" t="s">
        <v>12</v>
      </c>
      <c r="F8" s="23" t="s">
        <v>16</v>
      </c>
      <c r="G8" s="20">
        <f t="shared" si="0"/>
        <v>1.25</v>
      </c>
      <c r="H8" s="21">
        <v>3</v>
      </c>
      <c r="I8" s="21">
        <v>2</v>
      </c>
      <c r="J8" s="21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21">
        <v>1</v>
      </c>
      <c r="R8" s="21">
        <v>1</v>
      </c>
      <c r="S8" s="21">
        <v>1</v>
      </c>
      <c r="V8" s="16"/>
    </row>
    <row r="9" spans="2:22" ht="15.75">
      <c r="B9" s="17" t="s">
        <v>9</v>
      </c>
      <c r="C9" s="17" t="s">
        <v>10</v>
      </c>
      <c r="D9" s="16" t="s">
        <v>11</v>
      </c>
      <c r="E9" s="18" t="s">
        <v>12</v>
      </c>
      <c r="F9" s="23" t="s">
        <v>17</v>
      </c>
      <c r="G9" s="20">
        <f t="shared" si="0"/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V9" s="16"/>
    </row>
    <row r="10" spans="2:22" ht="15.75">
      <c r="B10" s="17" t="s">
        <v>9</v>
      </c>
      <c r="C10" s="17" t="s">
        <v>10</v>
      </c>
      <c r="D10" s="16" t="s">
        <v>11</v>
      </c>
      <c r="E10" s="18" t="s">
        <v>12</v>
      </c>
      <c r="F10" s="23" t="s">
        <v>18</v>
      </c>
      <c r="G10" s="20">
        <f t="shared" si="0"/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V10" s="16"/>
    </row>
    <row r="11" spans="2:22" ht="15.75">
      <c r="B11" s="17" t="s">
        <v>9</v>
      </c>
      <c r="C11" s="17" t="s">
        <v>10</v>
      </c>
      <c r="D11" s="16" t="s">
        <v>11</v>
      </c>
      <c r="E11" s="18" t="s">
        <v>19</v>
      </c>
      <c r="F11" s="19" t="s">
        <v>13</v>
      </c>
      <c r="G11" s="20">
        <f t="shared" si="0"/>
        <v>0.63013698630136983</v>
      </c>
      <c r="H11" s="21">
        <v>0</v>
      </c>
      <c r="I11" s="21">
        <v>0</v>
      </c>
      <c r="J11" s="21">
        <v>0</v>
      </c>
      <c r="K11" s="21">
        <v>0</v>
      </c>
      <c r="L11" s="21">
        <v>0.63013698630136983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V11" s="16"/>
    </row>
    <row r="12" spans="2:22" ht="15.75">
      <c r="B12" s="17" t="s">
        <v>9</v>
      </c>
      <c r="C12" s="17" t="s">
        <v>10</v>
      </c>
      <c r="D12" s="16" t="s">
        <v>11</v>
      </c>
      <c r="E12" s="18" t="s">
        <v>19</v>
      </c>
      <c r="F12" s="22" t="s">
        <v>14</v>
      </c>
      <c r="G12" s="20">
        <f t="shared" si="0"/>
        <v>2</v>
      </c>
      <c r="H12" s="21">
        <v>0</v>
      </c>
      <c r="I12" s="21">
        <v>0</v>
      </c>
      <c r="J12" s="21">
        <v>0</v>
      </c>
      <c r="K12" s="21">
        <v>0</v>
      </c>
      <c r="L12" s="21">
        <v>2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V12" s="16"/>
    </row>
    <row r="13" spans="2:22" ht="15.75">
      <c r="B13" s="17" t="s">
        <v>9</v>
      </c>
      <c r="C13" s="17" t="s">
        <v>10</v>
      </c>
      <c r="D13" s="16" t="s">
        <v>11</v>
      </c>
      <c r="E13" s="18" t="s">
        <v>19</v>
      </c>
      <c r="F13" s="23" t="s">
        <v>15</v>
      </c>
      <c r="G13" s="20">
        <f t="shared" si="0"/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V13" s="16"/>
    </row>
    <row r="14" spans="2:22" ht="15.75">
      <c r="B14" s="17" t="s">
        <v>9</v>
      </c>
      <c r="C14" s="17" t="s">
        <v>10</v>
      </c>
      <c r="D14" s="16" t="s">
        <v>11</v>
      </c>
      <c r="E14" s="18" t="s">
        <v>19</v>
      </c>
      <c r="F14" s="23" t="s">
        <v>16</v>
      </c>
      <c r="G14" s="20">
        <f t="shared" si="0"/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V14" s="16"/>
    </row>
    <row r="15" spans="2:22" ht="15.75">
      <c r="B15" s="17" t="s">
        <v>9</v>
      </c>
      <c r="C15" s="17" t="s">
        <v>10</v>
      </c>
      <c r="D15" s="16" t="s">
        <v>11</v>
      </c>
      <c r="E15" s="18" t="s">
        <v>19</v>
      </c>
      <c r="F15" s="23" t="s">
        <v>17</v>
      </c>
      <c r="G15" s="20">
        <f t="shared" si="0"/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V15" s="16"/>
    </row>
    <row r="16" spans="2:22" ht="15.75">
      <c r="B16" s="17" t="s">
        <v>9</v>
      </c>
      <c r="C16" s="17" t="s">
        <v>10</v>
      </c>
      <c r="D16" s="16" t="s">
        <v>11</v>
      </c>
      <c r="E16" s="18" t="s">
        <v>19</v>
      </c>
      <c r="F16" s="23" t="s">
        <v>18</v>
      </c>
      <c r="G16" s="20">
        <f t="shared" si="0"/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V16" s="16"/>
    </row>
    <row r="17" spans="2:22" ht="15.75">
      <c r="B17" s="17" t="s">
        <v>9</v>
      </c>
      <c r="C17" s="17" t="s">
        <v>10</v>
      </c>
      <c r="D17" s="16" t="s">
        <v>20</v>
      </c>
      <c r="E17" s="18" t="s">
        <v>12</v>
      </c>
      <c r="F17" s="19" t="s">
        <v>13</v>
      </c>
      <c r="G17" s="20">
        <f t="shared" si="0"/>
        <v>602.85000000000014</v>
      </c>
      <c r="H17" s="21">
        <v>604.16666666666674</v>
      </c>
      <c r="I17" s="21">
        <v>604.56666666666672</v>
      </c>
      <c r="J17" s="21">
        <v>606.13333333333344</v>
      </c>
      <c r="K17" s="21">
        <v>598.66666666666674</v>
      </c>
      <c r="L17" s="21">
        <v>598.40000000000009</v>
      </c>
      <c r="M17" s="21">
        <v>604.80000000000007</v>
      </c>
      <c r="N17" s="21">
        <v>604.43333333333328</v>
      </c>
      <c r="O17" s="21">
        <v>599.16666666666674</v>
      </c>
      <c r="P17" s="21">
        <v>601.30000000000007</v>
      </c>
      <c r="Q17" s="21">
        <v>601.40000000000009</v>
      </c>
      <c r="R17" s="21">
        <v>603.23333333333335</v>
      </c>
      <c r="S17" s="21">
        <v>607.93333333333339</v>
      </c>
      <c r="V17" s="16"/>
    </row>
    <row r="18" spans="2:22" ht="15.75">
      <c r="B18" s="17" t="s">
        <v>9</v>
      </c>
      <c r="C18" s="17" t="s">
        <v>10</v>
      </c>
      <c r="D18" s="16" t="s">
        <v>20</v>
      </c>
      <c r="E18" s="18" t="s">
        <v>12</v>
      </c>
      <c r="F18" s="22" t="s">
        <v>14</v>
      </c>
      <c r="G18" s="20">
        <f t="shared" si="0"/>
        <v>1439.5722222222223</v>
      </c>
      <c r="H18" s="21">
        <v>1445.8999999999999</v>
      </c>
      <c r="I18" s="21">
        <v>1435.3666666666666</v>
      </c>
      <c r="J18" s="21">
        <v>1424.9999999999998</v>
      </c>
      <c r="K18" s="21">
        <v>1420.7333333333331</v>
      </c>
      <c r="L18" s="21">
        <v>1422.7666666666669</v>
      </c>
      <c r="M18" s="21">
        <v>1435.6000000000001</v>
      </c>
      <c r="N18" s="21">
        <v>1441.3666666666668</v>
      </c>
      <c r="O18" s="21">
        <v>1438.8333333333335</v>
      </c>
      <c r="P18" s="21">
        <v>1444.1</v>
      </c>
      <c r="Q18" s="21">
        <v>1447.4666666666667</v>
      </c>
      <c r="R18" s="21">
        <v>1453.1333333333332</v>
      </c>
      <c r="S18" s="21">
        <v>1464.6</v>
      </c>
      <c r="V18" s="16"/>
    </row>
    <row r="19" spans="2:22" ht="15.75">
      <c r="B19" s="17" t="s">
        <v>9</v>
      </c>
      <c r="C19" s="17" t="s">
        <v>10</v>
      </c>
      <c r="D19" s="16" t="s">
        <v>20</v>
      </c>
      <c r="E19" s="18" t="s">
        <v>12</v>
      </c>
      <c r="F19" s="23" t="s">
        <v>15</v>
      </c>
      <c r="G19" s="20">
        <f t="shared" si="0"/>
        <v>3709.1944444444439</v>
      </c>
      <c r="H19" s="21">
        <v>3670.166666666667</v>
      </c>
      <c r="I19" s="21">
        <v>3686.7999999999993</v>
      </c>
      <c r="J19" s="21">
        <v>3692.8</v>
      </c>
      <c r="K19" s="21">
        <v>3709.4333333333329</v>
      </c>
      <c r="L19" s="21">
        <v>3715.8666666666663</v>
      </c>
      <c r="M19" s="21">
        <v>3716.7333333333336</v>
      </c>
      <c r="N19" s="21">
        <v>3718.7666666666669</v>
      </c>
      <c r="O19" s="21">
        <v>3719.4</v>
      </c>
      <c r="P19" s="21">
        <v>3725.4</v>
      </c>
      <c r="Q19" s="21">
        <v>3720.7333333333331</v>
      </c>
      <c r="R19" s="21">
        <v>3720.4666666666662</v>
      </c>
      <c r="S19" s="21">
        <v>3713.7666666666664</v>
      </c>
      <c r="V19" s="16"/>
    </row>
    <row r="20" spans="2:22" ht="15.75">
      <c r="B20" s="17" t="s">
        <v>9</v>
      </c>
      <c r="C20" s="17" t="s">
        <v>10</v>
      </c>
      <c r="D20" s="16" t="s">
        <v>20</v>
      </c>
      <c r="E20" s="18" t="s">
        <v>12</v>
      </c>
      <c r="F20" s="23" t="s">
        <v>16</v>
      </c>
      <c r="G20" s="20">
        <f t="shared" si="0"/>
        <v>90.677777777777763</v>
      </c>
      <c r="H20" s="21">
        <v>130.03333333333333</v>
      </c>
      <c r="I20" s="21">
        <v>113.06666666666666</v>
      </c>
      <c r="J20" s="21">
        <v>111.06666666666666</v>
      </c>
      <c r="K20" s="21">
        <v>102.8</v>
      </c>
      <c r="L20" s="21">
        <v>92.366666666666674</v>
      </c>
      <c r="M20" s="21">
        <v>87</v>
      </c>
      <c r="N20" s="21">
        <v>83</v>
      </c>
      <c r="O20" s="21">
        <v>77.366666666666674</v>
      </c>
      <c r="P20" s="21">
        <v>75.766666666666666</v>
      </c>
      <c r="Q20" s="21">
        <v>74.366666666666674</v>
      </c>
      <c r="R20" s="21">
        <v>71.3</v>
      </c>
      <c r="S20" s="21">
        <v>70</v>
      </c>
      <c r="V20" s="16"/>
    </row>
    <row r="21" spans="2:22" ht="15.75">
      <c r="B21" s="17" t="s">
        <v>9</v>
      </c>
      <c r="C21" s="17" t="s">
        <v>10</v>
      </c>
      <c r="D21" s="16" t="s">
        <v>20</v>
      </c>
      <c r="E21" s="18" t="s">
        <v>12</v>
      </c>
      <c r="F21" s="23" t="s">
        <v>17</v>
      </c>
      <c r="G21" s="20">
        <f t="shared" si="0"/>
        <v>3.4166666666666665</v>
      </c>
      <c r="H21" s="21">
        <v>5</v>
      </c>
      <c r="I21" s="21">
        <v>5</v>
      </c>
      <c r="J21" s="21">
        <v>4</v>
      </c>
      <c r="K21" s="21">
        <v>4</v>
      </c>
      <c r="L21" s="21">
        <v>4</v>
      </c>
      <c r="M21" s="21">
        <v>4</v>
      </c>
      <c r="N21" s="21">
        <v>2</v>
      </c>
      <c r="O21" s="21">
        <v>3</v>
      </c>
      <c r="P21" s="21">
        <v>3</v>
      </c>
      <c r="Q21" s="21">
        <v>3</v>
      </c>
      <c r="R21" s="21">
        <v>2</v>
      </c>
      <c r="S21" s="21">
        <v>2</v>
      </c>
      <c r="V21" s="16"/>
    </row>
    <row r="22" spans="2:22" ht="15.75">
      <c r="B22" s="17" t="s">
        <v>9</v>
      </c>
      <c r="C22" s="17" t="s">
        <v>10</v>
      </c>
      <c r="D22" s="16" t="s">
        <v>20</v>
      </c>
      <c r="E22" s="18" t="s">
        <v>12</v>
      </c>
      <c r="F22" s="23" t="s">
        <v>18</v>
      </c>
      <c r="G22" s="20">
        <f t="shared" si="0"/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V22" s="24"/>
    </row>
    <row r="23" spans="2:22" ht="15.75">
      <c r="B23" s="17" t="s">
        <v>9</v>
      </c>
      <c r="C23" s="17" t="s">
        <v>10</v>
      </c>
      <c r="D23" s="16" t="s">
        <v>20</v>
      </c>
      <c r="E23" s="18" t="s">
        <v>19</v>
      </c>
      <c r="F23" s="19" t="s">
        <v>13</v>
      </c>
      <c r="G23" s="20">
        <f t="shared" si="0"/>
        <v>23.131506849315066</v>
      </c>
      <c r="H23" s="21">
        <v>0</v>
      </c>
      <c r="I23" s="21">
        <v>0</v>
      </c>
      <c r="J23" s="21">
        <v>0</v>
      </c>
      <c r="K23" s="21">
        <v>0</v>
      </c>
      <c r="L23" s="21">
        <v>22.501369863013696</v>
      </c>
      <c r="M23" s="21">
        <v>0</v>
      </c>
      <c r="N23" s="21">
        <v>0</v>
      </c>
      <c r="O23" s="21">
        <v>0.19178082191780821</v>
      </c>
      <c r="P23" s="21">
        <v>0</v>
      </c>
      <c r="Q23" s="21">
        <v>0</v>
      </c>
      <c r="R23" s="21">
        <v>0.43835616438356162</v>
      </c>
      <c r="S23" s="21">
        <v>0</v>
      </c>
      <c r="V23" s="16"/>
    </row>
    <row r="24" spans="2:22" ht="15.75">
      <c r="B24" s="17" t="s">
        <v>9</v>
      </c>
      <c r="C24" s="17" t="s">
        <v>10</v>
      </c>
      <c r="D24" s="16" t="s">
        <v>20</v>
      </c>
      <c r="E24" s="18" t="s">
        <v>19</v>
      </c>
      <c r="F24" s="22" t="s">
        <v>14</v>
      </c>
      <c r="G24" s="20">
        <f t="shared" si="0"/>
        <v>2</v>
      </c>
      <c r="H24" s="21">
        <v>0</v>
      </c>
      <c r="I24" s="21">
        <v>0</v>
      </c>
      <c r="J24" s="21">
        <v>0</v>
      </c>
      <c r="K24" s="21">
        <v>0</v>
      </c>
      <c r="L24" s="21">
        <v>2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V24" s="16"/>
    </row>
    <row r="25" spans="2:22" ht="15.75">
      <c r="B25" s="17" t="s">
        <v>9</v>
      </c>
      <c r="C25" s="17" t="s">
        <v>10</v>
      </c>
      <c r="D25" s="16" t="s">
        <v>20</v>
      </c>
      <c r="E25" s="18" t="s">
        <v>19</v>
      </c>
      <c r="F25" s="23" t="s">
        <v>15</v>
      </c>
      <c r="G25" s="20">
        <f t="shared" si="0"/>
        <v>39.339726027397248</v>
      </c>
      <c r="H25" s="21">
        <v>0</v>
      </c>
      <c r="I25" s="21">
        <v>0</v>
      </c>
      <c r="J25" s="21">
        <v>0</v>
      </c>
      <c r="K25" s="21">
        <v>0</v>
      </c>
      <c r="L25" s="21">
        <v>38.649315068493138</v>
      </c>
      <c r="M25" s="21">
        <v>0</v>
      </c>
      <c r="N25" s="21">
        <v>0</v>
      </c>
      <c r="O25" s="21">
        <v>0</v>
      </c>
      <c r="P25" s="21">
        <v>0.30410958904109592</v>
      </c>
      <c r="Q25" s="21">
        <v>0</v>
      </c>
      <c r="R25" s="21">
        <v>0.38630136986301372</v>
      </c>
      <c r="S25" s="21">
        <v>0</v>
      </c>
      <c r="V25" s="16"/>
    </row>
    <row r="26" spans="2:22" ht="15.75">
      <c r="B26" s="17" t="s">
        <v>9</v>
      </c>
      <c r="C26" s="17" t="s">
        <v>10</v>
      </c>
      <c r="D26" s="16" t="s">
        <v>20</v>
      </c>
      <c r="E26" s="18" t="s">
        <v>19</v>
      </c>
      <c r="F26" s="23" t="s">
        <v>16</v>
      </c>
      <c r="G26" s="20">
        <f t="shared" si="0"/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V26" s="16"/>
    </row>
    <row r="27" spans="2:22" ht="15.75">
      <c r="B27" s="17" t="s">
        <v>9</v>
      </c>
      <c r="C27" s="17" t="s">
        <v>10</v>
      </c>
      <c r="D27" s="16" t="s">
        <v>20</v>
      </c>
      <c r="E27" s="18" t="s">
        <v>19</v>
      </c>
      <c r="F27" s="23" t="s">
        <v>17</v>
      </c>
      <c r="G27" s="20">
        <f t="shared" si="0"/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V27" s="16"/>
    </row>
    <row r="28" spans="2:22" ht="15.75">
      <c r="B28" s="17" t="s">
        <v>9</v>
      </c>
      <c r="C28" s="17" t="s">
        <v>10</v>
      </c>
      <c r="D28" s="16" t="s">
        <v>20</v>
      </c>
      <c r="E28" s="18" t="s">
        <v>19</v>
      </c>
      <c r="F28" s="23" t="s">
        <v>18</v>
      </c>
      <c r="G28" s="25">
        <f t="shared" si="0"/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V28" s="26">
        <v>0</v>
      </c>
    </row>
    <row r="29" spans="2:22" ht="15.75">
      <c r="B29" s="8"/>
      <c r="C29" s="8"/>
      <c r="D29" s="8"/>
      <c r="E29" s="9"/>
      <c r="F29" s="10"/>
      <c r="G29" s="2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V29" s="8"/>
    </row>
    <row r="30" spans="2:22" ht="15.75">
      <c r="B30" s="17" t="s">
        <v>21</v>
      </c>
      <c r="C30" s="17" t="s">
        <v>22</v>
      </c>
      <c r="D30" s="16" t="s">
        <v>11</v>
      </c>
      <c r="E30" s="18" t="s">
        <v>10</v>
      </c>
      <c r="F30" s="19" t="s">
        <v>13</v>
      </c>
      <c r="G30" s="20">
        <f t="shared" si="0"/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V30" s="16"/>
    </row>
    <row r="31" spans="2:22" ht="15.75">
      <c r="B31" s="17" t="s">
        <v>21</v>
      </c>
      <c r="C31" s="17" t="s">
        <v>22</v>
      </c>
      <c r="D31" s="16" t="s">
        <v>11</v>
      </c>
      <c r="E31" s="18" t="s">
        <v>10</v>
      </c>
      <c r="F31" s="22" t="s">
        <v>14</v>
      </c>
      <c r="G31" s="20">
        <f t="shared" si="0"/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V31" s="16"/>
    </row>
    <row r="32" spans="2:22" ht="15.75">
      <c r="B32" s="17" t="s">
        <v>21</v>
      </c>
      <c r="C32" s="17" t="s">
        <v>22</v>
      </c>
      <c r="D32" s="16" t="s">
        <v>11</v>
      </c>
      <c r="E32" s="18" t="s">
        <v>10</v>
      </c>
      <c r="F32" s="23" t="s">
        <v>15</v>
      </c>
      <c r="G32" s="20">
        <f t="shared" si="0"/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V32" s="16"/>
    </row>
    <row r="33" spans="2:22" ht="15.75">
      <c r="B33" s="17" t="s">
        <v>21</v>
      </c>
      <c r="C33" s="17" t="s">
        <v>22</v>
      </c>
      <c r="D33" s="16" t="s">
        <v>11</v>
      </c>
      <c r="E33" s="18" t="s">
        <v>10</v>
      </c>
      <c r="F33" s="23" t="s">
        <v>16</v>
      </c>
      <c r="G33" s="20">
        <f t="shared" si="0"/>
        <v>10.441666666666666</v>
      </c>
      <c r="H33" s="21">
        <v>9</v>
      </c>
      <c r="I33" s="21">
        <v>10</v>
      </c>
      <c r="J33" s="21">
        <v>11</v>
      </c>
      <c r="K33" s="21">
        <v>11</v>
      </c>
      <c r="L33" s="21">
        <v>11</v>
      </c>
      <c r="M33" s="21">
        <v>11</v>
      </c>
      <c r="N33" s="21">
        <v>11</v>
      </c>
      <c r="O33" s="21">
        <v>11.3</v>
      </c>
      <c r="P33" s="21">
        <v>10</v>
      </c>
      <c r="Q33" s="21">
        <v>10</v>
      </c>
      <c r="R33" s="21">
        <v>10</v>
      </c>
      <c r="S33" s="21">
        <v>10</v>
      </c>
      <c r="V33" s="16"/>
    </row>
    <row r="34" spans="2:22" ht="15.75">
      <c r="B34" s="17" t="s">
        <v>21</v>
      </c>
      <c r="C34" s="17" t="s">
        <v>22</v>
      </c>
      <c r="D34" s="16" t="s">
        <v>11</v>
      </c>
      <c r="E34" s="18" t="s">
        <v>10</v>
      </c>
      <c r="F34" s="23" t="s">
        <v>17</v>
      </c>
      <c r="G34" s="20">
        <f t="shared" si="0"/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V34" s="16"/>
    </row>
    <row r="35" spans="2:22" ht="15.75">
      <c r="B35" s="17" t="s">
        <v>21</v>
      </c>
      <c r="C35" s="17" t="s">
        <v>22</v>
      </c>
      <c r="D35" s="16" t="s">
        <v>11</v>
      </c>
      <c r="E35" s="18" t="s">
        <v>10</v>
      </c>
      <c r="F35" s="23" t="s">
        <v>18</v>
      </c>
      <c r="G35" s="20">
        <f t="shared" si="0"/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V35" s="16"/>
    </row>
    <row r="36" spans="2:22" ht="15.75">
      <c r="B36" s="17" t="s">
        <v>21</v>
      </c>
      <c r="C36" s="17" t="s">
        <v>22</v>
      </c>
      <c r="D36" s="16" t="s">
        <v>20</v>
      </c>
      <c r="E36" s="18" t="s">
        <v>10</v>
      </c>
      <c r="F36" s="19" t="s">
        <v>13</v>
      </c>
      <c r="G36" s="20">
        <f t="shared" si="0"/>
        <v>6.5222222222222221</v>
      </c>
      <c r="H36" s="21">
        <v>5</v>
      </c>
      <c r="I36" s="21">
        <v>6</v>
      </c>
      <c r="J36" s="21">
        <v>6</v>
      </c>
      <c r="K36" s="21">
        <v>6</v>
      </c>
      <c r="L36" s="21">
        <v>6</v>
      </c>
      <c r="M36" s="21">
        <v>6</v>
      </c>
      <c r="N36" s="21">
        <v>6</v>
      </c>
      <c r="O36" s="21">
        <v>6</v>
      </c>
      <c r="P36" s="21">
        <v>6.8666666666666671</v>
      </c>
      <c r="Q36" s="21">
        <v>7.7333333333333334</v>
      </c>
      <c r="R36" s="21">
        <v>8</v>
      </c>
      <c r="S36" s="21">
        <v>8.6666666666666679</v>
      </c>
      <c r="V36" s="16"/>
    </row>
    <row r="37" spans="2:22" ht="15.75">
      <c r="B37" s="17" t="s">
        <v>21</v>
      </c>
      <c r="C37" s="17" t="s">
        <v>22</v>
      </c>
      <c r="D37" s="16" t="s">
        <v>20</v>
      </c>
      <c r="E37" s="18" t="s">
        <v>10</v>
      </c>
      <c r="F37" s="22" t="s">
        <v>14</v>
      </c>
      <c r="G37" s="20">
        <f t="shared" si="0"/>
        <v>2.4138888888888888</v>
      </c>
      <c r="H37" s="21">
        <v>1</v>
      </c>
      <c r="I37" s="21">
        <v>1</v>
      </c>
      <c r="J37" s="21">
        <v>1</v>
      </c>
      <c r="K37" s="21">
        <v>1</v>
      </c>
      <c r="L37" s="21">
        <v>3.7</v>
      </c>
      <c r="M37" s="21">
        <v>3</v>
      </c>
      <c r="N37" s="21">
        <v>3</v>
      </c>
      <c r="O37" s="21">
        <v>3</v>
      </c>
      <c r="P37" s="21">
        <v>3</v>
      </c>
      <c r="Q37" s="21">
        <v>3</v>
      </c>
      <c r="R37" s="21">
        <v>3</v>
      </c>
      <c r="S37" s="21">
        <v>3.2666666666666666</v>
      </c>
      <c r="V37" s="16"/>
    </row>
    <row r="38" spans="2:22" ht="15.75">
      <c r="B38" s="17" t="s">
        <v>21</v>
      </c>
      <c r="C38" s="17" t="s">
        <v>22</v>
      </c>
      <c r="D38" s="16" t="s">
        <v>20</v>
      </c>
      <c r="E38" s="18" t="s">
        <v>10</v>
      </c>
      <c r="F38" s="23" t="s">
        <v>15</v>
      </c>
      <c r="G38" s="20">
        <f t="shared" si="0"/>
        <v>32.136111111111113</v>
      </c>
      <c r="H38" s="21">
        <v>41.8</v>
      </c>
      <c r="I38" s="21">
        <v>41.599999999999994</v>
      </c>
      <c r="J38" s="21">
        <v>38.400000000000006</v>
      </c>
      <c r="K38" s="21">
        <v>32.933333333333337</v>
      </c>
      <c r="L38" s="21">
        <v>32.766666666666666</v>
      </c>
      <c r="M38" s="21">
        <v>30.366666666666667</v>
      </c>
      <c r="N38" s="21">
        <v>29.766666666666666</v>
      </c>
      <c r="O38" s="21">
        <v>29</v>
      </c>
      <c r="P38" s="21">
        <v>26.633333333333333</v>
      </c>
      <c r="Q38" s="21">
        <v>27.766666666666666</v>
      </c>
      <c r="R38" s="21">
        <v>27</v>
      </c>
      <c r="S38" s="21">
        <v>27.6</v>
      </c>
      <c r="V38" s="16"/>
    </row>
    <row r="39" spans="2:22" ht="15.75">
      <c r="B39" s="17" t="s">
        <v>21</v>
      </c>
      <c r="C39" s="17" t="s">
        <v>22</v>
      </c>
      <c r="D39" s="16" t="s">
        <v>20</v>
      </c>
      <c r="E39" s="18" t="s">
        <v>10</v>
      </c>
      <c r="F39" s="23" t="s">
        <v>16</v>
      </c>
      <c r="G39" s="20">
        <f t="shared" si="0"/>
        <v>679.99999999999989</v>
      </c>
      <c r="H39" s="21">
        <v>638.5333333333333</v>
      </c>
      <c r="I39" s="21">
        <v>654.9</v>
      </c>
      <c r="J39" s="21">
        <v>661.9</v>
      </c>
      <c r="K39" s="21">
        <v>670</v>
      </c>
      <c r="L39" s="21">
        <v>678.43333333333339</v>
      </c>
      <c r="M39" s="21">
        <v>683.0333333333333</v>
      </c>
      <c r="N39" s="21">
        <v>693.86666666666667</v>
      </c>
      <c r="O39" s="21">
        <v>696.96666666666658</v>
      </c>
      <c r="P39" s="21">
        <v>696.4</v>
      </c>
      <c r="Q39" s="21">
        <v>695.4</v>
      </c>
      <c r="R39" s="21">
        <v>697</v>
      </c>
      <c r="S39" s="21">
        <v>693.56666666666672</v>
      </c>
      <c r="V39" s="16"/>
    </row>
    <row r="40" spans="2:22" ht="15.75">
      <c r="B40" s="17" t="s">
        <v>21</v>
      </c>
      <c r="C40" s="17" t="s">
        <v>22</v>
      </c>
      <c r="D40" s="16" t="s">
        <v>20</v>
      </c>
      <c r="E40" s="18" t="s">
        <v>10</v>
      </c>
      <c r="F40" s="23" t="s">
        <v>17</v>
      </c>
      <c r="G40" s="20">
        <f t="shared" si="0"/>
        <v>324.61666666666662</v>
      </c>
      <c r="H40" s="21">
        <v>323.26666666666665</v>
      </c>
      <c r="I40" s="21">
        <v>324.9666666666667</v>
      </c>
      <c r="J40" s="21">
        <v>325.3</v>
      </c>
      <c r="K40" s="21">
        <v>325</v>
      </c>
      <c r="L40" s="21">
        <v>325.83333333333331</v>
      </c>
      <c r="M40" s="21">
        <v>324</v>
      </c>
      <c r="N40" s="21">
        <v>326.93333333333334</v>
      </c>
      <c r="O40" s="21">
        <v>325</v>
      </c>
      <c r="P40" s="21">
        <v>324.10000000000002</v>
      </c>
      <c r="Q40" s="21">
        <v>323</v>
      </c>
      <c r="R40" s="21">
        <v>324</v>
      </c>
      <c r="S40" s="21">
        <v>324</v>
      </c>
      <c r="V40" s="16"/>
    </row>
    <row r="41" spans="2:22" ht="15.75">
      <c r="B41" s="17" t="s">
        <v>21</v>
      </c>
      <c r="C41" s="17" t="s">
        <v>22</v>
      </c>
      <c r="D41" s="16" t="s">
        <v>20</v>
      </c>
      <c r="E41" s="18" t="s">
        <v>10</v>
      </c>
      <c r="F41" s="23" t="s">
        <v>18</v>
      </c>
      <c r="G41" s="20">
        <f t="shared" si="0"/>
        <v>4.6055555555555552</v>
      </c>
      <c r="H41" s="21">
        <v>5</v>
      </c>
      <c r="I41" s="21">
        <v>5</v>
      </c>
      <c r="J41" s="21">
        <v>5</v>
      </c>
      <c r="K41" s="21">
        <v>5</v>
      </c>
      <c r="L41" s="21">
        <v>5</v>
      </c>
      <c r="M41" s="21">
        <v>5</v>
      </c>
      <c r="N41" s="21">
        <v>5</v>
      </c>
      <c r="O41" s="21">
        <v>4.2666666666666666</v>
      </c>
      <c r="P41" s="21">
        <v>4</v>
      </c>
      <c r="Q41" s="21">
        <v>4</v>
      </c>
      <c r="R41" s="21">
        <v>4</v>
      </c>
      <c r="S41" s="21">
        <v>4</v>
      </c>
      <c r="V41" s="16"/>
    </row>
    <row r="42" spans="2:22" ht="15.75">
      <c r="B42" s="17" t="s">
        <v>21</v>
      </c>
      <c r="C42" s="17" t="s">
        <v>23</v>
      </c>
      <c r="D42" s="16" t="s">
        <v>11</v>
      </c>
      <c r="E42" s="18" t="s">
        <v>10</v>
      </c>
      <c r="F42" s="19" t="s">
        <v>13</v>
      </c>
      <c r="G42" s="20">
        <f t="shared" si="0"/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V42" s="16"/>
    </row>
    <row r="43" spans="2:22" ht="15.75">
      <c r="B43" s="17" t="s">
        <v>21</v>
      </c>
      <c r="C43" s="17" t="s">
        <v>23</v>
      </c>
      <c r="D43" s="16" t="s">
        <v>11</v>
      </c>
      <c r="E43" s="18" t="s">
        <v>10</v>
      </c>
      <c r="F43" s="22" t="s">
        <v>14</v>
      </c>
      <c r="G43" s="20">
        <f t="shared" si="0"/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V43" s="16"/>
    </row>
    <row r="44" spans="2:22" ht="15.75">
      <c r="B44" s="17" t="s">
        <v>21</v>
      </c>
      <c r="C44" s="17" t="s">
        <v>23</v>
      </c>
      <c r="D44" s="16" t="s">
        <v>11</v>
      </c>
      <c r="E44" s="18" t="s">
        <v>10</v>
      </c>
      <c r="F44" s="23" t="s">
        <v>15</v>
      </c>
      <c r="G44" s="20">
        <f t="shared" si="0"/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V44" s="16"/>
    </row>
    <row r="45" spans="2:22" ht="15.75">
      <c r="B45" s="17" t="s">
        <v>21</v>
      </c>
      <c r="C45" s="17" t="s">
        <v>23</v>
      </c>
      <c r="D45" s="16" t="s">
        <v>11</v>
      </c>
      <c r="E45" s="18" t="s">
        <v>10</v>
      </c>
      <c r="F45" s="23" t="s">
        <v>16</v>
      </c>
      <c r="G45" s="20">
        <f t="shared" si="0"/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V45" s="16"/>
    </row>
    <row r="46" spans="2:22" ht="15.75">
      <c r="B46" s="17" t="s">
        <v>21</v>
      </c>
      <c r="C46" s="17" t="s">
        <v>23</v>
      </c>
      <c r="D46" s="16" t="s">
        <v>11</v>
      </c>
      <c r="E46" s="18" t="s">
        <v>10</v>
      </c>
      <c r="F46" s="23" t="s">
        <v>17</v>
      </c>
      <c r="G46" s="20">
        <f t="shared" si="0"/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V46" s="16"/>
    </row>
    <row r="47" spans="2:22" ht="15.75">
      <c r="B47" s="17" t="s">
        <v>21</v>
      </c>
      <c r="C47" s="17" t="s">
        <v>23</v>
      </c>
      <c r="D47" s="16" t="s">
        <v>11</v>
      </c>
      <c r="E47" s="18" t="s">
        <v>10</v>
      </c>
      <c r="F47" s="23" t="s">
        <v>18</v>
      </c>
      <c r="G47" s="20">
        <f t="shared" si="0"/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V47" s="16"/>
    </row>
    <row r="48" spans="2:22" ht="15.75">
      <c r="B48" s="17" t="s">
        <v>21</v>
      </c>
      <c r="C48" s="17" t="s">
        <v>23</v>
      </c>
      <c r="D48" s="16" t="s">
        <v>20</v>
      </c>
      <c r="E48" s="18" t="s">
        <v>10</v>
      </c>
      <c r="F48" s="19" t="s">
        <v>13</v>
      </c>
      <c r="G48" s="20">
        <f t="shared" si="0"/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V48" s="16"/>
    </row>
    <row r="49" spans="2:22" ht="15.75">
      <c r="B49" s="17" t="s">
        <v>21</v>
      </c>
      <c r="C49" s="17" t="s">
        <v>23</v>
      </c>
      <c r="D49" s="16" t="s">
        <v>20</v>
      </c>
      <c r="E49" s="18" t="s">
        <v>10</v>
      </c>
      <c r="F49" s="22" t="s">
        <v>14</v>
      </c>
      <c r="G49" s="20">
        <f t="shared" si="0"/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V49" s="16"/>
    </row>
    <row r="50" spans="2:22" ht="15.75">
      <c r="B50" s="17" t="s">
        <v>21</v>
      </c>
      <c r="C50" s="17" t="s">
        <v>23</v>
      </c>
      <c r="D50" s="16" t="s">
        <v>20</v>
      </c>
      <c r="E50" s="18" t="s">
        <v>10</v>
      </c>
      <c r="F50" s="23" t="s">
        <v>15</v>
      </c>
      <c r="G50" s="20">
        <f t="shared" si="0"/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V50" s="16"/>
    </row>
    <row r="51" spans="2:22" ht="15.75">
      <c r="B51" s="17" t="s">
        <v>21</v>
      </c>
      <c r="C51" s="17" t="s">
        <v>23</v>
      </c>
      <c r="D51" s="16" t="s">
        <v>20</v>
      </c>
      <c r="E51" s="18" t="s">
        <v>10</v>
      </c>
      <c r="F51" s="23" t="s">
        <v>16</v>
      </c>
      <c r="G51" s="20">
        <f t="shared" si="0"/>
        <v>4.833333333333333</v>
      </c>
      <c r="H51" s="21">
        <v>4</v>
      </c>
      <c r="I51" s="21">
        <v>4</v>
      </c>
      <c r="J51" s="21">
        <v>5</v>
      </c>
      <c r="K51" s="21">
        <v>5</v>
      </c>
      <c r="L51" s="21">
        <v>5</v>
      </c>
      <c r="M51" s="21">
        <v>5</v>
      </c>
      <c r="N51" s="21">
        <v>5</v>
      </c>
      <c r="O51" s="21">
        <v>5</v>
      </c>
      <c r="P51" s="21">
        <v>5</v>
      </c>
      <c r="Q51" s="21">
        <v>5</v>
      </c>
      <c r="R51" s="21">
        <v>5</v>
      </c>
      <c r="S51" s="21">
        <v>5</v>
      </c>
      <c r="V51" s="16"/>
    </row>
    <row r="52" spans="2:22" ht="15.75">
      <c r="B52" s="17" t="s">
        <v>21</v>
      </c>
      <c r="C52" s="17" t="s">
        <v>23</v>
      </c>
      <c r="D52" s="16" t="s">
        <v>20</v>
      </c>
      <c r="E52" s="18" t="s">
        <v>10</v>
      </c>
      <c r="F52" s="23" t="s">
        <v>17</v>
      </c>
      <c r="G52" s="20">
        <f t="shared" si="0"/>
        <v>5</v>
      </c>
      <c r="H52" s="21">
        <v>5</v>
      </c>
      <c r="I52" s="21">
        <v>5</v>
      </c>
      <c r="J52" s="21">
        <v>5</v>
      </c>
      <c r="K52" s="21">
        <v>5</v>
      </c>
      <c r="L52" s="21">
        <v>5</v>
      </c>
      <c r="M52" s="21">
        <v>5</v>
      </c>
      <c r="N52" s="21">
        <v>5</v>
      </c>
      <c r="O52" s="21">
        <v>5</v>
      </c>
      <c r="P52" s="21">
        <v>5</v>
      </c>
      <c r="Q52" s="21">
        <v>5</v>
      </c>
      <c r="R52" s="21">
        <v>5</v>
      </c>
      <c r="S52" s="21">
        <v>5</v>
      </c>
      <c r="V52" s="16"/>
    </row>
    <row r="53" spans="2:22" ht="15.75">
      <c r="B53" s="17" t="s">
        <v>21</v>
      </c>
      <c r="C53" s="17" t="s">
        <v>23</v>
      </c>
      <c r="D53" s="16" t="s">
        <v>20</v>
      </c>
      <c r="E53" s="18" t="s">
        <v>10</v>
      </c>
      <c r="F53" s="23" t="s">
        <v>18</v>
      </c>
      <c r="G53" s="25">
        <f t="shared" si="0"/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V53" s="28">
        <v>0</v>
      </c>
    </row>
    <row r="54" spans="2:22" ht="15.75">
      <c r="B54" s="14"/>
      <c r="C54" s="14"/>
      <c r="D54" s="8"/>
      <c r="E54" s="9"/>
      <c r="F54" s="10"/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V54" s="16"/>
    </row>
    <row r="55" spans="2:22" ht="15.75">
      <c r="B55" s="17" t="s">
        <v>24</v>
      </c>
      <c r="C55" s="17" t="s">
        <v>10</v>
      </c>
      <c r="D55" s="16" t="s">
        <v>11</v>
      </c>
      <c r="E55" s="18" t="s">
        <v>10</v>
      </c>
      <c r="F55" s="19" t="s">
        <v>13</v>
      </c>
      <c r="G55" s="20">
        <f t="shared" si="0"/>
        <v>667.17906004130259</v>
      </c>
      <c r="H55" s="21">
        <v>1.2111490221156687</v>
      </c>
      <c r="I55" s="21">
        <v>0.66584472427294938</v>
      </c>
      <c r="J55" s="21">
        <v>1.6110978366072406</v>
      </c>
      <c r="K55" s="21">
        <v>2.5288286369857524</v>
      </c>
      <c r="L55" s="21">
        <v>652.78941331098713</v>
      </c>
      <c r="M55" s="21">
        <v>1.643835616438356E-2</v>
      </c>
      <c r="N55" s="21">
        <v>8.4969389909225257E-2</v>
      </c>
      <c r="O55" s="21">
        <v>0.11779607346421787</v>
      </c>
      <c r="P55" s="21">
        <v>1.3725986911547394</v>
      </c>
      <c r="Q55" s="21">
        <v>0.38632045598480053</v>
      </c>
      <c r="R55" s="21">
        <v>1.7451973823094786</v>
      </c>
      <c r="S55" s="21">
        <v>4.6494061613471329</v>
      </c>
      <c r="V55" s="16"/>
    </row>
    <row r="56" spans="2:22" ht="15.75">
      <c r="B56" s="17" t="s">
        <v>24</v>
      </c>
      <c r="C56" s="17" t="s">
        <v>10</v>
      </c>
      <c r="D56" s="16" t="s">
        <v>11</v>
      </c>
      <c r="E56" s="18" t="s">
        <v>10</v>
      </c>
      <c r="F56" s="22" t="s">
        <v>14</v>
      </c>
      <c r="G56" s="20">
        <f t="shared" si="0"/>
        <v>301.48740094974949</v>
      </c>
      <c r="H56" s="21">
        <v>0.17532193371332067</v>
      </c>
      <c r="I56" s="21">
        <v>0</v>
      </c>
      <c r="J56" s="21">
        <v>0.79726027397260268</v>
      </c>
      <c r="K56" s="21">
        <v>4.1645112159786128</v>
      </c>
      <c r="L56" s="21">
        <v>292.69541728574438</v>
      </c>
      <c r="M56" s="21">
        <v>0.10686406343532842</v>
      </c>
      <c r="N56" s="21">
        <v>0</v>
      </c>
      <c r="O56" s="21">
        <v>0.15072830905636478</v>
      </c>
      <c r="P56" s="21">
        <v>0.41925269157694744</v>
      </c>
      <c r="Q56" s="21">
        <v>0.67943846316233913</v>
      </c>
      <c r="R56" s="21">
        <v>0.88769263246780672</v>
      </c>
      <c r="S56" s="21">
        <v>1.4109140806417564</v>
      </c>
      <c r="V56" s="16"/>
    </row>
    <row r="57" spans="2:22" ht="15.75">
      <c r="B57" s="17" t="s">
        <v>24</v>
      </c>
      <c r="C57" s="17" t="s">
        <v>10</v>
      </c>
      <c r="D57" s="16" t="s">
        <v>11</v>
      </c>
      <c r="E57" s="18" t="s">
        <v>10</v>
      </c>
      <c r="F57" s="23" t="s">
        <v>15</v>
      </c>
      <c r="G57" s="20">
        <f t="shared" si="0"/>
        <v>35.115068493150687</v>
      </c>
      <c r="H57" s="21">
        <v>0</v>
      </c>
      <c r="I57" s="21">
        <v>0</v>
      </c>
      <c r="J57" s="21">
        <v>0</v>
      </c>
      <c r="K57" s="21">
        <v>0</v>
      </c>
      <c r="L57" s="21">
        <v>35.115068493150687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V57" s="16"/>
    </row>
    <row r="58" spans="2:22" ht="15.75">
      <c r="B58" s="17" t="s">
        <v>24</v>
      </c>
      <c r="C58" s="17" t="s">
        <v>10</v>
      </c>
      <c r="D58" s="16" t="s">
        <v>11</v>
      </c>
      <c r="E58" s="18" t="s">
        <v>10</v>
      </c>
      <c r="F58" s="23" t="s">
        <v>16</v>
      </c>
      <c r="G58" s="20">
        <f t="shared" si="0"/>
        <v>1</v>
      </c>
      <c r="H58" s="21">
        <v>0</v>
      </c>
      <c r="I58" s="21">
        <v>0</v>
      </c>
      <c r="J58" s="21">
        <v>0</v>
      </c>
      <c r="K58" s="21">
        <v>0</v>
      </c>
      <c r="L58" s="21">
        <v>1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V58" s="16"/>
    </row>
    <row r="59" spans="2:22" ht="15.75">
      <c r="B59" s="17" t="s">
        <v>24</v>
      </c>
      <c r="C59" s="17" t="s">
        <v>10</v>
      </c>
      <c r="D59" s="16" t="s">
        <v>11</v>
      </c>
      <c r="E59" s="18" t="s">
        <v>10</v>
      </c>
      <c r="F59" s="23" t="s">
        <v>17</v>
      </c>
      <c r="G59" s="20">
        <f t="shared" si="0"/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V59" s="16"/>
    </row>
    <row r="60" spans="2:22" ht="15.75">
      <c r="B60" s="17" t="s">
        <v>24</v>
      </c>
      <c r="C60" s="17" t="s">
        <v>10</v>
      </c>
      <c r="D60" s="16" t="s">
        <v>11</v>
      </c>
      <c r="E60" s="18" t="s">
        <v>10</v>
      </c>
      <c r="F60" s="23" t="s">
        <v>18</v>
      </c>
      <c r="G60" s="20">
        <f t="shared" si="0"/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V60" s="16"/>
    </row>
    <row r="61" spans="2:22" ht="15.75">
      <c r="B61" s="17" t="s">
        <v>24</v>
      </c>
      <c r="C61" s="17" t="s">
        <v>10</v>
      </c>
      <c r="D61" s="16" t="s">
        <v>20</v>
      </c>
      <c r="E61" s="18" t="s">
        <v>10</v>
      </c>
      <c r="F61" s="19" t="s">
        <v>13</v>
      </c>
      <c r="G61" s="20">
        <f t="shared" si="0"/>
        <v>804.1870461182574</v>
      </c>
      <c r="H61" s="21">
        <v>2.9945345975148667</v>
      </c>
      <c r="I61" s="21">
        <v>6.3479014666403977</v>
      </c>
      <c r="J61" s="21">
        <v>6.2027829470941285</v>
      </c>
      <c r="K61" s="21">
        <v>6.3287102265919293</v>
      </c>
      <c r="L61" s="21">
        <v>773.30215016834757</v>
      </c>
      <c r="M61" s="21">
        <v>9.8626377598676679E-2</v>
      </c>
      <c r="N61" s="21">
        <v>0.93424108085286051</v>
      </c>
      <c r="O61" s="21">
        <v>0.44384631623390336</v>
      </c>
      <c r="P61" s="21">
        <v>1.071247625079164</v>
      </c>
      <c r="Q61" s="21">
        <v>2.7369498642282704</v>
      </c>
      <c r="R61" s="21">
        <v>1.6712581802828796</v>
      </c>
      <c r="S61" s="21">
        <v>2.0547972677927477</v>
      </c>
      <c r="V61" s="16"/>
    </row>
    <row r="62" spans="2:22" ht="15.75">
      <c r="B62" s="17" t="s">
        <v>24</v>
      </c>
      <c r="C62" s="17" t="s">
        <v>10</v>
      </c>
      <c r="D62" s="16" t="s">
        <v>20</v>
      </c>
      <c r="E62" s="18" t="s">
        <v>10</v>
      </c>
      <c r="F62" s="22" t="s">
        <v>14</v>
      </c>
      <c r="G62" s="20">
        <f t="shared" si="0"/>
        <v>859.27562595751363</v>
      </c>
      <c r="H62" s="21">
        <v>1.1397076040197085</v>
      </c>
      <c r="I62" s="21">
        <v>2.0574934958407827</v>
      </c>
      <c r="J62" s="21">
        <v>0.77260079981729157</v>
      </c>
      <c r="K62" s="21">
        <v>5.0657352544107077</v>
      </c>
      <c r="L62" s="21">
        <v>840.40733687384716</v>
      </c>
      <c r="M62" s="21">
        <v>0.18629934557736966</v>
      </c>
      <c r="N62" s="21">
        <v>0.6740025332488917</v>
      </c>
      <c r="O62" s="21">
        <v>1.4793645767363313</v>
      </c>
      <c r="P62" s="21">
        <v>1.6629723453662655</v>
      </c>
      <c r="Q62" s="21">
        <v>1.7533776651889381</v>
      </c>
      <c r="R62" s="21">
        <v>2.0109774118640491</v>
      </c>
      <c r="S62" s="21">
        <v>2.0657580515961493</v>
      </c>
      <c r="V62" s="16"/>
    </row>
    <row r="63" spans="2:22" ht="15.75">
      <c r="B63" s="17" t="s">
        <v>24</v>
      </c>
      <c r="C63" s="17" t="s">
        <v>10</v>
      </c>
      <c r="D63" s="16" t="s">
        <v>20</v>
      </c>
      <c r="E63" s="18" t="s">
        <v>10</v>
      </c>
      <c r="F63" s="23" t="s">
        <v>15</v>
      </c>
      <c r="G63" s="20">
        <f t="shared" si="0"/>
        <v>2322.0521429840292</v>
      </c>
      <c r="H63" s="21">
        <v>1.3232876712328767</v>
      </c>
      <c r="I63" s="21">
        <v>8.4328767123287705</v>
      </c>
      <c r="J63" s="21">
        <v>6.9178082191780828</v>
      </c>
      <c r="K63" s="21">
        <v>15.400000000000007</v>
      </c>
      <c r="L63" s="21">
        <v>2271.5590658963406</v>
      </c>
      <c r="M63" s="21">
        <v>7.6731704072573556E-2</v>
      </c>
      <c r="N63" s="21">
        <v>1.440996411230737</v>
      </c>
      <c r="O63" s="21">
        <v>2.6383259446907332</v>
      </c>
      <c r="P63" s="21">
        <v>1.3616212792906905</v>
      </c>
      <c r="Q63" s="21">
        <v>4.1451868271057641</v>
      </c>
      <c r="R63" s="21">
        <v>4.5424724046489171</v>
      </c>
      <c r="S63" s="21">
        <v>4.2137699139100233</v>
      </c>
      <c r="V63" s="16"/>
    </row>
    <row r="64" spans="2:22" ht="15.75">
      <c r="B64" s="17" t="s">
        <v>24</v>
      </c>
      <c r="C64" s="17" t="s">
        <v>10</v>
      </c>
      <c r="D64" s="16" t="s">
        <v>20</v>
      </c>
      <c r="E64" s="18" t="s">
        <v>10</v>
      </c>
      <c r="F64" s="23" t="s">
        <v>16</v>
      </c>
      <c r="G64" s="20">
        <f t="shared" si="0"/>
        <v>137.56713016786426</v>
      </c>
      <c r="H64" s="21">
        <v>0</v>
      </c>
      <c r="I64" s="21">
        <v>0</v>
      </c>
      <c r="J64" s="21">
        <v>0</v>
      </c>
      <c r="K64" s="21">
        <v>0</v>
      </c>
      <c r="L64" s="21">
        <v>136.05483205420927</v>
      </c>
      <c r="M64" s="21">
        <v>0</v>
      </c>
      <c r="N64" s="21">
        <v>0</v>
      </c>
      <c r="O64" s="21">
        <v>0.19453240447540637</v>
      </c>
      <c r="P64" s="21">
        <v>0</v>
      </c>
      <c r="Q64" s="21">
        <v>0.91228625712476252</v>
      </c>
      <c r="R64" s="21">
        <v>0.40547945205479452</v>
      </c>
      <c r="S64" s="21">
        <v>0</v>
      </c>
      <c r="V64" s="16"/>
    </row>
    <row r="65" spans="2:22" ht="15.75">
      <c r="B65" s="17" t="s">
        <v>24</v>
      </c>
      <c r="C65" s="17" t="s">
        <v>10</v>
      </c>
      <c r="D65" s="16" t="s">
        <v>20</v>
      </c>
      <c r="E65" s="18" t="s">
        <v>10</v>
      </c>
      <c r="F65" s="23" t="s">
        <v>17</v>
      </c>
      <c r="G65" s="20">
        <f t="shared" si="0"/>
        <v>13</v>
      </c>
      <c r="H65" s="21">
        <v>0</v>
      </c>
      <c r="I65" s="21">
        <v>0</v>
      </c>
      <c r="J65" s="21">
        <v>0</v>
      </c>
      <c r="K65" s="21">
        <v>0</v>
      </c>
      <c r="L65" s="21">
        <v>13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V65" s="16"/>
    </row>
    <row r="66" spans="2:22" ht="15.75">
      <c r="B66" s="29" t="s">
        <v>24</v>
      </c>
      <c r="C66" s="29" t="s">
        <v>10</v>
      </c>
      <c r="D66" s="28" t="s">
        <v>20</v>
      </c>
      <c r="E66" s="30" t="s">
        <v>10</v>
      </c>
      <c r="F66" s="31" t="s">
        <v>18</v>
      </c>
      <c r="G66" s="25">
        <f t="shared" si="0"/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V66" s="28">
        <v>0</v>
      </c>
    </row>
    <row r="68" spans="2:22">
      <c r="G68" s="34"/>
    </row>
    <row r="69" spans="2:22">
      <c r="F69" s="33"/>
    </row>
  </sheetData>
  <printOptions horizontalCentered="1"/>
  <pageMargins left="0.22" right="0.5" top="0.5" bottom="0.55000000000000004" header="0.5" footer="0.38"/>
  <pageSetup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4E4E-0A31-4666-A3E3-07D774115064}">
  <dimension ref="A1:B49"/>
  <sheetViews>
    <sheetView workbookViewId="0"/>
  </sheetViews>
  <sheetFormatPr defaultRowHeight="15"/>
  <cols>
    <col min="1" max="1" width="25.5703125" bestFit="1" customWidth="1"/>
  </cols>
  <sheetData>
    <row r="1" spans="1:2">
      <c r="A1" t="s">
        <v>25</v>
      </c>
    </row>
    <row r="2" spans="1:2">
      <c r="A2" t="s">
        <v>26</v>
      </c>
    </row>
    <row r="3" spans="1:2">
      <c r="A3" s="35" t="s">
        <v>27</v>
      </c>
    </row>
    <row r="4" spans="1:2">
      <c r="A4" t="s">
        <v>28</v>
      </c>
      <c r="B4">
        <f>'Sch.24,29,36,40 Customers'!G5+'Sch.24,29,36,40 Customers'!G11</f>
        <v>9170.027359208525</v>
      </c>
    </row>
    <row r="5" spans="1:2">
      <c r="A5" t="s">
        <v>29</v>
      </c>
      <c r="B5">
        <f>'Sch.24,29,36,40 Customers'!G17+'Sch.24,29,36,40 Customers'!G23</f>
        <v>625.98150684931522</v>
      </c>
    </row>
    <row r="6" spans="1:2">
      <c r="A6" t="s">
        <v>30</v>
      </c>
      <c r="B6">
        <f>'Sch.24,29,36,40 Customers'!G6+'Sch.24,29,36,40 Customers'!G12</f>
        <v>2933.172222222222</v>
      </c>
    </row>
    <row r="7" spans="1:2">
      <c r="A7" t="s">
        <v>31</v>
      </c>
      <c r="B7">
        <f>'Sch.24,29,36,40 Customers'!G18+'Sch.24,29,36,40 Customers'!G24</f>
        <v>1441.5722222222223</v>
      </c>
    </row>
    <row r="8" spans="1:2">
      <c r="A8" s="35" t="s">
        <v>32</v>
      </c>
    </row>
    <row r="9" spans="1:2">
      <c r="A9" t="s">
        <v>33</v>
      </c>
      <c r="B9">
        <f>'Sch.24,29,36,40 Customers'!G7+'Sch.24,29,36,40 Customers'!G13</f>
        <v>2799.2333333333331</v>
      </c>
    </row>
    <row r="10" spans="1:2">
      <c r="A10" t="s">
        <v>34</v>
      </c>
      <c r="B10">
        <f>'Sch.24,29,36,40 Customers'!G19+'Sch.24,29,36,40 Customers'!G25</f>
        <v>3748.5341704718412</v>
      </c>
    </row>
    <row r="11" spans="1:2">
      <c r="A11" s="35" t="s">
        <v>35</v>
      </c>
    </row>
    <row r="12" spans="1:2">
      <c r="A12" t="s">
        <v>33</v>
      </c>
      <c r="B12">
        <f>SUM('Sch.24,29,36,40 Customers'!G8:G10,'Sch.24,29,36,40 Customers'!G14:G16)</f>
        <v>1.25</v>
      </c>
    </row>
    <row r="13" spans="1:2">
      <c r="A13" t="s">
        <v>34</v>
      </c>
      <c r="B13">
        <f>SUM('Sch.24,29,36,40 Customers'!G20:G22,'Sch.24,29,36,40 Customers'!G26:G28)</f>
        <v>94.094444444444434</v>
      </c>
    </row>
    <row r="15" spans="1:2">
      <c r="A15" t="s">
        <v>36</v>
      </c>
    </row>
    <row r="16" spans="1:2">
      <c r="A16" s="35" t="s">
        <v>37</v>
      </c>
    </row>
    <row r="17" spans="1:2">
      <c r="A17" s="35" t="s">
        <v>38</v>
      </c>
    </row>
    <row r="18" spans="1:2">
      <c r="A18" t="s">
        <v>39</v>
      </c>
      <c r="B18">
        <f>SUM('Sch.24,29,36,40 Customers'!G30:G32)</f>
        <v>0</v>
      </c>
    </row>
    <row r="19" spans="1:2">
      <c r="A19" t="s">
        <v>40</v>
      </c>
      <c r="B19">
        <f>SUM('Sch.24,29,36,40 Customers'!G36:G38)</f>
        <v>41.072222222222223</v>
      </c>
    </row>
    <row r="20" spans="1:2">
      <c r="A20" s="35" t="s">
        <v>41</v>
      </c>
    </row>
    <row r="21" spans="1:2">
      <c r="A21" t="s">
        <v>39</v>
      </c>
      <c r="B21">
        <f>'Sch.24,29,36,40 Customers'!G33</f>
        <v>10.441666666666666</v>
      </c>
    </row>
    <row r="22" spans="1:2">
      <c r="A22" t="s">
        <v>40</v>
      </c>
      <c r="B22">
        <f>'Sch.24,29,36,40 Customers'!G39</f>
        <v>679.99999999999989</v>
      </c>
    </row>
    <row r="23" spans="1:2">
      <c r="A23" s="35" t="s">
        <v>42</v>
      </c>
    </row>
    <row r="24" spans="1:2">
      <c r="A24" t="s">
        <v>39</v>
      </c>
      <c r="B24">
        <f>'Sch.24,29,36,40 Customers'!G34</f>
        <v>0</v>
      </c>
    </row>
    <row r="25" spans="1:2">
      <c r="A25" t="s">
        <v>40</v>
      </c>
      <c r="B25">
        <f>'Sch.24,29,36,40 Customers'!G40</f>
        <v>324.61666666666662</v>
      </c>
    </row>
    <row r="26" spans="1:2">
      <c r="A26" s="35" t="s">
        <v>43</v>
      </c>
    </row>
    <row r="27" spans="1:2">
      <c r="A27" t="s">
        <v>40</v>
      </c>
      <c r="B27">
        <f>'Sch.24,29,36,40 Customers'!G41</f>
        <v>4.6055555555555552</v>
      </c>
    </row>
    <row r="28" spans="1:2">
      <c r="A28" s="35" t="s">
        <v>46</v>
      </c>
    </row>
    <row r="29" spans="1:2">
      <c r="A29" s="35" t="s">
        <v>41</v>
      </c>
    </row>
    <row r="30" spans="1:2">
      <c r="A30" t="s">
        <v>39</v>
      </c>
      <c r="B30">
        <f>'Sch.24,29,36,40 Customers'!G45</f>
        <v>0</v>
      </c>
    </row>
    <row r="31" spans="1:2">
      <c r="A31" t="s">
        <v>40</v>
      </c>
      <c r="B31">
        <f>'Sch.24,29,36,40 Customers'!G51</f>
        <v>4.833333333333333</v>
      </c>
    </row>
    <row r="32" spans="1:2">
      <c r="A32" s="35" t="s">
        <v>45</v>
      </c>
    </row>
    <row r="33" spans="1:2">
      <c r="A33" t="s">
        <v>39</v>
      </c>
      <c r="B33">
        <f>'Sch.24,29,36,40 Customers'!G46</f>
        <v>0</v>
      </c>
    </row>
    <row r="34" spans="1:2">
      <c r="A34" t="s">
        <v>40</v>
      </c>
      <c r="B34">
        <f>'Sch.24,29,36,40 Customers'!G52</f>
        <v>5</v>
      </c>
    </row>
    <row r="35" spans="1:2">
      <c r="A35" s="35" t="s">
        <v>43</v>
      </c>
    </row>
    <row r="36" spans="1:2">
      <c r="A36" t="s">
        <v>40</v>
      </c>
      <c r="B36">
        <f>'Sch.24,29,36,40 Customers'!G53</f>
        <v>0</v>
      </c>
    </row>
    <row r="38" spans="1:2">
      <c r="A38" t="s">
        <v>47</v>
      </c>
    </row>
    <row r="39" spans="1:2">
      <c r="A39" s="35" t="s">
        <v>44</v>
      </c>
    </row>
    <row r="40" spans="1:2">
      <c r="A40" t="s">
        <v>28</v>
      </c>
      <c r="B40" s="36">
        <f>'Sch.24,29,36,40 Customers'!G55</f>
        <v>667.17906004130259</v>
      </c>
    </row>
    <row r="41" spans="1:2">
      <c r="A41" t="s">
        <v>29</v>
      </c>
      <c r="B41">
        <f>'Sch.24,29,36,40 Customers'!G61</f>
        <v>804.1870461182574</v>
      </c>
    </row>
    <row r="42" spans="1:2">
      <c r="A42" t="s">
        <v>30</v>
      </c>
      <c r="B42">
        <f>'Sch.24,29,36,40 Customers'!G56+'Sch.24,29,36,40 Customers'!G57</f>
        <v>336.6024694429002</v>
      </c>
    </row>
    <row r="43" spans="1:2">
      <c r="A43" t="s">
        <v>31</v>
      </c>
      <c r="B43">
        <f>'Sch.24,29,36,40 Customers'!G62+'Sch.24,29,36,40 Customers'!G63</f>
        <v>3181.3277689415427</v>
      </c>
    </row>
    <row r="44" spans="1:2">
      <c r="A44" s="35" t="s">
        <v>49</v>
      </c>
    </row>
    <row r="45" spans="1:2">
      <c r="A45" t="s">
        <v>33</v>
      </c>
      <c r="B45">
        <f>'Sch.24,29,36,40 Customers'!G58</f>
        <v>1</v>
      </c>
    </row>
    <row r="46" spans="1:2">
      <c r="A46" t="s">
        <v>34</v>
      </c>
      <c r="B46">
        <f>'Sch.24,29,36,40 Customers'!G64</f>
        <v>137.56713016786426</v>
      </c>
    </row>
    <row r="47" spans="1:2">
      <c r="A47" s="35" t="s">
        <v>48</v>
      </c>
    </row>
    <row r="48" spans="1:2">
      <c r="A48" t="s">
        <v>33</v>
      </c>
      <c r="B48">
        <f>'Sch.24,29,36,40 Customers'!G59</f>
        <v>0</v>
      </c>
    </row>
    <row r="49" spans="1:2">
      <c r="A49" t="s">
        <v>34</v>
      </c>
      <c r="B49">
        <f>'Sch.24,29,36,40 Customers'!G65</f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D4B8-C6F0-455B-9A76-01691D7F3716}">
  <sheetPr>
    <pageSetUpPr fitToPage="1"/>
  </sheetPr>
  <dimension ref="A1:Q115"/>
  <sheetViews>
    <sheetView showGridLines="0" view="pageBreakPreview" zoomScale="55" zoomScaleNormal="70" zoomScaleSheetLayoutView="55" workbookViewId="0">
      <pane ySplit="9" topLeftCell="A10" activePane="bottomLeft" state="frozen"/>
      <selection pane="bottomLeft" activeCell="B1" sqref="B1"/>
    </sheetView>
  </sheetViews>
  <sheetFormatPr defaultColWidth="8.7109375" defaultRowHeight="15.75"/>
  <cols>
    <col min="1" max="1" width="0.85546875" style="39" customWidth="1"/>
    <col min="2" max="2" width="13.7109375" style="39" bestFit="1" customWidth="1"/>
    <col min="3" max="3" width="30.5703125" style="39" bestFit="1" customWidth="1"/>
    <col min="4" max="16" width="16.42578125" style="39" customWidth="1"/>
    <col min="17" max="17" width="0.85546875" style="39" customWidth="1"/>
    <col min="18" max="28" width="16.42578125" style="39" customWidth="1"/>
    <col min="29" max="16384" width="8.7109375" style="39"/>
  </cols>
  <sheetData>
    <row r="1" spans="1:17" ht="15.75" customHeight="1">
      <c r="A1" s="37" t="s">
        <v>50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5.75" customHeight="1">
      <c r="A2" s="37" t="s">
        <v>51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0"/>
    </row>
    <row r="3" spans="1:17" ht="15.75" customHeight="1">
      <c r="A3" s="37" t="s">
        <v>52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40"/>
    </row>
    <row r="4" spans="1:17">
      <c r="A4" s="37" t="s">
        <v>53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40"/>
    </row>
    <row r="5" spans="1:17">
      <c r="A5" s="37"/>
      <c r="B5" s="37"/>
      <c r="C5" s="37"/>
      <c r="D5" s="37"/>
      <c r="E5" s="37"/>
      <c r="F5" s="41"/>
      <c r="G5" s="37"/>
      <c r="H5" s="37"/>
      <c r="I5" s="37"/>
      <c r="J5" s="37"/>
      <c r="K5" s="37"/>
      <c r="L5" s="37"/>
      <c r="M5" s="37"/>
      <c r="N5" s="37"/>
      <c r="O5" s="37"/>
      <c r="P5" s="37"/>
      <c r="Q5" s="42"/>
    </row>
    <row r="6" spans="1:17">
      <c r="B6" s="43"/>
      <c r="C6" s="43"/>
      <c r="D6" s="44"/>
      <c r="E6" s="45"/>
      <c r="F6" s="44"/>
      <c r="G6" s="46"/>
      <c r="H6" s="46"/>
      <c r="I6" s="45"/>
      <c r="J6" s="47" t="s">
        <v>54</v>
      </c>
      <c r="K6" s="48"/>
      <c r="L6" s="48"/>
      <c r="M6" s="48"/>
      <c r="N6" s="48"/>
      <c r="O6" s="48"/>
      <c r="P6" s="49"/>
      <c r="Q6" s="50"/>
    </row>
    <row r="7" spans="1:17">
      <c r="B7" s="51"/>
      <c r="C7" s="52"/>
      <c r="D7" s="53"/>
      <c r="E7" s="54"/>
      <c r="F7" s="55" t="s">
        <v>55</v>
      </c>
      <c r="G7" s="56"/>
      <c r="H7" s="56"/>
      <c r="I7" s="57"/>
      <c r="J7" s="58"/>
      <c r="K7" s="59" t="s">
        <v>56</v>
      </c>
      <c r="L7" s="56"/>
      <c r="M7" s="56"/>
      <c r="N7" s="60"/>
      <c r="O7" s="60"/>
      <c r="P7" s="61"/>
      <c r="Q7" s="37"/>
    </row>
    <row r="8" spans="1:17" ht="18.75">
      <c r="B8" s="51"/>
      <c r="C8" s="52"/>
      <c r="D8" s="62" t="s">
        <v>0</v>
      </c>
      <c r="E8" s="57"/>
      <c r="F8" s="63"/>
      <c r="G8" s="64" t="s">
        <v>56</v>
      </c>
      <c r="H8" s="49"/>
      <c r="I8" s="63"/>
      <c r="J8" s="63"/>
      <c r="K8" s="65"/>
      <c r="L8" s="66" t="s">
        <v>57</v>
      </c>
      <c r="M8" s="67"/>
      <c r="N8" s="68"/>
      <c r="O8" s="69"/>
      <c r="P8" s="61"/>
      <c r="Q8" s="70"/>
    </row>
    <row r="9" spans="1:17" ht="18.75">
      <c r="B9" s="71" t="s">
        <v>58</v>
      </c>
      <c r="C9" s="71" t="s">
        <v>59</v>
      </c>
      <c r="D9" s="72" t="s">
        <v>60</v>
      </c>
      <c r="E9" s="73" t="s">
        <v>61</v>
      </c>
      <c r="F9" s="73" t="s">
        <v>60</v>
      </c>
      <c r="G9" s="73" t="s">
        <v>62</v>
      </c>
      <c r="H9" s="73" t="s">
        <v>63</v>
      </c>
      <c r="I9" s="73" t="s">
        <v>61</v>
      </c>
      <c r="J9" s="74" t="s">
        <v>64</v>
      </c>
      <c r="K9" s="74" t="s">
        <v>65</v>
      </c>
      <c r="L9" s="74" t="s">
        <v>66</v>
      </c>
      <c r="M9" s="75" t="s">
        <v>63</v>
      </c>
      <c r="N9" s="76" t="s">
        <v>62</v>
      </c>
      <c r="O9" s="77" t="s">
        <v>67</v>
      </c>
      <c r="P9" s="76" t="s">
        <v>61</v>
      </c>
      <c r="Q9" s="70"/>
    </row>
    <row r="10" spans="1:17" ht="15.75" customHeight="1">
      <c r="B10" s="43"/>
      <c r="C10" s="78"/>
      <c r="D10" s="79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</row>
    <row r="11" spans="1:17" ht="15.75" customHeight="1">
      <c r="B11" s="51" t="s">
        <v>68</v>
      </c>
      <c r="C11" s="83" t="s">
        <v>69</v>
      </c>
      <c r="D11" s="84">
        <v>0</v>
      </c>
      <c r="E11" s="83">
        <v>0</v>
      </c>
      <c r="F11" s="85">
        <v>0</v>
      </c>
      <c r="G11" s="85">
        <v>0</v>
      </c>
      <c r="H11" s="85">
        <f>I11-G11-F11</f>
        <v>0</v>
      </c>
      <c r="I11" s="85">
        <v>0</v>
      </c>
      <c r="J11" s="85">
        <v>4868922.92</v>
      </c>
      <c r="K11" s="85">
        <v>-4868922.92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</row>
    <row r="12" spans="1:17" ht="15.75" customHeight="1">
      <c r="B12" s="51" t="s">
        <v>68</v>
      </c>
      <c r="C12" s="83" t="s">
        <v>70</v>
      </c>
      <c r="D12" s="84">
        <v>0</v>
      </c>
      <c r="E12" s="83">
        <v>0</v>
      </c>
      <c r="F12" s="85">
        <v>0</v>
      </c>
      <c r="G12" s="85">
        <v>0</v>
      </c>
      <c r="H12" s="85">
        <f t="shared" ref="H12:H26" si="0">I12-G12-F12</f>
        <v>0</v>
      </c>
      <c r="I12" s="85">
        <v>0</v>
      </c>
      <c r="J12" s="85">
        <v>357145.71</v>
      </c>
      <c r="K12" s="85">
        <v>-357145.71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</row>
    <row r="13" spans="1:17" ht="15.75" customHeight="1">
      <c r="B13" s="51" t="s">
        <v>68</v>
      </c>
      <c r="C13" s="83" t="s">
        <v>71</v>
      </c>
      <c r="D13" s="84">
        <v>0</v>
      </c>
      <c r="E13" s="83">
        <v>0</v>
      </c>
      <c r="F13" s="85">
        <v>0</v>
      </c>
      <c r="G13" s="85">
        <v>0</v>
      </c>
      <c r="H13" s="85">
        <f t="shared" si="0"/>
        <v>0</v>
      </c>
      <c r="I13" s="85">
        <v>0</v>
      </c>
      <c r="J13" s="85">
        <v>-239412.93</v>
      </c>
      <c r="K13" s="85">
        <v>239412.93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</row>
    <row r="14" spans="1:17" ht="15.75" customHeight="1">
      <c r="B14" s="51" t="s">
        <v>68</v>
      </c>
      <c r="C14" s="83" t="s">
        <v>72</v>
      </c>
      <c r="D14" s="84">
        <v>0</v>
      </c>
      <c r="E14" s="83">
        <v>0</v>
      </c>
      <c r="F14" s="85">
        <v>0</v>
      </c>
      <c r="G14" s="85">
        <v>0</v>
      </c>
      <c r="H14" s="85">
        <f t="shared" si="0"/>
        <v>0</v>
      </c>
      <c r="I14" s="85">
        <v>0</v>
      </c>
      <c r="J14" s="85">
        <v>5647775.6699999999</v>
      </c>
      <c r="K14" s="85">
        <v>-5647775.6699999999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</row>
    <row r="15" spans="1:17" ht="15.75" customHeight="1">
      <c r="B15" s="51" t="s">
        <v>68</v>
      </c>
      <c r="C15" s="83" t="s">
        <v>73</v>
      </c>
      <c r="D15" s="84">
        <v>0</v>
      </c>
      <c r="E15" s="83">
        <v>0</v>
      </c>
      <c r="F15" s="85">
        <v>0</v>
      </c>
      <c r="G15" s="85">
        <v>0</v>
      </c>
      <c r="H15" s="85">
        <f t="shared" si="0"/>
        <v>0</v>
      </c>
      <c r="I15" s="85">
        <v>0</v>
      </c>
      <c r="J15" s="85">
        <v>854934.48</v>
      </c>
      <c r="K15" s="85">
        <v>-854934.48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</row>
    <row r="16" spans="1:17" ht="15.75" customHeight="1">
      <c r="B16" s="51" t="s">
        <v>68</v>
      </c>
      <c r="C16" s="83" t="s">
        <v>74</v>
      </c>
      <c r="D16" s="84">
        <v>0</v>
      </c>
      <c r="E16" s="83">
        <v>0</v>
      </c>
      <c r="F16" s="85">
        <v>0</v>
      </c>
      <c r="G16" s="85">
        <v>0</v>
      </c>
      <c r="H16" s="85">
        <f t="shared" si="0"/>
        <v>0</v>
      </c>
      <c r="I16" s="85">
        <v>0</v>
      </c>
      <c r="J16" s="85">
        <v>50185.9</v>
      </c>
      <c r="K16" s="85">
        <v>-50185.9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</row>
    <row r="17" spans="2:17" ht="15.75" customHeight="1">
      <c r="B17" s="51" t="s">
        <v>68</v>
      </c>
      <c r="C17" s="83" t="s">
        <v>75</v>
      </c>
      <c r="D17" s="84">
        <v>0</v>
      </c>
      <c r="E17" s="83">
        <v>0</v>
      </c>
      <c r="F17" s="85">
        <v>0</v>
      </c>
      <c r="G17" s="85">
        <v>0</v>
      </c>
      <c r="H17" s="85">
        <f t="shared" si="0"/>
        <v>0</v>
      </c>
      <c r="I17" s="85">
        <v>0</v>
      </c>
      <c r="J17" s="85">
        <v>-2298133.9500000002</v>
      </c>
      <c r="K17" s="85">
        <v>2298133.9500000002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</row>
    <row r="18" spans="2:17" ht="15.75" customHeight="1">
      <c r="B18" s="51" t="s">
        <v>68</v>
      </c>
      <c r="C18" s="83" t="s">
        <v>76</v>
      </c>
      <c r="D18" s="84">
        <v>0</v>
      </c>
      <c r="E18" s="83">
        <v>0</v>
      </c>
      <c r="F18" s="85">
        <v>0</v>
      </c>
      <c r="G18" s="85">
        <v>0</v>
      </c>
      <c r="H18" s="85">
        <f t="shared" si="0"/>
        <v>0</v>
      </c>
      <c r="I18" s="85">
        <v>0</v>
      </c>
      <c r="J18" s="85">
        <v>481076.4</v>
      </c>
      <c r="K18" s="85">
        <v>0</v>
      </c>
      <c r="L18" s="85">
        <v>-481076.4</v>
      </c>
      <c r="M18" s="85">
        <v>0</v>
      </c>
      <c r="N18" s="85">
        <v>0</v>
      </c>
      <c r="O18" s="85">
        <v>0</v>
      </c>
      <c r="P18" s="85">
        <v>0</v>
      </c>
    </row>
    <row r="19" spans="2:17" ht="15.75" customHeight="1">
      <c r="B19" s="51" t="s">
        <v>68</v>
      </c>
      <c r="C19" s="84" t="s">
        <v>77</v>
      </c>
      <c r="D19" s="84">
        <v>0</v>
      </c>
      <c r="E19" s="83">
        <v>0</v>
      </c>
      <c r="F19" s="85">
        <v>14061000</v>
      </c>
      <c r="G19" s="85">
        <v>0</v>
      </c>
      <c r="H19" s="85">
        <f t="shared" si="0"/>
        <v>-14061000</v>
      </c>
      <c r="I19" s="85">
        <v>0</v>
      </c>
      <c r="J19" s="85">
        <v>5764000</v>
      </c>
      <c r="K19" s="85">
        <v>0</v>
      </c>
      <c r="L19" s="85">
        <v>0</v>
      </c>
      <c r="M19" s="85">
        <v>0</v>
      </c>
      <c r="N19" s="85">
        <v>0</v>
      </c>
      <c r="O19" s="85">
        <v>-5764000</v>
      </c>
      <c r="P19" s="85">
        <v>0</v>
      </c>
    </row>
    <row r="20" spans="2:17" ht="15.75" customHeight="1">
      <c r="B20" s="51" t="s">
        <v>68</v>
      </c>
      <c r="C20" s="86" t="s">
        <v>78</v>
      </c>
      <c r="D20" s="84">
        <v>967.33333333333337</v>
      </c>
      <c r="E20" s="83">
        <v>967.33333333333337</v>
      </c>
      <c r="F20" s="85">
        <v>875642</v>
      </c>
      <c r="G20" s="85">
        <v>0</v>
      </c>
      <c r="H20" s="85">
        <f t="shared" si="0"/>
        <v>9176.8293999613961</v>
      </c>
      <c r="I20" s="85">
        <v>884818.8293999614</v>
      </c>
      <c r="J20" s="85">
        <v>92877.930000000008</v>
      </c>
      <c r="K20" s="85">
        <v>0</v>
      </c>
      <c r="L20" s="85">
        <v>2223.31</v>
      </c>
      <c r="M20" s="85">
        <v>549.87670050297982</v>
      </c>
      <c r="N20" s="85">
        <v>0</v>
      </c>
      <c r="O20" s="85">
        <v>12379.289614541774</v>
      </c>
      <c r="P20" s="85">
        <v>108030.40631504476</v>
      </c>
    </row>
    <row r="21" spans="2:17" ht="15.75" customHeight="1">
      <c r="B21" s="51" t="s">
        <v>68</v>
      </c>
      <c r="C21" s="86" t="s">
        <v>79</v>
      </c>
      <c r="D21" s="84">
        <v>110959.08333333333</v>
      </c>
      <c r="E21" s="83">
        <v>110741.69655913977</v>
      </c>
      <c r="F21" s="85">
        <v>1637047248</v>
      </c>
      <c r="G21" s="85">
        <v>-19485564.170899998</v>
      </c>
      <c r="H21" s="85">
        <f t="shared" si="0"/>
        <v>13905276.009183884</v>
      </c>
      <c r="I21" s="85">
        <v>1631466959.8382838</v>
      </c>
      <c r="J21" s="85">
        <v>142069618.81</v>
      </c>
      <c r="K21" s="85">
        <v>0</v>
      </c>
      <c r="L21" s="85">
        <v>15502951.789999999</v>
      </c>
      <c r="M21" s="85">
        <v>-799560.70216000266</v>
      </c>
      <c r="N21" s="85">
        <v>-2080953.9801362143</v>
      </c>
      <c r="O21" s="85">
        <v>21379698.941882573</v>
      </c>
      <c r="P21" s="85">
        <v>176071754.85958636</v>
      </c>
    </row>
    <row r="22" spans="2:17" ht="15.75" customHeight="1">
      <c r="B22" s="51" t="s">
        <v>68</v>
      </c>
      <c r="C22" s="86" t="s">
        <v>9</v>
      </c>
      <c r="D22" s="84">
        <v>3501.75</v>
      </c>
      <c r="E22" s="83">
        <v>3498.2472222222223</v>
      </c>
      <c r="F22" s="85">
        <v>21583435</v>
      </c>
      <c r="G22" s="85">
        <v>0</v>
      </c>
      <c r="H22" s="85">
        <f t="shared" si="0"/>
        <v>205905.39749793708</v>
      </c>
      <c r="I22" s="85">
        <v>21789340.397497937</v>
      </c>
      <c r="J22" s="85">
        <v>2409810.13</v>
      </c>
      <c r="K22" s="85">
        <v>0</v>
      </c>
      <c r="L22" s="85">
        <v>199250.93</v>
      </c>
      <c r="M22" s="85">
        <v>-30632.634600000005</v>
      </c>
      <c r="N22" s="85">
        <v>0</v>
      </c>
      <c r="O22" s="85">
        <v>306333.88099420228</v>
      </c>
      <c r="P22" s="85">
        <v>2884762.3063942022</v>
      </c>
    </row>
    <row r="23" spans="2:17" ht="15.75" customHeight="1">
      <c r="B23" s="51" t="s">
        <v>68</v>
      </c>
      <c r="C23" s="86" t="s">
        <v>21</v>
      </c>
      <c r="D23" s="84">
        <v>4.416666666666667</v>
      </c>
      <c r="E23" s="83">
        <v>3.8333333333333335</v>
      </c>
      <c r="F23" s="85">
        <v>2291100</v>
      </c>
      <c r="G23" s="85">
        <v>0</v>
      </c>
      <c r="H23" s="85">
        <f t="shared" si="0"/>
        <v>19614.354827860836</v>
      </c>
      <c r="I23" s="85">
        <v>2310714.3548278608</v>
      </c>
      <c r="J23" s="85">
        <v>165869.12</v>
      </c>
      <c r="K23" s="85">
        <v>0</v>
      </c>
      <c r="L23" s="85">
        <v>18017.96</v>
      </c>
      <c r="M23" s="85">
        <v>839.37288000000081</v>
      </c>
      <c r="N23" s="85">
        <v>0</v>
      </c>
      <c r="O23" s="85">
        <v>27747.898404491221</v>
      </c>
      <c r="P23" s="85">
        <v>212474.35128449122</v>
      </c>
    </row>
    <row r="24" spans="2:17" ht="15.75" customHeight="1">
      <c r="B24" s="51" t="s">
        <v>68</v>
      </c>
      <c r="C24" s="87" t="s">
        <v>80</v>
      </c>
      <c r="D24" s="84">
        <v>0</v>
      </c>
      <c r="E24" s="83">
        <v>0</v>
      </c>
      <c r="F24" s="85">
        <v>0</v>
      </c>
      <c r="G24" s="85">
        <v>0</v>
      </c>
      <c r="H24" s="85">
        <f t="shared" si="0"/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-256071</v>
      </c>
      <c r="P24" s="85">
        <v>-256071</v>
      </c>
    </row>
    <row r="25" spans="2:17" ht="15.75" customHeight="1">
      <c r="B25" s="51" t="s">
        <v>68</v>
      </c>
      <c r="C25" s="87" t="s">
        <v>81</v>
      </c>
      <c r="D25" s="84">
        <v>0</v>
      </c>
      <c r="E25" s="83">
        <v>0</v>
      </c>
      <c r="F25" s="85">
        <v>0</v>
      </c>
      <c r="G25" s="85">
        <v>0</v>
      </c>
      <c r="H25" s="85">
        <f t="shared" si="0"/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-231776.5</v>
      </c>
      <c r="P25" s="85">
        <v>-231776.5</v>
      </c>
    </row>
    <row r="26" spans="2:17" ht="15.75" customHeight="1">
      <c r="B26" s="51" t="s">
        <v>68</v>
      </c>
      <c r="C26" s="88" t="s">
        <v>82</v>
      </c>
      <c r="D26" s="84">
        <v>0</v>
      </c>
      <c r="E26" s="83">
        <v>0</v>
      </c>
      <c r="F26" s="85">
        <v>0</v>
      </c>
      <c r="G26" s="85">
        <v>0</v>
      </c>
      <c r="H26" s="85">
        <f t="shared" si="0"/>
        <v>0</v>
      </c>
      <c r="I26" s="85">
        <v>0</v>
      </c>
      <c r="J26" s="85">
        <v>1155.94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1155.94</v>
      </c>
    </row>
    <row r="27" spans="2:17" ht="15.75" customHeight="1">
      <c r="B27" s="89" t="s">
        <v>68</v>
      </c>
      <c r="C27" s="90" t="s">
        <v>83</v>
      </c>
      <c r="D27" s="91">
        <f t="shared" ref="D27:P27" si="1">SUM(D11:D26)</f>
        <v>115432.58333333333</v>
      </c>
      <c r="E27" s="91">
        <f t="shared" si="1"/>
        <v>115211.11044802866</v>
      </c>
      <c r="F27" s="91">
        <f t="shared" si="1"/>
        <v>1675858425</v>
      </c>
      <c r="G27" s="91">
        <f t="shared" si="1"/>
        <v>-19485564.170899998</v>
      </c>
      <c r="H27" s="91">
        <f t="shared" si="1"/>
        <v>78972.590909643564</v>
      </c>
      <c r="I27" s="91">
        <f t="shared" si="1"/>
        <v>1656451833.4200096</v>
      </c>
      <c r="J27" s="91">
        <f t="shared" si="1"/>
        <v>160225826.13</v>
      </c>
      <c r="K27" s="91">
        <f t="shared" si="1"/>
        <v>-9241417.8000000007</v>
      </c>
      <c r="L27" s="91">
        <f t="shared" si="1"/>
        <v>15241367.59</v>
      </c>
      <c r="M27" s="91">
        <f t="shared" si="1"/>
        <v>-828804.08717949968</v>
      </c>
      <c r="N27" s="91">
        <f t="shared" si="1"/>
        <v>-2080953.9801362143</v>
      </c>
      <c r="O27" s="91">
        <f t="shared" si="1"/>
        <v>15474312.510895809</v>
      </c>
      <c r="P27" s="91">
        <f t="shared" si="1"/>
        <v>178790330.36358011</v>
      </c>
    </row>
    <row r="28" spans="2:17" ht="15.75" customHeight="1">
      <c r="B28" s="51"/>
      <c r="C28" s="92"/>
      <c r="D28" s="93"/>
      <c r="E28" s="9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95"/>
    </row>
    <row r="29" spans="2:17" ht="15.75" customHeight="1">
      <c r="B29" s="51" t="s">
        <v>84</v>
      </c>
      <c r="C29" s="83" t="s">
        <v>69</v>
      </c>
      <c r="D29" s="84">
        <v>0</v>
      </c>
      <c r="E29" s="83">
        <v>0</v>
      </c>
      <c r="F29" s="85">
        <v>0</v>
      </c>
      <c r="G29" s="85">
        <v>0</v>
      </c>
      <c r="H29" s="85">
        <f>I29-G29-F29</f>
        <v>0</v>
      </c>
      <c r="I29" s="85">
        <v>0</v>
      </c>
      <c r="J29" s="85">
        <v>-1085030.27</v>
      </c>
      <c r="K29" s="85">
        <v>1085030.27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</row>
    <row r="30" spans="2:17" ht="15.75" customHeight="1">
      <c r="B30" s="51" t="s">
        <v>84</v>
      </c>
      <c r="C30" s="83" t="s">
        <v>70</v>
      </c>
      <c r="D30" s="84">
        <v>0</v>
      </c>
      <c r="E30" s="83">
        <v>0</v>
      </c>
      <c r="F30" s="85">
        <v>0</v>
      </c>
      <c r="G30" s="85">
        <v>0</v>
      </c>
      <c r="H30" s="85">
        <f t="shared" ref="H30:H44" si="2">I30-G30-F30</f>
        <v>0</v>
      </c>
      <c r="I30" s="85">
        <v>0</v>
      </c>
      <c r="J30" s="85">
        <v>30424.7</v>
      </c>
      <c r="K30" s="85">
        <v>-30424.7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</row>
    <row r="31" spans="2:17" ht="15.75" customHeight="1">
      <c r="B31" s="51" t="s">
        <v>84</v>
      </c>
      <c r="C31" s="83" t="s">
        <v>72</v>
      </c>
      <c r="D31" s="84">
        <v>0</v>
      </c>
      <c r="E31" s="83">
        <v>0</v>
      </c>
      <c r="F31" s="85">
        <v>0</v>
      </c>
      <c r="G31" s="85">
        <v>0</v>
      </c>
      <c r="H31" s="85">
        <f t="shared" si="2"/>
        <v>0</v>
      </c>
      <c r="I31" s="85">
        <v>0</v>
      </c>
      <c r="J31" s="85">
        <v>4534087.8899999997</v>
      </c>
      <c r="K31" s="85">
        <v>-4534087.8899999997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</row>
    <row r="32" spans="2:17" ht="15.75" customHeight="1">
      <c r="B32" s="51" t="s">
        <v>84</v>
      </c>
      <c r="C32" s="83" t="s">
        <v>73</v>
      </c>
      <c r="D32" s="84">
        <v>0</v>
      </c>
      <c r="E32" s="83">
        <v>0</v>
      </c>
      <c r="F32" s="85">
        <v>0</v>
      </c>
      <c r="G32" s="85">
        <v>0</v>
      </c>
      <c r="H32" s="85">
        <f t="shared" si="2"/>
        <v>0</v>
      </c>
      <c r="I32" s="85">
        <v>0</v>
      </c>
      <c r="J32" s="85">
        <v>789363.18</v>
      </c>
      <c r="K32" s="85">
        <v>-789363.18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</row>
    <row r="33" spans="2:16" ht="15.75" customHeight="1">
      <c r="B33" s="51" t="s">
        <v>84</v>
      </c>
      <c r="C33" s="83" t="s">
        <v>74</v>
      </c>
      <c r="D33" s="84">
        <v>0</v>
      </c>
      <c r="E33" s="83">
        <v>0</v>
      </c>
      <c r="F33" s="85">
        <v>0</v>
      </c>
      <c r="G33" s="85">
        <v>0</v>
      </c>
      <c r="H33" s="85">
        <f t="shared" si="2"/>
        <v>0</v>
      </c>
      <c r="I33" s="85">
        <v>0</v>
      </c>
      <c r="J33" s="85">
        <v>44874.79</v>
      </c>
      <c r="K33" s="85">
        <v>-44874.79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</row>
    <row r="34" spans="2:16" ht="15.75" customHeight="1">
      <c r="B34" s="51" t="s">
        <v>84</v>
      </c>
      <c r="C34" s="83" t="s">
        <v>75</v>
      </c>
      <c r="D34" s="84">
        <v>0</v>
      </c>
      <c r="E34" s="83">
        <v>0</v>
      </c>
      <c r="F34" s="85">
        <v>0</v>
      </c>
      <c r="G34" s="85">
        <v>0</v>
      </c>
      <c r="H34" s="85">
        <f t="shared" si="2"/>
        <v>0</v>
      </c>
      <c r="I34" s="85">
        <v>0</v>
      </c>
      <c r="J34" s="85">
        <v>-271170.24</v>
      </c>
      <c r="K34" s="85">
        <v>271170.24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5.75" customHeight="1">
      <c r="B35" s="51" t="s">
        <v>84</v>
      </c>
      <c r="C35" s="83" t="s">
        <v>76</v>
      </c>
      <c r="D35" s="84">
        <v>0</v>
      </c>
      <c r="E35" s="83">
        <v>0</v>
      </c>
      <c r="F35" s="85">
        <v>0</v>
      </c>
      <c r="G35" s="85">
        <v>0</v>
      </c>
      <c r="H35" s="85">
        <f t="shared" si="2"/>
        <v>0</v>
      </c>
      <c r="I35" s="85">
        <v>0</v>
      </c>
      <c r="J35" s="85">
        <v>9184.99</v>
      </c>
      <c r="K35" s="85">
        <v>0</v>
      </c>
      <c r="L35" s="85">
        <v>-9184.99</v>
      </c>
      <c r="M35" s="85">
        <v>0</v>
      </c>
      <c r="N35" s="85">
        <v>0</v>
      </c>
      <c r="O35" s="85">
        <v>0</v>
      </c>
      <c r="P35" s="85">
        <v>0</v>
      </c>
    </row>
    <row r="36" spans="2:16" ht="15.75" customHeight="1">
      <c r="B36" s="51" t="s">
        <v>84</v>
      </c>
      <c r="C36" s="84" t="s">
        <v>77</v>
      </c>
      <c r="D36" s="84">
        <v>0</v>
      </c>
      <c r="E36" s="83">
        <v>0</v>
      </c>
      <c r="F36" s="85">
        <v>10073000</v>
      </c>
      <c r="G36" s="85">
        <v>0</v>
      </c>
      <c r="H36" s="85">
        <f t="shared" si="2"/>
        <v>-10073000</v>
      </c>
      <c r="I36" s="85">
        <v>0</v>
      </c>
      <c r="J36" s="85">
        <v>2041000</v>
      </c>
      <c r="K36" s="85">
        <v>0</v>
      </c>
      <c r="L36" s="85">
        <v>0</v>
      </c>
      <c r="M36" s="85">
        <v>0</v>
      </c>
      <c r="N36" s="85">
        <v>0</v>
      </c>
      <c r="O36" s="85">
        <v>-2041000</v>
      </c>
      <c r="P36" s="85">
        <v>0</v>
      </c>
    </row>
    <row r="37" spans="2:16" ht="15.75" customHeight="1">
      <c r="B37" s="51" t="s">
        <v>84</v>
      </c>
      <c r="C37" s="86" t="s">
        <v>78</v>
      </c>
      <c r="D37" s="84">
        <v>1190.9166666666667</v>
      </c>
      <c r="E37" s="83">
        <v>1190.9166666666667</v>
      </c>
      <c r="F37" s="85">
        <v>1841785</v>
      </c>
      <c r="G37" s="85">
        <v>0</v>
      </c>
      <c r="H37" s="85">
        <f t="shared" si="2"/>
        <v>7355.4231953695416</v>
      </c>
      <c r="I37" s="85">
        <v>1849140.4231953695</v>
      </c>
      <c r="J37" s="85">
        <v>156208.76</v>
      </c>
      <c r="K37" s="85">
        <v>0</v>
      </c>
      <c r="L37" s="85">
        <v>1217.43</v>
      </c>
      <c r="M37" s="85">
        <v>739.09446605734399</v>
      </c>
      <c r="N37" s="85">
        <v>0</v>
      </c>
      <c r="O37" s="85">
        <v>19282.887553949717</v>
      </c>
      <c r="P37" s="85">
        <v>177448.17202000707</v>
      </c>
    </row>
    <row r="38" spans="2:16" ht="15.75" customHeight="1">
      <c r="B38" s="51" t="s">
        <v>84</v>
      </c>
      <c r="C38" s="86" t="s">
        <v>9</v>
      </c>
      <c r="D38" s="84">
        <v>16738.333333333332</v>
      </c>
      <c r="E38" s="83">
        <v>16907.901369863011</v>
      </c>
      <c r="F38" s="85">
        <v>509089942</v>
      </c>
      <c r="G38" s="85">
        <v>-858022.95925769093</v>
      </c>
      <c r="H38" s="85">
        <f t="shared" si="2"/>
        <v>2531192.2603287101</v>
      </c>
      <c r="I38" s="85">
        <v>510763111.30107105</v>
      </c>
      <c r="J38" s="85">
        <v>48599864.07</v>
      </c>
      <c r="K38" s="85">
        <v>0</v>
      </c>
      <c r="L38" s="85">
        <v>258298.80999999997</v>
      </c>
      <c r="M38" s="85">
        <v>-715075.40416127024</v>
      </c>
      <c r="N38" s="85">
        <v>-69725.541098391186</v>
      </c>
      <c r="O38" s="85">
        <v>5413990.8830746524</v>
      </c>
      <c r="P38" s="85">
        <v>53487352.817814991</v>
      </c>
    </row>
    <row r="39" spans="2:16" ht="15.75" customHeight="1">
      <c r="B39" s="51" t="s">
        <v>84</v>
      </c>
      <c r="C39" s="86" t="s">
        <v>21</v>
      </c>
      <c r="D39" s="84">
        <v>973.75</v>
      </c>
      <c r="E39" s="83">
        <v>971.03888888888889</v>
      </c>
      <c r="F39" s="85">
        <v>836855092</v>
      </c>
      <c r="G39" s="85">
        <v>-127447.37919797213</v>
      </c>
      <c r="H39" s="85">
        <f t="shared" si="2"/>
        <v>5492733.4147775173</v>
      </c>
      <c r="I39" s="85">
        <v>842220378.03557956</v>
      </c>
      <c r="J39" s="85">
        <v>66763710.619999997</v>
      </c>
      <c r="K39" s="85">
        <v>0</v>
      </c>
      <c r="L39" s="85">
        <v>386437.13</v>
      </c>
      <c r="M39" s="85">
        <v>263226.35618000012</v>
      </c>
      <c r="N39" s="85">
        <v>-7224.5542701902741</v>
      </c>
      <c r="O39" s="85">
        <v>8747515.175741611</v>
      </c>
      <c r="P39" s="85">
        <v>76153664.727651417</v>
      </c>
    </row>
    <row r="40" spans="2:16" ht="15.75" customHeight="1">
      <c r="B40" s="51" t="s">
        <v>84</v>
      </c>
      <c r="C40" s="86" t="s">
        <v>85</v>
      </c>
      <c r="D40" s="84">
        <v>37.5</v>
      </c>
      <c r="E40" s="83">
        <v>37.444444444444443</v>
      </c>
      <c r="F40" s="85">
        <v>174870280</v>
      </c>
      <c r="G40" s="85">
        <v>-223992.30364433755</v>
      </c>
      <c r="H40" s="85">
        <f t="shared" si="2"/>
        <v>1374885.2425872386</v>
      </c>
      <c r="I40" s="85">
        <v>176021172.93894291</v>
      </c>
      <c r="J40" s="85">
        <v>13160322.98</v>
      </c>
      <c r="K40" s="85">
        <v>0</v>
      </c>
      <c r="L40" s="85">
        <v>0</v>
      </c>
      <c r="M40" s="85">
        <v>43415.567280000134</v>
      </c>
      <c r="N40" s="85">
        <v>-12376.945380394933</v>
      </c>
      <c r="O40" s="85">
        <v>1844398.3204851167</v>
      </c>
      <c r="P40" s="85">
        <v>15035759.922384722</v>
      </c>
    </row>
    <row r="41" spans="2:16" ht="15.75" customHeight="1">
      <c r="B41" s="51" t="s">
        <v>84</v>
      </c>
      <c r="C41" s="86" t="s">
        <v>86</v>
      </c>
      <c r="D41" s="84">
        <v>25.5</v>
      </c>
      <c r="E41" s="83">
        <v>25.575035561877666</v>
      </c>
      <c r="F41" s="85">
        <v>312417</v>
      </c>
      <c r="G41" s="85">
        <v>0</v>
      </c>
      <c r="H41" s="85">
        <f t="shared" si="2"/>
        <v>2066.408096320054</v>
      </c>
      <c r="I41" s="85">
        <v>314483.40809632005</v>
      </c>
      <c r="J41" s="85">
        <v>17642.8</v>
      </c>
      <c r="K41" s="85">
        <v>0</v>
      </c>
      <c r="L41" s="85">
        <v>0</v>
      </c>
      <c r="M41" s="85">
        <v>341.5608699999998</v>
      </c>
      <c r="N41" s="85">
        <v>0</v>
      </c>
      <c r="O41" s="85">
        <v>3287.091933859037</v>
      </c>
      <c r="P41" s="85">
        <v>21271.452803859036</v>
      </c>
    </row>
    <row r="42" spans="2:16" ht="15.75" customHeight="1">
      <c r="B42" s="51" t="s">
        <v>84</v>
      </c>
      <c r="C42" s="87" t="s">
        <v>80</v>
      </c>
      <c r="D42" s="84">
        <v>0</v>
      </c>
      <c r="E42" s="83">
        <v>0</v>
      </c>
      <c r="F42" s="85">
        <v>0</v>
      </c>
      <c r="G42" s="85">
        <v>0</v>
      </c>
      <c r="H42" s="85">
        <f t="shared" si="2"/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-31087</v>
      </c>
      <c r="P42" s="85">
        <v>-31087</v>
      </c>
    </row>
    <row r="43" spans="2:16" ht="15.75" customHeight="1">
      <c r="B43" s="51" t="s">
        <v>84</v>
      </c>
      <c r="C43" s="87" t="s">
        <v>81</v>
      </c>
      <c r="D43" s="84">
        <v>0</v>
      </c>
      <c r="E43" s="83">
        <v>0</v>
      </c>
      <c r="F43" s="85">
        <v>0</v>
      </c>
      <c r="G43" s="85">
        <v>0</v>
      </c>
      <c r="H43" s="85">
        <f t="shared" si="2"/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-28762</v>
      </c>
      <c r="P43" s="85">
        <v>-28762</v>
      </c>
    </row>
    <row r="44" spans="2:16" ht="15.75" customHeight="1">
      <c r="B44" s="51" t="s">
        <v>84</v>
      </c>
      <c r="C44" s="88" t="s">
        <v>82</v>
      </c>
      <c r="D44" s="84">
        <v>0</v>
      </c>
      <c r="E44" s="83">
        <v>0</v>
      </c>
      <c r="F44" s="85">
        <v>0</v>
      </c>
      <c r="G44" s="85">
        <v>0</v>
      </c>
      <c r="H44" s="85">
        <f t="shared" si="2"/>
        <v>0</v>
      </c>
      <c r="I44" s="85">
        <v>0</v>
      </c>
      <c r="J44" s="85">
        <v>473089.67000000004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473089.67000000004</v>
      </c>
    </row>
    <row r="45" spans="2:16" ht="15.75" customHeight="1">
      <c r="B45" s="89" t="s">
        <v>84</v>
      </c>
      <c r="C45" s="90" t="s">
        <v>83</v>
      </c>
      <c r="D45" s="91">
        <f t="shared" ref="D45:P45" si="3">SUM(D29:D44)</f>
        <v>18966</v>
      </c>
      <c r="E45" s="91">
        <f t="shared" si="3"/>
        <v>19132.87640542489</v>
      </c>
      <c r="F45" s="91">
        <f t="shared" si="3"/>
        <v>1533042516</v>
      </c>
      <c r="G45" s="91">
        <f t="shared" si="3"/>
        <v>-1209462.6421000005</v>
      </c>
      <c r="H45" s="91">
        <f t="shared" si="3"/>
        <v>-664767.25101484451</v>
      </c>
      <c r="I45" s="91">
        <f t="shared" si="3"/>
        <v>1531168286.1068852</v>
      </c>
      <c r="J45" s="91">
        <f t="shared" si="3"/>
        <v>135263573.94</v>
      </c>
      <c r="K45" s="91">
        <f t="shared" si="3"/>
        <v>-4042550.0499999989</v>
      </c>
      <c r="L45" s="91">
        <f t="shared" si="3"/>
        <v>636768.38</v>
      </c>
      <c r="M45" s="91">
        <f t="shared" si="3"/>
        <v>-407352.82536521263</v>
      </c>
      <c r="N45" s="91">
        <f t="shared" si="3"/>
        <v>-89327.040748976389</v>
      </c>
      <c r="O45" s="91">
        <f t="shared" si="3"/>
        <v>13927625.358789191</v>
      </c>
      <c r="P45" s="91">
        <f t="shared" si="3"/>
        <v>145288737.76267496</v>
      </c>
    </row>
    <row r="46" spans="2:16" ht="15.75" customHeight="1">
      <c r="B46" s="43"/>
      <c r="C46" s="92"/>
      <c r="D46" s="93"/>
      <c r="E46" s="9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2:16" ht="15.75" customHeight="1">
      <c r="B47" s="51" t="s">
        <v>87</v>
      </c>
      <c r="C47" s="83" t="s">
        <v>69</v>
      </c>
      <c r="D47" s="84">
        <v>0</v>
      </c>
      <c r="E47" s="83">
        <v>0</v>
      </c>
      <c r="F47" s="85">
        <v>0</v>
      </c>
      <c r="G47" s="85">
        <v>0</v>
      </c>
      <c r="H47" s="85">
        <f>I47-G47-F47</f>
        <v>0</v>
      </c>
      <c r="I47" s="85">
        <v>0</v>
      </c>
      <c r="J47" s="85">
        <v>17513.25</v>
      </c>
      <c r="K47" s="85">
        <v>-17513.25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</row>
    <row r="48" spans="2:16" ht="15.75" customHeight="1">
      <c r="B48" s="51" t="s">
        <v>87</v>
      </c>
      <c r="C48" s="83" t="s">
        <v>70</v>
      </c>
      <c r="D48" s="84">
        <v>0</v>
      </c>
      <c r="E48" s="83">
        <v>0</v>
      </c>
      <c r="F48" s="85">
        <v>0</v>
      </c>
      <c r="G48" s="85">
        <v>0</v>
      </c>
      <c r="H48" s="85">
        <f t="shared" ref="H48:H63" si="4">I48-G48-F48</f>
        <v>0</v>
      </c>
      <c r="I48" s="85">
        <v>0</v>
      </c>
      <c r="J48" s="85">
        <v>26.44</v>
      </c>
      <c r="K48" s="85">
        <v>-26.44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</row>
    <row r="49" spans="2:16" ht="15.75" customHeight="1">
      <c r="B49" s="51" t="s">
        <v>87</v>
      </c>
      <c r="C49" s="83" t="s">
        <v>72</v>
      </c>
      <c r="D49" s="84">
        <v>0</v>
      </c>
      <c r="E49" s="83">
        <v>0</v>
      </c>
      <c r="F49" s="85">
        <v>0</v>
      </c>
      <c r="G49" s="85">
        <v>0</v>
      </c>
      <c r="H49" s="85">
        <f t="shared" si="4"/>
        <v>0</v>
      </c>
      <c r="I49" s="85">
        <v>0</v>
      </c>
      <c r="J49" s="85">
        <v>2206257.17</v>
      </c>
      <c r="K49" s="85">
        <v>-2206257.17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</row>
    <row r="50" spans="2:16" ht="15.75" customHeight="1">
      <c r="B50" s="51" t="s">
        <v>87</v>
      </c>
      <c r="C50" s="83" t="s">
        <v>73</v>
      </c>
      <c r="D50" s="84">
        <v>0</v>
      </c>
      <c r="E50" s="83">
        <v>0</v>
      </c>
      <c r="F50" s="85">
        <v>0</v>
      </c>
      <c r="G50" s="85">
        <v>0</v>
      </c>
      <c r="H50" s="85">
        <f t="shared" si="4"/>
        <v>0</v>
      </c>
      <c r="I50" s="85">
        <v>0</v>
      </c>
      <c r="J50" s="85">
        <v>324830.88</v>
      </c>
      <c r="K50" s="85">
        <v>-324830.88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</row>
    <row r="51" spans="2:16" ht="15.75" customHeight="1">
      <c r="B51" s="51" t="s">
        <v>87</v>
      </c>
      <c r="C51" s="83" t="s">
        <v>74</v>
      </c>
      <c r="D51" s="84">
        <v>0</v>
      </c>
      <c r="E51" s="83">
        <v>0</v>
      </c>
      <c r="F51" s="85">
        <v>0</v>
      </c>
      <c r="G51" s="85">
        <v>0</v>
      </c>
      <c r="H51" s="85">
        <f t="shared" si="4"/>
        <v>0</v>
      </c>
      <c r="I51" s="85">
        <v>0</v>
      </c>
      <c r="J51" s="85">
        <v>20010.68</v>
      </c>
      <c r="K51" s="85">
        <v>-20010.68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</row>
    <row r="52" spans="2:16" ht="15.75" customHeight="1">
      <c r="B52" s="51" t="s">
        <v>87</v>
      </c>
      <c r="C52" s="83" t="s">
        <v>75</v>
      </c>
      <c r="D52" s="84">
        <v>0</v>
      </c>
      <c r="E52" s="83">
        <v>0</v>
      </c>
      <c r="F52" s="85">
        <v>0</v>
      </c>
      <c r="G52" s="85">
        <v>0</v>
      </c>
      <c r="H52" s="85">
        <f t="shared" si="4"/>
        <v>0</v>
      </c>
      <c r="I52" s="85">
        <v>0</v>
      </c>
      <c r="J52" s="85">
        <v>629694.75</v>
      </c>
      <c r="K52" s="85">
        <v>-629694.75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</row>
    <row r="53" spans="2:16" ht="15.75" customHeight="1">
      <c r="B53" s="51" t="s">
        <v>87</v>
      </c>
      <c r="C53" s="83" t="s">
        <v>76</v>
      </c>
      <c r="D53" s="84">
        <v>0</v>
      </c>
      <c r="E53" s="83">
        <v>0</v>
      </c>
      <c r="F53" s="85">
        <v>0</v>
      </c>
      <c r="G53" s="85">
        <v>0</v>
      </c>
      <c r="H53" s="85">
        <f t="shared" si="4"/>
        <v>0</v>
      </c>
      <c r="I53" s="85">
        <v>0</v>
      </c>
      <c r="J53" s="85">
        <v>-477.25</v>
      </c>
      <c r="K53" s="85">
        <v>0</v>
      </c>
      <c r="L53" s="85">
        <v>477.25</v>
      </c>
      <c r="M53" s="85">
        <v>0</v>
      </c>
      <c r="N53" s="85">
        <v>0</v>
      </c>
      <c r="O53" s="85">
        <v>0</v>
      </c>
      <c r="P53" s="85">
        <v>0</v>
      </c>
    </row>
    <row r="54" spans="2:16" ht="15.75" customHeight="1">
      <c r="B54" s="51" t="s">
        <v>87</v>
      </c>
      <c r="C54" s="84" t="s">
        <v>77</v>
      </c>
      <c r="D54" s="84">
        <v>0</v>
      </c>
      <c r="E54" s="83">
        <v>0</v>
      </c>
      <c r="F54" s="85">
        <v>6151000</v>
      </c>
      <c r="G54" s="85">
        <v>0</v>
      </c>
      <c r="H54" s="85">
        <f t="shared" si="4"/>
        <v>-6151000</v>
      </c>
      <c r="I54" s="85">
        <v>0</v>
      </c>
      <c r="J54" s="85">
        <v>1243000</v>
      </c>
      <c r="K54" s="85">
        <v>0</v>
      </c>
      <c r="L54" s="85">
        <v>0</v>
      </c>
      <c r="M54" s="85">
        <v>0</v>
      </c>
      <c r="N54" s="85">
        <v>0</v>
      </c>
      <c r="O54" s="85">
        <v>-1243000</v>
      </c>
      <c r="P54" s="85">
        <v>0</v>
      </c>
    </row>
    <row r="55" spans="2:16" ht="15.75" customHeight="1">
      <c r="B55" s="51" t="s">
        <v>87</v>
      </c>
      <c r="C55" s="86" t="s">
        <v>78</v>
      </c>
      <c r="D55" s="84">
        <v>50.166666666666664</v>
      </c>
      <c r="E55" s="83">
        <v>50.166666666666664</v>
      </c>
      <c r="F55" s="85">
        <v>122247</v>
      </c>
      <c r="G55" s="85">
        <v>0</v>
      </c>
      <c r="H55" s="85">
        <f t="shared" si="4"/>
        <v>540.4500167688966</v>
      </c>
      <c r="I55" s="85">
        <v>122787.4500167689</v>
      </c>
      <c r="J55" s="85">
        <v>8633.64</v>
      </c>
      <c r="K55" s="85">
        <v>0</v>
      </c>
      <c r="L55" s="85">
        <v>62.64</v>
      </c>
      <c r="M55" s="85">
        <v>44.754958124539293</v>
      </c>
      <c r="N55" s="85">
        <v>0</v>
      </c>
      <c r="O55" s="85">
        <v>1179.7882435816975</v>
      </c>
      <c r="P55" s="85">
        <v>9920.8232017062364</v>
      </c>
    </row>
    <row r="56" spans="2:16" ht="15.75" customHeight="1">
      <c r="B56" s="51" t="s">
        <v>87</v>
      </c>
      <c r="C56" s="86" t="s">
        <v>9</v>
      </c>
      <c r="D56" s="84">
        <v>370.58333333333331</v>
      </c>
      <c r="E56" s="83">
        <v>407.7166666666667</v>
      </c>
      <c r="F56" s="85">
        <v>15038716</v>
      </c>
      <c r="G56" s="85">
        <v>0</v>
      </c>
      <c r="H56" s="85">
        <f t="shared" si="4"/>
        <v>173641.59661523998</v>
      </c>
      <c r="I56" s="85">
        <v>15212357.59661524</v>
      </c>
      <c r="J56" s="85">
        <v>1468678.6199999999</v>
      </c>
      <c r="K56" s="85">
        <v>0</v>
      </c>
      <c r="L56" s="85">
        <v>8414.2799999999988</v>
      </c>
      <c r="M56" s="85">
        <v>-21125.865000000005</v>
      </c>
      <c r="N56" s="85">
        <v>0</v>
      </c>
      <c r="O56" s="85">
        <v>176128.07926602877</v>
      </c>
      <c r="P56" s="85">
        <v>1632095.1142660286</v>
      </c>
    </row>
    <row r="57" spans="2:16" ht="15.75" customHeight="1">
      <c r="B57" s="51" t="s">
        <v>87</v>
      </c>
      <c r="C57" s="86" t="s">
        <v>21</v>
      </c>
      <c r="D57" s="84">
        <v>96.083333333333329</v>
      </c>
      <c r="E57" s="83">
        <v>95.697222222222237</v>
      </c>
      <c r="F57" s="85">
        <v>87611331</v>
      </c>
      <c r="G57" s="85">
        <v>0</v>
      </c>
      <c r="H57" s="85">
        <f t="shared" si="4"/>
        <v>454418.44772994518</v>
      </c>
      <c r="I57" s="85">
        <v>88065749.447729945</v>
      </c>
      <c r="J57" s="85">
        <v>7426183.9900000002</v>
      </c>
      <c r="K57" s="85">
        <v>0</v>
      </c>
      <c r="L57" s="85">
        <v>8097.89</v>
      </c>
      <c r="M57" s="85">
        <v>28906.72317000007</v>
      </c>
      <c r="N57" s="85">
        <v>0</v>
      </c>
      <c r="O57" s="85">
        <v>927921.27039618953</v>
      </c>
      <c r="P57" s="85">
        <v>8391109.8735661898</v>
      </c>
    </row>
    <row r="58" spans="2:16" ht="15.75" customHeight="1">
      <c r="B58" s="51" t="s">
        <v>87</v>
      </c>
      <c r="C58" s="86" t="s">
        <v>88</v>
      </c>
      <c r="D58" s="84">
        <v>1</v>
      </c>
      <c r="E58" s="83">
        <v>1</v>
      </c>
      <c r="F58" s="85">
        <v>1710000</v>
      </c>
      <c r="G58" s="85">
        <v>0</v>
      </c>
      <c r="H58" s="85">
        <f t="shared" si="4"/>
        <v>-20775.0250976854</v>
      </c>
      <c r="I58" s="85">
        <v>1689224.9749023146</v>
      </c>
      <c r="J58" s="85">
        <v>312626.78000000003</v>
      </c>
      <c r="K58" s="85">
        <v>0</v>
      </c>
      <c r="L58" s="85">
        <v>0</v>
      </c>
      <c r="M58" s="85">
        <v>408.599999999999</v>
      </c>
      <c r="N58" s="85">
        <v>0</v>
      </c>
      <c r="O58" s="85">
        <v>18804.708106908402</v>
      </c>
      <c r="P58" s="85">
        <v>331840.08810690843</v>
      </c>
    </row>
    <row r="59" spans="2:16" ht="15.75" customHeight="1">
      <c r="B59" s="51" t="s">
        <v>87</v>
      </c>
      <c r="C59" s="86" t="s">
        <v>85</v>
      </c>
      <c r="D59" s="84">
        <v>29</v>
      </c>
      <c r="E59" s="83">
        <v>29</v>
      </c>
      <c r="F59" s="85">
        <v>196837800</v>
      </c>
      <c r="G59" s="85">
        <v>0</v>
      </c>
      <c r="H59" s="85">
        <f t="shared" si="4"/>
        <v>3837597.2055466175</v>
      </c>
      <c r="I59" s="85">
        <v>200675397.20554662</v>
      </c>
      <c r="J59" s="85">
        <v>14420276</v>
      </c>
      <c r="K59" s="85">
        <v>0</v>
      </c>
      <c r="L59" s="85">
        <v>0</v>
      </c>
      <c r="M59" s="85">
        <v>1181558.06504</v>
      </c>
      <c r="N59" s="85">
        <v>0</v>
      </c>
      <c r="O59" s="85">
        <v>1123004.4062471965</v>
      </c>
      <c r="P59" s="85">
        <v>16724838.471287197</v>
      </c>
    </row>
    <row r="60" spans="2:16" ht="15.75" customHeight="1">
      <c r="B60" s="51" t="s">
        <v>87</v>
      </c>
      <c r="C60" s="86" t="s">
        <v>89</v>
      </c>
      <c r="D60" s="84">
        <v>1</v>
      </c>
      <c r="E60" s="83">
        <v>1</v>
      </c>
      <c r="F60" s="85">
        <v>540230400</v>
      </c>
      <c r="G60" s="85">
        <v>0</v>
      </c>
      <c r="H60" s="85">
        <f t="shared" si="4"/>
        <v>3938165.2885745764</v>
      </c>
      <c r="I60" s="85">
        <v>544168565.28857458</v>
      </c>
      <c r="J60" s="85">
        <v>32758440.510000002</v>
      </c>
      <c r="K60" s="85">
        <v>0</v>
      </c>
      <c r="L60" s="85">
        <v>0</v>
      </c>
      <c r="M60" s="85">
        <v>-1005576.192</v>
      </c>
      <c r="N60" s="85">
        <v>0</v>
      </c>
      <c r="O60" s="85">
        <v>6918441.0069165621</v>
      </c>
      <c r="P60" s="85">
        <v>38671305.324916564</v>
      </c>
    </row>
    <row r="61" spans="2:16" ht="15.75" customHeight="1">
      <c r="B61" s="51" t="s">
        <v>87</v>
      </c>
      <c r="C61" s="87" t="s">
        <v>80</v>
      </c>
      <c r="D61" s="84">
        <v>0</v>
      </c>
      <c r="E61" s="83">
        <v>0</v>
      </c>
      <c r="F61" s="85">
        <v>0</v>
      </c>
      <c r="G61" s="85">
        <v>0</v>
      </c>
      <c r="H61" s="85">
        <f t="shared" si="4"/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-426</v>
      </c>
      <c r="P61" s="85">
        <v>-426</v>
      </c>
    </row>
    <row r="62" spans="2:16" ht="15.75" customHeight="1">
      <c r="B62" s="51" t="s">
        <v>87</v>
      </c>
      <c r="C62" s="87" t="s">
        <v>81</v>
      </c>
      <c r="D62" s="84">
        <v>0</v>
      </c>
      <c r="E62" s="83">
        <v>0</v>
      </c>
      <c r="F62" s="85">
        <v>0</v>
      </c>
      <c r="G62" s="85">
        <v>0</v>
      </c>
      <c r="H62" s="85">
        <f t="shared" si="4"/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-748</v>
      </c>
      <c r="P62" s="85">
        <v>-748</v>
      </c>
    </row>
    <row r="63" spans="2:16" ht="15.75" customHeight="1">
      <c r="B63" s="51" t="s">
        <v>87</v>
      </c>
      <c r="C63" s="88" t="s">
        <v>82</v>
      </c>
      <c r="D63" s="84">
        <v>0</v>
      </c>
      <c r="E63" s="83">
        <v>0</v>
      </c>
      <c r="F63" s="85">
        <v>0</v>
      </c>
      <c r="G63" s="85">
        <v>0</v>
      </c>
      <c r="H63" s="85">
        <f t="shared" si="4"/>
        <v>0</v>
      </c>
      <c r="I63" s="85">
        <v>0</v>
      </c>
      <c r="J63" s="85">
        <v>11579.08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11579.08</v>
      </c>
    </row>
    <row r="64" spans="2:16" ht="15.75" customHeight="1">
      <c r="B64" s="89" t="s">
        <v>87</v>
      </c>
      <c r="C64" s="90" t="s">
        <v>83</v>
      </c>
      <c r="D64" s="91">
        <f t="shared" ref="D64:P64" si="5">SUM(D47:D63)</f>
        <v>547.83333333333337</v>
      </c>
      <c r="E64" s="91">
        <f t="shared" si="5"/>
        <v>584.58055555555563</v>
      </c>
      <c r="F64" s="91">
        <f t="shared" si="5"/>
        <v>847701494</v>
      </c>
      <c r="G64" s="91">
        <f t="shared" si="5"/>
        <v>0</v>
      </c>
      <c r="H64" s="91">
        <f t="shared" si="5"/>
        <v>2232587.9633854628</v>
      </c>
      <c r="I64" s="91">
        <f t="shared" si="5"/>
        <v>849934081.96338546</v>
      </c>
      <c r="J64" s="91">
        <f t="shared" si="5"/>
        <v>60847274.539999999</v>
      </c>
      <c r="K64" s="91">
        <f t="shared" si="5"/>
        <v>-3198333.17</v>
      </c>
      <c r="L64" s="91">
        <f t="shared" si="5"/>
        <v>17052.059999999998</v>
      </c>
      <c r="M64" s="91">
        <f t="shared" si="5"/>
        <v>184216.08616812457</v>
      </c>
      <c r="N64" s="91">
        <f t="shared" si="5"/>
        <v>0</v>
      </c>
      <c r="O64" s="91">
        <f t="shared" si="5"/>
        <v>7921305.2591764666</v>
      </c>
      <c r="P64" s="91">
        <f t="shared" si="5"/>
        <v>65771514.775344595</v>
      </c>
    </row>
    <row r="65" spans="2:16" ht="15.75" customHeight="1">
      <c r="B65" s="43"/>
      <c r="C65" s="96"/>
      <c r="D65" s="97"/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</row>
    <row r="66" spans="2:16" ht="15.75" customHeight="1">
      <c r="B66" s="51" t="s">
        <v>90</v>
      </c>
      <c r="C66" s="83" t="s">
        <v>69</v>
      </c>
      <c r="D66" s="84">
        <v>0</v>
      </c>
      <c r="E66" s="83">
        <v>0</v>
      </c>
      <c r="F66" s="85">
        <v>0</v>
      </c>
      <c r="G66" s="85">
        <v>0</v>
      </c>
      <c r="H66" s="85">
        <f>I66-G66-F66</f>
        <v>0</v>
      </c>
      <c r="I66" s="85">
        <v>0</v>
      </c>
      <c r="J66" s="85">
        <v>26769.200000000001</v>
      </c>
      <c r="K66" s="85">
        <v>-26769.200000000001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</row>
    <row r="67" spans="2:16" ht="15.75" customHeight="1">
      <c r="B67" s="51" t="s">
        <v>90</v>
      </c>
      <c r="C67" s="83" t="s">
        <v>70</v>
      </c>
      <c r="D67" s="84">
        <v>0</v>
      </c>
      <c r="E67" s="83">
        <v>0</v>
      </c>
      <c r="F67" s="85">
        <v>0</v>
      </c>
      <c r="G67" s="85">
        <v>0</v>
      </c>
      <c r="H67" s="85">
        <f t="shared" ref="H67:H79" si="6">I67-G67-F67</f>
        <v>0</v>
      </c>
      <c r="I67" s="85">
        <v>0</v>
      </c>
      <c r="J67" s="85">
        <v>2235.14</v>
      </c>
      <c r="K67" s="85">
        <v>-2235.14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</row>
    <row r="68" spans="2:16" ht="15.75" customHeight="1">
      <c r="B68" s="51" t="s">
        <v>90</v>
      </c>
      <c r="C68" s="83" t="s">
        <v>72</v>
      </c>
      <c r="D68" s="84">
        <v>0</v>
      </c>
      <c r="E68" s="83">
        <v>0</v>
      </c>
      <c r="F68" s="85">
        <v>0</v>
      </c>
      <c r="G68" s="85">
        <v>0</v>
      </c>
      <c r="H68" s="85">
        <f t="shared" si="6"/>
        <v>0</v>
      </c>
      <c r="I68" s="85">
        <v>0</v>
      </c>
      <c r="J68" s="85">
        <v>536487.11</v>
      </c>
      <c r="K68" s="85">
        <v>-536487.11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</row>
    <row r="69" spans="2:16" ht="15.75" customHeight="1">
      <c r="B69" s="51" t="s">
        <v>90</v>
      </c>
      <c r="C69" s="83" t="s">
        <v>73</v>
      </c>
      <c r="D69" s="84">
        <v>0</v>
      </c>
      <c r="E69" s="83">
        <v>0</v>
      </c>
      <c r="F69" s="85">
        <v>0</v>
      </c>
      <c r="G69" s="85">
        <v>0</v>
      </c>
      <c r="H69" s="85">
        <f t="shared" si="6"/>
        <v>0</v>
      </c>
      <c r="I69" s="85">
        <v>0</v>
      </c>
      <c r="J69" s="85">
        <v>61977.3</v>
      </c>
      <c r="K69" s="85">
        <v>-61977.3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</row>
    <row r="70" spans="2:16" ht="15.75" customHeight="1">
      <c r="B70" s="51" t="s">
        <v>90</v>
      </c>
      <c r="C70" s="83" t="s">
        <v>91</v>
      </c>
      <c r="D70" s="84">
        <v>0</v>
      </c>
      <c r="E70" s="83">
        <v>0</v>
      </c>
      <c r="F70" s="85">
        <v>0</v>
      </c>
      <c r="G70" s="85">
        <v>0</v>
      </c>
      <c r="H70" s="85">
        <f t="shared" si="6"/>
        <v>0</v>
      </c>
      <c r="I70" s="85">
        <v>0</v>
      </c>
      <c r="J70" s="85">
        <v>275000</v>
      </c>
      <c r="K70" s="85">
        <v>-275000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</row>
    <row r="71" spans="2:16" ht="15.75" customHeight="1">
      <c r="B71" s="51" t="s">
        <v>90</v>
      </c>
      <c r="C71" s="83" t="s">
        <v>74</v>
      </c>
      <c r="D71" s="84">
        <v>0</v>
      </c>
      <c r="E71" s="83">
        <v>0</v>
      </c>
      <c r="F71" s="85">
        <v>0</v>
      </c>
      <c r="G71" s="85">
        <v>0</v>
      </c>
      <c r="H71" s="85">
        <f t="shared" si="6"/>
        <v>0</v>
      </c>
      <c r="I71" s="85">
        <v>0</v>
      </c>
      <c r="J71" s="85">
        <v>5509.44</v>
      </c>
      <c r="K71" s="85">
        <v>-5509.44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</row>
    <row r="72" spans="2:16" ht="15.75" customHeight="1">
      <c r="B72" s="51" t="s">
        <v>90</v>
      </c>
      <c r="C72" s="83" t="s">
        <v>75</v>
      </c>
      <c r="D72" s="84">
        <v>0</v>
      </c>
      <c r="E72" s="83">
        <v>0</v>
      </c>
      <c r="F72" s="85">
        <v>0</v>
      </c>
      <c r="G72" s="85">
        <v>0</v>
      </c>
      <c r="H72" s="85">
        <f t="shared" si="6"/>
        <v>0</v>
      </c>
      <c r="I72" s="85">
        <v>0</v>
      </c>
      <c r="J72" s="85">
        <v>549518.66</v>
      </c>
      <c r="K72" s="85">
        <v>-549518.66</v>
      </c>
      <c r="L72" s="85">
        <v>0</v>
      </c>
      <c r="M72" s="85">
        <v>0</v>
      </c>
      <c r="N72" s="85">
        <v>0</v>
      </c>
      <c r="O72" s="85">
        <v>0</v>
      </c>
      <c r="P72" s="85">
        <v>0</v>
      </c>
    </row>
    <row r="73" spans="2:16" ht="15.75" customHeight="1">
      <c r="B73" s="51" t="s">
        <v>90</v>
      </c>
      <c r="C73" s="83" t="s">
        <v>76</v>
      </c>
      <c r="D73" s="84">
        <v>0</v>
      </c>
      <c r="E73" s="83">
        <v>0</v>
      </c>
      <c r="F73" s="85">
        <v>0</v>
      </c>
      <c r="G73" s="85">
        <v>0</v>
      </c>
      <c r="H73" s="85">
        <f t="shared" si="6"/>
        <v>0</v>
      </c>
      <c r="I73" s="85">
        <v>0</v>
      </c>
      <c r="J73" s="85">
        <v>16810.400000000001</v>
      </c>
      <c r="K73" s="85">
        <v>0</v>
      </c>
      <c r="L73" s="85">
        <v>-16810.400000000001</v>
      </c>
      <c r="M73" s="85">
        <v>0</v>
      </c>
      <c r="N73" s="85">
        <v>0</v>
      </c>
      <c r="O73" s="85">
        <v>0</v>
      </c>
      <c r="P73" s="85">
        <v>0</v>
      </c>
    </row>
    <row r="74" spans="2:16" ht="15.75" customHeight="1">
      <c r="B74" s="51" t="s">
        <v>90</v>
      </c>
      <c r="C74" s="83" t="s">
        <v>92</v>
      </c>
      <c r="D74" s="84">
        <v>0</v>
      </c>
      <c r="E74" s="83">
        <v>0</v>
      </c>
      <c r="F74" s="85">
        <v>0</v>
      </c>
      <c r="G74" s="85">
        <v>0</v>
      </c>
      <c r="H74" s="85">
        <f t="shared" si="6"/>
        <v>0</v>
      </c>
      <c r="I74" s="85">
        <v>0</v>
      </c>
      <c r="J74" s="85">
        <v>83580.22</v>
      </c>
      <c r="K74" s="85">
        <v>0</v>
      </c>
      <c r="L74" s="85">
        <v>-83580.22</v>
      </c>
      <c r="M74" s="85">
        <v>0</v>
      </c>
      <c r="N74" s="85">
        <v>0</v>
      </c>
      <c r="O74" s="85">
        <v>0</v>
      </c>
      <c r="P74" s="85">
        <v>0</v>
      </c>
    </row>
    <row r="75" spans="2:16" ht="15.75" customHeight="1">
      <c r="B75" s="51" t="s">
        <v>90</v>
      </c>
      <c r="C75" s="84" t="s">
        <v>77</v>
      </c>
      <c r="D75" s="84">
        <v>0</v>
      </c>
      <c r="E75" s="83">
        <v>0</v>
      </c>
      <c r="F75" s="85">
        <v>-10577000</v>
      </c>
      <c r="G75" s="85">
        <v>0</v>
      </c>
      <c r="H75" s="85">
        <f t="shared" si="6"/>
        <v>10577000</v>
      </c>
      <c r="I75" s="85">
        <v>0</v>
      </c>
      <c r="J75" s="85">
        <v>-1729000</v>
      </c>
      <c r="K75" s="85">
        <v>0</v>
      </c>
      <c r="L75" s="85">
        <v>0</v>
      </c>
      <c r="M75" s="85">
        <v>0</v>
      </c>
      <c r="N75" s="85">
        <v>0</v>
      </c>
      <c r="O75" s="85">
        <v>1729000</v>
      </c>
      <c r="P75" s="85">
        <v>0</v>
      </c>
    </row>
    <row r="76" spans="2:16" ht="15.75" customHeight="1">
      <c r="B76" s="51" t="s">
        <v>90</v>
      </c>
      <c r="C76" s="86" t="s">
        <v>24</v>
      </c>
      <c r="D76" s="84">
        <v>5129.416666666667</v>
      </c>
      <c r="E76" s="83">
        <v>5140.8634747118504</v>
      </c>
      <c r="F76" s="85">
        <v>166117899</v>
      </c>
      <c r="G76" s="85">
        <v>-889650.20250000036</v>
      </c>
      <c r="H76" s="85">
        <f t="shared" si="6"/>
        <v>-12386761.63176176</v>
      </c>
      <c r="I76" s="85">
        <v>152841487.16573825</v>
      </c>
      <c r="J76" s="85">
        <v>13636607.049999999</v>
      </c>
      <c r="K76" s="85">
        <v>0</v>
      </c>
      <c r="L76" s="85">
        <v>746154.2</v>
      </c>
      <c r="M76" s="85">
        <v>502807.73305000004</v>
      </c>
      <c r="N76" s="85">
        <v>-70255.676491425198</v>
      </c>
      <c r="O76" s="85">
        <v>-340296.90626171237</v>
      </c>
      <c r="P76" s="85">
        <v>14475016.400296861</v>
      </c>
    </row>
    <row r="77" spans="2:16" ht="15.75" customHeight="1">
      <c r="B77" s="51" t="s">
        <v>90</v>
      </c>
      <c r="C77" s="87" t="s">
        <v>80</v>
      </c>
      <c r="D77" s="84">
        <v>0</v>
      </c>
      <c r="E77" s="83">
        <v>0</v>
      </c>
      <c r="F77" s="85">
        <v>0</v>
      </c>
      <c r="G77" s="85">
        <v>0</v>
      </c>
      <c r="H77" s="85">
        <f t="shared" si="6"/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-7254</v>
      </c>
      <c r="P77" s="85">
        <v>-7254</v>
      </c>
    </row>
    <row r="78" spans="2:16" ht="15.75" customHeight="1">
      <c r="B78" s="51" t="s">
        <v>90</v>
      </c>
      <c r="C78" s="87" t="s">
        <v>81</v>
      </c>
      <c r="D78" s="84">
        <v>0</v>
      </c>
      <c r="E78" s="83">
        <v>0</v>
      </c>
      <c r="F78" s="85">
        <v>0</v>
      </c>
      <c r="G78" s="85">
        <v>0</v>
      </c>
      <c r="H78" s="85">
        <f t="shared" si="6"/>
        <v>0</v>
      </c>
      <c r="I78" s="85">
        <v>0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-6384.5</v>
      </c>
      <c r="P78" s="85">
        <v>-6384.5</v>
      </c>
    </row>
    <row r="79" spans="2:16" ht="15.75" customHeight="1">
      <c r="B79" s="51" t="s">
        <v>90</v>
      </c>
      <c r="C79" s="88" t="s">
        <v>82</v>
      </c>
      <c r="D79" s="84">
        <v>0</v>
      </c>
      <c r="E79" s="83">
        <v>0</v>
      </c>
      <c r="F79" s="85">
        <v>0</v>
      </c>
      <c r="G79" s="85">
        <v>0</v>
      </c>
      <c r="H79" s="85">
        <f t="shared" si="6"/>
        <v>0</v>
      </c>
      <c r="I79" s="85">
        <v>0</v>
      </c>
      <c r="J79" s="85">
        <v>140318.37</v>
      </c>
      <c r="K79" s="85">
        <v>0</v>
      </c>
      <c r="L79" s="85">
        <v>0</v>
      </c>
      <c r="M79" s="85">
        <v>0</v>
      </c>
      <c r="N79" s="85">
        <v>0</v>
      </c>
      <c r="O79" s="85">
        <v>0</v>
      </c>
      <c r="P79" s="85">
        <v>140318.37</v>
      </c>
    </row>
    <row r="80" spans="2:16" ht="15.75" customHeight="1">
      <c r="B80" s="89" t="s">
        <v>90</v>
      </c>
      <c r="C80" s="90" t="s">
        <v>83</v>
      </c>
      <c r="D80" s="91">
        <f t="shared" ref="D80:P80" si="7">SUM(D66:D79)</f>
        <v>5129.416666666667</v>
      </c>
      <c r="E80" s="91">
        <f t="shared" si="7"/>
        <v>5140.8634747118504</v>
      </c>
      <c r="F80" s="91">
        <f t="shared" si="7"/>
        <v>155540899</v>
      </c>
      <c r="G80" s="91">
        <f t="shared" si="7"/>
        <v>-889650.20250000036</v>
      </c>
      <c r="H80" s="91">
        <f t="shared" si="7"/>
        <v>-1809761.6317617595</v>
      </c>
      <c r="I80" s="91">
        <f t="shared" si="7"/>
        <v>152841487.16573825</v>
      </c>
      <c r="J80" s="91">
        <f t="shared" si="7"/>
        <v>13605812.889999999</v>
      </c>
      <c r="K80" s="91">
        <f t="shared" si="7"/>
        <v>-1457496.85</v>
      </c>
      <c r="L80" s="91">
        <f t="shared" si="7"/>
        <v>645763.57999999996</v>
      </c>
      <c r="M80" s="91">
        <f t="shared" si="7"/>
        <v>502807.73305000004</v>
      </c>
      <c r="N80" s="91">
        <f t="shared" si="7"/>
        <v>-70255.676491425198</v>
      </c>
      <c r="O80" s="91">
        <f t="shared" si="7"/>
        <v>1375064.5937382877</v>
      </c>
      <c r="P80" s="91">
        <f t="shared" si="7"/>
        <v>14601696.27029686</v>
      </c>
    </row>
    <row r="81" spans="1:16" ht="15.75" customHeight="1">
      <c r="B81" s="51"/>
      <c r="C81" s="92"/>
      <c r="D81" s="93"/>
      <c r="E81" s="94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</row>
    <row r="82" spans="1:16" ht="15.75" customHeight="1">
      <c r="B82" s="51" t="s">
        <v>93</v>
      </c>
      <c r="C82" s="83" t="s">
        <v>72</v>
      </c>
      <c r="D82" s="84">
        <v>0</v>
      </c>
      <c r="E82" s="83">
        <v>0</v>
      </c>
      <c r="F82" s="85">
        <v>0</v>
      </c>
      <c r="G82" s="85">
        <v>0</v>
      </c>
      <c r="H82" s="85">
        <f>I82-G82-F82</f>
        <v>0</v>
      </c>
      <c r="I82" s="85">
        <v>0</v>
      </c>
      <c r="J82" s="85">
        <v>11595.93</v>
      </c>
      <c r="K82" s="85">
        <v>-11595.93</v>
      </c>
      <c r="L82" s="85">
        <v>0</v>
      </c>
      <c r="M82" s="85">
        <v>0</v>
      </c>
      <c r="N82" s="85">
        <v>0</v>
      </c>
      <c r="O82" s="85">
        <v>0</v>
      </c>
      <c r="P82" s="85">
        <v>0</v>
      </c>
    </row>
    <row r="83" spans="1:16" ht="15.75" customHeight="1">
      <c r="B83" s="51" t="s">
        <v>93</v>
      </c>
      <c r="C83" s="83" t="s">
        <v>73</v>
      </c>
      <c r="D83" s="84">
        <v>0</v>
      </c>
      <c r="E83" s="83">
        <v>0</v>
      </c>
      <c r="F83" s="85">
        <v>0</v>
      </c>
      <c r="G83" s="85">
        <v>0</v>
      </c>
      <c r="H83" s="85">
        <f t="shared" ref="H83:H88" si="8">I83-G83-F83</f>
        <v>0</v>
      </c>
      <c r="I83" s="85">
        <v>0</v>
      </c>
      <c r="J83" s="85">
        <v>3821.16</v>
      </c>
      <c r="K83" s="85">
        <v>-3821.16</v>
      </c>
      <c r="L83" s="85">
        <v>0</v>
      </c>
      <c r="M83" s="85">
        <v>0</v>
      </c>
      <c r="N83" s="85">
        <v>0</v>
      </c>
      <c r="O83" s="85">
        <v>0</v>
      </c>
      <c r="P83" s="85">
        <v>0</v>
      </c>
    </row>
    <row r="84" spans="1:16" ht="15.75" customHeight="1">
      <c r="B84" s="51" t="s">
        <v>93</v>
      </c>
      <c r="C84" s="83" t="s">
        <v>75</v>
      </c>
      <c r="D84" s="84">
        <v>0</v>
      </c>
      <c r="E84" s="83">
        <v>0</v>
      </c>
      <c r="F84" s="85">
        <v>0</v>
      </c>
      <c r="G84" s="85">
        <v>0</v>
      </c>
      <c r="H84" s="85">
        <f t="shared" si="8"/>
        <v>0</v>
      </c>
      <c r="I84" s="85">
        <v>0</v>
      </c>
      <c r="J84" s="85">
        <v>2413.6799999999998</v>
      </c>
      <c r="K84" s="85">
        <v>-2413.6799999999998</v>
      </c>
      <c r="L84" s="85">
        <v>0</v>
      </c>
      <c r="M84" s="85">
        <v>0</v>
      </c>
      <c r="N84" s="85">
        <v>0</v>
      </c>
      <c r="O84" s="85">
        <v>0</v>
      </c>
      <c r="P84" s="85">
        <v>0</v>
      </c>
    </row>
    <row r="85" spans="1:16" ht="15.75" customHeight="1">
      <c r="B85" s="51" t="s">
        <v>93</v>
      </c>
      <c r="C85" s="84" t="s">
        <v>77</v>
      </c>
      <c r="D85" s="84">
        <v>0</v>
      </c>
      <c r="E85" s="83">
        <v>0</v>
      </c>
      <c r="F85" s="85">
        <v>-290000</v>
      </c>
      <c r="G85" s="85">
        <v>0</v>
      </c>
      <c r="H85" s="85">
        <f t="shared" si="8"/>
        <v>290000</v>
      </c>
      <c r="I85" s="85">
        <v>0</v>
      </c>
      <c r="J85" s="85">
        <v>-41000</v>
      </c>
      <c r="K85" s="85">
        <v>0</v>
      </c>
      <c r="L85" s="85">
        <v>0</v>
      </c>
      <c r="M85" s="85">
        <v>0</v>
      </c>
      <c r="N85" s="85">
        <v>0</v>
      </c>
      <c r="O85" s="85">
        <v>41000</v>
      </c>
      <c r="P85" s="85">
        <v>0</v>
      </c>
    </row>
    <row r="86" spans="1:16" ht="15.75" customHeight="1">
      <c r="B86" s="51" t="s">
        <v>93</v>
      </c>
      <c r="C86" s="86" t="s">
        <v>94</v>
      </c>
      <c r="D86" s="84">
        <v>225.91666666666666</v>
      </c>
      <c r="E86" s="83">
        <v>225.91666666666666</v>
      </c>
      <c r="F86" s="85">
        <v>1962495</v>
      </c>
      <c r="G86" s="85">
        <v>0</v>
      </c>
      <c r="H86" s="85">
        <f t="shared" si="8"/>
        <v>-142277.62306893896</v>
      </c>
      <c r="I86" s="85">
        <v>1820217.376931061</v>
      </c>
      <c r="J86" s="85">
        <v>444222.36</v>
      </c>
      <c r="K86" s="85">
        <v>0</v>
      </c>
      <c r="L86" s="85">
        <v>0</v>
      </c>
      <c r="M86" s="85">
        <v>2801.9686094780027</v>
      </c>
      <c r="N86" s="85">
        <v>0</v>
      </c>
      <c r="O86" s="85">
        <v>17246.632721342641</v>
      </c>
      <c r="P86" s="85">
        <v>464270.96133082063</v>
      </c>
    </row>
    <row r="87" spans="1:16" ht="15.75" customHeight="1">
      <c r="B87" s="51" t="s">
        <v>93</v>
      </c>
      <c r="C87" s="86" t="s">
        <v>95</v>
      </c>
      <c r="D87" s="84">
        <v>232.58333333333334</v>
      </c>
      <c r="E87" s="83">
        <v>232.58333333333334</v>
      </c>
      <c r="F87" s="85">
        <v>2111852</v>
      </c>
      <c r="G87" s="85">
        <v>0</v>
      </c>
      <c r="H87" s="85">
        <f t="shared" si="8"/>
        <v>-150379.09512371384</v>
      </c>
      <c r="I87" s="85">
        <v>1961472.9048762862</v>
      </c>
      <c r="J87" s="85">
        <v>93649.87</v>
      </c>
      <c r="K87" s="85">
        <v>0</v>
      </c>
      <c r="L87" s="85">
        <v>0</v>
      </c>
      <c r="M87" s="85">
        <v>2726.2280064087818</v>
      </c>
      <c r="N87" s="85">
        <v>0</v>
      </c>
      <c r="O87" s="85">
        <v>11298.829502811379</v>
      </c>
      <c r="P87" s="85">
        <v>107674.92750922016</v>
      </c>
    </row>
    <row r="88" spans="1:16" ht="15.75" customHeight="1">
      <c r="B88" s="51" t="s">
        <v>93</v>
      </c>
      <c r="C88" s="88" t="s">
        <v>82</v>
      </c>
      <c r="D88" s="84">
        <v>0</v>
      </c>
      <c r="E88" s="83">
        <v>0</v>
      </c>
      <c r="F88" s="85">
        <v>0</v>
      </c>
      <c r="G88" s="85">
        <v>0</v>
      </c>
      <c r="H88" s="85">
        <f t="shared" si="8"/>
        <v>0</v>
      </c>
      <c r="I88" s="85">
        <v>0</v>
      </c>
      <c r="J88" s="85">
        <v>90.84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85">
        <v>90.84</v>
      </c>
    </row>
    <row r="89" spans="1:16" ht="15.75" customHeight="1">
      <c r="B89" s="89" t="s">
        <v>93</v>
      </c>
      <c r="C89" s="90" t="s">
        <v>83</v>
      </c>
      <c r="D89" s="91">
        <f>SUM(D82:D88)</f>
        <v>458.5</v>
      </c>
      <c r="E89" s="91">
        <f t="shared" ref="E89:P89" si="9">SUM(E82:E88)</f>
        <v>458.5</v>
      </c>
      <c r="F89" s="91">
        <f t="shared" si="9"/>
        <v>3784347</v>
      </c>
      <c r="G89" s="91">
        <f t="shared" si="9"/>
        <v>0</v>
      </c>
      <c r="H89" s="91">
        <f t="shared" si="9"/>
        <v>-2656.7181926527992</v>
      </c>
      <c r="I89" s="91">
        <f t="shared" si="9"/>
        <v>3781690.2818073472</v>
      </c>
      <c r="J89" s="91">
        <f t="shared" si="9"/>
        <v>514793.84</v>
      </c>
      <c r="K89" s="91">
        <f t="shared" si="9"/>
        <v>-17830.77</v>
      </c>
      <c r="L89" s="91">
        <f t="shared" si="9"/>
        <v>0</v>
      </c>
      <c r="M89" s="91">
        <f t="shared" si="9"/>
        <v>5528.1966158867845</v>
      </c>
      <c r="N89" s="91">
        <f t="shared" si="9"/>
        <v>0</v>
      </c>
      <c r="O89" s="91">
        <f t="shared" si="9"/>
        <v>69545.46222415402</v>
      </c>
      <c r="P89" s="91">
        <f t="shared" si="9"/>
        <v>572036.72884004074</v>
      </c>
    </row>
    <row r="90" spans="1:16" ht="15.75" customHeight="1">
      <c r="B90" s="100"/>
      <c r="C90" s="101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</row>
    <row r="91" spans="1:16" ht="15.75" customHeight="1">
      <c r="B91" s="89" t="s">
        <v>96</v>
      </c>
      <c r="C91" s="90" t="s">
        <v>83</v>
      </c>
      <c r="D91" s="99">
        <f t="shared" ref="D91:P91" si="10">D27+D45+D64+D80+D89</f>
        <v>140534.33333333331</v>
      </c>
      <c r="E91" s="99">
        <f t="shared" si="10"/>
        <v>140527.93088372098</v>
      </c>
      <c r="F91" s="99">
        <f t="shared" si="10"/>
        <v>4215927681</v>
      </c>
      <c r="G91" s="99">
        <f t="shared" si="10"/>
        <v>-21584677.015499998</v>
      </c>
      <c r="H91" s="99">
        <f t="shared" si="10"/>
        <v>-165625.04667415051</v>
      </c>
      <c r="I91" s="99">
        <f t="shared" si="10"/>
        <v>4194177378.9378257</v>
      </c>
      <c r="J91" s="99">
        <f t="shared" si="10"/>
        <v>370457281.33999997</v>
      </c>
      <c r="K91" s="99">
        <f t="shared" si="10"/>
        <v>-17957628.640000001</v>
      </c>
      <c r="L91" s="99">
        <f t="shared" si="10"/>
        <v>16540951.610000001</v>
      </c>
      <c r="M91" s="99">
        <f t="shared" si="10"/>
        <v>-543604.89671070105</v>
      </c>
      <c r="N91" s="99">
        <f t="shared" si="10"/>
        <v>-2240536.6973766158</v>
      </c>
      <c r="O91" s="99">
        <f t="shared" si="10"/>
        <v>38767853.184823915</v>
      </c>
      <c r="P91" s="99">
        <f t="shared" si="10"/>
        <v>405024315.90073657</v>
      </c>
    </row>
    <row r="92" spans="1:16"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</row>
    <row r="93" spans="1:16" ht="18.75">
      <c r="A93" s="103" t="s">
        <v>97</v>
      </c>
    </row>
    <row r="95" spans="1:16" s="104" customFormat="1" ht="18.75">
      <c r="A95" s="103" t="s">
        <v>98</v>
      </c>
    </row>
    <row r="96" spans="1:16" s="104" customFormat="1">
      <c r="A96" s="83" t="s">
        <v>99</v>
      </c>
    </row>
    <row r="97" spans="1:1" s="104" customFormat="1">
      <c r="A97" s="83" t="s">
        <v>100</v>
      </c>
    </row>
    <row r="98" spans="1:1" s="104" customFormat="1">
      <c r="A98" s="83" t="s">
        <v>101</v>
      </c>
    </row>
    <row r="99" spans="1:1" s="104" customFormat="1">
      <c r="A99" s="83" t="s">
        <v>102</v>
      </c>
    </row>
    <row r="100" spans="1:1" s="104" customFormat="1">
      <c r="A100" s="83" t="s">
        <v>103</v>
      </c>
    </row>
    <row r="101" spans="1:1">
      <c r="A101" s="83" t="s">
        <v>104</v>
      </c>
    </row>
    <row r="102" spans="1:1" s="104" customFormat="1">
      <c r="A102" s="83" t="s">
        <v>105</v>
      </c>
    </row>
    <row r="103" spans="1:1">
      <c r="A103" s="83" t="s">
        <v>106</v>
      </c>
    </row>
    <row r="104" spans="1:1" s="104" customFormat="1"/>
    <row r="105" spans="1:1" s="104" customFormat="1" ht="18.75">
      <c r="A105" s="103" t="s">
        <v>107</v>
      </c>
    </row>
    <row r="106" spans="1:1" s="104" customFormat="1">
      <c r="A106" s="83" t="s">
        <v>108</v>
      </c>
    </row>
    <row r="107" spans="1:1" s="104" customFormat="1">
      <c r="A107" s="83" t="s">
        <v>109</v>
      </c>
    </row>
    <row r="108" spans="1:1" s="104" customFormat="1">
      <c r="A108" s="83" t="s">
        <v>110</v>
      </c>
    </row>
    <row r="109" spans="1:1" s="104" customFormat="1">
      <c r="A109" s="83" t="s">
        <v>111</v>
      </c>
    </row>
    <row r="110" spans="1:1">
      <c r="A110" s="83" t="s">
        <v>112</v>
      </c>
    </row>
    <row r="111" spans="1:1" s="105" customFormat="1" ht="15.75" customHeight="1">
      <c r="A111" s="104"/>
    </row>
    <row r="112" spans="1:1" ht="18.75">
      <c r="A112" s="106" t="s">
        <v>113</v>
      </c>
    </row>
    <row r="113" spans="1:1">
      <c r="A113" s="105" t="s">
        <v>114</v>
      </c>
    </row>
    <row r="114" spans="1:1">
      <c r="A114" s="105" t="s">
        <v>115</v>
      </c>
    </row>
    <row r="115" spans="1:1">
      <c r="A115" s="105" t="s">
        <v>116</v>
      </c>
    </row>
  </sheetData>
  <printOptions horizontalCentered="1"/>
  <pageMargins left="0.22" right="0.5" top="0.5" bottom="0.55000000000000004" header="0.5" footer="0.38"/>
  <pageSetup scale="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6E77-0214-48EB-8724-FD9B3E158D77}">
  <sheetPr>
    <pageSetUpPr autoPageBreaks="0" fitToPage="1"/>
  </sheetPr>
  <dimension ref="A1:U275"/>
  <sheetViews>
    <sheetView showGridLines="0" view="pageBreakPreview" zoomScale="70" zoomScaleNormal="70" zoomScaleSheetLayoutView="70" workbookViewId="0">
      <pane ySplit="3" topLeftCell="A4" activePane="bottomLeft" state="frozen"/>
      <selection pane="bottomLeft" activeCell="B1" sqref="B1"/>
    </sheetView>
  </sheetViews>
  <sheetFormatPr defaultColWidth="9.85546875" defaultRowHeight="15"/>
  <cols>
    <col min="1" max="1" width="0.85546875" style="108" customWidth="1"/>
    <col min="2" max="2" width="39.28515625" style="108" bestFit="1" customWidth="1"/>
    <col min="3" max="3" width="22.42578125" style="108" bestFit="1" customWidth="1"/>
    <col min="4" max="4" width="13.7109375" style="108" bestFit="1" customWidth="1"/>
    <col min="5" max="5" width="12" style="108" bestFit="1" customWidth="1"/>
    <col min="6" max="6" width="8.28515625" style="108" customWidth="1"/>
    <col min="7" max="7" width="11.42578125" style="108" customWidth="1"/>
    <col min="8" max="8" width="46.140625" style="108" customWidth="1"/>
    <col min="9" max="21" width="16.42578125" style="108" customWidth="1"/>
    <col min="22" max="22" width="0.85546875" style="108" customWidth="1"/>
    <col min="23" max="16384" width="9.85546875" style="108"/>
  </cols>
  <sheetData>
    <row r="1" spans="1:21">
      <c r="A1" s="108" t="s">
        <v>131</v>
      </c>
    </row>
    <row r="3" spans="1:21" ht="15.75">
      <c r="B3" s="109"/>
      <c r="C3" s="109" t="s">
        <v>2</v>
      </c>
      <c r="D3" s="109" t="s">
        <v>58</v>
      </c>
      <c r="E3" s="109" t="s">
        <v>3</v>
      </c>
      <c r="F3" s="109" t="s">
        <v>4</v>
      </c>
      <c r="G3" s="109" t="s">
        <v>132</v>
      </c>
      <c r="H3" s="109" t="s">
        <v>5</v>
      </c>
      <c r="I3" s="110" t="s">
        <v>7</v>
      </c>
      <c r="J3" s="12">
        <v>44378</v>
      </c>
      <c r="K3" s="12">
        <v>44409</v>
      </c>
      <c r="L3" s="12">
        <v>44440</v>
      </c>
      <c r="M3" s="12">
        <v>44470</v>
      </c>
      <c r="N3" s="12">
        <v>44501</v>
      </c>
      <c r="O3" s="12">
        <v>44531</v>
      </c>
      <c r="P3" s="12">
        <v>44562</v>
      </c>
      <c r="Q3" s="12">
        <v>44593</v>
      </c>
      <c r="R3" s="12">
        <v>44621</v>
      </c>
      <c r="S3" s="12">
        <v>44652</v>
      </c>
      <c r="T3" s="12">
        <v>44682</v>
      </c>
      <c r="U3" s="12">
        <v>44713</v>
      </c>
    </row>
    <row r="4" spans="1:21" ht="15.75">
      <c r="B4" s="109"/>
      <c r="C4" s="111"/>
      <c r="D4" s="111"/>
      <c r="E4" s="111"/>
      <c r="F4" s="111"/>
      <c r="G4" s="111"/>
      <c r="H4" s="111"/>
      <c r="I4" s="109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.75">
      <c r="B5" s="113" t="s">
        <v>131</v>
      </c>
      <c r="C5" s="114" t="s">
        <v>79</v>
      </c>
      <c r="D5" s="114" t="s">
        <v>68</v>
      </c>
      <c r="E5" s="114" t="s">
        <v>10</v>
      </c>
      <c r="F5" s="114" t="s">
        <v>10</v>
      </c>
      <c r="G5" s="114" t="s">
        <v>10</v>
      </c>
      <c r="H5" s="114" t="s">
        <v>133</v>
      </c>
      <c r="I5" s="115">
        <f>SUM(J5:U5)</f>
        <v>247734</v>
      </c>
      <c r="J5" s="116">
        <v>19278</v>
      </c>
      <c r="K5" s="116">
        <v>19415</v>
      </c>
      <c r="L5" s="116">
        <v>19685</v>
      </c>
      <c r="M5" s="116">
        <v>20001</v>
      </c>
      <c r="N5" s="116">
        <v>20407</v>
      </c>
      <c r="O5" s="116">
        <v>20595</v>
      </c>
      <c r="P5" s="116">
        <v>20830</v>
      </c>
      <c r="Q5" s="116">
        <v>20994</v>
      </c>
      <c r="R5" s="116">
        <v>21370</v>
      </c>
      <c r="S5" s="116">
        <v>21539</v>
      </c>
      <c r="T5" s="116">
        <v>21723</v>
      </c>
      <c r="U5" s="116">
        <v>21897</v>
      </c>
    </row>
    <row r="6" spans="1:21" ht="15.75">
      <c r="B6" s="113" t="s">
        <v>131</v>
      </c>
      <c r="C6" s="114" t="s">
        <v>79</v>
      </c>
      <c r="D6" s="114" t="s">
        <v>68</v>
      </c>
      <c r="E6" s="114" t="s">
        <v>10</v>
      </c>
      <c r="F6" s="114" t="s">
        <v>10</v>
      </c>
      <c r="G6" s="114" t="s">
        <v>10</v>
      </c>
      <c r="H6" s="114" t="s">
        <v>134</v>
      </c>
      <c r="I6" s="115">
        <f t="shared" ref="I6:I69" si="0">SUM(J6:U6)</f>
        <v>452344</v>
      </c>
      <c r="J6" s="116">
        <v>36089</v>
      </c>
      <c r="K6" s="116">
        <v>36209</v>
      </c>
      <c r="L6" s="116">
        <v>36559</v>
      </c>
      <c r="M6" s="116">
        <v>36886</v>
      </c>
      <c r="N6" s="116">
        <v>37284</v>
      </c>
      <c r="O6" s="116">
        <v>37508</v>
      </c>
      <c r="P6" s="116">
        <v>37754</v>
      </c>
      <c r="Q6" s="116">
        <v>38069</v>
      </c>
      <c r="R6" s="116">
        <v>38582</v>
      </c>
      <c r="S6" s="116">
        <v>38878</v>
      </c>
      <c r="T6" s="116">
        <v>39126</v>
      </c>
      <c r="U6" s="116">
        <v>39400</v>
      </c>
    </row>
    <row r="7" spans="1:21" ht="15.75">
      <c r="B7" s="113" t="s">
        <v>131</v>
      </c>
      <c r="C7" s="114" t="s">
        <v>79</v>
      </c>
      <c r="D7" s="114" t="s">
        <v>68</v>
      </c>
      <c r="E7" s="114" t="s">
        <v>10</v>
      </c>
      <c r="F7" s="114" t="s">
        <v>10</v>
      </c>
      <c r="G7" s="114" t="s">
        <v>10</v>
      </c>
      <c r="H7" s="114" t="s">
        <v>12</v>
      </c>
      <c r="I7" s="115">
        <f t="shared" si="0"/>
        <v>1328900.3587096774</v>
      </c>
      <c r="J7" s="116">
        <v>110253.03096774191</v>
      </c>
      <c r="K7" s="116">
        <v>110356.59096774195</v>
      </c>
      <c r="L7" s="116">
        <v>110384.08129032257</v>
      </c>
      <c r="M7" s="116">
        <v>110369.36774193549</v>
      </c>
      <c r="N7" s="116">
        <v>110565.16000000002</v>
      </c>
      <c r="O7" s="116">
        <v>110965.45548387097</v>
      </c>
      <c r="P7" s="116">
        <v>111015.79096774192</v>
      </c>
      <c r="Q7" s="116">
        <v>110848.08258064515</v>
      </c>
      <c r="R7" s="116">
        <v>110981.7548387097</v>
      </c>
      <c r="S7" s="116">
        <v>111013.96774193548</v>
      </c>
      <c r="T7" s="116">
        <v>111012.60516129034</v>
      </c>
      <c r="U7" s="116">
        <v>111134.47096774196</v>
      </c>
    </row>
    <row r="8" spans="1:21" ht="15.75">
      <c r="B8" s="113" t="s">
        <v>131</v>
      </c>
      <c r="C8" s="114" t="s">
        <v>79</v>
      </c>
      <c r="D8" s="114" t="s">
        <v>68</v>
      </c>
      <c r="E8" s="114" t="s">
        <v>10</v>
      </c>
      <c r="F8" s="114" t="s">
        <v>10</v>
      </c>
      <c r="G8" s="114" t="s">
        <v>10</v>
      </c>
      <c r="H8" s="114" t="s">
        <v>135</v>
      </c>
      <c r="I8" s="115">
        <f t="shared" si="0"/>
        <v>6381.4662921348308</v>
      </c>
      <c r="J8" s="116">
        <v>528</v>
      </c>
      <c r="K8" s="116">
        <v>494</v>
      </c>
      <c r="L8" s="116">
        <v>472</v>
      </c>
      <c r="M8" s="116">
        <v>609</v>
      </c>
      <c r="N8" s="116">
        <v>628</v>
      </c>
      <c r="O8" s="116">
        <v>462</v>
      </c>
      <c r="P8" s="116">
        <v>467</v>
      </c>
      <c r="Q8" s="116">
        <v>426</v>
      </c>
      <c r="R8" s="116">
        <v>577.93258426966293</v>
      </c>
      <c r="S8" s="116">
        <v>416.06741573033702</v>
      </c>
      <c r="T8" s="116">
        <v>448.53370786516854</v>
      </c>
      <c r="U8" s="116">
        <v>852.93258426966293</v>
      </c>
    </row>
    <row r="9" spans="1:21" ht="15.75">
      <c r="B9" s="113" t="s">
        <v>131</v>
      </c>
      <c r="C9" s="114" t="s">
        <v>79</v>
      </c>
      <c r="D9" s="114" t="s">
        <v>68</v>
      </c>
      <c r="E9" s="114" t="s">
        <v>10</v>
      </c>
      <c r="F9" s="114" t="s">
        <v>10</v>
      </c>
      <c r="G9" s="114" t="s">
        <v>10</v>
      </c>
      <c r="H9" s="114" t="s">
        <v>136</v>
      </c>
      <c r="I9" s="115">
        <f t="shared" si="0"/>
        <v>596.1514285714286</v>
      </c>
      <c r="J9" s="116">
        <v>47.382857142857141</v>
      </c>
      <c r="K9" s="116">
        <v>47.282857142857139</v>
      </c>
      <c r="L9" s="116">
        <v>46.965714285714284</v>
      </c>
      <c r="M9" s="116">
        <v>45.965714285714284</v>
      </c>
      <c r="N9" s="116">
        <v>48.948571428571427</v>
      </c>
      <c r="O9" s="116">
        <v>50.965714285714284</v>
      </c>
      <c r="P9" s="116">
        <v>51.44</v>
      </c>
      <c r="Q9" s="116">
        <v>53.42285714285714</v>
      </c>
      <c r="R9" s="116">
        <v>51.408571428571427</v>
      </c>
      <c r="S9" s="116">
        <v>51.471428571428575</v>
      </c>
      <c r="T9" s="116">
        <v>51.44</v>
      </c>
      <c r="U9" s="116">
        <v>49.457142857142856</v>
      </c>
    </row>
    <row r="10" spans="1:21" ht="15.75">
      <c r="B10" s="113" t="s">
        <v>131</v>
      </c>
      <c r="C10" s="114" t="s">
        <v>79</v>
      </c>
      <c r="D10" s="114" t="s">
        <v>68</v>
      </c>
      <c r="E10" s="114" t="s">
        <v>10</v>
      </c>
      <c r="F10" s="114" t="s">
        <v>10</v>
      </c>
      <c r="G10" s="114" t="s">
        <v>10</v>
      </c>
      <c r="H10" s="117" t="s">
        <v>137</v>
      </c>
      <c r="I10" s="115">
        <f t="shared" si="0"/>
        <v>340424.48000000004</v>
      </c>
      <c r="J10" s="116">
        <v>31760.720000000001</v>
      </c>
      <c r="K10" s="116">
        <v>29468.639999999999</v>
      </c>
      <c r="L10" s="116">
        <v>21853.200000000001</v>
      </c>
      <c r="M10" s="116">
        <v>18647.800000000003</v>
      </c>
      <c r="N10" s="116">
        <v>23635.4</v>
      </c>
      <c r="O10" s="116">
        <v>34121.160000000003</v>
      </c>
      <c r="P10" s="116">
        <v>47028.960000000006</v>
      </c>
      <c r="Q10" s="116">
        <v>37454.92</v>
      </c>
      <c r="R10" s="116">
        <v>29232.720000000001</v>
      </c>
      <c r="S10" s="116">
        <v>23543.559999999998</v>
      </c>
      <c r="T10" s="116">
        <v>22732.639999999999</v>
      </c>
      <c r="U10" s="116">
        <v>20944.760000000002</v>
      </c>
    </row>
    <row r="11" spans="1:21" ht="15.75">
      <c r="B11" s="113" t="s">
        <v>131</v>
      </c>
      <c r="C11" s="114" t="s">
        <v>9</v>
      </c>
      <c r="D11" s="114" t="s">
        <v>68</v>
      </c>
      <c r="E11" s="114" t="s">
        <v>10</v>
      </c>
      <c r="F11" s="114" t="s">
        <v>10</v>
      </c>
      <c r="G11" s="114" t="s">
        <v>10</v>
      </c>
      <c r="H11" s="114" t="s">
        <v>133</v>
      </c>
      <c r="I11" s="115">
        <f t="shared" si="0"/>
        <v>8319</v>
      </c>
      <c r="J11" s="116">
        <v>644</v>
      </c>
      <c r="K11" s="116">
        <v>653</v>
      </c>
      <c r="L11" s="116">
        <v>666</v>
      </c>
      <c r="M11" s="116">
        <v>674</v>
      </c>
      <c r="N11" s="116">
        <v>684</v>
      </c>
      <c r="O11" s="116">
        <v>688</v>
      </c>
      <c r="P11" s="116">
        <v>694</v>
      </c>
      <c r="Q11" s="116">
        <v>708</v>
      </c>
      <c r="R11" s="116">
        <v>718</v>
      </c>
      <c r="S11" s="116">
        <v>728</v>
      </c>
      <c r="T11" s="116">
        <v>730</v>
      </c>
      <c r="U11" s="116">
        <v>732</v>
      </c>
    </row>
    <row r="12" spans="1:21" ht="15.75">
      <c r="B12" s="113" t="s">
        <v>131</v>
      </c>
      <c r="C12" s="114" t="s">
        <v>9</v>
      </c>
      <c r="D12" s="114" t="s">
        <v>68</v>
      </c>
      <c r="E12" s="114" t="s">
        <v>10</v>
      </c>
      <c r="F12" s="114" t="s">
        <v>10</v>
      </c>
      <c r="G12" s="114" t="s">
        <v>10</v>
      </c>
      <c r="H12" s="114" t="s">
        <v>134</v>
      </c>
      <c r="I12" s="115">
        <f t="shared" si="0"/>
        <v>11191</v>
      </c>
      <c r="J12" s="116">
        <v>895</v>
      </c>
      <c r="K12" s="116">
        <v>895</v>
      </c>
      <c r="L12" s="116">
        <v>905</v>
      </c>
      <c r="M12" s="116">
        <v>917</v>
      </c>
      <c r="N12" s="116">
        <v>920</v>
      </c>
      <c r="O12" s="116">
        <v>930</v>
      </c>
      <c r="P12" s="116">
        <v>935</v>
      </c>
      <c r="Q12" s="116">
        <v>946</v>
      </c>
      <c r="R12" s="116">
        <v>954</v>
      </c>
      <c r="S12" s="116">
        <v>960</v>
      </c>
      <c r="T12" s="116">
        <v>963</v>
      </c>
      <c r="U12" s="116">
        <v>971</v>
      </c>
    </row>
    <row r="13" spans="1:21" ht="15.75">
      <c r="B13" s="113" t="s">
        <v>131</v>
      </c>
      <c r="C13" s="114" t="s">
        <v>9</v>
      </c>
      <c r="D13" s="114" t="s">
        <v>68</v>
      </c>
      <c r="E13" s="114" t="s">
        <v>10</v>
      </c>
      <c r="F13" s="114" t="s">
        <v>11</v>
      </c>
      <c r="G13" s="114" t="s">
        <v>10</v>
      </c>
      <c r="H13" s="114" t="s">
        <v>12</v>
      </c>
      <c r="I13" s="115">
        <f t="shared" si="0"/>
        <v>39261.300000000003</v>
      </c>
      <c r="J13" s="116">
        <v>3271.8999999999996</v>
      </c>
      <c r="K13" s="116">
        <v>3276.9666666666676</v>
      </c>
      <c r="L13" s="116">
        <v>3272.6333333333332</v>
      </c>
      <c r="M13" s="116">
        <v>3271.5333333333328</v>
      </c>
      <c r="N13" s="116">
        <v>3275.7333333333327</v>
      </c>
      <c r="O13" s="116">
        <v>3279.1666666666674</v>
      </c>
      <c r="P13" s="116">
        <v>3278.4000000000015</v>
      </c>
      <c r="Q13" s="116">
        <v>3266.1333333333328</v>
      </c>
      <c r="R13" s="116">
        <v>3267.2999999999993</v>
      </c>
      <c r="S13" s="116">
        <v>3270.2</v>
      </c>
      <c r="T13" s="116">
        <v>3265.333333333333</v>
      </c>
      <c r="U13" s="116">
        <v>3266</v>
      </c>
    </row>
    <row r="14" spans="1:21" ht="15.75">
      <c r="B14" s="113" t="s">
        <v>131</v>
      </c>
      <c r="C14" s="114" t="s">
        <v>9</v>
      </c>
      <c r="D14" s="114" t="s">
        <v>68</v>
      </c>
      <c r="E14" s="114" t="s">
        <v>10</v>
      </c>
      <c r="F14" s="114" t="s">
        <v>20</v>
      </c>
      <c r="G14" s="114" t="s">
        <v>10</v>
      </c>
      <c r="H14" s="114" t="s">
        <v>12</v>
      </c>
      <c r="I14" s="115">
        <f t="shared" si="0"/>
        <v>2717.666666666667</v>
      </c>
      <c r="J14" s="116">
        <v>227</v>
      </c>
      <c r="K14" s="116">
        <v>227</v>
      </c>
      <c r="L14" s="116">
        <v>227</v>
      </c>
      <c r="M14" s="116">
        <v>226.7</v>
      </c>
      <c r="N14" s="116">
        <v>226.06666666666666</v>
      </c>
      <c r="O14" s="116">
        <v>226.13333333333333</v>
      </c>
      <c r="P14" s="116">
        <v>226.9</v>
      </c>
      <c r="Q14" s="116">
        <v>226.96666666666667</v>
      </c>
      <c r="R14" s="116">
        <v>225.9</v>
      </c>
      <c r="S14" s="116">
        <v>226</v>
      </c>
      <c r="T14" s="116">
        <v>226</v>
      </c>
      <c r="U14" s="116">
        <v>226</v>
      </c>
    </row>
    <row r="15" spans="1:21" ht="15.75">
      <c r="B15" s="113" t="s">
        <v>131</v>
      </c>
      <c r="C15" s="114" t="s">
        <v>9</v>
      </c>
      <c r="D15" s="114" t="s">
        <v>68</v>
      </c>
      <c r="E15" s="114" t="s">
        <v>10</v>
      </c>
      <c r="F15" s="114" t="s">
        <v>10</v>
      </c>
      <c r="G15" s="114" t="s">
        <v>10</v>
      </c>
      <c r="H15" s="114" t="s">
        <v>138</v>
      </c>
      <c r="I15" s="115">
        <f t="shared" si="0"/>
        <v>24552.924358974364</v>
      </c>
      <c r="J15" s="116">
        <v>1998.9916666666668</v>
      </c>
      <c r="K15" s="116">
        <v>1989.5064102564102</v>
      </c>
      <c r="L15" s="116">
        <v>1990.2692307692307</v>
      </c>
      <c r="M15" s="116">
        <v>2048.1903846153846</v>
      </c>
      <c r="N15" s="116">
        <v>2042.2307692307693</v>
      </c>
      <c r="O15" s="116">
        <v>2078.8051282051283</v>
      </c>
      <c r="P15" s="116">
        <v>2121.874358974359</v>
      </c>
      <c r="Q15" s="116">
        <v>2139.125641025641</v>
      </c>
      <c r="R15" s="116">
        <v>2014.9307692307693</v>
      </c>
      <c r="S15" s="116">
        <v>2020.3833333333334</v>
      </c>
      <c r="T15" s="116">
        <v>2049.7435897435894</v>
      </c>
      <c r="U15" s="116">
        <v>2058.873076923077</v>
      </c>
    </row>
    <row r="16" spans="1:21" ht="15.75">
      <c r="B16" s="113" t="s">
        <v>131</v>
      </c>
      <c r="C16" s="114" t="s">
        <v>9</v>
      </c>
      <c r="D16" s="114" t="s">
        <v>68</v>
      </c>
      <c r="E16" s="114" t="s">
        <v>10</v>
      </c>
      <c r="F16" s="114" t="s">
        <v>10</v>
      </c>
      <c r="G16" s="114" t="s">
        <v>10</v>
      </c>
      <c r="H16" s="114" t="s">
        <v>139</v>
      </c>
      <c r="I16" s="115">
        <f t="shared" si="0"/>
        <v>14515.131233595803</v>
      </c>
      <c r="J16" s="116">
        <v>1017</v>
      </c>
      <c r="K16" s="116">
        <v>934.20209973753288</v>
      </c>
      <c r="L16" s="116">
        <v>972.39895013123351</v>
      </c>
      <c r="M16" s="116">
        <v>1047.6010498687665</v>
      </c>
      <c r="N16" s="116">
        <v>1216.6325459317586</v>
      </c>
      <c r="O16" s="116">
        <v>1361.3280839895012</v>
      </c>
      <c r="P16" s="116">
        <v>1765.0341207349084</v>
      </c>
      <c r="Q16" s="116">
        <v>1560.3989501312335</v>
      </c>
      <c r="R16" s="116">
        <v>1376.4330708661419</v>
      </c>
      <c r="S16" s="116">
        <v>1166.7664041994751</v>
      </c>
      <c r="T16" s="116">
        <v>1128.734908136483</v>
      </c>
      <c r="U16" s="116">
        <v>968.60104986876638</v>
      </c>
    </row>
    <row r="17" spans="2:21" ht="15.75">
      <c r="B17" s="113" t="s">
        <v>131</v>
      </c>
      <c r="C17" s="114" t="s">
        <v>9</v>
      </c>
      <c r="D17" s="114" t="s">
        <v>68</v>
      </c>
      <c r="E17" s="114" t="s">
        <v>10</v>
      </c>
      <c r="F17" s="114" t="s">
        <v>10</v>
      </c>
      <c r="G17" s="114" t="s">
        <v>10</v>
      </c>
      <c r="H17" s="114" t="s">
        <v>140</v>
      </c>
      <c r="I17" s="115">
        <f t="shared" si="0"/>
        <v>113</v>
      </c>
      <c r="J17" s="116">
        <v>16</v>
      </c>
      <c r="K17" s="116">
        <v>17</v>
      </c>
      <c r="L17" s="116">
        <v>17</v>
      </c>
      <c r="M17" s="116">
        <v>13</v>
      </c>
      <c r="N17" s="116">
        <v>4</v>
      </c>
      <c r="O17" s="116">
        <v>5</v>
      </c>
      <c r="P17" s="116">
        <v>2</v>
      </c>
      <c r="Q17" s="116">
        <v>6</v>
      </c>
      <c r="R17" s="116">
        <v>5</v>
      </c>
      <c r="S17" s="116">
        <v>6</v>
      </c>
      <c r="T17" s="116">
        <v>9</v>
      </c>
      <c r="U17" s="116">
        <v>13</v>
      </c>
    </row>
    <row r="18" spans="2:21" ht="15.75">
      <c r="B18" s="113" t="s">
        <v>131</v>
      </c>
      <c r="C18" s="114" t="s">
        <v>9</v>
      </c>
      <c r="D18" s="114" t="s">
        <v>84</v>
      </c>
      <c r="E18" s="114" t="s">
        <v>10</v>
      </c>
      <c r="F18" s="114" t="s">
        <v>10</v>
      </c>
      <c r="G18" s="114" t="s">
        <v>10</v>
      </c>
      <c r="H18" s="114" t="s">
        <v>133</v>
      </c>
      <c r="I18" s="115">
        <f t="shared" si="0"/>
        <v>29994</v>
      </c>
      <c r="J18" s="116">
        <v>2338</v>
      </c>
      <c r="K18" s="116">
        <v>2358</v>
      </c>
      <c r="L18" s="116">
        <v>2385</v>
      </c>
      <c r="M18" s="116">
        <v>2414</v>
      </c>
      <c r="N18" s="116">
        <v>2453</v>
      </c>
      <c r="O18" s="116">
        <v>2481</v>
      </c>
      <c r="P18" s="116">
        <v>2513</v>
      </c>
      <c r="Q18" s="116">
        <v>2538</v>
      </c>
      <c r="R18" s="116">
        <v>2572</v>
      </c>
      <c r="S18" s="116">
        <v>2606</v>
      </c>
      <c r="T18" s="116">
        <v>2651</v>
      </c>
      <c r="U18" s="116">
        <v>2685</v>
      </c>
    </row>
    <row r="19" spans="2:21" ht="15.75">
      <c r="B19" s="113" t="s">
        <v>131</v>
      </c>
      <c r="C19" s="114" t="s">
        <v>9</v>
      </c>
      <c r="D19" s="114" t="s">
        <v>84</v>
      </c>
      <c r="E19" s="114" t="s">
        <v>10</v>
      </c>
      <c r="F19" s="114" t="s">
        <v>10</v>
      </c>
      <c r="G19" s="114" t="s">
        <v>10</v>
      </c>
      <c r="H19" s="114" t="s">
        <v>134</v>
      </c>
      <c r="I19" s="115">
        <f t="shared" si="0"/>
        <v>54240</v>
      </c>
      <c r="J19" s="116">
        <v>4313</v>
      </c>
      <c r="K19" s="116">
        <v>4321</v>
      </c>
      <c r="L19" s="116">
        <v>4377</v>
      </c>
      <c r="M19" s="116">
        <v>4435</v>
      </c>
      <c r="N19" s="116">
        <v>4446</v>
      </c>
      <c r="O19" s="116">
        <v>4471</v>
      </c>
      <c r="P19" s="116">
        <v>4518</v>
      </c>
      <c r="Q19" s="116">
        <v>4546</v>
      </c>
      <c r="R19" s="116">
        <v>4616</v>
      </c>
      <c r="S19" s="116">
        <v>4657</v>
      </c>
      <c r="T19" s="116">
        <v>4741</v>
      </c>
      <c r="U19" s="116">
        <v>4799</v>
      </c>
    </row>
    <row r="20" spans="2:21" ht="15.75">
      <c r="B20" s="113" t="s">
        <v>131</v>
      </c>
      <c r="C20" s="114" t="s">
        <v>9</v>
      </c>
      <c r="D20" s="114" t="s">
        <v>84</v>
      </c>
      <c r="E20" s="114" t="s">
        <v>10</v>
      </c>
      <c r="F20" s="114" t="s">
        <v>11</v>
      </c>
      <c r="G20" s="114" t="s">
        <v>10</v>
      </c>
      <c r="H20" s="114" t="s">
        <v>12</v>
      </c>
      <c r="I20" s="115">
        <f t="shared" si="0"/>
        <v>137486.80000000002</v>
      </c>
      <c r="J20" s="116">
        <v>11411.233333333334</v>
      </c>
      <c r="K20" s="116">
        <v>11425.83333333333</v>
      </c>
      <c r="L20" s="116">
        <v>11403.666666666666</v>
      </c>
      <c r="M20" s="116">
        <v>11418.966666666669</v>
      </c>
      <c r="N20" s="116">
        <v>11443.066666666669</v>
      </c>
      <c r="O20" s="116">
        <v>11474.733333333332</v>
      </c>
      <c r="P20" s="116">
        <v>11477.999999999993</v>
      </c>
      <c r="Q20" s="116">
        <v>11460.16666666667</v>
      </c>
      <c r="R20" s="116">
        <v>11489.233333333337</v>
      </c>
      <c r="S20" s="116">
        <v>11473.266666666668</v>
      </c>
      <c r="T20" s="116">
        <v>11486.933333333334</v>
      </c>
      <c r="U20" s="116">
        <v>11521.699999999999</v>
      </c>
    </row>
    <row r="21" spans="2:21" ht="15.75">
      <c r="B21" s="113" t="s">
        <v>131</v>
      </c>
      <c r="C21" s="114" t="s">
        <v>9</v>
      </c>
      <c r="D21" s="114" t="s">
        <v>84</v>
      </c>
      <c r="E21" s="114" t="s">
        <v>10</v>
      </c>
      <c r="F21" s="114" t="s">
        <v>11</v>
      </c>
      <c r="G21" s="114" t="s">
        <v>10</v>
      </c>
      <c r="H21" s="114" t="s">
        <v>19</v>
      </c>
      <c r="I21" s="115">
        <f t="shared" si="0"/>
        <v>2.6301369863013697</v>
      </c>
      <c r="J21" s="116">
        <v>0</v>
      </c>
      <c r="K21" s="116">
        <v>0</v>
      </c>
      <c r="L21" s="116">
        <v>0</v>
      </c>
      <c r="M21" s="116">
        <v>0</v>
      </c>
      <c r="N21" s="116">
        <v>2.6301369863013697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</row>
    <row r="22" spans="2:21" ht="15.75">
      <c r="B22" s="113" t="s">
        <v>131</v>
      </c>
      <c r="C22" s="114" t="s">
        <v>9</v>
      </c>
      <c r="D22" s="114" t="s">
        <v>84</v>
      </c>
      <c r="E22" s="114" t="s">
        <v>10</v>
      </c>
      <c r="F22" s="114" t="s">
        <v>20</v>
      </c>
      <c r="G22" s="114" t="s">
        <v>10</v>
      </c>
      <c r="H22" s="114" t="s">
        <v>12</v>
      </c>
      <c r="I22" s="115">
        <f t="shared" si="0"/>
        <v>64614.799999999988</v>
      </c>
      <c r="J22" s="116">
        <v>5393.2666666666673</v>
      </c>
      <c r="K22" s="116">
        <v>5384.2000000000007</v>
      </c>
      <c r="L22" s="116">
        <v>5378.7333333333336</v>
      </c>
      <c r="M22" s="116">
        <v>5374.9333333333325</v>
      </c>
      <c r="N22" s="116">
        <v>5371.4333333333316</v>
      </c>
      <c r="O22" s="116">
        <v>5386.7</v>
      </c>
      <c r="P22" s="116">
        <v>5387.5666666666684</v>
      </c>
      <c r="Q22" s="116">
        <v>5375.7333333333318</v>
      </c>
      <c r="R22" s="116">
        <v>5388.699999999998</v>
      </c>
      <c r="S22" s="116">
        <v>5385.0999999999985</v>
      </c>
      <c r="T22" s="116">
        <v>5389.1333333333323</v>
      </c>
      <c r="U22" s="116">
        <v>5399.3</v>
      </c>
    </row>
    <row r="23" spans="2:21" ht="15.75">
      <c r="B23" s="113" t="s">
        <v>131</v>
      </c>
      <c r="C23" s="114" t="s">
        <v>9</v>
      </c>
      <c r="D23" s="114" t="s">
        <v>84</v>
      </c>
      <c r="E23" s="114" t="s">
        <v>10</v>
      </c>
      <c r="F23" s="114" t="s">
        <v>20</v>
      </c>
      <c r="G23" s="114" t="s">
        <v>10</v>
      </c>
      <c r="H23" s="114" t="s">
        <v>19</v>
      </c>
      <c r="I23" s="115">
        <f t="shared" si="0"/>
        <v>63.471232876712314</v>
      </c>
      <c r="J23" s="116">
        <v>0</v>
      </c>
      <c r="K23" s="116">
        <v>0</v>
      </c>
      <c r="L23" s="116">
        <v>0</v>
      </c>
      <c r="M23" s="116">
        <v>0</v>
      </c>
      <c r="N23" s="116">
        <v>62.150684931506831</v>
      </c>
      <c r="O23" s="116">
        <v>0</v>
      </c>
      <c r="P23" s="116">
        <v>0</v>
      </c>
      <c r="Q23" s="116">
        <v>0.19178082191780821</v>
      </c>
      <c r="R23" s="116">
        <v>0.30410958904109592</v>
      </c>
      <c r="S23" s="116">
        <v>0</v>
      </c>
      <c r="T23" s="116">
        <v>0.8246575342465754</v>
      </c>
      <c r="U23" s="116">
        <v>0</v>
      </c>
    </row>
    <row r="24" spans="2:21" ht="15.75">
      <c r="B24" s="113" t="s">
        <v>131</v>
      </c>
      <c r="C24" s="114" t="s">
        <v>9</v>
      </c>
      <c r="D24" s="114" t="s">
        <v>84</v>
      </c>
      <c r="E24" s="114" t="s">
        <v>10</v>
      </c>
      <c r="F24" s="114" t="s">
        <v>10</v>
      </c>
      <c r="G24" s="114" t="s">
        <v>10</v>
      </c>
      <c r="H24" s="114" t="s">
        <v>138</v>
      </c>
      <c r="I24" s="115">
        <f t="shared" si="0"/>
        <v>1187878.7378205128</v>
      </c>
      <c r="J24" s="116">
        <v>99876.58205128205</v>
      </c>
      <c r="K24" s="116">
        <v>100083.1641025641</v>
      </c>
      <c r="L24" s="116">
        <v>99727.209615384621</v>
      </c>
      <c r="M24" s="116">
        <v>99636.014743589738</v>
      </c>
      <c r="N24" s="116">
        <v>98616.714743589735</v>
      </c>
      <c r="O24" s="116">
        <v>98715.899358974362</v>
      </c>
      <c r="P24" s="116">
        <v>98716.667307692303</v>
      </c>
      <c r="Q24" s="116">
        <v>98538.346153846156</v>
      </c>
      <c r="R24" s="116">
        <v>98607.953205128215</v>
      </c>
      <c r="S24" s="116">
        <v>98765.269871794866</v>
      </c>
      <c r="T24" s="116">
        <v>98187.490384615376</v>
      </c>
      <c r="U24" s="116">
        <v>98407.426282051281</v>
      </c>
    </row>
    <row r="25" spans="2:21" ht="15.75">
      <c r="B25" s="113" t="s">
        <v>131</v>
      </c>
      <c r="C25" s="114" t="s">
        <v>9</v>
      </c>
      <c r="D25" s="114" t="s">
        <v>84</v>
      </c>
      <c r="E25" s="114" t="s">
        <v>10</v>
      </c>
      <c r="F25" s="114" t="s">
        <v>10</v>
      </c>
      <c r="G25" s="114" t="s">
        <v>10</v>
      </c>
      <c r="H25" s="114" t="s">
        <v>141</v>
      </c>
      <c r="I25" s="115">
        <f t="shared" si="0"/>
        <v>2130.0812961011588</v>
      </c>
      <c r="J25" s="116">
        <v>0</v>
      </c>
      <c r="K25" s="116">
        <v>0</v>
      </c>
      <c r="L25" s="116">
        <v>0</v>
      </c>
      <c r="M25" s="116">
        <v>0</v>
      </c>
      <c r="N25" s="116">
        <v>2108.3416030031608</v>
      </c>
      <c r="O25" s="116">
        <v>0</v>
      </c>
      <c r="P25" s="116">
        <v>0</v>
      </c>
      <c r="Q25" s="116">
        <v>5.1778736389181592</v>
      </c>
      <c r="R25" s="116">
        <v>3.0412715138742521</v>
      </c>
      <c r="S25" s="116">
        <v>0</v>
      </c>
      <c r="T25" s="116">
        <v>13.520547945205477</v>
      </c>
      <c r="U25" s="116">
        <v>0</v>
      </c>
    </row>
    <row r="26" spans="2:21" ht="15.75">
      <c r="B26" s="113" t="s">
        <v>131</v>
      </c>
      <c r="C26" s="114" t="s">
        <v>9</v>
      </c>
      <c r="D26" s="114" t="s">
        <v>84</v>
      </c>
      <c r="E26" s="114" t="s">
        <v>10</v>
      </c>
      <c r="F26" s="114" t="s">
        <v>10</v>
      </c>
      <c r="G26" s="114" t="s">
        <v>10</v>
      </c>
      <c r="H26" s="114" t="s">
        <v>139</v>
      </c>
      <c r="I26" s="115">
        <f t="shared" si="0"/>
        <v>715183.48293963249</v>
      </c>
      <c r="J26" s="116">
        <v>74324.769028871393</v>
      </c>
      <c r="K26" s="116">
        <v>68993.07086614173</v>
      </c>
      <c r="L26" s="116">
        <v>66045.469816272962</v>
      </c>
      <c r="M26" s="116">
        <v>59381.207349081356</v>
      </c>
      <c r="N26" s="116">
        <v>55445.343832020997</v>
      </c>
      <c r="O26" s="116">
        <v>56710.779527559047</v>
      </c>
      <c r="P26" s="116">
        <v>59012.850393700792</v>
      </c>
      <c r="Q26" s="116">
        <v>56361.398950131224</v>
      </c>
      <c r="R26" s="116">
        <v>57278.341207349076</v>
      </c>
      <c r="S26" s="116">
        <v>55578.309711286092</v>
      </c>
      <c r="T26" s="116">
        <v>53081.170603674531</v>
      </c>
      <c r="U26" s="116">
        <v>52970.771653543314</v>
      </c>
    </row>
    <row r="27" spans="2:21" ht="15.75">
      <c r="B27" s="113" t="s">
        <v>131</v>
      </c>
      <c r="C27" s="114" t="s">
        <v>9</v>
      </c>
      <c r="D27" s="114" t="s">
        <v>84</v>
      </c>
      <c r="E27" s="114" t="s">
        <v>10</v>
      </c>
      <c r="F27" s="114" t="s">
        <v>10</v>
      </c>
      <c r="G27" s="114" t="s">
        <v>10</v>
      </c>
      <c r="H27" s="114" t="s">
        <v>140</v>
      </c>
      <c r="I27" s="115">
        <f t="shared" si="0"/>
        <v>108913.48275862068</v>
      </c>
      <c r="J27" s="116">
        <v>10485.189655172415</v>
      </c>
      <c r="K27" s="116">
        <v>11080.103448275862</v>
      </c>
      <c r="L27" s="116">
        <v>12804.327586206897</v>
      </c>
      <c r="M27" s="116">
        <v>12060.896551724139</v>
      </c>
      <c r="N27" s="116">
        <v>9286.5689655172409</v>
      </c>
      <c r="O27" s="116">
        <v>7276.4310344827582</v>
      </c>
      <c r="P27" s="116">
        <v>6477</v>
      </c>
      <c r="Q27" s="116">
        <v>6510.1379310344828</v>
      </c>
      <c r="R27" s="116">
        <v>7076.4655172413795</v>
      </c>
      <c r="S27" s="116">
        <v>8104.7413793103451</v>
      </c>
      <c r="T27" s="116">
        <v>8201.2068965517246</v>
      </c>
      <c r="U27" s="116">
        <v>9550.4137931034475</v>
      </c>
    </row>
    <row r="28" spans="2:21" ht="15.75">
      <c r="B28" s="113" t="s">
        <v>131</v>
      </c>
      <c r="C28" s="114" t="s">
        <v>9</v>
      </c>
      <c r="D28" s="114" t="s">
        <v>84</v>
      </c>
      <c r="E28" s="114" t="s">
        <v>10</v>
      </c>
      <c r="F28" s="114" t="s">
        <v>10</v>
      </c>
      <c r="G28" s="114" t="s">
        <v>10</v>
      </c>
      <c r="H28" s="118" t="s">
        <v>142</v>
      </c>
      <c r="I28" s="115">
        <f t="shared" si="0"/>
        <v>104394</v>
      </c>
      <c r="J28" s="116">
        <v>9151</v>
      </c>
      <c r="K28" s="116">
        <v>9166</v>
      </c>
      <c r="L28" s="116">
        <v>9066</v>
      </c>
      <c r="M28" s="116">
        <v>9169</v>
      </c>
      <c r="N28" s="116">
        <v>9075</v>
      </c>
      <c r="O28" s="116">
        <v>7884</v>
      </c>
      <c r="P28" s="116">
        <v>8958</v>
      </c>
      <c r="Q28" s="116">
        <v>8917</v>
      </c>
      <c r="R28" s="116">
        <v>8859</v>
      </c>
      <c r="S28" s="116">
        <v>8253</v>
      </c>
      <c r="T28" s="116">
        <v>8064</v>
      </c>
      <c r="U28" s="116">
        <v>7832</v>
      </c>
    </row>
    <row r="29" spans="2:21" ht="15.75">
      <c r="B29" s="113" t="s">
        <v>131</v>
      </c>
      <c r="C29" s="114" t="s">
        <v>9</v>
      </c>
      <c r="D29" s="114" t="s">
        <v>84</v>
      </c>
      <c r="E29" s="114" t="s">
        <v>10</v>
      </c>
      <c r="F29" s="114" t="s">
        <v>10</v>
      </c>
      <c r="G29" s="114" t="s">
        <v>10</v>
      </c>
      <c r="H29" s="118" t="s">
        <v>143</v>
      </c>
      <c r="I29" s="115">
        <f t="shared" si="0"/>
        <v>3766.6333333333332</v>
      </c>
      <c r="J29" s="116">
        <v>313.5333333333333</v>
      </c>
      <c r="K29" s="116">
        <v>316</v>
      </c>
      <c r="L29" s="116">
        <v>316</v>
      </c>
      <c r="M29" s="116">
        <v>314</v>
      </c>
      <c r="N29" s="116">
        <v>316.60000000000002</v>
      </c>
      <c r="O29" s="116">
        <v>315</v>
      </c>
      <c r="P29" s="116">
        <v>321</v>
      </c>
      <c r="Q29" s="116">
        <v>316</v>
      </c>
      <c r="R29" s="116">
        <v>316</v>
      </c>
      <c r="S29" s="116">
        <v>317</v>
      </c>
      <c r="T29" s="116">
        <v>307.5</v>
      </c>
      <c r="U29" s="116">
        <v>298</v>
      </c>
    </row>
    <row r="30" spans="2:21" ht="15.75">
      <c r="B30" s="113" t="s">
        <v>131</v>
      </c>
      <c r="C30" s="114" t="s">
        <v>9</v>
      </c>
      <c r="D30" s="114" t="s">
        <v>84</v>
      </c>
      <c r="E30" s="114" t="s">
        <v>10</v>
      </c>
      <c r="F30" s="114" t="s">
        <v>10</v>
      </c>
      <c r="G30" s="114" t="s">
        <v>10</v>
      </c>
      <c r="H30" s="118" t="s">
        <v>144</v>
      </c>
      <c r="I30" s="115">
        <f t="shared" si="0"/>
        <v>132.06666666666666</v>
      </c>
      <c r="J30" s="116">
        <v>11.066666666666666</v>
      </c>
      <c r="K30" s="116">
        <v>11</v>
      </c>
      <c r="L30" s="116">
        <v>11</v>
      </c>
      <c r="M30" s="116">
        <v>11</v>
      </c>
      <c r="N30" s="116">
        <v>11</v>
      </c>
      <c r="O30" s="116">
        <v>11</v>
      </c>
      <c r="P30" s="116">
        <v>11</v>
      </c>
      <c r="Q30" s="116">
        <v>11</v>
      </c>
      <c r="R30" s="116">
        <v>11</v>
      </c>
      <c r="S30" s="116">
        <v>11</v>
      </c>
      <c r="T30" s="116">
        <v>11</v>
      </c>
      <c r="U30" s="116">
        <v>11</v>
      </c>
    </row>
    <row r="31" spans="2:21" ht="15.75">
      <c r="B31" s="113" t="s">
        <v>131</v>
      </c>
      <c r="C31" s="114" t="s">
        <v>9</v>
      </c>
      <c r="D31" s="114" t="s">
        <v>87</v>
      </c>
      <c r="E31" s="114" t="s">
        <v>10</v>
      </c>
      <c r="F31" s="114" t="s">
        <v>10</v>
      </c>
      <c r="G31" s="114" t="s">
        <v>10</v>
      </c>
      <c r="H31" s="114" t="s">
        <v>133</v>
      </c>
      <c r="I31" s="115">
        <f t="shared" si="0"/>
        <v>317</v>
      </c>
      <c r="J31" s="116">
        <v>24</v>
      </c>
      <c r="K31" s="116">
        <v>21</v>
      </c>
      <c r="L31" s="116">
        <v>23</v>
      </c>
      <c r="M31" s="116">
        <v>24</v>
      </c>
      <c r="N31" s="116">
        <v>24</v>
      </c>
      <c r="O31" s="116">
        <v>27</v>
      </c>
      <c r="P31" s="116">
        <v>27</v>
      </c>
      <c r="Q31" s="116">
        <v>29</v>
      </c>
      <c r="R31" s="116">
        <v>30</v>
      </c>
      <c r="S31" s="116">
        <v>31</v>
      </c>
      <c r="T31" s="116">
        <v>28</v>
      </c>
      <c r="U31" s="116">
        <v>29</v>
      </c>
    </row>
    <row r="32" spans="2:21" ht="15.75">
      <c r="B32" s="113" t="s">
        <v>131</v>
      </c>
      <c r="C32" s="114" t="s">
        <v>9</v>
      </c>
      <c r="D32" s="114" t="s">
        <v>87</v>
      </c>
      <c r="E32" s="114" t="s">
        <v>10</v>
      </c>
      <c r="F32" s="114" t="s">
        <v>10</v>
      </c>
      <c r="G32" s="114" t="s">
        <v>10</v>
      </c>
      <c r="H32" s="114" t="s">
        <v>134</v>
      </c>
      <c r="I32" s="115">
        <f t="shared" si="0"/>
        <v>927</v>
      </c>
      <c r="J32" s="116">
        <v>75</v>
      </c>
      <c r="K32" s="116">
        <v>75</v>
      </c>
      <c r="L32" s="116">
        <v>76</v>
      </c>
      <c r="M32" s="116">
        <v>76</v>
      </c>
      <c r="N32" s="116">
        <v>77</v>
      </c>
      <c r="O32" s="116">
        <v>78</v>
      </c>
      <c r="P32" s="116">
        <v>77</v>
      </c>
      <c r="Q32" s="116">
        <v>77</v>
      </c>
      <c r="R32" s="116">
        <v>77</v>
      </c>
      <c r="S32" s="116">
        <v>79</v>
      </c>
      <c r="T32" s="116">
        <v>80</v>
      </c>
      <c r="U32" s="116">
        <v>80</v>
      </c>
    </row>
    <row r="33" spans="2:21" ht="15.75">
      <c r="B33" s="113" t="s">
        <v>131</v>
      </c>
      <c r="C33" s="114" t="s">
        <v>9</v>
      </c>
      <c r="D33" s="114" t="s">
        <v>87</v>
      </c>
      <c r="E33" s="114" t="s">
        <v>10</v>
      </c>
      <c r="F33" s="114" t="s">
        <v>11</v>
      </c>
      <c r="G33" s="114" t="s">
        <v>10</v>
      </c>
      <c r="H33" s="114" t="s">
        <v>12</v>
      </c>
      <c r="I33" s="115">
        <f t="shared" si="0"/>
        <v>2064.5333333333333</v>
      </c>
      <c r="J33" s="116">
        <v>172</v>
      </c>
      <c r="K33" s="116">
        <v>172</v>
      </c>
      <c r="L33" s="116">
        <v>172</v>
      </c>
      <c r="M33" s="116">
        <v>172</v>
      </c>
      <c r="N33" s="116">
        <v>172</v>
      </c>
      <c r="O33" s="116">
        <v>172.26666666666665</v>
      </c>
      <c r="P33" s="116">
        <v>172.1</v>
      </c>
      <c r="Q33" s="116">
        <v>171.9666666666667</v>
      </c>
      <c r="R33" s="116">
        <v>172.23333333333332</v>
      </c>
      <c r="S33" s="116">
        <v>171.96666666666667</v>
      </c>
      <c r="T33" s="116">
        <v>172</v>
      </c>
      <c r="U33" s="116">
        <v>172</v>
      </c>
    </row>
    <row r="34" spans="2:21" ht="15.75">
      <c r="B34" s="113" t="s">
        <v>131</v>
      </c>
      <c r="C34" s="114" t="s">
        <v>9</v>
      </c>
      <c r="D34" s="114" t="s">
        <v>87</v>
      </c>
      <c r="E34" s="114" t="s">
        <v>10</v>
      </c>
      <c r="F34" s="114" t="s">
        <v>20</v>
      </c>
      <c r="G34" s="114" t="s">
        <v>10</v>
      </c>
      <c r="H34" s="114" t="s">
        <v>12</v>
      </c>
      <c r="I34" s="115">
        <f t="shared" si="0"/>
        <v>2816.0666666666666</v>
      </c>
      <c r="J34" s="116">
        <v>235</v>
      </c>
      <c r="K34" s="116">
        <v>233.60000000000002</v>
      </c>
      <c r="L34" s="116">
        <v>233.26666666666665</v>
      </c>
      <c r="M34" s="116">
        <v>234</v>
      </c>
      <c r="N34" s="116">
        <v>235.89999999999998</v>
      </c>
      <c r="O34" s="116">
        <v>235.29999999999998</v>
      </c>
      <c r="P34" s="116">
        <v>235.1</v>
      </c>
      <c r="Q34" s="116">
        <v>235.06666666666666</v>
      </c>
      <c r="R34" s="116">
        <v>234.9666666666667</v>
      </c>
      <c r="S34" s="116">
        <v>235.86666666666665</v>
      </c>
      <c r="T34" s="116">
        <v>235</v>
      </c>
      <c r="U34" s="116">
        <v>233</v>
      </c>
    </row>
    <row r="35" spans="2:21" ht="15.75">
      <c r="B35" s="113" t="s">
        <v>131</v>
      </c>
      <c r="C35" s="114" t="s">
        <v>9</v>
      </c>
      <c r="D35" s="114" t="s">
        <v>87</v>
      </c>
      <c r="E35" s="114" t="s">
        <v>10</v>
      </c>
      <c r="F35" s="114" t="s">
        <v>20</v>
      </c>
      <c r="G35" s="114" t="s">
        <v>10</v>
      </c>
      <c r="H35" s="114" t="s">
        <v>19</v>
      </c>
      <c r="I35" s="115">
        <f t="shared" si="0"/>
        <v>1</v>
      </c>
      <c r="J35" s="116">
        <v>0</v>
      </c>
      <c r="K35" s="116">
        <v>0</v>
      </c>
      <c r="L35" s="116">
        <v>0</v>
      </c>
      <c r="M35" s="116">
        <v>0</v>
      </c>
      <c r="N35" s="116">
        <v>1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</row>
    <row r="36" spans="2:21" ht="15.75">
      <c r="B36" s="113" t="s">
        <v>131</v>
      </c>
      <c r="C36" s="114" t="s">
        <v>9</v>
      </c>
      <c r="D36" s="114" t="s">
        <v>87</v>
      </c>
      <c r="E36" s="114" t="s">
        <v>10</v>
      </c>
      <c r="F36" s="114" t="s">
        <v>10</v>
      </c>
      <c r="G36" s="114" t="s">
        <v>10</v>
      </c>
      <c r="H36" s="114" t="s">
        <v>138</v>
      </c>
      <c r="I36" s="115">
        <f t="shared" si="0"/>
        <v>50566.221153846156</v>
      </c>
      <c r="J36" s="116">
        <v>4011.3365384615386</v>
      </c>
      <c r="K36" s="116">
        <v>3997.2019230769229</v>
      </c>
      <c r="L36" s="116">
        <v>4088</v>
      </c>
      <c r="M36" s="116">
        <v>4103</v>
      </c>
      <c r="N36" s="116">
        <v>4280</v>
      </c>
      <c r="O36" s="116">
        <v>4401.8557692307695</v>
      </c>
      <c r="P36" s="116">
        <v>4455.1346153846152</v>
      </c>
      <c r="Q36" s="116">
        <v>4264</v>
      </c>
      <c r="R36" s="116">
        <v>4238.7980769230771</v>
      </c>
      <c r="S36" s="116">
        <v>4326.8942307692305</v>
      </c>
      <c r="T36" s="116">
        <v>4231</v>
      </c>
      <c r="U36" s="116">
        <v>4169</v>
      </c>
    </row>
    <row r="37" spans="2:21" ht="15.75">
      <c r="B37" s="113" t="s">
        <v>131</v>
      </c>
      <c r="C37" s="114" t="s">
        <v>9</v>
      </c>
      <c r="D37" s="114" t="s">
        <v>87</v>
      </c>
      <c r="E37" s="114" t="s">
        <v>10</v>
      </c>
      <c r="F37" s="114" t="s">
        <v>10</v>
      </c>
      <c r="G37" s="114" t="s">
        <v>10</v>
      </c>
      <c r="H37" s="114" t="s">
        <v>141</v>
      </c>
      <c r="I37" s="115">
        <f t="shared" si="0"/>
        <v>55.99970802599227</v>
      </c>
      <c r="J37" s="116">
        <v>0</v>
      </c>
      <c r="K37" s="116">
        <v>0</v>
      </c>
      <c r="L37" s="116">
        <v>0</v>
      </c>
      <c r="M37" s="116">
        <v>0</v>
      </c>
      <c r="N37" s="116">
        <v>55.99970802599227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</row>
    <row r="38" spans="2:21" ht="15.75">
      <c r="B38" s="113" t="s">
        <v>131</v>
      </c>
      <c r="C38" s="114" t="s">
        <v>9</v>
      </c>
      <c r="D38" s="114" t="s">
        <v>87</v>
      </c>
      <c r="E38" s="114" t="s">
        <v>10</v>
      </c>
      <c r="F38" s="114" t="s">
        <v>10</v>
      </c>
      <c r="G38" s="114" t="s">
        <v>10</v>
      </c>
      <c r="H38" s="114" t="s">
        <v>139</v>
      </c>
      <c r="I38" s="115">
        <f t="shared" si="0"/>
        <v>32855.535433070865</v>
      </c>
      <c r="J38" s="116">
        <v>2856</v>
      </c>
      <c r="K38" s="116">
        <v>2677.732283464567</v>
      </c>
      <c r="L38" s="116">
        <v>2928</v>
      </c>
      <c r="M38" s="116">
        <v>2752</v>
      </c>
      <c r="N38" s="116">
        <v>2623</v>
      </c>
      <c r="O38" s="116">
        <v>2810.8005249343832</v>
      </c>
      <c r="P38" s="116">
        <v>2988</v>
      </c>
      <c r="Q38" s="116">
        <v>2823</v>
      </c>
      <c r="R38" s="116">
        <v>2771.3018372703414</v>
      </c>
      <c r="S38" s="116">
        <v>2646.7007874015744</v>
      </c>
      <c r="T38" s="116">
        <v>2559</v>
      </c>
      <c r="U38" s="116">
        <v>2420</v>
      </c>
    </row>
    <row r="39" spans="2:21" ht="15.75">
      <c r="B39" s="113" t="s">
        <v>131</v>
      </c>
      <c r="C39" s="114" t="s">
        <v>9</v>
      </c>
      <c r="D39" s="114" t="s">
        <v>87</v>
      </c>
      <c r="E39" s="114" t="s">
        <v>10</v>
      </c>
      <c r="F39" s="114" t="s">
        <v>10</v>
      </c>
      <c r="G39" s="114" t="s">
        <v>10</v>
      </c>
      <c r="H39" s="114" t="s">
        <v>140</v>
      </c>
      <c r="I39" s="115">
        <f t="shared" si="0"/>
        <v>14449.086206896553</v>
      </c>
      <c r="J39" s="116">
        <v>1198.6724137931035</v>
      </c>
      <c r="K39" s="116">
        <v>1283.9310344827586</v>
      </c>
      <c r="L39" s="116">
        <v>1316.7241379310344</v>
      </c>
      <c r="M39" s="116">
        <v>1270</v>
      </c>
      <c r="N39" s="116">
        <v>1223.6034482758621</v>
      </c>
      <c r="O39" s="116">
        <v>1183.3793103448277</v>
      </c>
      <c r="P39" s="116">
        <v>1206</v>
      </c>
      <c r="Q39" s="116">
        <v>1080</v>
      </c>
      <c r="R39" s="116">
        <v>1075.1724137931035</v>
      </c>
      <c r="S39" s="116">
        <v>1201.6034482758621</v>
      </c>
      <c r="T39" s="116">
        <v>1231</v>
      </c>
      <c r="U39" s="116">
        <v>1179</v>
      </c>
    </row>
    <row r="40" spans="2:21" ht="15.75">
      <c r="B40" s="113" t="s">
        <v>131</v>
      </c>
      <c r="C40" s="114" t="s">
        <v>9</v>
      </c>
      <c r="D40" s="114" t="s">
        <v>87</v>
      </c>
      <c r="E40" s="114" t="s">
        <v>10</v>
      </c>
      <c r="F40" s="114" t="s">
        <v>10</v>
      </c>
      <c r="G40" s="114" t="s">
        <v>10</v>
      </c>
      <c r="H40" s="118" t="s">
        <v>142</v>
      </c>
      <c r="I40" s="115">
        <f t="shared" si="0"/>
        <v>11942</v>
      </c>
      <c r="J40" s="116">
        <v>2378</v>
      </c>
      <c r="K40" s="116">
        <v>1950</v>
      </c>
      <c r="L40" s="116">
        <v>461.99999999999994</v>
      </c>
      <c r="M40" s="116">
        <v>461.99999999999994</v>
      </c>
      <c r="N40" s="116">
        <v>820</v>
      </c>
      <c r="O40" s="116">
        <v>820</v>
      </c>
      <c r="P40" s="116">
        <v>820</v>
      </c>
      <c r="Q40" s="116">
        <v>802</v>
      </c>
      <c r="R40" s="116">
        <v>828.00000000000011</v>
      </c>
      <c r="S40" s="116">
        <v>848</v>
      </c>
      <c r="T40" s="116">
        <v>849</v>
      </c>
      <c r="U40" s="116">
        <v>903.00000000000011</v>
      </c>
    </row>
    <row r="41" spans="2:21" ht="15.75">
      <c r="B41" s="113" t="s">
        <v>131</v>
      </c>
      <c r="C41" s="114" t="s">
        <v>9</v>
      </c>
      <c r="D41" s="114" t="s">
        <v>87</v>
      </c>
      <c r="E41" s="114" t="s">
        <v>10</v>
      </c>
      <c r="F41" s="114" t="s">
        <v>10</v>
      </c>
      <c r="G41" s="114" t="s">
        <v>10</v>
      </c>
      <c r="H41" s="118" t="s">
        <v>143</v>
      </c>
      <c r="I41" s="115">
        <f t="shared" si="0"/>
        <v>489.2</v>
      </c>
      <c r="J41" s="116">
        <v>83</v>
      </c>
      <c r="K41" s="116">
        <v>73.2</v>
      </c>
      <c r="L41" s="116">
        <v>34</v>
      </c>
      <c r="M41" s="116">
        <v>34</v>
      </c>
      <c r="N41" s="116">
        <v>34</v>
      </c>
      <c r="O41" s="116">
        <v>34</v>
      </c>
      <c r="P41" s="116">
        <v>34</v>
      </c>
      <c r="Q41" s="116">
        <v>34</v>
      </c>
      <c r="R41" s="116">
        <v>34</v>
      </c>
      <c r="S41" s="116">
        <v>34</v>
      </c>
      <c r="T41" s="116">
        <v>34</v>
      </c>
      <c r="U41" s="116">
        <v>27</v>
      </c>
    </row>
    <row r="42" spans="2:21" ht="15.75">
      <c r="B42" s="113" t="s">
        <v>131</v>
      </c>
      <c r="C42" s="114" t="s">
        <v>9</v>
      </c>
      <c r="D42" s="114" t="s">
        <v>87</v>
      </c>
      <c r="E42" s="114" t="s">
        <v>10</v>
      </c>
      <c r="F42" s="114" t="s">
        <v>10</v>
      </c>
      <c r="G42" s="114" t="s">
        <v>10</v>
      </c>
      <c r="H42" s="118" t="s">
        <v>144</v>
      </c>
      <c r="I42" s="115">
        <f t="shared" si="0"/>
        <v>25.933333333333334</v>
      </c>
      <c r="J42" s="116">
        <v>3</v>
      </c>
      <c r="K42" s="116">
        <v>2.9333333333333336</v>
      </c>
      <c r="L42" s="116">
        <v>2</v>
      </c>
      <c r="M42" s="116">
        <v>2</v>
      </c>
      <c r="N42" s="116">
        <v>2</v>
      </c>
      <c r="O42" s="116">
        <v>2</v>
      </c>
      <c r="P42" s="116">
        <v>2</v>
      </c>
      <c r="Q42" s="116">
        <v>2</v>
      </c>
      <c r="R42" s="116">
        <v>2</v>
      </c>
      <c r="S42" s="116">
        <v>2</v>
      </c>
      <c r="T42" s="116">
        <v>2</v>
      </c>
      <c r="U42" s="116">
        <v>2</v>
      </c>
    </row>
    <row r="43" spans="2:21" ht="15.75">
      <c r="B43" s="113" t="s">
        <v>131</v>
      </c>
      <c r="C43" s="114" t="s">
        <v>21</v>
      </c>
      <c r="D43" s="114" t="s">
        <v>68</v>
      </c>
      <c r="E43" s="114" t="s">
        <v>10</v>
      </c>
      <c r="F43" s="114" t="s">
        <v>10</v>
      </c>
      <c r="G43" s="114" t="s">
        <v>10</v>
      </c>
      <c r="H43" s="114" t="s">
        <v>133</v>
      </c>
      <c r="I43" s="115">
        <f t="shared" si="0"/>
        <v>18</v>
      </c>
      <c r="J43" s="116">
        <v>1</v>
      </c>
      <c r="K43" s="116">
        <v>1</v>
      </c>
      <c r="L43" s="116">
        <v>1</v>
      </c>
      <c r="M43" s="116">
        <v>1</v>
      </c>
      <c r="N43" s="116">
        <v>1</v>
      </c>
      <c r="O43" s="116">
        <v>1</v>
      </c>
      <c r="P43" s="116">
        <v>2</v>
      </c>
      <c r="Q43" s="116">
        <v>2</v>
      </c>
      <c r="R43" s="116">
        <v>2</v>
      </c>
      <c r="S43" s="116">
        <v>2</v>
      </c>
      <c r="T43" s="116">
        <v>2</v>
      </c>
      <c r="U43" s="116">
        <v>2</v>
      </c>
    </row>
    <row r="44" spans="2:21" ht="15.75">
      <c r="B44" s="113" t="s">
        <v>131</v>
      </c>
      <c r="C44" s="114" t="s">
        <v>21</v>
      </c>
      <c r="D44" s="114" t="s">
        <v>68</v>
      </c>
      <c r="E44" s="114" t="s">
        <v>10</v>
      </c>
      <c r="F44" s="114" t="s">
        <v>10</v>
      </c>
      <c r="G44" s="114" t="s">
        <v>10</v>
      </c>
      <c r="H44" s="114" t="s">
        <v>134</v>
      </c>
      <c r="I44" s="115">
        <f t="shared" si="0"/>
        <v>18</v>
      </c>
      <c r="J44" s="116">
        <v>1</v>
      </c>
      <c r="K44" s="116">
        <v>1</v>
      </c>
      <c r="L44" s="116">
        <v>1</v>
      </c>
      <c r="M44" s="116">
        <v>1</v>
      </c>
      <c r="N44" s="116">
        <v>1</v>
      </c>
      <c r="O44" s="116">
        <v>1</v>
      </c>
      <c r="P44" s="116">
        <v>2</v>
      </c>
      <c r="Q44" s="116">
        <v>2</v>
      </c>
      <c r="R44" s="116">
        <v>2</v>
      </c>
      <c r="S44" s="116">
        <v>2</v>
      </c>
      <c r="T44" s="116">
        <v>2</v>
      </c>
      <c r="U44" s="116">
        <v>2</v>
      </c>
    </row>
    <row r="45" spans="2:21" ht="15.75">
      <c r="B45" s="113" t="s">
        <v>131</v>
      </c>
      <c r="C45" s="114" t="s">
        <v>21</v>
      </c>
      <c r="D45" s="114" t="s">
        <v>68</v>
      </c>
      <c r="E45" s="114" t="s">
        <v>10</v>
      </c>
      <c r="F45" s="114" t="s">
        <v>10</v>
      </c>
      <c r="G45" s="114" t="s">
        <v>145</v>
      </c>
      <c r="H45" s="114" t="s">
        <v>12</v>
      </c>
      <c r="I45" s="115">
        <f t="shared" si="0"/>
        <v>2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1</v>
      </c>
      <c r="Q45" s="116">
        <v>1</v>
      </c>
      <c r="R45" s="116">
        <v>0</v>
      </c>
      <c r="S45" s="116">
        <v>0</v>
      </c>
      <c r="T45" s="116">
        <v>0</v>
      </c>
      <c r="U45" s="116">
        <v>0</v>
      </c>
    </row>
    <row r="46" spans="2:21" ht="15.75">
      <c r="B46" s="113" t="s">
        <v>131</v>
      </c>
      <c r="C46" s="114" t="s">
        <v>21</v>
      </c>
      <c r="D46" s="114" t="s">
        <v>68</v>
      </c>
      <c r="E46" s="114" t="s">
        <v>10</v>
      </c>
      <c r="F46" s="114" t="s">
        <v>10</v>
      </c>
      <c r="G46" s="114" t="s">
        <v>146</v>
      </c>
      <c r="H46" s="114" t="s">
        <v>12</v>
      </c>
      <c r="I46" s="115">
        <f t="shared" si="0"/>
        <v>37</v>
      </c>
      <c r="J46" s="116">
        <v>3</v>
      </c>
      <c r="K46" s="116">
        <v>3</v>
      </c>
      <c r="L46" s="116">
        <v>3</v>
      </c>
      <c r="M46" s="116">
        <v>3</v>
      </c>
      <c r="N46" s="116">
        <v>3</v>
      </c>
      <c r="O46" s="116">
        <v>2</v>
      </c>
      <c r="P46" s="116">
        <v>2</v>
      </c>
      <c r="Q46" s="116">
        <v>2</v>
      </c>
      <c r="R46" s="116">
        <v>4</v>
      </c>
      <c r="S46" s="116">
        <v>4</v>
      </c>
      <c r="T46" s="116">
        <v>4</v>
      </c>
      <c r="U46" s="116">
        <v>4</v>
      </c>
    </row>
    <row r="47" spans="2:21" ht="15.75">
      <c r="B47" s="113" t="s">
        <v>131</v>
      </c>
      <c r="C47" s="114" t="s">
        <v>21</v>
      </c>
      <c r="D47" s="114" t="s">
        <v>68</v>
      </c>
      <c r="E47" s="114" t="s">
        <v>10</v>
      </c>
      <c r="F47" s="114" t="s">
        <v>10</v>
      </c>
      <c r="G47" s="114" t="s">
        <v>147</v>
      </c>
      <c r="H47" s="114" t="s">
        <v>12</v>
      </c>
      <c r="I47" s="115">
        <f t="shared" si="0"/>
        <v>7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1</v>
      </c>
      <c r="P47" s="116">
        <v>1</v>
      </c>
      <c r="Q47" s="116">
        <v>1</v>
      </c>
      <c r="R47" s="116">
        <v>1</v>
      </c>
      <c r="S47" s="116">
        <v>1</v>
      </c>
      <c r="T47" s="116">
        <v>1</v>
      </c>
      <c r="U47" s="116">
        <v>1</v>
      </c>
    </row>
    <row r="48" spans="2:21" ht="15.75">
      <c r="B48" s="113" t="s">
        <v>131</v>
      </c>
      <c r="C48" s="114" t="s">
        <v>21</v>
      </c>
      <c r="D48" s="114" t="s">
        <v>68</v>
      </c>
      <c r="E48" s="114" t="s">
        <v>10</v>
      </c>
      <c r="F48" s="114" t="s">
        <v>10</v>
      </c>
      <c r="G48" s="114" t="s">
        <v>146</v>
      </c>
      <c r="H48" s="114" t="s">
        <v>138</v>
      </c>
      <c r="I48" s="115">
        <f t="shared" si="0"/>
        <v>5273</v>
      </c>
      <c r="J48" s="116">
        <v>526</v>
      </c>
      <c r="K48" s="116">
        <v>526</v>
      </c>
      <c r="L48" s="116">
        <v>526</v>
      </c>
      <c r="M48" s="116">
        <v>526</v>
      </c>
      <c r="N48" s="116">
        <v>526</v>
      </c>
      <c r="O48" s="116">
        <v>229</v>
      </c>
      <c r="P48" s="116">
        <v>245</v>
      </c>
      <c r="Q48" s="116">
        <v>245</v>
      </c>
      <c r="R48" s="116">
        <v>481</v>
      </c>
      <c r="S48" s="116">
        <v>481</v>
      </c>
      <c r="T48" s="116">
        <v>481</v>
      </c>
      <c r="U48" s="116">
        <v>481</v>
      </c>
    </row>
    <row r="49" spans="2:21" ht="15.75">
      <c r="B49" s="113" t="s">
        <v>131</v>
      </c>
      <c r="C49" s="114" t="s">
        <v>21</v>
      </c>
      <c r="D49" s="114" t="s">
        <v>68</v>
      </c>
      <c r="E49" s="114" t="s">
        <v>10</v>
      </c>
      <c r="F49" s="114" t="s">
        <v>10</v>
      </c>
      <c r="G49" s="114" t="s">
        <v>147</v>
      </c>
      <c r="H49" s="114" t="s">
        <v>138</v>
      </c>
      <c r="I49" s="115">
        <f t="shared" si="0"/>
        <v>2167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304</v>
      </c>
      <c r="P49" s="116">
        <v>314</v>
      </c>
      <c r="Q49" s="116">
        <v>301</v>
      </c>
      <c r="R49" s="116">
        <v>312</v>
      </c>
      <c r="S49" s="116">
        <v>312</v>
      </c>
      <c r="T49" s="116">
        <v>312</v>
      </c>
      <c r="U49" s="116">
        <v>312</v>
      </c>
    </row>
    <row r="50" spans="2:21" ht="15.75">
      <c r="B50" s="113" t="s">
        <v>131</v>
      </c>
      <c r="C50" s="114" t="s">
        <v>21</v>
      </c>
      <c r="D50" s="114" t="s">
        <v>68</v>
      </c>
      <c r="E50" s="114" t="s">
        <v>10</v>
      </c>
      <c r="F50" s="114" t="s">
        <v>10</v>
      </c>
      <c r="G50" s="114" t="s">
        <v>10</v>
      </c>
      <c r="H50" s="114" t="s">
        <v>139</v>
      </c>
      <c r="I50" s="115">
        <f t="shared" si="0"/>
        <v>5873</v>
      </c>
      <c r="J50" s="116">
        <v>388</v>
      </c>
      <c r="K50" s="116">
        <v>323</v>
      </c>
      <c r="L50" s="116">
        <v>322</v>
      </c>
      <c r="M50" s="116">
        <v>348</v>
      </c>
      <c r="N50" s="116">
        <v>413</v>
      </c>
      <c r="O50" s="116">
        <v>502</v>
      </c>
      <c r="P50" s="116">
        <v>671</v>
      </c>
      <c r="Q50" s="116">
        <v>579</v>
      </c>
      <c r="R50" s="116">
        <v>778</v>
      </c>
      <c r="S50" s="116">
        <v>616</v>
      </c>
      <c r="T50" s="116">
        <v>513</v>
      </c>
      <c r="U50" s="116">
        <v>420</v>
      </c>
    </row>
    <row r="51" spans="2:21" ht="15.75">
      <c r="B51" s="113" t="s">
        <v>131</v>
      </c>
      <c r="C51" s="114" t="s">
        <v>21</v>
      </c>
      <c r="D51" s="114" t="s">
        <v>84</v>
      </c>
      <c r="E51" s="114" t="s">
        <v>10</v>
      </c>
      <c r="F51" s="114" t="s">
        <v>10</v>
      </c>
      <c r="G51" s="114" t="s">
        <v>10</v>
      </c>
      <c r="H51" s="114" t="s">
        <v>133</v>
      </c>
      <c r="I51" s="115">
        <f t="shared" si="0"/>
        <v>1046</v>
      </c>
      <c r="J51" s="116">
        <v>82</v>
      </c>
      <c r="K51" s="116">
        <v>84</v>
      </c>
      <c r="L51" s="116">
        <v>84</v>
      </c>
      <c r="M51" s="116">
        <v>84</v>
      </c>
      <c r="N51" s="116">
        <v>85</v>
      </c>
      <c r="O51" s="116">
        <v>86</v>
      </c>
      <c r="P51" s="116">
        <v>88</v>
      </c>
      <c r="Q51" s="116">
        <v>89</v>
      </c>
      <c r="R51" s="116">
        <v>89</v>
      </c>
      <c r="S51" s="116">
        <v>90</v>
      </c>
      <c r="T51" s="116">
        <v>91</v>
      </c>
      <c r="U51" s="116">
        <v>94</v>
      </c>
    </row>
    <row r="52" spans="2:21" ht="15.75">
      <c r="B52" s="113" t="s">
        <v>131</v>
      </c>
      <c r="C52" s="114" t="s">
        <v>21</v>
      </c>
      <c r="D52" s="114" t="s">
        <v>84</v>
      </c>
      <c r="E52" s="114" t="s">
        <v>10</v>
      </c>
      <c r="F52" s="114" t="s">
        <v>10</v>
      </c>
      <c r="G52" s="114" t="s">
        <v>10</v>
      </c>
      <c r="H52" s="114" t="s">
        <v>134</v>
      </c>
      <c r="I52" s="115">
        <f t="shared" si="0"/>
        <v>3082</v>
      </c>
      <c r="J52" s="116">
        <v>240</v>
      </c>
      <c r="K52" s="116">
        <v>243</v>
      </c>
      <c r="L52" s="116">
        <v>247</v>
      </c>
      <c r="M52" s="116">
        <v>248</v>
      </c>
      <c r="N52" s="116">
        <v>255</v>
      </c>
      <c r="O52" s="116">
        <v>252</v>
      </c>
      <c r="P52" s="116">
        <v>254</v>
      </c>
      <c r="Q52" s="116">
        <v>258</v>
      </c>
      <c r="R52" s="116">
        <v>259</v>
      </c>
      <c r="S52" s="116">
        <v>262</v>
      </c>
      <c r="T52" s="116">
        <v>277</v>
      </c>
      <c r="U52" s="116">
        <v>287</v>
      </c>
    </row>
    <row r="53" spans="2:21" ht="15.75">
      <c r="B53" s="113" t="s">
        <v>131</v>
      </c>
      <c r="C53" s="114" t="s">
        <v>21</v>
      </c>
      <c r="D53" s="114" t="s">
        <v>84</v>
      </c>
      <c r="E53" s="114" t="s">
        <v>10</v>
      </c>
      <c r="F53" s="114" t="s">
        <v>10</v>
      </c>
      <c r="G53" s="114" t="s">
        <v>145</v>
      </c>
      <c r="H53" s="114" t="s">
        <v>12</v>
      </c>
      <c r="I53" s="115">
        <f t="shared" si="0"/>
        <v>231.48648041034534</v>
      </c>
      <c r="J53" s="116">
        <v>14.533333333333333</v>
      </c>
      <c r="K53" s="116">
        <v>17.5</v>
      </c>
      <c r="L53" s="116">
        <v>20.266666666666666</v>
      </c>
      <c r="M53" s="116">
        <v>18</v>
      </c>
      <c r="N53" s="116">
        <v>19.766666666666666</v>
      </c>
      <c r="O53" s="116">
        <v>18.366666666666667</v>
      </c>
      <c r="P53" s="116">
        <v>17.766666666666666</v>
      </c>
      <c r="Q53" s="116">
        <v>18</v>
      </c>
      <c r="R53" s="116">
        <v>18.649826938571703</v>
      </c>
      <c r="S53" s="116">
        <v>21.755512467258566</v>
      </c>
      <c r="T53" s="116">
        <v>22.022426095820592</v>
      </c>
      <c r="U53" s="116">
        <v>24.858714908694466</v>
      </c>
    </row>
    <row r="54" spans="2:21" ht="15.75">
      <c r="B54" s="113" t="s">
        <v>131</v>
      </c>
      <c r="C54" s="114" t="s">
        <v>21</v>
      </c>
      <c r="D54" s="114" t="s">
        <v>84</v>
      </c>
      <c r="E54" s="114" t="s">
        <v>10</v>
      </c>
      <c r="F54" s="114" t="s">
        <v>10</v>
      </c>
      <c r="G54" s="114" t="s">
        <v>146</v>
      </c>
      <c r="H54" s="114" t="s">
        <v>12</v>
      </c>
      <c r="I54" s="115">
        <f t="shared" si="0"/>
        <v>8003.4963466443714</v>
      </c>
      <c r="J54" s="116">
        <v>634.06666666666661</v>
      </c>
      <c r="K54" s="116">
        <v>649</v>
      </c>
      <c r="L54" s="116">
        <v>652.0333333333333</v>
      </c>
      <c r="M54" s="116">
        <v>655</v>
      </c>
      <c r="N54" s="116">
        <v>668.43333333333339</v>
      </c>
      <c r="O54" s="116">
        <v>673.0333333333333</v>
      </c>
      <c r="P54" s="116">
        <v>684.80000000000007</v>
      </c>
      <c r="Q54" s="116">
        <v>685.26666666666665</v>
      </c>
      <c r="R54" s="116">
        <v>679.06722273289517</v>
      </c>
      <c r="S54" s="116">
        <v>675.85568255264138</v>
      </c>
      <c r="T54" s="116">
        <v>676.68909276248723</v>
      </c>
      <c r="U54" s="116">
        <v>670.25101526301455</v>
      </c>
    </row>
    <row r="55" spans="2:21" ht="15.75">
      <c r="B55" s="113" t="s">
        <v>131</v>
      </c>
      <c r="C55" s="114" t="s">
        <v>21</v>
      </c>
      <c r="D55" s="114" t="s">
        <v>84</v>
      </c>
      <c r="E55" s="114" t="s">
        <v>10</v>
      </c>
      <c r="F55" s="114" t="s">
        <v>10</v>
      </c>
      <c r="G55" s="114" t="s">
        <v>147</v>
      </c>
      <c r="H55" s="114" t="s">
        <v>12</v>
      </c>
      <c r="I55" s="115">
        <f t="shared" si="0"/>
        <v>3417.4838396119494</v>
      </c>
      <c r="J55" s="116">
        <v>285</v>
      </c>
      <c r="K55" s="116">
        <v>286.9666666666667</v>
      </c>
      <c r="L55" s="116">
        <v>287.3</v>
      </c>
      <c r="M55" s="116">
        <v>289</v>
      </c>
      <c r="N55" s="116">
        <v>286.83333333333331</v>
      </c>
      <c r="O55" s="116">
        <v>283</v>
      </c>
      <c r="P55" s="116">
        <v>284</v>
      </c>
      <c r="Q55" s="116">
        <v>282.26666666666665</v>
      </c>
      <c r="R55" s="116">
        <v>282.24961699519969</v>
      </c>
      <c r="S55" s="116">
        <v>283.2888049801</v>
      </c>
      <c r="T55" s="116">
        <v>283.28848114169216</v>
      </c>
      <c r="U55" s="116">
        <v>284.29026982829106</v>
      </c>
    </row>
    <row r="56" spans="2:21" ht="15.75">
      <c r="B56" s="113" t="s">
        <v>131</v>
      </c>
      <c r="C56" s="114" t="s">
        <v>21</v>
      </c>
      <c r="D56" s="114" t="s">
        <v>84</v>
      </c>
      <c r="E56" s="114" t="s">
        <v>10</v>
      </c>
      <c r="F56" s="114" t="s">
        <v>10</v>
      </c>
      <c r="G56" s="114" t="s">
        <v>146</v>
      </c>
      <c r="H56" s="114" t="s">
        <v>138</v>
      </c>
      <c r="I56" s="115">
        <f t="shared" si="0"/>
        <v>1389404.3666666667</v>
      </c>
      <c r="J56" s="116">
        <v>111148.1</v>
      </c>
      <c r="K56" s="116">
        <v>113021</v>
      </c>
      <c r="L56" s="116">
        <v>113325.59999999999</v>
      </c>
      <c r="M56" s="116">
        <v>113204</v>
      </c>
      <c r="N56" s="116">
        <v>115213.86666666667</v>
      </c>
      <c r="O56" s="116">
        <v>116126.23333333334</v>
      </c>
      <c r="P56" s="116">
        <v>118688.53333333333</v>
      </c>
      <c r="Q56" s="116">
        <v>118976.36666666667</v>
      </c>
      <c r="R56" s="116">
        <v>118395.33333333333</v>
      </c>
      <c r="S56" s="116">
        <v>117391.86666666667</v>
      </c>
      <c r="T56" s="116">
        <v>117623</v>
      </c>
      <c r="U56" s="116">
        <v>116290.46666666667</v>
      </c>
    </row>
    <row r="57" spans="2:21" ht="15.75">
      <c r="B57" s="113" t="s">
        <v>131</v>
      </c>
      <c r="C57" s="114" t="s">
        <v>21</v>
      </c>
      <c r="D57" s="114" t="s">
        <v>84</v>
      </c>
      <c r="E57" s="114" t="s">
        <v>10</v>
      </c>
      <c r="F57" s="114" t="s">
        <v>10</v>
      </c>
      <c r="G57" s="114" t="s">
        <v>147</v>
      </c>
      <c r="H57" s="114" t="s">
        <v>138</v>
      </c>
      <c r="I57" s="115">
        <f t="shared" si="0"/>
        <v>1689588.1328828828</v>
      </c>
      <c r="J57" s="116">
        <v>140773</v>
      </c>
      <c r="K57" s="116">
        <v>142962.76801801802</v>
      </c>
      <c r="L57" s="116">
        <v>142628.69594594595</v>
      </c>
      <c r="M57" s="116">
        <v>142082</v>
      </c>
      <c r="N57" s="116">
        <v>140808.67117117115</v>
      </c>
      <c r="O57" s="116">
        <v>139622</v>
      </c>
      <c r="P57" s="116">
        <v>140575</v>
      </c>
      <c r="Q57" s="116">
        <v>139784.99774774775</v>
      </c>
      <c r="R57" s="116">
        <v>139720</v>
      </c>
      <c r="S57" s="116">
        <v>140098</v>
      </c>
      <c r="T57" s="116">
        <v>140421</v>
      </c>
      <c r="U57" s="116">
        <v>140112</v>
      </c>
    </row>
    <row r="58" spans="2:21" ht="15.75">
      <c r="B58" s="113" t="s">
        <v>131</v>
      </c>
      <c r="C58" s="114" t="s">
        <v>21</v>
      </c>
      <c r="D58" s="114" t="s">
        <v>84</v>
      </c>
      <c r="E58" s="114" t="s">
        <v>10</v>
      </c>
      <c r="F58" s="114" t="s">
        <v>10</v>
      </c>
      <c r="G58" s="114" t="s">
        <v>10</v>
      </c>
      <c r="H58" s="114" t="s">
        <v>139</v>
      </c>
      <c r="I58" s="115">
        <f t="shared" si="0"/>
        <v>2267892.5</v>
      </c>
      <c r="J58" s="116">
        <v>202284.93333333332</v>
      </c>
      <c r="K58" s="116">
        <v>204007.13333333333</v>
      </c>
      <c r="L58" s="116">
        <v>214382.19999999998</v>
      </c>
      <c r="M58" s="116">
        <v>211576</v>
      </c>
      <c r="N58" s="116">
        <v>194486.76666666663</v>
      </c>
      <c r="O58" s="116">
        <v>184432.00000000003</v>
      </c>
      <c r="P58" s="116">
        <v>179434.6</v>
      </c>
      <c r="Q58" s="116">
        <v>176424.36666666664</v>
      </c>
      <c r="R58" s="116">
        <v>178700.90000000002</v>
      </c>
      <c r="S58" s="116">
        <v>172117.93333333335</v>
      </c>
      <c r="T58" s="116">
        <v>172447</v>
      </c>
      <c r="U58" s="116">
        <v>177598.66666666669</v>
      </c>
    </row>
    <row r="59" spans="2:21" ht="15.75">
      <c r="B59" s="113" t="s">
        <v>131</v>
      </c>
      <c r="C59" s="114" t="s">
        <v>21</v>
      </c>
      <c r="D59" s="114" t="s">
        <v>84</v>
      </c>
      <c r="E59" s="114" t="s">
        <v>10</v>
      </c>
      <c r="F59" s="114" t="s">
        <v>10</v>
      </c>
      <c r="G59" s="114" t="s">
        <v>10</v>
      </c>
      <c r="H59" s="114" t="s">
        <v>140</v>
      </c>
      <c r="I59" s="115">
        <f t="shared" si="0"/>
        <v>322568.75862068968</v>
      </c>
      <c r="J59" s="116">
        <v>31816.000000000004</v>
      </c>
      <c r="K59" s="116">
        <v>32561.53448275862</v>
      </c>
      <c r="L59" s="116">
        <v>32537.086206896547</v>
      </c>
      <c r="M59" s="116">
        <v>31938</v>
      </c>
      <c r="N59" s="116">
        <v>28002.844827586207</v>
      </c>
      <c r="O59" s="116">
        <v>24429.96551724138</v>
      </c>
      <c r="P59" s="116">
        <v>21899.931034482761</v>
      </c>
      <c r="Q59" s="116">
        <v>21699.396551724141</v>
      </c>
      <c r="R59" s="116">
        <v>23367</v>
      </c>
      <c r="S59" s="116">
        <v>23444</v>
      </c>
      <c r="T59" s="116">
        <v>24522</v>
      </c>
      <c r="U59" s="116">
        <v>26351</v>
      </c>
    </row>
    <row r="60" spans="2:21" ht="15.75">
      <c r="B60" s="113" t="s">
        <v>131</v>
      </c>
      <c r="C60" s="114" t="s">
        <v>21</v>
      </c>
      <c r="D60" s="114" t="s">
        <v>84</v>
      </c>
      <c r="E60" s="114" t="s">
        <v>10</v>
      </c>
      <c r="F60" s="114" t="s">
        <v>10</v>
      </c>
      <c r="G60" s="114" t="s">
        <v>10</v>
      </c>
      <c r="H60" s="118" t="s">
        <v>142</v>
      </c>
      <c r="I60" s="115">
        <f t="shared" si="0"/>
        <v>907042</v>
      </c>
      <c r="J60" s="116">
        <v>77325</v>
      </c>
      <c r="K60" s="116">
        <v>83717</v>
      </c>
      <c r="L60" s="116">
        <v>83644</v>
      </c>
      <c r="M60" s="116">
        <v>81677</v>
      </c>
      <c r="N60" s="116">
        <v>81917</v>
      </c>
      <c r="O60" s="116">
        <v>74823</v>
      </c>
      <c r="P60" s="116">
        <v>73621</v>
      </c>
      <c r="Q60" s="116">
        <v>68752</v>
      </c>
      <c r="R60" s="116">
        <v>64453</v>
      </c>
      <c r="S60" s="116">
        <v>63031</v>
      </c>
      <c r="T60" s="116">
        <v>80579</v>
      </c>
      <c r="U60" s="116">
        <v>73503</v>
      </c>
    </row>
    <row r="61" spans="2:21" ht="15.75">
      <c r="B61" s="113" t="s">
        <v>131</v>
      </c>
      <c r="C61" s="114" t="s">
        <v>21</v>
      </c>
      <c r="D61" s="114" t="s">
        <v>84</v>
      </c>
      <c r="E61" s="114" t="s">
        <v>10</v>
      </c>
      <c r="F61" s="114" t="s">
        <v>10</v>
      </c>
      <c r="G61" s="114" t="s">
        <v>10</v>
      </c>
      <c r="H61" s="118" t="s">
        <v>143</v>
      </c>
      <c r="I61" s="115">
        <f t="shared" si="0"/>
        <v>44474</v>
      </c>
      <c r="J61" s="116">
        <v>3467</v>
      </c>
      <c r="K61" s="116">
        <v>3449</v>
      </c>
      <c r="L61" s="116">
        <v>3583</v>
      </c>
      <c r="M61" s="116">
        <v>3762</v>
      </c>
      <c r="N61" s="116">
        <v>3769</v>
      </c>
      <c r="O61" s="116">
        <v>3773</v>
      </c>
      <c r="P61" s="116">
        <v>3797</v>
      </c>
      <c r="Q61" s="116">
        <v>3806</v>
      </c>
      <c r="R61" s="116">
        <v>3791</v>
      </c>
      <c r="S61" s="116">
        <v>3730</v>
      </c>
      <c r="T61" s="116">
        <v>3784</v>
      </c>
      <c r="U61" s="116">
        <v>3763</v>
      </c>
    </row>
    <row r="62" spans="2:21" ht="15.75">
      <c r="B62" s="113" t="s">
        <v>131</v>
      </c>
      <c r="C62" s="114" t="s">
        <v>21</v>
      </c>
      <c r="D62" s="114" t="s">
        <v>84</v>
      </c>
      <c r="E62" s="114" t="s">
        <v>10</v>
      </c>
      <c r="F62" s="114" t="s">
        <v>10</v>
      </c>
      <c r="G62" s="114" t="s">
        <v>10</v>
      </c>
      <c r="H62" s="118" t="s">
        <v>144</v>
      </c>
      <c r="I62" s="115">
        <f t="shared" si="0"/>
        <v>108</v>
      </c>
      <c r="J62" s="116">
        <v>9</v>
      </c>
      <c r="K62" s="116">
        <v>9</v>
      </c>
      <c r="L62" s="116">
        <v>9</v>
      </c>
      <c r="M62" s="116">
        <v>9</v>
      </c>
      <c r="N62" s="116">
        <v>9</v>
      </c>
      <c r="O62" s="116">
        <v>9</v>
      </c>
      <c r="P62" s="116">
        <v>9</v>
      </c>
      <c r="Q62" s="116">
        <v>9</v>
      </c>
      <c r="R62" s="116">
        <v>9</v>
      </c>
      <c r="S62" s="116">
        <v>9</v>
      </c>
      <c r="T62" s="116">
        <v>9</v>
      </c>
      <c r="U62" s="116">
        <v>9</v>
      </c>
    </row>
    <row r="63" spans="2:21" ht="15.75">
      <c r="B63" s="113" t="s">
        <v>131</v>
      </c>
      <c r="C63" s="114" t="s">
        <v>21</v>
      </c>
      <c r="D63" s="114" t="s">
        <v>87</v>
      </c>
      <c r="E63" s="114" t="s">
        <v>10</v>
      </c>
      <c r="F63" s="114" t="s">
        <v>10</v>
      </c>
      <c r="G63" s="114" t="s">
        <v>10</v>
      </c>
      <c r="H63" s="114" t="s">
        <v>133</v>
      </c>
      <c r="I63" s="115">
        <f t="shared" si="0"/>
        <v>109</v>
      </c>
      <c r="J63" s="116">
        <v>9</v>
      </c>
      <c r="K63" s="116">
        <v>11</v>
      </c>
      <c r="L63" s="116">
        <v>9</v>
      </c>
      <c r="M63" s="116">
        <v>9</v>
      </c>
      <c r="N63" s="116">
        <v>9</v>
      </c>
      <c r="O63" s="116">
        <v>9</v>
      </c>
      <c r="P63" s="116">
        <v>9</v>
      </c>
      <c r="Q63" s="116">
        <v>9</v>
      </c>
      <c r="R63" s="116">
        <v>8</v>
      </c>
      <c r="S63" s="116">
        <v>9</v>
      </c>
      <c r="T63" s="116">
        <v>9</v>
      </c>
      <c r="U63" s="116">
        <v>9</v>
      </c>
    </row>
    <row r="64" spans="2:21" ht="15.75">
      <c r="B64" s="113" t="s">
        <v>131</v>
      </c>
      <c r="C64" s="114" t="s">
        <v>21</v>
      </c>
      <c r="D64" s="114" t="s">
        <v>87</v>
      </c>
      <c r="E64" s="114" t="s">
        <v>10</v>
      </c>
      <c r="F64" s="114" t="s">
        <v>10</v>
      </c>
      <c r="G64" s="114" t="s">
        <v>10</v>
      </c>
      <c r="H64" s="114" t="s">
        <v>134</v>
      </c>
      <c r="I64" s="115">
        <f t="shared" si="0"/>
        <v>426</v>
      </c>
      <c r="J64" s="116">
        <v>36</v>
      </c>
      <c r="K64" s="116">
        <v>38</v>
      </c>
      <c r="L64" s="116">
        <v>38</v>
      </c>
      <c r="M64" s="116">
        <v>37</v>
      </c>
      <c r="N64" s="116">
        <v>34</v>
      </c>
      <c r="O64" s="116">
        <v>34</v>
      </c>
      <c r="P64" s="116">
        <v>34</v>
      </c>
      <c r="Q64" s="116">
        <v>35</v>
      </c>
      <c r="R64" s="116">
        <v>35</v>
      </c>
      <c r="S64" s="116">
        <v>35</v>
      </c>
      <c r="T64" s="116">
        <v>35</v>
      </c>
      <c r="U64" s="116">
        <v>35</v>
      </c>
    </row>
    <row r="65" spans="2:21" ht="15.75">
      <c r="B65" s="113" t="s">
        <v>131</v>
      </c>
      <c r="C65" s="114" t="s">
        <v>21</v>
      </c>
      <c r="D65" s="114" t="s">
        <v>87</v>
      </c>
      <c r="E65" s="114" t="s">
        <v>10</v>
      </c>
      <c r="F65" s="114" t="s">
        <v>10</v>
      </c>
      <c r="G65" s="114" t="s">
        <v>145</v>
      </c>
      <c r="H65" s="114" t="s">
        <v>12</v>
      </c>
      <c r="I65" s="115">
        <f t="shared" si="0"/>
        <v>46.766666666666666</v>
      </c>
      <c r="J65" s="116">
        <v>3</v>
      </c>
      <c r="K65" s="116">
        <v>3</v>
      </c>
      <c r="L65" s="116">
        <v>3</v>
      </c>
      <c r="M65" s="116">
        <v>3.3666666666666667</v>
      </c>
      <c r="N65" s="116">
        <v>4.7</v>
      </c>
      <c r="O65" s="116">
        <v>5</v>
      </c>
      <c r="P65" s="116">
        <v>5</v>
      </c>
      <c r="Q65" s="116">
        <v>4</v>
      </c>
      <c r="R65" s="116">
        <v>4</v>
      </c>
      <c r="S65" s="116">
        <v>4</v>
      </c>
      <c r="T65" s="116">
        <v>4</v>
      </c>
      <c r="U65" s="116">
        <v>3.7</v>
      </c>
    </row>
    <row r="66" spans="2:21" ht="15.75">
      <c r="B66" s="113" t="s">
        <v>131</v>
      </c>
      <c r="C66" s="114" t="s">
        <v>21</v>
      </c>
      <c r="D66" s="114" t="s">
        <v>87</v>
      </c>
      <c r="E66" s="114" t="s">
        <v>10</v>
      </c>
      <c r="F66" s="114" t="s">
        <v>10</v>
      </c>
      <c r="G66" s="114" t="s">
        <v>146</v>
      </c>
      <c r="H66" s="114" t="s">
        <v>12</v>
      </c>
      <c r="I66" s="115">
        <f t="shared" si="0"/>
        <v>650.6</v>
      </c>
      <c r="J66" s="116">
        <v>54</v>
      </c>
      <c r="K66" s="116">
        <v>54</v>
      </c>
      <c r="L66" s="116">
        <v>54</v>
      </c>
      <c r="M66" s="116">
        <v>54.56666666666667</v>
      </c>
      <c r="N66" s="116">
        <v>52</v>
      </c>
      <c r="O66" s="116">
        <v>52</v>
      </c>
      <c r="P66" s="116">
        <v>52</v>
      </c>
      <c r="Q66" s="116">
        <v>55</v>
      </c>
      <c r="R66" s="116">
        <v>55.033333333333331</v>
      </c>
      <c r="S66" s="116">
        <v>55</v>
      </c>
      <c r="T66" s="116">
        <v>56</v>
      </c>
      <c r="U66" s="116">
        <v>57</v>
      </c>
    </row>
    <row r="67" spans="2:21" ht="15.75">
      <c r="B67" s="113" t="s">
        <v>131</v>
      </c>
      <c r="C67" s="114" t="s">
        <v>21</v>
      </c>
      <c r="D67" s="114" t="s">
        <v>87</v>
      </c>
      <c r="E67" s="114" t="s">
        <v>10</v>
      </c>
      <c r="F67" s="114" t="s">
        <v>10</v>
      </c>
      <c r="G67" s="114" t="s">
        <v>147</v>
      </c>
      <c r="H67" s="114" t="s">
        <v>12</v>
      </c>
      <c r="I67" s="115">
        <f t="shared" si="0"/>
        <v>451</v>
      </c>
      <c r="J67" s="116">
        <v>39</v>
      </c>
      <c r="K67" s="116">
        <v>39</v>
      </c>
      <c r="L67" s="116">
        <v>39</v>
      </c>
      <c r="M67" s="116">
        <v>38</v>
      </c>
      <c r="N67" s="116">
        <v>38</v>
      </c>
      <c r="O67" s="116">
        <v>38</v>
      </c>
      <c r="P67" s="116">
        <v>38</v>
      </c>
      <c r="Q67" s="116">
        <v>37</v>
      </c>
      <c r="R67" s="116">
        <v>37</v>
      </c>
      <c r="S67" s="116">
        <v>36</v>
      </c>
      <c r="T67" s="116">
        <v>36</v>
      </c>
      <c r="U67" s="116">
        <v>36</v>
      </c>
    </row>
    <row r="68" spans="2:21" ht="15.75">
      <c r="B68" s="113" t="s">
        <v>131</v>
      </c>
      <c r="C68" s="114" t="s">
        <v>21</v>
      </c>
      <c r="D68" s="114" t="s">
        <v>87</v>
      </c>
      <c r="E68" s="114" t="s">
        <v>10</v>
      </c>
      <c r="F68" s="114" t="s">
        <v>10</v>
      </c>
      <c r="G68" s="114" t="s">
        <v>146</v>
      </c>
      <c r="H68" s="114" t="s">
        <v>138</v>
      </c>
      <c r="I68" s="115">
        <f t="shared" si="0"/>
        <v>117720.66666666666</v>
      </c>
      <c r="J68" s="116">
        <v>9493</v>
      </c>
      <c r="K68" s="116">
        <v>9540.6</v>
      </c>
      <c r="L68" s="116">
        <v>9452</v>
      </c>
      <c r="M68" s="116">
        <v>9716.1</v>
      </c>
      <c r="N68" s="116">
        <v>9403</v>
      </c>
      <c r="O68" s="116">
        <v>9412</v>
      </c>
      <c r="P68" s="116">
        <v>9426</v>
      </c>
      <c r="Q68" s="116">
        <v>10070</v>
      </c>
      <c r="R68" s="116">
        <v>10099.966666666667</v>
      </c>
      <c r="S68" s="116">
        <v>10269</v>
      </c>
      <c r="T68" s="116">
        <v>10372</v>
      </c>
      <c r="U68" s="116">
        <v>10467</v>
      </c>
    </row>
    <row r="69" spans="2:21" ht="15.75">
      <c r="B69" s="113" t="s">
        <v>131</v>
      </c>
      <c r="C69" s="114" t="s">
        <v>21</v>
      </c>
      <c r="D69" s="114" t="s">
        <v>87</v>
      </c>
      <c r="E69" s="114" t="s">
        <v>10</v>
      </c>
      <c r="F69" s="114" t="s">
        <v>10</v>
      </c>
      <c r="G69" s="114" t="s">
        <v>147</v>
      </c>
      <c r="H69" s="114" t="s">
        <v>138</v>
      </c>
      <c r="I69" s="115">
        <f t="shared" si="0"/>
        <v>250954</v>
      </c>
      <c r="J69" s="116">
        <v>21394</v>
      </c>
      <c r="K69" s="116">
        <v>21481</v>
      </c>
      <c r="L69" s="116">
        <v>21411</v>
      </c>
      <c r="M69" s="116">
        <v>21136</v>
      </c>
      <c r="N69" s="116">
        <v>21150</v>
      </c>
      <c r="O69" s="116">
        <v>21208</v>
      </c>
      <c r="P69" s="116">
        <v>21090</v>
      </c>
      <c r="Q69" s="116">
        <v>20795</v>
      </c>
      <c r="R69" s="116">
        <v>20594</v>
      </c>
      <c r="S69" s="116">
        <v>20232</v>
      </c>
      <c r="T69" s="116">
        <v>20221</v>
      </c>
      <c r="U69" s="116">
        <v>20242</v>
      </c>
    </row>
    <row r="70" spans="2:21" ht="15.75">
      <c r="B70" s="113" t="s">
        <v>131</v>
      </c>
      <c r="C70" s="114" t="s">
        <v>21</v>
      </c>
      <c r="D70" s="114" t="s">
        <v>87</v>
      </c>
      <c r="E70" s="114" t="s">
        <v>10</v>
      </c>
      <c r="F70" s="114" t="s">
        <v>10</v>
      </c>
      <c r="G70" s="114" t="s">
        <v>10</v>
      </c>
      <c r="H70" s="114" t="s">
        <v>139</v>
      </c>
      <c r="I70" s="115">
        <f t="shared" ref="I70:I133" si="1">SUM(J70:U70)</f>
        <v>286376.76666666666</v>
      </c>
      <c r="J70" s="116">
        <v>23852</v>
      </c>
      <c r="K70" s="116">
        <v>25294.799999999999</v>
      </c>
      <c r="L70" s="116">
        <v>25839</v>
      </c>
      <c r="M70" s="116">
        <v>27431.666666666664</v>
      </c>
      <c r="N70" s="116">
        <v>24986</v>
      </c>
      <c r="O70" s="116">
        <v>23411</v>
      </c>
      <c r="P70" s="116">
        <v>21753</v>
      </c>
      <c r="Q70" s="116">
        <v>22231</v>
      </c>
      <c r="R70" s="116">
        <v>22691.3</v>
      </c>
      <c r="S70" s="116">
        <v>22666</v>
      </c>
      <c r="T70" s="116">
        <v>22930</v>
      </c>
      <c r="U70" s="116">
        <v>23291</v>
      </c>
    </row>
    <row r="71" spans="2:21" ht="15.75">
      <c r="B71" s="113" t="s">
        <v>131</v>
      </c>
      <c r="C71" s="114" t="s">
        <v>21</v>
      </c>
      <c r="D71" s="114" t="s">
        <v>87</v>
      </c>
      <c r="E71" s="114" t="s">
        <v>10</v>
      </c>
      <c r="F71" s="114" t="s">
        <v>10</v>
      </c>
      <c r="G71" s="114" t="s">
        <v>10</v>
      </c>
      <c r="H71" s="114" t="s">
        <v>140</v>
      </c>
      <c r="I71" s="115">
        <f t="shared" si="1"/>
        <v>81408.741379310348</v>
      </c>
      <c r="J71" s="116">
        <v>7007</v>
      </c>
      <c r="K71" s="116">
        <v>7345.3965517241386</v>
      </c>
      <c r="L71" s="116">
        <v>7876</v>
      </c>
      <c r="M71" s="116">
        <v>8325.0517241379312</v>
      </c>
      <c r="N71" s="116">
        <v>6997.5</v>
      </c>
      <c r="O71" s="116">
        <v>6299</v>
      </c>
      <c r="P71" s="116">
        <v>5803</v>
      </c>
      <c r="Q71" s="116">
        <v>6041</v>
      </c>
      <c r="R71" s="116">
        <v>6357.3620689655172</v>
      </c>
      <c r="S71" s="116">
        <v>6319</v>
      </c>
      <c r="T71" s="116">
        <v>6316</v>
      </c>
      <c r="U71" s="116">
        <v>6722.4310344827591</v>
      </c>
    </row>
    <row r="72" spans="2:21" ht="15.75">
      <c r="B72" s="113" t="s">
        <v>131</v>
      </c>
      <c r="C72" s="114" t="s">
        <v>21</v>
      </c>
      <c r="D72" s="114" t="s">
        <v>87</v>
      </c>
      <c r="E72" s="114" t="s">
        <v>10</v>
      </c>
      <c r="F72" s="114" t="s">
        <v>10</v>
      </c>
      <c r="G72" s="114" t="s">
        <v>10</v>
      </c>
      <c r="H72" s="118" t="s">
        <v>142</v>
      </c>
      <c r="I72" s="115">
        <f t="shared" si="1"/>
        <v>18439</v>
      </c>
      <c r="J72" s="116">
        <v>0</v>
      </c>
      <c r="K72" s="116">
        <v>0</v>
      </c>
      <c r="L72" s="116">
        <v>1114</v>
      </c>
      <c r="M72" s="116">
        <v>1527</v>
      </c>
      <c r="N72" s="116">
        <v>2012</v>
      </c>
      <c r="O72" s="116">
        <v>1734</v>
      </c>
      <c r="P72" s="116">
        <v>1841</v>
      </c>
      <c r="Q72" s="116">
        <v>2236</v>
      </c>
      <c r="R72" s="116">
        <v>2062</v>
      </c>
      <c r="S72" s="116">
        <v>2003.9999999999998</v>
      </c>
      <c r="T72" s="116">
        <v>1827</v>
      </c>
      <c r="U72" s="116">
        <v>2082</v>
      </c>
    </row>
    <row r="73" spans="2:21" ht="15.75">
      <c r="B73" s="113" t="s">
        <v>131</v>
      </c>
      <c r="C73" s="114" t="s">
        <v>21</v>
      </c>
      <c r="D73" s="114" t="s">
        <v>87</v>
      </c>
      <c r="E73" s="114" t="s">
        <v>10</v>
      </c>
      <c r="F73" s="114" t="s">
        <v>10</v>
      </c>
      <c r="G73" s="114" t="s">
        <v>10</v>
      </c>
      <c r="H73" s="118" t="s">
        <v>143</v>
      </c>
      <c r="I73" s="115">
        <f t="shared" si="1"/>
        <v>855</v>
      </c>
      <c r="J73" s="116">
        <v>0</v>
      </c>
      <c r="K73" s="116">
        <v>0</v>
      </c>
      <c r="L73" s="116">
        <v>41.000000000000007</v>
      </c>
      <c r="M73" s="116">
        <v>36.000000000000007</v>
      </c>
      <c r="N73" s="116">
        <v>66</v>
      </c>
      <c r="O73" s="116">
        <v>69</v>
      </c>
      <c r="P73" s="116">
        <v>74</v>
      </c>
      <c r="Q73" s="116">
        <v>103</v>
      </c>
      <c r="R73" s="116">
        <v>115</v>
      </c>
      <c r="S73" s="116">
        <v>117.00000000000001</v>
      </c>
      <c r="T73" s="116">
        <v>117.00000000000001</v>
      </c>
      <c r="U73" s="116">
        <v>117.00000000000001</v>
      </c>
    </row>
    <row r="74" spans="2:21" ht="15.75">
      <c r="B74" s="113" t="s">
        <v>131</v>
      </c>
      <c r="C74" s="114" t="s">
        <v>21</v>
      </c>
      <c r="D74" s="114" t="s">
        <v>87</v>
      </c>
      <c r="E74" s="114" t="s">
        <v>10</v>
      </c>
      <c r="F74" s="114" t="s">
        <v>10</v>
      </c>
      <c r="G74" s="114" t="s">
        <v>10</v>
      </c>
      <c r="H74" s="118" t="s">
        <v>144</v>
      </c>
      <c r="I74" s="115">
        <f t="shared" si="1"/>
        <v>10</v>
      </c>
      <c r="J74" s="116">
        <v>0</v>
      </c>
      <c r="K74" s="116">
        <v>0</v>
      </c>
      <c r="L74" s="116">
        <v>1</v>
      </c>
      <c r="M74" s="116">
        <v>1</v>
      </c>
      <c r="N74" s="116">
        <v>1</v>
      </c>
      <c r="O74" s="116">
        <v>1</v>
      </c>
      <c r="P74" s="116">
        <v>1</v>
      </c>
      <c r="Q74" s="116">
        <v>1</v>
      </c>
      <c r="R74" s="116">
        <v>1</v>
      </c>
      <c r="S74" s="116">
        <v>1</v>
      </c>
      <c r="T74" s="116">
        <v>1</v>
      </c>
      <c r="U74" s="116">
        <v>1</v>
      </c>
    </row>
    <row r="75" spans="2:21" ht="15.75">
      <c r="B75" s="113" t="s">
        <v>131</v>
      </c>
      <c r="C75" s="114" t="s">
        <v>24</v>
      </c>
      <c r="D75" s="114" t="s">
        <v>90</v>
      </c>
      <c r="E75" s="114" t="s">
        <v>10</v>
      </c>
      <c r="F75" s="114" t="s">
        <v>10</v>
      </c>
      <c r="G75" s="114" t="s">
        <v>10</v>
      </c>
      <c r="H75" s="114" t="s">
        <v>133</v>
      </c>
      <c r="I75" s="115">
        <f t="shared" si="1"/>
        <v>7254</v>
      </c>
      <c r="J75" s="116">
        <v>579</v>
      </c>
      <c r="K75" s="116">
        <v>584</v>
      </c>
      <c r="L75" s="116">
        <v>591</v>
      </c>
      <c r="M75" s="116">
        <v>590</v>
      </c>
      <c r="N75" s="116">
        <v>596</v>
      </c>
      <c r="O75" s="116">
        <v>592</v>
      </c>
      <c r="P75" s="116">
        <v>600</v>
      </c>
      <c r="Q75" s="116">
        <v>604</v>
      </c>
      <c r="R75" s="116">
        <v>607</v>
      </c>
      <c r="S75" s="116">
        <v>630</v>
      </c>
      <c r="T75" s="116">
        <v>637</v>
      </c>
      <c r="U75" s="116">
        <v>644</v>
      </c>
    </row>
    <row r="76" spans="2:21" ht="15.75">
      <c r="B76" s="113" t="s">
        <v>131</v>
      </c>
      <c r="C76" s="114" t="s">
        <v>24</v>
      </c>
      <c r="D76" s="114" t="s">
        <v>90</v>
      </c>
      <c r="E76" s="114" t="s">
        <v>10</v>
      </c>
      <c r="F76" s="114" t="s">
        <v>10</v>
      </c>
      <c r="G76" s="114" t="s">
        <v>10</v>
      </c>
      <c r="H76" s="114" t="s">
        <v>134</v>
      </c>
      <c r="I76" s="115">
        <f t="shared" si="1"/>
        <v>12769</v>
      </c>
      <c r="J76" s="116">
        <v>1013</v>
      </c>
      <c r="K76" s="116">
        <v>1022</v>
      </c>
      <c r="L76" s="116">
        <v>1040</v>
      </c>
      <c r="M76" s="116">
        <v>1039</v>
      </c>
      <c r="N76" s="116">
        <v>1033</v>
      </c>
      <c r="O76" s="116">
        <v>1031</v>
      </c>
      <c r="P76" s="116">
        <v>1034</v>
      </c>
      <c r="Q76" s="116">
        <v>1039</v>
      </c>
      <c r="R76" s="116">
        <v>1047</v>
      </c>
      <c r="S76" s="116">
        <v>1137</v>
      </c>
      <c r="T76" s="116">
        <v>1165</v>
      </c>
      <c r="U76" s="116">
        <v>1169</v>
      </c>
    </row>
    <row r="77" spans="2:21" ht="15.75">
      <c r="B77" s="113" t="s">
        <v>131</v>
      </c>
      <c r="C77" s="114" t="s">
        <v>24</v>
      </c>
      <c r="D77" s="114" t="s">
        <v>90</v>
      </c>
      <c r="E77" s="114" t="s">
        <v>10</v>
      </c>
      <c r="F77" s="114" t="s">
        <v>11</v>
      </c>
      <c r="G77" s="114" t="s">
        <v>10</v>
      </c>
      <c r="H77" s="114" t="s">
        <v>148</v>
      </c>
      <c r="I77" s="115">
        <f t="shared" si="1"/>
        <v>508.93495414173873</v>
      </c>
      <c r="J77" s="116">
        <v>1.3864709558289894</v>
      </c>
      <c r="K77" s="116">
        <v>0.66584472427294938</v>
      </c>
      <c r="L77" s="116">
        <v>1.4932896174291583</v>
      </c>
      <c r="M77" s="116">
        <v>2.5097782091287493</v>
      </c>
      <c r="N77" s="116">
        <v>491.93688539125372</v>
      </c>
      <c r="O77" s="116">
        <v>7.1247625079164031E-2</v>
      </c>
      <c r="P77" s="116">
        <v>8.4969389909225257E-2</v>
      </c>
      <c r="Q77" s="116">
        <v>0.26852438252058264</v>
      </c>
      <c r="R77" s="116">
        <v>1.7918513827316869</v>
      </c>
      <c r="S77" s="116">
        <v>1.0657589191471397</v>
      </c>
      <c r="T77" s="116">
        <v>2.6328900147772853</v>
      </c>
      <c r="U77" s="116">
        <v>5.0274435296601228</v>
      </c>
    </row>
    <row r="78" spans="2:21" ht="15.75">
      <c r="B78" s="113" t="s">
        <v>131</v>
      </c>
      <c r="C78" s="114" t="s">
        <v>24</v>
      </c>
      <c r="D78" s="114" t="s">
        <v>90</v>
      </c>
      <c r="E78" s="114" t="s">
        <v>10</v>
      </c>
      <c r="F78" s="114" t="s">
        <v>11</v>
      </c>
      <c r="G78" s="114" t="s">
        <v>10</v>
      </c>
      <c r="H78" s="114" t="s">
        <v>132</v>
      </c>
      <c r="I78" s="115">
        <f t="shared" si="1"/>
        <v>495.84657534246583</v>
      </c>
      <c r="J78" s="116">
        <v>0</v>
      </c>
      <c r="K78" s="116">
        <v>0</v>
      </c>
      <c r="L78" s="116">
        <v>0.91506849315068495</v>
      </c>
      <c r="M78" s="116">
        <v>4.1835616438356169</v>
      </c>
      <c r="N78" s="116">
        <v>489.66301369863027</v>
      </c>
      <c r="O78" s="116">
        <v>5.205479452054794E-2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1.0328767123287672</v>
      </c>
    </row>
    <row r="79" spans="2:21" ht="15.75">
      <c r="B79" s="113" t="s">
        <v>131</v>
      </c>
      <c r="C79" s="114" t="s">
        <v>24</v>
      </c>
      <c r="D79" s="114" t="s">
        <v>90</v>
      </c>
      <c r="E79" s="114" t="s">
        <v>10</v>
      </c>
      <c r="F79" s="114" t="s">
        <v>20</v>
      </c>
      <c r="G79" s="114" t="s">
        <v>145</v>
      </c>
      <c r="H79" s="114" t="s">
        <v>148</v>
      </c>
      <c r="I79" s="115">
        <f t="shared" si="1"/>
        <v>983.23536988517992</v>
      </c>
      <c r="J79" s="116">
        <v>1.7561600097537533</v>
      </c>
      <c r="K79" s="116">
        <v>5.6711483871387109</v>
      </c>
      <c r="L79" s="116">
        <v>4.4794933359525144</v>
      </c>
      <c r="M79" s="116">
        <v>8.8492400015505801</v>
      </c>
      <c r="N79" s="116">
        <v>930.54804252697181</v>
      </c>
      <c r="O79" s="116">
        <v>0.32056153683766098</v>
      </c>
      <c r="P79" s="116">
        <v>3.0492400253324887</v>
      </c>
      <c r="Q79" s="116">
        <v>4.7560692421363733</v>
      </c>
      <c r="R79" s="116">
        <v>4.0958412497361198</v>
      </c>
      <c r="S79" s="116">
        <v>9.1642389698121178</v>
      </c>
      <c r="T79" s="116">
        <v>6.4986805995355708</v>
      </c>
      <c r="U79" s="116">
        <v>4.0466540004222082</v>
      </c>
    </row>
    <row r="80" spans="2:21" ht="15.75">
      <c r="B80" s="113" t="s">
        <v>131</v>
      </c>
      <c r="C80" s="114" t="s">
        <v>24</v>
      </c>
      <c r="D80" s="114" t="s">
        <v>90</v>
      </c>
      <c r="E80" s="114" t="s">
        <v>10</v>
      </c>
      <c r="F80" s="114" t="s">
        <v>20</v>
      </c>
      <c r="G80" s="114" t="s">
        <v>145</v>
      </c>
      <c r="H80" s="114" t="s">
        <v>132</v>
      </c>
      <c r="I80" s="115">
        <f t="shared" si="1"/>
        <v>2698.3863013698633</v>
      </c>
      <c r="J80" s="116">
        <v>3.7013698630136989</v>
      </c>
      <c r="K80" s="116">
        <v>9.8000000000000007</v>
      </c>
      <c r="L80" s="116">
        <v>7.9123287671232898</v>
      </c>
      <c r="M80" s="116">
        <v>17.098630136986312</v>
      </c>
      <c r="N80" s="116">
        <v>2654.8520547945213</v>
      </c>
      <c r="O80" s="116">
        <v>4.1095890410958902E-2</v>
      </c>
      <c r="P80" s="116">
        <v>0</v>
      </c>
      <c r="Q80" s="116">
        <v>0</v>
      </c>
      <c r="R80" s="116">
        <v>0</v>
      </c>
      <c r="S80" s="116">
        <v>0.38356164383561642</v>
      </c>
      <c r="T80" s="116">
        <v>0.86301369863013699</v>
      </c>
      <c r="U80" s="116">
        <v>3.7342465753424658</v>
      </c>
    </row>
    <row r="81" spans="2:21" ht="15.75">
      <c r="B81" s="113" t="s">
        <v>131</v>
      </c>
      <c r="C81" s="114" t="s">
        <v>24</v>
      </c>
      <c r="D81" s="114" t="s">
        <v>90</v>
      </c>
      <c r="E81" s="114" t="s">
        <v>10</v>
      </c>
      <c r="F81" s="114" t="s">
        <v>20</v>
      </c>
      <c r="G81" s="114" t="s">
        <v>146</v>
      </c>
      <c r="H81" s="85" t="s">
        <v>132</v>
      </c>
      <c r="I81" s="115">
        <f t="shared" si="1"/>
        <v>441.46027397260241</v>
      </c>
      <c r="J81" s="116">
        <v>0</v>
      </c>
      <c r="K81" s="116">
        <v>1.3671232876712329</v>
      </c>
      <c r="L81" s="116">
        <v>1.5013698630136987</v>
      </c>
      <c r="M81" s="116">
        <v>0.84657534246575339</v>
      </c>
      <c r="N81" s="116">
        <v>435.92328767123252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1.2684931506849315</v>
      </c>
      <c r="U81" s="116">
        <v>0.55342465753424652</v>
      </c>
    </row>
    <row r="82" spans="2:21" ht="15.75">
      <c r="B82" s="113" t="s">
        <v>131</v>
      </c>
      <c r="C82" s="114" t="s">
        <v>24</v>
      </c>
      <c r="D82" s="114" t="s">
        <v>90</v>
      </c>
      <c r="E82" s="114" t="s">
        <v>10</v>
      </c>
      <c r="F82" s="114" t="s">
        <v>20</v>
      </c>
      <c r="G82" s="114" t="s">
        <v>147</v>
      </c>
      <c r="H82" s="114" t="s">
        <v>132</v>
      </c>
      <c r="I82" s="115">
        <f t="shared" si="1"/>
        <v>12.999999999999996</v>
      </c>
      <c r="J82" s="116">
        <v>0</v>
      </c>
      <c r="K82" s="116">
        <v>0</v>
      </c>
      <c r="L82" s="116">
        <v>0</v>
      </c>
      <c r="M82" s="116">
        <v>0</v>
      </c>
      <c r="N82" s="116">
        <v>12.999999999999996</v>
      </c>
      <c r="O82" s="116">
        <v>0</v>
      </c>
      <c r="P82" s="116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</row>
    <row r="83" spans="2:21" ht="15.75">
      <c r="B83" s="113" t="s">
        <v>131</v>
      </c>
      <c r="C83" s="114" t="s">
        <v>24</v>
      </c>
      <c r="D83" s="114" t="s">
        <v>90</v>
      </c>
      <c r="E83" s="114" t="s">
        <v>10</v>
      </c>
      <c r="F83" s="114" t="s">
        <v>10</v>
      </c>
      <c r="G83" s="114" t="s">
        <v>145</v>
      </c>
      <c r="H83" s="114" t="s">
        <v>138</v>
      </c>
      <c r="I83" s="115">
        <f t="shared" si="1"/>
        <v>55806.423731300492</v>
      </c>
      <c r="J83" s="116">
        <v>59.528700244977443</v>
      </c>
      <c r="K83" s="116">
        <v>257.17840081885868</v>
      </c>
      <c r="L83" s="116">
        <v>138.64919937015992</v>
      </c>
      <c r="M83" s="116">
        <v>386.12144623968788</v>
      </c>
      <c r="N83" s="116">
        <v>54887.910519142322</v>
      </c>
      <c r="O83" s="116">
        <v>0.58074730842305256</v>
      </c>
      <c r="P83" s="116">
        <v>0</v>
      </c>
      <c r="Q83" s="116">
        <v>0</v>
      </c>
      <c r="R83" s="116">
        <v>0</v>
      </c>
      <c r="S83" s="116">
        <v>2.6849271690943639</v>
      </c>
      <c r="T83" s="116">
        <v>19.131728942368589</v>
      </c>
      <c r="U83" s="116">
        <v>54.638062064597854</v>
      </c>
    </row>
    <row r="84" spans="2:21" ht="15.75">
      <c r="B84" s="113" t="s">
        <v>131</v>
      </c>
      <c r="C84" s="114" t="s">
        <v>24</v>
      </c>
      <c r="D84" s="114" t="s">
        <v>90</v>
      </c>
      <c r="E84" s="114" t="s">
        <v>10</v>
      </c>
      <c r="F84" s="114" t="s">
        <v>20</v>
      </c>
      <c r="G84" s="114" t="s">
        <v>146</v>
      </c>
      <c r="H84" s="114" t="s">
        <v>138</v>
      </c>
      <c r="I84" s="115">
        <f t="shared" si="1"/>
        <v>42806.539309357671</v>
      </c>
      <c r="J84" s="116">
        <v>0</v>
      </c>
      <c r="K84" s="116">
        <v>97.879462704017811</v>
      </c>
      <c r="L84" s="116">
        <v>93.835492182836504</v>
      </c>
      <c r="M84" s="116">
        <v>70.265452507379777</v>
      </c>
      <c r="N84" s="116">
        <v>42381.975428858765</v>
      </c>
      <c r="O84" s="116">
        <v>0</v>
      </c>
      <c r="P84" s="116">
        <v>0</v>
      </c>
      <c r="Q84" s="116">
        <v>0</v>
      </c>
      <c r="R84" s="116">
        <v>0</v>
      </c>
      <c r="S84" s="116">
        <v>0</v>
      </c>
      <c r="T84" s="116">
        <v>117.20284821768165</v>
      </c>
      <c r="U84" s="116">
        <v>45.380624886987867</v>
      </c>
    </row>
    <row r="85" spans="2:21" ht="15.75">
      <c r="B85" s="113" t="s">
        <v>131</v>
      </c>
      <c r="C85" s="114" t="s">
        <v>24</v>
      </c>
      <c r="D85" s="114" t="s">
        <v>90</v>
      </c>
      <c r="E85" s="114" t="s">
        <v>10</v>
      </c>
      <c r="F85" s="114" t="s">
        <v>20</v>
      </c>
      <c r="G85" s="114" t="s">
        <v>147</v>
      </c>
      <c r="H85" s="114" t="s">
        <v>138</v>
      </c>
      <c r="I85" s="115">
        <f t="shared" si="1"/>
        <v>5726.0005996812115</v>
      </c>
      <c r="J85" s="116">
        <v>0</v>
      </c>
      <c r="K85" s="116">
        <v>0</v>
      </c>
      <c r="L85" s="116">
        <v>0</v>
      </c>
      <c r="M85" s="116">
        <v>0</v>
      </c>
      <c r="N85" s="116">
        <v>5726.0005996812115</v>
      </c>
      <c r="O85" s="116">
        <v>0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</row>
    <row r="86" spans="2:21" ht="15.75">
      <c r="B86" s="113" t="s">
        <v>131</v>
      </c>
      <c r="C86" s="114" t="s">
        <v>24</v>
      </c>
      <c r="D86" s="114" t="s">
        <v>90</v>
      </c>
      <c r="E86" s="114" t="s">
        <v>10</v>
      </c>
      <c r="F86" s="114" t="s">
        <v>10</v>
      </c>
      <c r="G86" s="114" t="s">
        <v>10</v>
      </c>
      <c r="H86" s="114" t="s">
        <v>140</v>
      </c>
      <c r="I86" s="115">
        <f t="shared" si="1"/>
        <v>70608.913793103449</v>
      </c>
      <c r="J86" s="116">
        <v>9866.5344827586214</v>
      </c>
      <c r="K86" s="116">
        <v>9558.310344827587</v>
      </c>
      <c r="L86" s="116">
        <v>9208.6379310344819</v>
      </c>
      <c r="M86" s="116">
        <v>8548.5862068965525</v>
      </c>
      <c r="N86" s="116">
        <v>4786.5344827586214</v>
      </c>
      <c r="O86" s="116">
        <v>758.41379310344837</v>
      </c>
      <c r="P86" s="116">
        <v>390</v>
      </c>
      <c r="Q86" s="116">
        <v>615.5</v>
      </c>
      <c r="R86" s="116">
        <v>2932</v>
      </c>
      <c r="S86" s="116">
        <v>7088.0344827586214</v>
      </c>
      <c r="T86" s="116">
        <v>7966.6551724137926</v>
      </c>
      <c r="U86" s="116">
        <v>8889.7068965517228</v>
      </c>
    </row>
    <row r="87" spans="2:21" ht="15.75">
      <c r="B87" s="113" t="s">
        <v>131</v>
      </c>
      <c r="C87" s="114" t="s">
        <v>24</v>
      </c>
      <c r="D87" s="114" t="s">
        <v>90</v>
      </c>
      <c r="E87" s="114" t="s">
        <v>10</v>
      </c>
      <c r="F87" s="114" t="s">
        <v>10</v>
      </c>
      <c r="G87" s="114" t="s">
        <v>10</v>
      </c>
      <c r="H87" s="118" t="s">
        <v>142</v>
      </c>
      <c r="I87" s="115">
        <f t="shared" si="1"/>
        <v>22840</v>
      </c>
      <c r="J87" s="116">
        <v>3882</v>
      </c>
      <c r="K87" s="116">
        <v>4583</v>
      </c>
      <c r="L87" s="116">
        <v>4176</v>
      </c>
      <c r="M87" s="116">
        <v>1494</v>
      </c>
      <c r="N87" s="116">
        <v>4403</v>
      </c>
      <c r="O87" s="116">
        <v>74</v>
      </c>
      <c r="P87" s="116">
        <v>74</v>
      </c>
      <c r="Q87" s="116">
        <v>64</v>
      </c>
      <c r="R87" s="116">
        <v>415</v>
      </c>
      <c r="S87" s="116">
        <v>1094</v>
      </c>
      <c r="T87" s="116">
        <v>1627</v>
      </c>
      <c r="U87" s="116">
        <v>954</v>
      </c>
    </row>
    <row r="88" spans="2:21" ht="15.75">
      <c r="B88" s="113" t="s">
        <v>131</v>
      </c>
      <c r="C88" s="114" t="s">
        <v>24</v>
      </c>
      <c r="D88" s="114" t="s">
        <v>90</v>
      </c>
      <c r="E88" s="114" t="s">
        <v>10</v>
      </c>
      <c r="F88" s="114" t="s">
        <v>10</v>
      </c>
      <c r="G88" s="114" t="s">
        <v>10</v>
      </c>
      <c r="H88" s="118" t="s">
        <v>143</v>
      </c>
      <c r="I88" s="115">
        <f t="shared" si="1"/>
        <v>853.73333333333335</v>
      </c>
      <c r="J88" s="116">
        <v>82</v>
      </c>
      <c r="K88" s="116">
        <v>82</v>
      </c>
      <c r="L88" s="116">
        <v>82</v>
      </c>
      <c r="M88" s="116">
        <v>82</v>
      </c>
      <c r="N88" s="116">
        <v>82</v>
      </c>
      <c r="O88" s="116">
        <v>79.733333333333334</v>
      </c>
      <c r="P88" s="116">
        <v>48</v>
      </c>
      <c r="Q88" s="116">
        <v>48</v>
      </c>
      <c r="R88" s="116">
        <v>48</v>
      </c>
      <c r="S88" s="116">
        <v>48</v>
      </c>
      <c r="T88" s="116">
        <v>86</v>
      </c>
      <c r="U88" s="116">
        <v>86</v>
      </c>
    </row>
    <row r="89" spans="2:21" ht="15.75">
      <c r="B89" s="113" t="s">
        <v>131</v>
      </c>
      <c r="C89" s="114" t="s">
        <v>24</v>
      </c>
      <c r="D89" s="114" t="s">
        <v>90</v>
      </c>
      <c r="E89" s="114" t="s">
        <v>10</v>
      </c>
      <c r="F89" s="114" t="s">
        <v>10</v>
      </c>
      <c r="G89" s="114" t="s">
        <v>10</v>
      </c>
      <c r="H89" s="118" t="s">
        <v>144</v>
      </c>
      <c r="I89" s="115">
        <f t="shared" si="1"/>
        <v>12.166666666666668</v>
      </c>
      <c r="J89" s="116">
        <v>1</v>
      </c>
      <c r="K89" s="116">
        <v>1</v>
      </c>
      <c r="L89" s="116">
        <v>1</v>
      </c>
      <c r="M89" s="116">
        <v>1</v>
      </c>
      <c r="N89" s="116">
        <v>1</v>
      </c>
      <c r="O89" s="116">
        <v>0.93333333333333335</v>
      </c>
      <c r="P89" s="116">
        <v>1.2333333333333334</v>
      </c>
      <c r="Q89" s="116">
        <v>1</v>
      </c>
      <c r="R89" s="116">
        <v>1</v>
      </c>
      <c r="S89" s="116">
        <v>1</v>
      </c>
      <c r="T89" s="116">
        <v>1</v>
      </c>
      <c r="U89" s="116">
        <v>1</v>
      </c>
    </row>
    <row r="90" spans="2:21" ht="15.75">
      <c r="B90" s="113" t="s">
        <v>131</v>
      </c>
      <c r="C90" s="114" t="s">
        <v>88</v>
      </c>
      <c r="D90" s="114" t="s">
        <v>87</v>
      </c>
      <c r="E90" s="114" t="s">
        <v>22</v>
      </c>
      <c r="F90" s="114" t="s">
        <v>10</v>
      </c>
      <c r="G90" s="114" t="s">
        <v>10</v>
      </c>
      <c r="H90" s="114" t="s">
        <v>134</v>
      </c>
      <c r="I90" s="115">
        <f t="shared" si="1"/>
        <v>12</v>
      </c>
      <c r="J90" s="116">
        <v>1</v>
      </c>
      <c r="K90" s="116">
        <v>1</v>
      </c>
      <c r="L90" s="116">
        <v>1</v>
      </c>
      <c r="M90" s="116">
        <v>1</v>
      </c>
      <c r="N90" s="116">
        <v>1</v>
      </c>
      <c r="O90" s="116">
        <v>1</v>
      </c>
      <c r="P90" s="116">
        <v>1</v>
      </c>
      <c r="Q90" s="116">
        <v>1</v>
      </c>
      <c r="R90" s="116">
        <v>1</v>
      </c>
      <c r="S90" s="116">
        <v>1</v>
      </c>
      <c r="T90" s="116">
        <v>1</v>
      </c>
      <c r="U90" s="116">
        <v>1</v>
      </c>
    </row>
    <row r="91" spans="2:21" ht="15.75">
      <c r="B91" s="113" t="s">
        <v>131</v>
      </c>
      <c r="C91" s="114" t="s">
        <v>88</v>
      </c>
      <c r="D91" s="114" t="s">
        <v>87</v>
      </c>
      <c r="E91" s="114" t="s">
        <v>22</v>
      </c>
      <c r="F91" s="114" t="s">
        <v>10</v>
      </c>
      <c r="G91" s="114" t="s">
        <v>145</v>
      </c>
      <c r="H91" s="114" t="s">
        <v>12</v>
      </c>
      <c r="I91" s="115">
        <f t="shared" si="1"/>
        <v>12</v>
      </c>
      <c r="J91" s="116">
        <v>1</v>
      </c>
      <c r="K91" s="116">
        <v>1</v>
      </c>
      <c r="L91" s="116">
        <v>1</v>
      </c>
      <c r="M91" s="116">
        <v>1</v>
      </c>
      <c r="N91" s="116">
        <v>1</v>
      </c>
      <c r="O91" s="116">
        <v>1</v>
      </c>
      <c r="P91" s="116">
        <v>1</v>
      </c>
      <c r="Q91" s="116">
        <v>1</v>
      </c>
      <c r="R91" s="116">
        <v>1</v>
      </c>
      <c r="S91" s="116">
        <v>1</v>
      </c>
      <c r="T91" s="116">
        <v>1</v>
      </c>
      <c r="U91" s="116">
        <v>1</v>
      </c>
    </row>
    <row r="92" spans="2:21" ht="15.75">
      <c r="B92" s="113" t="s">
        <v>131</v>
      </c>
      <c r="C92" s="114" t="s">
        <v>88</v>
      </c>
      <c r="D92" s="114" t="s">
        <v>87</v>
      </c>
      <c r="E92" s="114" t="s">
        <v>22</v>
      </c>
      <c r="F92" s="114" t="s">
        <v>10</v>
      </c>
      <c r="G92" s="114" t="s">
        <v>145</v>
      </c>
      <c r="H92" s="85" t="s">
        <v>138</v>
      </c>
      <c r="I92" s="115">
        <f t="shared" si="1"/>
        <v>24249</v>
      </c>
      <c r="J92" s="116">
        <v>2213</v>
      </c>
      <c r="K92" s="116">
        <v>2213</v>
      </c>
      <c r="L92" s="116">
        <v>2191</v>
      </c>
      <c r="M92" s="116">
        <v>2191</v>
      </c>
      <c r="N92" s="116">
        <v>2191</v>
      </c>
      <c r="O92" s="116">
        <v>1900</v>
      </c>
      <c r="P92" s="116">
        <v>1900</v>
      </c>
      <c r="Q92" s="116">
        <v>1900</v>
      </c>
      <c r="R92" s="116">
        <v>1900</v>
      </c>
      <c r="S92" s="116">
        <v>1900</v>
      </c>
      <c r="T92" s="116">
        <v>1900</v>
      </c>
      <c r="U92" s="116">
        <v>1850</v>
      </c>
    </row>
    <row r="93" spans="2:21" ht="15.75">
      <c r="B93" s="113" t="s">
        <v>131</v>
      </c>
      <c r="C93" s="114" t="s">
        <v>88</v>
      </c>
      <c r="D93" s="114" t="s">
        <v>87</v>
      </c>
      <c r="E93" s="114" t="s">
        <v>22</v>
      </c>
      <c r="F93" s="114" t="s">
        <v>10</v>
      </c>
      <c r="G93" s="114" t="s">
        <v>10</v>
      </c>
      <c r="H93" s="114" t="s">
        <v>139</v>
      </c>
      <c r="I93" s="115">
        <f t="shared" si="1"/>
        <v>17900</v>
      </c>
      <c r="J93" s="116">
        <v>1900</v>
      </c>
      <c r="K93" s="116">
        <v>1700</v>
      </c>
      <c r="L93" s="116">
        <v>1700</v>
      </c>
      <c r="M93" s="116">
        <v>1300</v>
      </c>
      <c r="N93" s="116">
        <v>1400</v>
      </c>
      <c r="O93" s="116">
        <v>1400</v>
      </c>
      <c r="P93" s="116">
        <v>1800</v>
      </c>
      <c r="Q93" s="116">
        <v>1400</v>
      </c>
      <c r="R93" s="116">
        <v>1200</v>
      </c>
      <c r="S93" s="116">
        <v>1400</v>
      </c>
      <c r="T93" s="116">
        <v>1200</v>
      </c>
      <c r="U93" s="116">
        <v>1500</v>
      </c>
    </row>
    <row r="94" spans="2:21" ht="15.75">
      <c r="B94" s="113" t="s">
        <v>131</v>
      </c>
      <c r="C94" s="114" t="s">
        <v>88</v>
      </c>
      <c r="D94" s="114" t="s">
        <v>87</v>
      </c>
      <c r="E94" s="114" t="s">
        <v>22</v>
      </c>
      <c r="F94" s="114" t="s">
        <v>10</v>
      </c>
      <c r="G94" s="114" t="s">
        <v>10</v>
      </c>
      <c r="H94" s="114" t="s">
        <v>149</v>
      </c>
      <c r="I94" s="115">
        <f t="shared" si="1"/>
        <v>6100</v>
      </c>
      <c r="J94" s="116">
        <v>100</v>
      </c>
      <c r="K94" s="116">
        <v>300</v>
      </c>
      <c r="L94" s="116">
        <v>300</v>
      </c>
      <c r="M94" s="116">
        <v>700</v>
      </c>
      <c r="N94" s="116">
        <v>600</v>
      </c>
      <c r="O94" s="116">
        <v>600</v>
      </c>
      <c r="P94" s="116">
        <v>200</v>
      </c>
      <c r="Q94" s="116">
        <v>600</v>
      </c>
      <c r="R94" s="116">
        <v>800</v>
      </c>
      <c r="S94" s="116">
        <v>600</v>
      </c>
      <c r="T94" s="116">
        <v>800</v>
      </c>
      <c r="U94" s="116">
        <v>500</v>
      </c>
    </row>
    <row r="95" spans="2:21" ht="15.75">
      <c r="B95" s="113" t="s">
        <v>131</v>
      </c>
      <c r="C95" s="114" t="s">
        <v>85</v>
      </c>
      <c r="D95" s="114" t="s">
        <v>84</v>
      </c>
      <c r="E95" s="114" t="s">
        <v>10</v>
      </c>
      <c r="F95" s="114" t="s">
        <v>10</v>
      </c>
      <c r="G95" s="114" t="s">
        <v>10</v>
      </c>
      <c r="H95" s="114" t="s">
        <v>133</v>
      </c>
      <c r="I95" s="115">
        <f t="shared" si="1"/>
        <v>35</v>
      </c>
      <c r="J95" s="116">
        <v>3</v>
      </c>
      <c r="K95" s="116">
        <v>3</v>
      </c>
      <c r="L95" s="116">
        <v>3</v>
      </c>
      <c r="M95" s="116">
        <v>3</v>
      </c>
      <c r="N95" s="116">
        <v>3</v>
      </c>
      <c r="O95" s="116">
        <v>3</v>
      </c>
      <c r="P95" s="116">
        <v>2</v>
      </c>
      <c r="Q95" s="116">
        <v>3</v>
      </c>
      <c r="R95" s="116">
        <v>3</v>
      </c>
      <c r="S95" s="116">
        <v>3</v>
      </c>
      <c r="T95" s="116">
        <v>3</v>
      </c>
      <c r="U95" s="116">
        <v>3</v>
      </c>
    </row>
    <row r="96" spans="2:21" ht="15.75">
      <c r="B96" s="113" t="s">
        <v>131</v>
      </c>
      <c r="C96" s="114" t="s">
        <v>85</v>
      </c>
      <c r="D96" s="114" t="s">
        <v>84</v>
      </c>
      <c r="E96" s="114" t="s">
        <v>10</v>
      </c>
      <c r="F96" s="114" t="s">
        <v>10</v>
      </c>
      <c r="G96" s="114" t="s">
        <v>10</v>
      </c>
      <c r="H96" s="114" t="s">
        <v>134</v>
      </c>
      <c r="I96" s="115">
        <f t="shared" si="1"/>
        <v>123</v>
      </c>
      <c r="J96" s="116">
        <v>12</v>
      </c>
      <c r="K96" s="116">
        <v>10</v>
      </c>
      <c r="L96" s="116">
        <v>10</v>
      </c>
      <c r="M96" s="116">
        <v>10</v>
      </c>
      <c r="N96" s="116">
        <v>10</v>
      </c>
      <c r="O96" s="116">
        <v>10</v>
      </c>
      <c r="P96" s="116">
        <v>10</v>
      </c>
      <c r="Q96" s="116">
        <v>10</v>
      </c>
      <c r="R96" s="116">
        <v>10</v>
      </c>
      <c r="S96" s="116">
        <v>10</v>
      </c>
      <c r="T96" s="116">
        <v>10</v>
      </c>
      <c r="U96" s="116">
        <v>11</v>
      </c>
    </row>
    <row r="97" spans="2:21" ht="15.75">
      <c r="B97" s="113" t="s">
        <v>131</v>
      </c>
      <c r="C97" s="114" t="s">
        <v>85</v>
      </c>
      <c r="D97" s="114" t="s">
        <v>84</v>
      </c>
      <c r="E97" s="114" t="s">
        <v>22</v>
      </c>
      <c r="F97" s="114" t="s">
        <v>10</v>
      </c>
      <c r="G97" s="114" t="s">
        <v>145</v>
      </c>
      <c r="H97" s="114" t="s">
        <v>12</v>
      </c>
      <c r="I97" s="115">
        <f t="shared" si="1"/>
        <v>353.66666666666663</v>
      </c>
      <c r="J97" s="116">
        <v>30</v>
      </c>
      <c r="K97" s="116">
        <v>29</v>
      </c>
      <c r="L97" s="116">
        <v>29</v>
      </c>
      <c r="M97" s="116">
        <v>29</v>
      </c>
      <c r="N97" s="116">
        <v>29</v>
      </c>
      <c r="O97" s="116">
        <v>29</v>
      </c>
      <c r="P97" s="116">
        <v>29</v>
      </c>
      <c r="Q97" s="116">
        <v>29.666666666666668</v>
      </c>
      <c r="R97" s="116">
        <v>30</v>
      </c>
      <c r="S97" s="116">
        <v>30</v>
      </c>
      <c r="T97" s="116">
        <v>30</v>
      </c>
      <c r="U97" s="116">
        <v>30</v>
      </c>
    </row>
    <row r="98" spans="2:21" ht="15.75">
      <c r="B98" s="113" t="s">
        <v>131</v>
      </c>
      <c r="C98" s="114" t="s">
        <v>85</v>
      </c>
      <c r="D98" s="114" t="s">
        <v>84</v>
      </c>
      <c r="E98" s="114" t="s">
        <v>22</v>
      </c>
      <c r="F98" s="114" t="s">
        <v>10</v>
      </c>
      <c r="G98" s="114" t="s">
        <v>145</v>
      </c>
      <c r="H98" s="114" t="s">
        <v>138</v>
      </c>
      <c r="I98" s="115">
        <f t="shared" si="1"/>
        <v>413974.99726775958</v>
      </c>
      <c r="J98" s="116">
        <v>36069</v>
      </c>
      <c r="K98" s="116">
        <v>35044</v>
      </c>
      <c r="L98" s="116">
        <v>34639</v>
      </c>
      <c r="M98" s="116">
        <v>33991</v>
      </c>
      <c r="N98" s="116">
        <v>33863</v>
      </c>
      <c r="O98" s="116">
        <v>33825</v>
      </c>
      <c r="P98" s="116">
        <v>33791</v>
      </c>
      <c r="Q98" s="116">
        <v>34486.997267759565</v>
      </c>
      <c r="R98" s="116">
        <v>34854</v>
      </c>
      <c r="S98" s="116">
        <v>34837</v>
      </c>
      <c r="T98" s="116">
        <v>34690</v>
      </c>
      <c r="U98" s="116">
        <v>33885</v>
      </c>
    </row>
    <row r="99" spans="2:21" ht="15.75">
      <c r="B99" s="113" t="s">
        <v>131</v>
      </c>
      <c r="C99" s="114" t="s">
        <v>85</v>
      </c>
      <c r="D99" s="114" t="s">
        <v>84</v>
      </c>
      <c r="E99" s="114" t="s">
        <v>22</v>
      </c>
      <c r="F99" s="114" t="s">
        <v>10</v>
      </c>
      <c r="G99" s="114" t="s">
        <v>10</v>
      </c>
      <c r="H99" s="114" t="s">
        <v>139</v>
      </c>
      <c r="I99" s="115">
        <f t="shared" si="1"/>
        <v>291879.33333333337</v>
      </c>
      <c r="J99" s="116">
        <v>31951</v>
      </c>
      <c r="K99" s="116">
        <v>28425</v>
      </c>
      <c r="L99" s="116">
        <v>27291</v>
      </c>
      <c r="M99" s="116">
        <v>27817</v>
      </c>
      <c r="N99" s="116">
        <v>24969</v>
      </c>
      <c r="O99" s="116">
        <v>21719</v>
      </c>
      <c r="P99" s="116">
        <v>20414</v>
      </c>
      <c r="Q99" s="116">
        <v>21083.333333333332</v>
      </c>
      <c r="R99" s="116">
        <v>21081</v>
      </c>
      <c r="S99" s="116">
        <v>20693</v>
      </c>
      <c r="T99" s="116">
        <v>21366</v>
      </c>
      <c r="U99" s="116">
        <v>25070</v>
      </c>
    </row>
    <row r="100" spans="2:21" ht="15.75">
      <c r="B100" s="113" t="s">
        <v>131</v>
      </c>
      <c r="C100" s="114" t="s">
        <v>85</v>
      </c>
      <c r="D100" s="114" t="s">
        <v>84</v>
      </c>
      <c r="E100" s="114" t="s">
        <v>22</v>
      </c>
      <c r="F100" s="114" t="s">
        <v>10</v>
      </c>
      <c r="G100" s="114" t="s">
        <v>10</v>
      </c>
      <c r="H100" s="114" t="s">
        <v>140</v>
      </c>
      <c r="I100" s="115">
        <f t="shared" si="1"/>
        <v>31472.333333333332</v>
      </c>
      <c r="J100" s="116">
        <v>3008</v>
      </c>
      <c r="K100" s="116">
        <v>2893</v>
      </c>
      <c r="L100" s="116">
        <v>2825</v>
      </c>
      <c r="M100" s="116">
        <v>2784</v>
      </c>
      <c r="N100" s="116">
        <v>2715</v>
      </c>
      <c r="O100" s="116">
        <v>2384</v>
      </c>
      <c r="P100" s="116">
        <v>2607</v>
      </c>
      <c r="Q100" s="116">
        <v>2230.3333333333335</v>
      </c>
      <c r="R100" s="116">
        <v>2547.0000000000005</v>
      </c>
      <c r="S100" s="116">
        <v>2269</v>
      </c>
      <c r="T100" s="116">
        <v>2516.0000000000005</v>
      </c>
      <c r="U100" s="116">
        <v>2694</v>
      </c>
    </row>
    <row r="101" spans="2:21" ht="15.75">
      <c r="B101" s="113" t="s">
        <v>131</v>
      </c>
      <c r="C101" s="114" t="s">
        <v>85</v>
      </c>
      <c r="D101" s="114" t="s">
        <v>84</v>
      </c>
      <c r="E101" s="114" t="s">
        <v>23</v>
      </c>
      <c r="F101" s="114" t="s">
        <v>10</v>
      </c>
      <c r="G101" s="114" t="s">
        <v>145</v>
      </c>
      <c r="H101" s="114" t="s">
        <v>12</v>
      </c>
      <c r="I101" s="115">
        <f t="shared" si="1"/>
        <v>83.666666666666671</v>
      </c>
      <c r="J101" s="116">
        <v>6.666666666666667</v>
      </c>
      <c r="K101" s="116">
        <v>7</v>
      </c>
      <c r="L101" s="116">
        <v>7</v>
      </c>
      <c r="M101" s="116">
        <v>7</v>
      </c>
      <c r="N101" s="116">
        <v>7</v>
      </c>
      <c r="O101" s="116">
        <v>7</v>
      </c>
      <c r="P101" s="116">
        <v>7</v>
      </c>
      <c r="Q101" s="116">
        <v>7</v>
      </c>
      <c r="R101" s="116">
        <v>7</v>
      </c>
      <c r="S101" s="116">
        <v>7</v>
      </c>
      <c r="T101" s="116">
        <v>7</v>
      </c>
      <c r="U101" s="116">
        <v>7</v>
      </c>
    </row>
    <row r="102" spans="2:21" ht="15.75">
      <c r="B102" s="113" t="s">
        <v>131</v>
      </c>
      <c r="C102" s="114" t="s">
        <v>85</v>
      </c>
      <c r="D102" s="114" t="s">
        <v>84</v>
      </c>
      <c r="E102" s="114" t="s">
        <v>23</v>
      </c>
      <c r="F102" s="114" t="s">
        <v>10</v>
      </c>
      <c r="G102" s="114" t="s">
        <v>147</v>
      </c>
      <c r="H102" s="114" t="s">
        <v>12</v>
      </c>
      <c r="I102" s="115">
        <f t="shared" si="1"/>
        <v>12</v>
      </c>
      <c r="J102" s="116">
        <v>1</v>
      </c>
      <c r="K102" s="116">
        <v>1</v>
      </c>
      <c r="L102" s="116">
        <v>1</v>
      </c>
      <c r="M102" s="116">
        <v>1</v>
      </c>
      <c r="N102" s="116">
        <v>1</v>
      </c>
      <c r="O102" s="116">
        <v>1</v>
      </c>
      <c r="P102" s="116">
        <v>1</v>
      </c>
      <c r="Q102" s="116">
        <v>1</v>
      </c>
      <c r="R102" s="116">
        <v>1</v>
      </c>
      <c r="S102" s="116">
        <v>1</v>
      </c>
      <c r="T102" s="116">
        <v>1</v>
      </c>
      <c r="U102" s="116">
        <v>1</v>
      </c>
    </row>
    <row r="103" spans="2:21" ht="15.75">
      <c r="B103" s="113" t="s">
        <v>131</v>
      </c>
      <c r="C103" s="114" t="s">
        <v>85</v>
      </c>
      <c r="D103" s="114" t="s">
        <v>84</v>
      </c>
      <c r="E103" s="114" t="s">
        <v>23</v>
      </c>
      <c r="F103" s="114" t="s">
        <v>10</v>
      </c>
      <c r="G103" s="114" t="s">
        <v>145</v>
      </c>
      <c r="H103" s="114" t="s">
        <v>138</v>
      </c>
      <c r="I103" s="115">
        <f t="shared" si="1"/>
        <v>91474.688524590165</v>
      </c>
      <c r="J103" s="116">
        <v>7588.688524590164</v>
      </c>
      <c r="K103" s="116">
        <v>7416</v>
      </c>
      <c r="L103" s="116">
        <v>7489</v>
      </c>
      <c r="M103" s="116">
        <v>7833</v>
      </c>
      <c r="N103" s="116">
        <v>7682</v>
      </c>
      <c r="O103" s="116">
        <v>7645</v>
      </c>
      <c r="P103" s="116">
        <v>7645</v>
      </c>
      <c r="Q103" s="116">
        <v>7644</v>
      </c>
      <c r="R103" s="116">
        <v>7652</v>
      </c>
      <c r="S103" s="116">
        <v>7652</v>
      </c>
      <c r="T103" s="116">
        <v>7652</v>
      </c>
      <c r="U103" s="116">
        <v>7576</v>
      </c>
    </row>
    <row r="104" spans="2:21" ht="15.75">
      <c r="B104" s="113" t="s">
        <v>131</v>
      </c>
      <c r="C104" s="114" t="s">
        <v>85</v>
      </c>
      <c r="D104" s="114" t="s">
        <v>84</v>
      </c>
      <c r="E104" s="114" t="s">
        <v>23</v>
      </c>
      <c r="F104" s="114" t="s">
        <v>10</v>
      </c>
      <c r="G104" s="114" t="s">
        <v>147</v>
      </c>
      <c r="H104" s="114" t="s">
        <v>138</v>
      </c>
      <c r="I104" s="115">
        <f t="shared" si="1"/>
        <v>54406</v>
      </c>
      <c r="J104" s="116">
        <v>4680</v>
      </c>
      <c r="K104" s="116">
        <v>4606</v>
      </c>
      <c r="L104" s="116">
        <v>4512</v>
      </c>
      <c r="M104" s="116">
        <v>4512</v>
      </c>
      <c r="N104" s="116">
        <v>4512</v>
      </c>
      <c r="O104" s="116">
        <v>4512</v>
      </c>
      <c r="P104" s="116">
        <v>4512</v>
      </c>
      <c r="Q104" s="116">
        <v>4512</v>
      </c>
      <c r="R104" s="116">
        <v>4512</v>
      </c>
      <c r="S104" s="116">
        <v>4512</v>
      </c>
      <c r="T104" s="116">
        <v>4512</v>
      </c>
      <c r="U104" s="116">
        <v>4512</v>
      </c>
    </row>
    <row r="105" spans="2:21" ht="15.75">
      <c r="B105" s="113" t="s">
        <v>131</v>
      </c>
      <c r="C105" s="114" t="s">
        <v>85</v>
      </c>
      <c r="D105" s="114" t="s">
        <v>84</v>
      </c>
      <c r="E105" s="114" t="s">
        <v>23</v>
      </c>
      <c r="F105" s="114" t="s">
        <v>10</v>
      </c>
      <c r="G105" s="114" t="s">
        <v>10</v>
      </c>
      <c r="H105" s="114" t="s">
        <v>139</v>
      </c>
      <c r="I105" s="115">
        <f t="shared" si="1"/>
        <v>117203.33409090909</v>
      </c>
      <c r="J105" s="116">
        <v>11984.334090909089</v>
      </c>
      <c r="K105" s="116">
        <v>11732</v>
      </c>
      <c r="L105" s="116">
        <v>11222.999999999998</v>
      </c>
      <c r="M105" s="116">
        <v>10743</v>
      </c>
      <c r="N105" s="116">
        <v>9386</v>
      </c>
      <c r="O105" s="116">
        <v>8822</v>
      </c>
      <c r="P105" s="116">
        <v>9127.9999999999982</v>
      </c>
      <c r="Q105" s="116">
        <v>9052</v>
      </c>
      <c r="R105" s="116">
        <v>8832</v>
      </c>
      <c r="S105" s="116">
        <v>8479</v>
      </c>
      <c r="T105" s="116">
        <v>8390</v>
      </c>
      <c r="U105" s="116">
        <v>9432</v>
      </c>
    </row>
    <row r="106" spans="2:21" ht="15.75">
      <c r="B106" s="113" t="s">
        <v>131</v>
      </c>
      <c r="C106" s="114" t="s">
        <v>85</v>
      </c>
      <c r="D106" s="114" t="s">
        <v>84</v>
      </c>
      <c r="E106" s="114" t="s">
        <v>23</v>
      </c>
      <c r="F106" s="114" t="s">
        <v>10</v>
      </c>
      <c r="G106" s="114" t="s">
        <v>10</v>
      </c>
      <c r="H106" s="114" t="s">
        <v>140</v>
      </c>
      <c r="I106" s="115">
        <f t="shared" si="1"/>
        <v>9250.1428571428569</v>
      </c>
      <c r="J106" s="116">
        <v>1668.1428571428569</v>
      </c>
      <c r="K106" s="116">
        <v>1447.9999999999998</v>
      </c>
      <c r="L106" s="116">
        <v>1297.9999999999998</v>
      </c>
      <c r="M106" s="116">
        <v>993.99999999999989</v>
      </c>
      <c r="N106" s="116">
        <v>583</v>
      </c>
      <c r="O106" s="116">
        <v>464.99999999999994</v>
      </c>
      <c r="P106" s="116">
        <v>231.99999999999997</v>
      </c>
      <c r="Q106" s="116">
        <v>329</v>
      </c>
      <c r="R106" s="116">
        <v>260.99999999999994</v>
      </c>
      <c r="S106" s="116">
        <v>307.99999999999994</v>
      </c>
      <c r="T106" s="116">
        <v>560</v>
      </c>
      <c r="U106" s="116">
        <v>1104</v>
      </c>
    </row>
    <row r="107" spans="2:21" ht="15.75">
      <c r="B107" s="113" t="s">
        <v>131</v>
      </c>
      <c r="C107" s="114" t="s">
        <v>85</v>
      </c>
      <c r="D107" s="114" t="s">
        <v>87</v>
      </c>
      <c r="E107" s="114" t="s">
        <v>10</v>
      </c>
      <c r="F107" s="114" t="s">
        <v>10</v>
      </c>
      <c r="G107" s="114" t="s">
        <v>10</v>
      </c>
      <c r="H107" s="114" t="s">
        <v>134</v>
      </c>
      <c r="I107" s="115">
        <f t="shared" si="1"/>
        <v>119</v>
      </c>
      <c r="J107" s="116">
        <v>9</v>
      </c>
      <c r="K107" s="116">
        <v>10</v>
      </c>
      <c r="L107" s="116">
        <v>10</v>
      </c>
      <c r="M107" s="116">
        <v>10</v>
      </c>
      <c r="N107" s="116">
        <v>10</v>
      </c>
      <c r="O107" s="116">
        <v>10</v>
      </c>
      <c r="P107" s="116">
        <v>10</v>
      </c>
      <c r="Q107" s="116">
        <v>10</v>
      </c>
      <c r="R107" s="116">
        <v>10</v>
      </c>
      <c r="S107" s="116">
        <v>10</v>
      </c>
      <c r="T107" s="116">
        <v>10</v>
      </c>
      <c r="U107" s="116">
        <v>10</v>
      </c>
    </row>
    <row r="108" spans="2:21" ht="15.75">
      <c r="B108" s="113" t="s">
        <v>131</v>
      </c>
      <c r="C108" s="114" t="s">
        <v>85</v>
      </c>
      <c r="D108" s="114" t="s">
        <v>87</v>
      </c>
      <c r="E108" s="114" t="s">
        <v>22</v>
      </c>
      <c r="F108" s="114" t="s">
        <v>10</v>
      </c>
      <c r="G108" s="114" t="s">
        <v>145</v>
      </c>
      <c r="H108" s="114" t="s">
        <v>12</v>
      </c>
      <c r="I108" s="115">
        <f t="shared" si="1"/>
        <v>309</v>
      </c>
      <c r="J108" s="116">
        <v>25</v>
      </c>
      <c r="K108" s="116">
        <v>25</v>
      </c>
      <c r="L108" s="116">
        <v>25</v>
      </c>
      <c r="M108" s="116">
        <v>26</v>
      </c>
      <c r="N108" s="116">
        <v>26</v>
      </c>
      <c r="O108" s="116">
        <v>26</v>
      </c>
      <c r="P108" s="116">
        <v>26</v>
      </c>
      <c r="Q108" s="116">
        <v>26</v>
      </c>
      <c r="R108" s="116">
        <v>26</v>
      </c>
      <c r="S108" s="116">
        <v>26</v>
      </c>
      <c r="T108" s="116">
        <v>26</v>
      </c>
      <c r="U108" s="116">
        <v>26</v>
      </c>
    </row>
    <row r="109" spans="2:21" ht="15.75">
      <c r="B109" s="113" t="s">
        <v>131</v>
      </c>
      <c r="C109" s="114" t="s">
        <v>85</v>
      </c>
      <c r="D109" s="114" t="s">
        <v>87</v>
      </c>
      <c r="E109" s="114" t="s">
        <v>22</v>
      </c>
      <c r="F109" s="114" t="s">
        <v>10</v>
      </c>
      <c r="G109" s="114" t="s">
        <v>147</v>
      </c>
      <c r="H109" s="114" t="s">
        <v>12</v>
      </c>
      <c r="I109" s="115">
        <f t="shared" si="1"/>
        <v>27</v>
      </c>
      <c r="J109" s="116">
        <v>3</v>
      </c>
      <c r="K109" s="116">
        <v>3</v>
      </c>
      <c r="L109" s="116">
        <v>3</v>
      </c>
      <c r="M109" s="116">
        <v>2</v>
      </c>
      <c r="N109" s="116">
        <v>2</v>
      </c>
      <c r="O109" s="116">
        <v>2</v>
      </c>
      <c r="P109" s="116">
        <v>2</v>
      </c>
      <c r="Q109" s="116">
        <v>2</v>
      </c>
      <c r="R109" s="116">
        <v>2</v>
      </c>
      <c r="S109" s="116">
        <v>2</v>
      </c>
      <c r="T109" s="116">
        <v>2</v>
      </c>
      <c r="U109" s="116">
        <v>2</v>
      </c>
    </row>
    <row r="110" spans="2:21" ht="15.75">
      <c r="B110" s="113" t="s">
        <v>131</v>
      </c>
      <c r="C110" s="114" t="s">
        <v>85</v>
      </c>
      <c r="D110" s="114" t="s">
        <v>87</v>
      </c>
      <c r="E110" s="114" t="s">
        <v>22</v>
      </c>
      <c r="F110" s="114" t="s">
        <v>10</v>
      </c>
      <c r="G110" s="114" t="s">
        <v>145</v>
      </c>
      <c r="H110" s="114" t="s">
        <v>138</v>
      </c>
      <c r="I110" s="115">
        <f t="shared" si="1"/>
        <v>404993</v>
      </c>
      <c r="J110" s="116">
        <v>32227</v>
      </c>
      <c r="K110" s="116">
        <v>31996</v>
      </c>
      <c r="L110" s="116">
        <v>31835</v>
      </c>
      <c r="M110" s="116">
        <v>34629</v>
      </c>
      <c r="N110" s="116">
        <v>34364</v>
      </c>
      <c r="O110" s="116">
        <v>34332</v>
      </c>
      <c r="P110" s="116">
        <v>34329</v>
      </c>
      <c r="Q110" s="116">
        <v>34250</v>
      </c>
      <c r="R110" s="116">
        <v>34264</v>
      </c>
      <c r="S110" s="116">
        <v>34285</v>
      </c>
      <c r="T110" s="116">
        <v>34221</v>
      </c>
      <c r="U110" s="116">
        <v>34261</v>
      </c>
    </row>
    <row r="111" spans="2:21" ht="15.75">
      <c r="B111" s="113" t="s">
        <v>131</v>
      </c>
      <c r="C111" s="114" t="s">
        <v>85</v>
      </c>
      <c r="D111" s="114" t="s">
        <v>87</v>
      </c>
      <c r="E111" s="114" t="s">
        <v>22</v>
      </c>
      <c r="F111" s="114" t="s">
        <v>10</v>
      </c>
      <c r="G111" s="114" t="s">
        <v>147</v>
      </c>
      <c r="H111" s="114" t="s">
        <v>138</v>
      </c>
      <c r="I111" s="115">
        <f t="shared" si="1"/>
        <v>105203</v>
      </c>
      <c r="J111" s="116">
        <v>11014</v>
      </c>
      <c r="K111" s="116">
        <v>11173</v>
      </c>
      <c r="L111" s="116">
        <v>11156</v>
      </c>
      <c r="M111" s="116">
        <v>7990.9999999999982</v>
      </c>
      <c r="N111" s="116">
        <v>7990.9999999999982</v>
      </c>
      <c r="O111" s="116">
        <v>7990.9999999999982</v>
      </c>
      <c r="P111" s="116">
        <v>7990.9999999999982</v>
      </c>
      <c r="Q111" s="116">
        <v>7990.9999999999982</v>
      </c>
      <c r="R111" s="116">
        <v>7990.9999999999982</v>
      </c>
      <c r="S111" s="116">
        <v>7990.9999999999982</v>
      </c>
      <c r="T111" s="116">
        <v>7963</v>
      </c>
      <c r="U111" s="116">
        <v>7959.9999999999982</v>
      </c>
    </row>
    <row r="112" spans="2:21" ht="15.75">
      <c r="B112" s="113" t="s">
        <v>131</v>
      </c>
      <c r="C112" s="114" t="s">
        <v>85</v>
      </c>
      <c r="D112" s="114" t="s">
        <v>87</v>
      </c>
      <c r="E112" s="114" t="s">
        <v>22</v>
      </c>
      <c r="F112" s="114" t="s">
        <v>10</v>
      </c>
      <c r="G112" s="114" t="s">
        <v>10</v>
      </c>
      <c r="H112" s="114" t="s">
        <v>139</v>
      </c>
      <c r="I112" s="115">
        <f t="shared" si="1"/>
        <v>431793</v>
      </c>
      <c r="J112" s="116">
        <v>36500</v>
      </c>
      <c r="K112" s="116">
        <v>36668</v>
      </c>
      <c r="L112" s="116">
        <v>34965</v>
      </c>
      <c r="M112" s="116">
        <v>38455</v>
      </c>
      <c r="N112" s="116">
        <v>37933</v>
      </c>
      <c r="O112" s="116">
        <v>35125</v>
      </c>
      <c r="P112" s="116">
        <v>34231</v>
      </c>
      <c r="Q112" s="116">
        <v>34714</v>
      </c>
      <c r="R112" s="116">
        <v>35951</v>
      </c>
      <c r="S112" s="116">
        <v>35611</v>
      </c>
      <c r="T112" s="116">
        <v>35612</v>
      </c>
      <c r="U112" s="116">
        <v>36028</v>
      </c>
    </row>
    <row r="113" spans="2:21" ht="15.75">
      <c r="B113" s="113" t="s">
        <v>131</v>
      </c>
      <c r="C113" s="114" t="s">
        <v>85</v>
      </c>
      <c r="D113" s="114" t="s">
        <v>87</v>
      </c>
      <c r="E113" s="114" t="s">
        <v>22</v>
      </c>
      <c r="F113" s="114" t="s">
        <v>10</v>
      </c>
      <c r="G113" s="114" t="s">
        <v>10</v>
      </c>
      <c r="H113" s="114" t="s">
        <v>140</v>
      </c>
      <c r="I113" s="115">
        <f t="shared" si="1"/>
        <v>108851</v>
      </c>
      <c r="J113" s="116">
        <v>9276.0000000000018</v>
      </c>
      <c r="K113" s="116">
        <v>9368</v>
      </c>
      <c r="L113" s="116">
        <v>9327</v>
      </c>
      <c r="M113" s="116">
        <v>9357.0000000000018</v>
      </c>
      <c r="N113" s="116">
        <v>9179</v>
      </c>
      <c r="O113" s="116">
        <v>8800</v>
      </c>
      <c r="P113" s="116">
        <v>8754</v>
      </c>
      <c r="Q113" s="116">
        <v>9077</v>
      </c>
      <c r="R113" s="116">
        <v>8759</v>
      </c>
      <c r="S113" s="116">
        <v>8977</v>
      </c>
      <c r="T113" s="116">
        <v>8944.0000000000018</v>
      </c>
      <c r="U113" s="116">
        <v>9033</v>
      </c>
    </row>
    <row r="114" spans="2:21" ht="15.75">
      <c r="B114" s="113" t="s">
        <v>131</v>
      </c>
      <c r="C114" s="114" t="s">
        <v>85</v>
      </c>
      <c r="D114" s="114" t="s">
        <v>87</v>
      </c>
      <c r="E114" s="114" t="s">
        <v>23</v>
      </c>
      <c r="F114" s="114" t="s">
        <v>10</v>
      </c>
      <c r="G114" s="114" t="s">
        <v>145</v>
      </c>
      <c r="H114" s="114" t="s">
        <v>12</v>
      </c>
      <c r="I114" s="115">
        <f t="shared" si="1"/>
        <v>12</v>
      </c>
      <c r="J114" s="116">
        <v>1</v>
      </c>
      <c r="K114" s="116">
        <v>1</v>
      </c>
      <c r="L114" s="116">
        <v>1</v>
      </c>
      <c r="M114" s="116">
        <v>1</v>
      </c>
      <c r="N114" s="116">
        <v>1</v>
      </c>
      <c r="O114" s="116">
        <v>1</v>
      </c>
      <c r="P114" s="116">
        <v>1</v>
      </c>
      <c r="Q114" s="116">
        <v>1</v>
      </c>
      <c r="R114" s="116">
        <v>1</v>
      </c>
      <c r="S114" s="116">
        <v>1</v>
      </c>
      <c r="T114" s="116">
        <v>1</v>
      </c>
      <c r="U114" s="116">
        <v>1</v>
      </c>
    </row>
    <row r="115" spans="2:21" ht="15.75">
      <c r="B115" s="113" t="s">
        <v>131</v>
      </c>
      <c r="C115" s="114" t="s">
        <v>85</v>
      </c>
      <c r="D115" s="114" t="s">
        <v>87</v>
      </c>
      <c r="E115" s="114" t="s">
        <v>23</v>
      </c>
      <c r="F115" s="114" t="s">
        <v>10</v>
      </c>
      <c r="G115" s="114" t="s">
        <v>145</v>
      </c>
      <c r="H115" s="114" t="s">
        <v>138</v>
      </c>
      <c r="I115" s="115">
        <f t="shared" si="1"/>
        <v>1080</v>
      </c>
      <c r="J115" s="116">
        <v>143.00000000000003</v>
      </c>
      <c r="K115" s="116">
        <v>143.00000000000003</v>
      </c>
      <c r="L115" s="116">
        <v>77.000000000000043</v>
      </c>
      <c r="M115" s="116">
        <v>77.000000000000043</v>
      </c>
      <c r="N115" s="116">
        <v>77.000000000000043</v>
      </c>
      <c r="O115" s="116">
        <v>77.000000000000043</v>
      </c>
      <c r="P115" s="116">
        <v>77.999999999999886</v>
      </c>
      <c r="Q115" s="116">
        <v>79.999999999999929</v>
      </c>
      <c r="R115" s="116">
        <v>81.999999999999972</v>
      </c>
      <c r="S115" s="116">
        <v>81.999999999999972</v>
      </c>
      <c r="T115" s="116">
        <v>81.999999999999972</v>
      </c>
      <c r="U115" s="116">
        <v>81.999999999999972</v>
      </c>
    </row>
    <row r="116" spans="2:21" ht="15.75">
      <c r="B116" s="113" t="s">
        <v>131</v>
      </c>
      <c r="C116" s="114" t="s">
        <v>85</v>
      </c>
      <c r="D116" s="114" t="s">
        <v>87</v>
      </c>
      <c r="E116" s="114" t="s">
        <v>23</v>
      </c>
      <c r="F116" s="114" t="s">
        <v>10</v>
      </c>
      <c r="G116" s="114" t="s">
        <v>10</v>
      </c>
      <c r="H116" s="114" t="s">
        <v>139</v>
      </c>
      <c r="I116" s="115">
        <f t="shared" si="1"/>
        <v>5999.9999999999991</v>
      </c>
      <c r="J116" s="116">
        <v>499.99999999999994</v>
      </c>
      <c r="K116" s="116">
        <v>499.99999999999994</v>
      </c>
      <c r="L116" s="116">
        <v>499.99999999999994</v>
      </c>
      <c r="M116" s="116">
        <v>499.99999999999994</v>
      </c>
      <c r="N116" s="116">
        <v>499.99999999999994</v>
      </c>
      <c r="O116" s="116">
        <v>499.99999999999994</v>
      </c>
      <c r="P116" s="116">
        <v>499.99999999999994</v>
      </c>
      <c r="Q116" s="116">
        <v>499.99999999999994</v>
      </c>
      <c r="R116" s="116">
        <v>499.99999999999994</v>
      </c>
      <c r="S116" s="116">
        <v>499.99999999999994</v>
      </c>
      <c r="T116" s="116">
        <v>499.99999999999994</v>
      </c>
      <c r="U116" s="116">
        <v>499.99999999999994</v>
      </c>
    </row>
    <row r="117" spans="2:21" ht="15.75">
      <c r="B117" s="113" t="s">
        <v>131</v>
      </c>
      <c r="C117" s="114" t="s">
        <v>85</v>
      </c>
      <c r="D117" s="114" t="s">
        <v>87</v>
      </c>
      <c r="E117" s="114" t="s">
        <v>23</v>
      </c>
      <c r="F117" s="114" t="s">
        <v>10</v>
      </c>
      <c r="G117" s="114" t="s">
        <v>10</v>
      </c>
      <c r="H117" s="114" t="s">
        <v>140</v>
      </c>
      <c r="I117" s="115">
        <f t="shared" si="1"/>
        <v>601</v>
      </c>
      <c r="J117" s="116">
        <v>53.999999999999993</v>
      </c>
      <c r="K117" s="116">
        <v>57</v>
      </c>
      <c r="L117" s="116">
        <v>52</v>
      </c>
      <c r="M117" s="116">
        <v>47.999999999999993</v>
      </c>
      <c r="N117" s="116">
        <v>49</v>
      </c>
      <c r="O117" s="116">
        <v>49</v>
      </c>
      <c r="P117" s="116">
        <v>44</v>
      </c>
      <c r="Q117" s="116">
        <v>49</v>
      </c>
      <c r="R117" s="116">
        <v>47.999999999999993</v>
      </c>
      <c r="S117" s="116">
        <v>49.999999999999993</v>
      </c>
      <c r="T117" s="116">
        <v>49</v>
      </c>
      <c r="U117" s="116">
        <v>52</v>
      </c>
    </row>
    <row r="118" spans="2:21" ht="15.75">
      <c r="B118" s="113" t="s">
        <v>131</v>
      </c>
      <c r="C118" s="114" t="s">
        <v>89</v>
      </c>
      <c r="D118" s="114" t="s">
        <v>87</v>
      </c>
      <c r="E118" s="114" t="s">
        <v>23</v>
      </c>
      <c r="F118" s="114" t="s">
        <v>10</v>
      </c>
      <c r="G118" s="114" t="s">
        <v>10</v>
      </c>
      <c r="H118" s="114" t="s">
        <v>134</v>
      </c>
      <c r="I118" s="115">
        <f t="shared" si="1"/>
        <v>12</v>
      </c>
      <c r="J118" s="116">
        <v>1</v>
      </c>
      <c r="K118" s="116">
        <v>1</v>
      </c>
      <c r="L118" s="116">
        <v>1</v>
      </c>
      <c r="M118" s="116">
        <v>1</v>
      </c>
      <c r="N118" s="116">
        <v>1</v>
      </c>
      <c r="O118" s="116">
        <v>1</v>
      </c>
      <c r="P118" s="116">
        <v>1</v>
      </c>
      <c r="Q118" s="116">
        <v>1</v>
      </c>
      <c r="R118" s="116">
        <v>1</v>
      </c>
      <c r="S118" s="116">
        <v>1</v>
      </c>
      <c r="T118" s="116">
        <v>1</v>
      </c>
      <c r="U118" s="116">
        <v>1</v>
      </c>
    </row>
    <row r="119" spans="2:21" ht="15.75">
      <c r="B119" s="113" t="s">
        <v>131</v>
      </c>
      <c r="C119" s="114" t="s">
        <v>89</v>
      </c>
      <c r="D119" s="114" t="s">
        <v>87</v>
      </c>
      <c r="E119" s="114" t="s">
        <v>23</v>
      </c>
      <c r="F119" s="114" t="s">
        <v>10</v>
      </c>
      <c r="G119" s="114" t="s">
        <v>10</v>
      </c>
      <c r="H119" s="114" t="s">
        <v>12</v>
      </c>
      <c r="I119" s="115">
        <f t="shared" si="1"/>
        <v>12</v>
      </c>
      <c r="J119" s="116">
        <v>1</v>
      </c>
      <c r="K119" s="116">
        <v>1</v>
      </c>
      <c r="L119" s="116">
        <v>1</v>
      </c>
      <c r="M119" s="116">
        <v>1</v>
      </c>
      <c r="N119" s="116">
        <v>1</v>
      </c>
      <c r="O119" s="116">
        <v>1</v>
      </c>
      <c r="P119" s="116">
        <v>1</v>
      </c>
      <c r="Q119" s="116">
        <v>1</v>
      </c>
      <c r="R119" s="116">
        <v>1</v>
      </c>
      <c r="S119" s="116">
        <v>1</v>
      </c>
      <c r="T119" s="116">
        <v>1</v>
      </c>
      <c r="U119" s="116">
        <v>1</v>
      </c>
    </row>
    <row r="120" spans="2:21" ht="15.75">
      <c r="B120" s="113" t="s">
        <v>131</v>
      </c>
      <c r="C120" s="114" t="s">
        <v>89</v>
      </c>
      <c r="D120" s="114" t="s">
        <v>87</v>
      </c>
      <c r="E120" s="114" t="s">
        <v>23</v>
      </c>
      <c r="F120" s="114" t="s">
        <v>10</v>
      </c>
      <c r="G120" s="114" t="s">
        <v>10</v>
      </c>
      <c r="H120" s="114" t="s">
        <v>138</v>
      </c>
      <c r="I120" s="115">
        <f t="shared" si="1"/>
        <v>827586</v>
      </c>
      <c r="J120" s="116">
        <v>68908</v>
      </c>
      <c r="K120" s="116">
        <v>68559.999999999985</v>
      </c>
      <c r="L120" s="116">
        <v>68559.999999999985</v>
      </c>
      <c r="M120" s="116">
        <v>68559.999999999985</v>
      </c>
      <c r="N120" s="116">
        <v>68559.999999999985</v>
      </c>
      <c r="O120" s="116">
        <v>68559.999999999985</v>
      </c>
      <c r="P120" s="116">
        <v>68627</v>
      </c>
      <c r="Q120" s="116">
        <v>69197</v>
      </c>
      <c r="R120" s="116">
        <v>69590</v>
      </c>
      <c r="S120" s="116">
        <v>69488</v>
      </c>
      <c r="T120" s="116">
        <v>69488</v>
      </c>
      <c r="U120" s="116">
        <v>69488</v>
      </c>
    </row>
    <row r="121" spans="2:21" ht="15.75">
      <c r="B121" s="113" t="s">
        <v>131</v>
      </c>
      <c r="C121" s="114" t="s">
        <v>89</v>
      </c>
      <c r="D121" s="114" t="s">
        <v>87</v>
      </c>
      <c r="E121" s="114" t="s">
        <v>23</v>
      </c>
      <c r="F121" s="114" t="s">
        <v>10</v>
      </c>
      <c r="G121" s="114" t="s">
        <v>10</v>
      </c>
      <c r="H121" s="114" t="s">
        <v>139</v>
      </c>
      <c r="I121" s="115">
        <f t="shared" si="1"/>
        <v>815013</v>
      </c>
      <c r="J121" s="116">
        <v>68280</v>
      </c>
      <c r="K121" s="116">
        <v>66227</v>
      </c>
      <c r="L121" s="116">
        <v>66859</v>
      </c>
      <c r="M121" s="116">
        <v>66315</v>
      </c>
      <c r="N121" s="116">
        <v>66246</v>
      </c>
      <c r="O121" s="116">
        <v>68050</v>
      </c>
      <c r="P121" s="116">
        <v>68414</v>
      </c>
      <c r="Q121" s="116">
        <v>69555</v>
      </c>
      <c r="R121" s="116">
        <v>69421</v>
      </c>
      <c r="S121" s="116">
        <v>68512</v>
      </c>
      <c r="T121" s="116">
        <v>68862</v>
      </c>
      <c r="U121" s="116">
        <v>68272</v>
      </c>
    </row>
    <row r="122" spans="2:21" ht="15.75">
      <c r="B122" s="113" t="s">
        <v>131</v>
      </c>
      <c r="C122" s="114" t="s">
        <v>89</v>
      </c>
      <c r="D122" s="114" t="s">
        <v>87</v>
      </c>
      <c r="E122" s="114" t="s">
        <v>23</v>
      </c>
      <c r="F122" s="114" t="s">
        <v>10</v>
      </c>
      <c r="G122" s="114" t="s">
        <v>10</v>
      </c>
      <c r="H122" s="114" t="s">
        <v>140</v>
      </c>
      <c r="I122" s="115">
        <f t="shared" si="1"/>
        <v>22838.999999999996</v>
      </c>
      <c r="J122" s="116">
        <v>2000.9999999999998</v>
      </c>
      <c r="K122" s="116">
        <v>2250.9999999999995</v>
      </c>
      <c r="L122" s="116">
        <v>2550</v>
      </c>
      <c r="M122" s="116">
        <v>1824.9999999999998</v>
      </c>
      <c r="N122" s="116">
        <v>1312.9999999999998</v>
      </c>
      <c r="O122" s="116">
        <v>1154</v>
      </c>
      <c r="P122" s="116">
        <v>897</v>
      </c>
      <c r="Q122" s="116">
        <v>912</v>
      </c>
      <c r="R122" s="116">
        <v>2144</v>
      </c>
      <c r="S122" s="116">
        <v>2205.9999999999995</v>
      </c>
      <c r="T122" s="116">
        <v>2854.9999999999995</v>
      </c>
      <c r="U122" s="116">
        <v>2730.9999999999995</v>
      </c>
    </row>
    <row r="123" spans="2:21" ht="15.75">
      <c r="B123" s="113" t="s">
        <v>131</v>
      </c>
      <c r="C123" s="114" t="s">
        <v>78</v>
      </c>
      <c r="D123" s="114" t="s">
        <v>68</v>
      </c>
      <c r="E123" s="114" t="s">
        <v>10</v>
      </c>
      <c r="F123" s="114" t="s">
        <v>10</v>
      </c>
      <c r="G123" s="114" t="s">
        <v>10</v>
      </c>
      <c r="H123" s="114" t="s">
        <v>150</v>
      </c>
      <c r="I123" s="115">
        <f t="shared" si="1"/>
        <v>11358.954476087458</v>
      </c>
      <c r="J123" s="116">
        <v>954.46549560853191</v>
      </c>
      <c r="K123" s="116">
        <v>951.90213299874529</v>
      </c>
      <c r="L123" s="116">
        <v>951.69761606022576</v>
      </c>
      <c r="M123" s="116">
        <v>949.73274780426607</v>
      </c>
      <c r="N123" s="116">
        <v>948.26725219573416</v>
      </c>
      <c r="O123" s="116">
        <v>947.59974905897127</v>
      </c>
      <c r="P123" s="116">
        <v>945.95770551927626</v>
      </c>
      <c r="Q123" s="116">
        <v>945.02434887448294</v>
      </c>
      <c r="R123" s="116">
        <v>944.33795712484255</v>
      </c>
      <c r="S123" s="116">
        <v>940.22638089006239</v>
      </c>
      <c r="T123" s="116">
        <v>940.01227666480372</v>
      </c>
      <c r="U123" s="116">
        <v>939.73081328751437</v>
      </c>
    </row>
    <row r="124" spans="2:21" ht="15.75">
      <c r="B124" s="113" t="s">
        <v>131</v>
      </c>
      <c r="C124" s="114" t="s">
        <v>78</v>
      </c>
      <c r="D124" s="114" t="s">
        <v>68</v>
      </c>
      <c r="E124" s="114" t="s">
        <v>10</v>
      </c>
      <c r="F124" s="114" t="s">
        <v>10</v>
      </c>
      <c r="G124" s="114" t="s">
        <v>10</v>
      </c>
      <c r="H124" s="114" t="s">
        <v>151</v>
      </c>
      <c r="I124" s="115">
        <f t="shared" si="1"/>
        <v>526.33326791014065</v>
      </c>
      <c r="J124" s="116">
        <v>43.033333333333331</v>
      </c>
      <c r="K124" s="116">
        <v>43.066666666666663</v>
      </c>
      <c r="L124" s="116">
        <v>44</v>
      </c>
      <c r="M124" s="116">
        <v>44</v>
      </c>
      <c r="N124" s="116">
        <v>44</v>
      </c>
      <c r="O124" s="116">
        <v>44.033333333333331</v>
      </c>
      <c r="P124" s="116">
        <v>44.000926756352769</v>
      </c>
      <c r="Q124" s="116">
        <v>43.997583457897363</v>
      </c>
      <c r="R124" s="116">
        <v>44</v>
      </c>
      <c r="S124" s="116">
        <v>43.99971187799224</v>
      </c>
      <c r="T124" s="116">
        <v>44.001712484564891</v>
      </c>
      <c r="U124" s="116">
        <v>44.2</v>
      </c>
    </row>
    <row r="125" spans="2:21" ht="15.75">
      <c r="B125" s="113" t="s">
        <v>131</v>
      </c>
      <c r="C125" s="114" t="s">
        <v>78</v>
      </c>
      <c r="D125" s="114" t="s">
        <v>68</v>
      </c>
      <c r="E125" s="114" t="s">
        <v>10</v>
      </c>
      <c r="F125" s="114" t="s">
        <v>10</v>
      </c>
      <c r="G125" s="114" t="s">
        <v>10</v>
      </c>
      <c r="H125" s="114" t="s">
        <v>152</v>
      </c>
      <c r="I125" s="115">
        <f t="shared" si="1"/>
        <v>24.000151301886131</v>
      </c>
      <c r="J125" s="116">
        <v>2</v>
      </c>
      <c r="K125" s="116">
        <v>2</v>
      </c>
      <c r="L125" s="116">
        <v>2</v>
      </c>
      <c r="M125" s="116">
        <v>2</v>
      </c>
      <c r="N125" s="116">
        <v>2</v>
      </c>
      <c r="O125" s="116">
        <v>2</v>
      </c>
      <c r="P125" s="116">
        <v>2</v>
      </c>
      <c r="Q125" s="116">
        <v>2.0006167131961403</v>
      </c>
      <c r="R125" s="116">
        <v>2</v>
      </c>
      <c r="S125" s="116">
        <v>2</v>
      </c>
      <c r="T125" s="116">
        <v>1.9995345886899889</v>
      </c>
      <c r="U125" s="116">
        <v>2</v>
      </c>
    </row>
    <row r="126" spans="2:21" ht="15.75">
      <c r="B126" s="113" t="s">
        <v>131</v>
      </c>
      <c r="C126" s="114" t="s">
        <v>78</v>
      </c>
      <c r="D126" s="114" t="s">
        <v>84</v>
      </c>
      <c r="E126" s="114" t="s">
        <v>10</v>
      </c>
      <c r="F126" s="114" t="s">
        <v>10</v>
      </c>
      <c r="G126" s="114" t="s">
        <v>10</v>
      </c>
      <c r="H126" s="114" t="s">
        <v>150</v>
      </c>
      <c r="I126" s="115">
        <f t="shared" si="1"/>
        <v>13292.36576712665</v>
      </c>
      <c r="J126" s="116">
        <v>1113.302383939774</v>
      </c>
      <c r="K126" s="116">
        <v>1109.8971141781683</v>
      </c>
      <c r="L126" s="116">
        <v>1108.2634880803009</v>
      </c>
      <c r="M126" s="116">
        <v>1107.0966122961104</v>
      </c>
      <c r="N126" s="116">
        <v>1110.9623588456714</v>
      </c>
      <c r="O126" s="116">
        <v>1111.1631116687572</v>
      </c>
      <c r="P126" s="116">
        <v>1107.0901599788604</v>
      </c>
      <c r="Q126" s="116">
        <v>1105.894837355087</v>
      </c>
      <c r="R126" s="116">
        <v>1106.4691046658263</v>
      </c>
      <c r="S126" s="116">
        <v>1105.2053347662613</v>
      </c>
      <c r="T126" s="116">
        <v>1104.0224068272059</v>
      </c>
      <c r="U126" s="116">
        <v>1102.9988545246276</v>
      </c>
    </row>
    <row r="127" spans="2:21" ht="15.75">
      <c r="B127" s="113" t="s">
        <v>131</v>
      </c>
      <c r="C127" s="114" t="s">
        <v>78</v>
      </c>
      <c r="D127" s="114" t="s">
        <v>84</v>
      </c>
      <c r="E127" s="114" t="s">
        <v>10</v>
      </c>
      <c r="F127" s="114" t="s">
        <v>10</v>
      </c>
      <c r="G127" s="114" t="s">
        <v>10</v>
      </c>
      <c r="H127" s="114" t="s">
        <v>151</v>
      </c>
      <c r="I127" s="115">
        <f t="shared" si="1"/>
        <v>4567.0003983882498</v>
      </c>
      <c r="J127" s="116">
        <v>379.30000000000007</v>
      </c>
      <c r="K127" s="116">
        <v>381.63333333333327</v>
      </c>
      <c r="L127" s="116">
        <v>380.9666666666667</v>
      </c>
      <c r="M127" s="116">
        <v>380.89999999999992</v>
      </c>
      <c r="N127" s="116">
        <v>381.16666666666669</v>
      </c>
      <c r="O127" s="116">
        <v>381.5333333333333</v>
      </c>
      <c r="P127" s="116">
        <v>380.14745391131055</v>
      </c>
      <c r="Q127" s="116">
        <v>379.82981564524152</v>
      </c>
      <c r="R127" s="116">
        <v>379.86547085201801</v>
      </c>
      <c r="S127" s="116">
        <v>380.23218409479858</v>
      </c>
      <c r="T127" s="116">
        <v>380.42547388488117</v>
      </c>
      <c r="U127" s="116">
        <v>381</v>
      </c>
    </row>
    <row r="128" spans="2:21" ht="15.75">
      <c r="B128" s="113" t="s">
        <v>131</v>
      </c>
      <c r="C128" s="114" t="s">
        <v>78</v>
      </c>
      <c r="D128" s="114" t="s">
        <v>84</v>
      </c>
      <c r="E128" s="114" t="s">
        <v>10</v>
      </c>
      <c r="F128" s="114" t="s">
        <v>10</v>
      </c>
      <c r="G128" s="114" t="s">
        <v>10</v>
      </c>
      <c r="H128" s="114" t="s">
        <v>152</v>
      </c>
      <c r="I128" s="115">
        <f t="shared" si="1"/>
        <v>953.11491762270532</v>
      </c>
      <c r="J128" s="116">
        <v>79.833490122295387</v>
      </c>
      <c r="K128" s="116">
        <v>80</v>
      </c>
      <c r="L128" s="116">
        <v>80</v>
      </c>
      <c r="M128" s="116">
        <v>80</v>
      </c>
      <c r="N128" s="116">
        <v>80</v>
      </c>
      <c r="O128" s="116">
        <v>79.451552210724373</v>
      </c>
      <c r="P128" s="116">
        <v>78.997355025406975</v>
      </c>
      <c r="Q128" s="116">
        <v>78.997743492064629</v>
      </c>
      <c r="R128" s="116">
        <v>79</v>
      </c>
      <c r="S128" s="116">
        <v>78.83241431195097</v>
      </c>
      <c r="T128" s="116">
        <v>79.002362460263001</v>
      </c>
      <c r="U128" s="116">
        <v>79</v>
      </c>
    </row>
    <row r="129" spans="2:21" ht="15.75">
      <c r="B129" s="113" t="s">
        <v>131</v>
      </c>
      <c r="C129" s="114" t="s">
        <v>78</v>
      </c>
      <c r="D129" s="114" t="s">
        <v>87</v>
      </c>
      <c r="E129" s="114" t="s">
        <v>10</v>
      </c>
      <c r="F129" s="114" t="s">
        <v>10</v>
      </c>
      <c r="G129" s="114" t="s">
        <v>10</v>
      </c>
      <c r="H129" s="114" t="s">
        <v>150</v>
      </c>
      <c r="I129" s="115">
        <f t="shared" si="1"/>
        <v>553.77376815090633</v>
      </c>
      <c r="J129" s="116">
        <v>46</v>
      </c>
      <c r="K129" s="116">
        <v>46</v>
      </c>
      <c r="L129" s="116">
        <v>46</v>
      </c>
      <c r="M129" s="116">
        <v>46</v>
      </c>
      <c r="N129" s="116">
        <v>46</v>
      </c>
      <c r="O129" s="116">
        <v>46.100376411543287</v>
      </c>
      <c r="P129" s="116">
        <v>46.13408889894481</v>
      </c>
      <c r="Q129" s="116">
        <v>46.001832217600374</v>
      </c>
      <c r="R129" s="116">
        <v>46</v>
      </c>
      <c r="S129" s="116">
        <v>45.999734215046018</v>
      </c>
      <c r="T129" s="116">
        <v>46.470153360807409</v>
      </c>
      <c r="U129" s="116">
        <v>47.067583046964486</v>
      </c>
    </row>
    <row r="130" spans="2:21" ht="15.75">
      <c r="B130" s="113" t="s">
        <v>131</v>
      </c>
      <c r="C130" s="114" t="s">
        <v>78</v>
      </c>
      <c r="D130" s="114" t="s">
        <v>87</v>
      </c>
      <c r="E130" s="114" t="s">
        <v>10</v>
      </c>
      <c r="F130" s="114" t="s">
        <v>10</v>
      </c>
      <c r="G130" s="114" t="s">
        <v>10</v>
      </c>
      <c r="H130" s="114" t="s">
        <v>151</v>
      </c>
      <c r="I130" s="115">
        <f t="shared" si="1"/>
        <v>432.00177682459218</v>
      </c>
      <c r="J130" s="116">
        <v>36</v>
      </c>
      <c r="K130" s="116">
        <v>36</v>
      </c>
      <c r="L130" s="116">
        <v>36</v>
      </c>
      <c r="M130" s="116">
        <v>36</v>
      </c>
      <c r="N130" s="116">
        <v>36</v>
      </c>
      <c r="O130" s="116">
        <v>36</v>
      </c>
      <c r="P130" s="116">
        <v>36.001968111609365</v>
      </c>
      <c r="Q130" s="116">
        <v>36.000842052815145</v>
      </c>
      <c r="R130" s="116">
        <v>36</v>
      </c>
      <c r="S130" s="116">
        <v>35.999680466194405</v>
      </c>
      <c r="T130" s="116">
        <v>35.999286193973276</v>
      </c>
      <c r="U130" s="116">
        <v>36</v>
      </c>
    </row>
    <row r="131" spans="2:21" ht="15.75">
      <c r="B131" s="113" t="s">
        <v>131</v>
      </c>
      <c r="C131" s="114" t="s">
        <v>78</v>
      </c>
      <c r="D131" s="114" t="s">
        <v>87</v>
      </c>
      <c r="E131" s="114" t="s">
        <v>10</v>
      </c>
      <c r="F131" s="114" t="s">
        <v>10</v>
      </c>
      <c r="G131" s="114" t="s">
        <v>10</v>
      </c>
      <c r="H131" s="114" t="s">
        <v>152</v>
      </c>
      <c r="I131" s="115">
        <f t="shared" si="1"/>
        <v>36.000950710147876</v>
      </c>
      <c r="J131" s="116">
        <v>3</v>
      </c>
      <c r="K131" s="116">
        <v>3</v>
      </c>
      <c r="L131" s="116">
        <v>3</v>
      </c>
      <c r="M131" s="116">
        <v>3</v>
      </c>
      <c r="N131" s="116">
        <v>3</v>
      </c>
      <c r="O131" s="116">
        <v>3</v>
      </c>
      <c r="P131" s="116">
        <v>3</v>
      </c>
      <c r="Q131" s="116">
        <v>3.0009094058160799</v>
      </c>
      <c r="R131" s="116">
        <v>3</v>
      </c>
      <c r="S131" s="116">
        <v>3</v>
      </c>
      <c r="T131" s="116">
        <v>3.0000413043317922</v>
      </c>
      <c r="U131" s="116">
        <v>3</v>
      </c>
    </row>
    <row r="132" spans="2:21" ht="15.75">
      <c r="B132" s="113" t="s">
        <v>131</v>
      </c>
      <c r="C132" s="114" t="s">
        <v>94</v>
      </c>
      <c r="D132" s="114" t="s">
        <v>93</v>
      </c>
      <c r="E132" s="114" t="s">
        <v>10</v>
      </c>
      <c r="F132" s="114" t="s">
        <v>10</v>
      </c>
      <c r="G132" s="114" t="s">
        <v>10</v>
      </c>
      <c r="H132" s="114" t="s">
        <v>150</v>
      </c>
      <c r="I132" s="115">
        <f t="shared" si="1"/>
        <v>382.93389518695301</v>
      </c>
      <c r="J132" s="116">
        <v>30.93333333333333</v>
      </c>
      <c r="K132" s="116">
        <v>32</v>
      </c>
      <c r="L132" s="116">
        <v>32</v>
      </c>
      <c r="M132" s="116">
        <v>32</v>
      </c>
      <c r="N132" s="116">
        <v>32</v>
      </c>
      <c r="O132" s="116">
        <v>32</v>
      </c>
      <c r="P132" s="116">
        <v>31.99954824411865</v>
      </c>
      <c r="Q132" s="116">
        <v>32.000988748721454</v>
      </c>
      <c r="R132" s="116">
        <v>32</v>
      </c>
      <c r="S132" s="116">
        <v>32</v>
      </c>
      <c r="T132" s="116">
        <v>32.000024860779632</v>
      </c>
      <c r="U132" s="116">
        <v>32</v>
      </c>
    </row>
    <row r="133" spans="2:21" ht="15.75">
      <c r="B133" s="113" t="s">
        <v>131</v>
      </c>
      <c r="C133" s="114" t="s">
        <v>94</v>
      </c>
      <c r="D133" s="114" t="s">
        <v>93</v>
      </c>
      <c r="E133" s="114" t="s">
        <v>10</v>
      </c>
      <c r="F133" s="114" t="s">
        <v>10</v>
      </c>
      <c r="G133" s="114" t="s">
        <v>10</v>
      </c>
      <c r="H133" s="114" t="s">
        <v>151</v>
      </c>
      <c r="I133" s="115">
        <f t="shared" si="1"/>
        <v>3558.2369917005844</v>
      </c>
      <c r="J133" s="116">
        <v>293</v>
      </c>
      <c r="K133" s="116">
        <v>293</v>
      </c>
      <c r="L133" s="116">
        <v>293</v>
      </c>
      <c r="M133" s="116">
        <v>293</v>
      </c>
      <c r="N133" s="116">
        <v>293</v>
      </c>
      <c r="O133" s="116">
        <v>293</v>
      </c>
      <c r="P133" s="116">
        <v>296.46334210758943</v>
      </c>
      <c r="Q133" s="116">
        <v>300.25604416921226</v>
      </c>
      <c r="R133" s="116">
        <v>300.51720310765813</v>
      </c>
      <c r="S133" s="116">
        <v>301.00062452561195</v>
      </c>
      <c r="T133" s="116">
        <v>300.99977779051267</v>
      </c>
      <c r="U133" s="116">
        <v>301</v>
      </c>
    </row>
    <row r="134" spans="2:21" ht="15.75">
      <c r="B134" s="113" t="s">
        <v>131</v>
      </c>
      <c r="C134" s="114" t="s">
        <v>94</v>
      </c>
      <c r="D134" s="114" t="s">
        <v>93</v>
      </c>
      <c r="E134" s="114" t="s">
        <v>10</v>
      </c>
      <c r="F134" s="114" t="s">
        <v>10</v>
      </c>
      <c r="G134" s="114" t="s">
        <v>10</v>
      </c>
      <c r="H134" s="114" t="s">
        <v>152</v>
      </c>
      <c r="I134" s="115">
        <f t="shared" ref="I134:I187" si="2">SUM(J134:U134)</f>
        <v>670.30171191440525</v>
      </c>
      <c r="J134" s="116">
        <v>55</v>
      </c>
      <c r="K134" s="116">
        <v>55</v>
      </c>
      <c r="L134" s="116">
        <v>55.533190578158454</v>
      </c>
      <c r="M134" s="116">
        <v>56</v>
      </c>
      <c r="N134" s="116">
        <v>56</v>
      </c>
      <c r="O134" s="116">
        <v>56.5</v>
      </c>
      <c r="P134" s="116">
        <v>56.267404337513803</v>
      </c>
      <c r="Q134" s="116">
        <v>56.000273140283468</v>
      </c>
      <c r="R134" s="116">
        <v>56</v>
      </c>
      <c r="S134" s="116">
        <v>55.999834642149608</v>
      </c>
      <c r="T134" s="116">
        <v>56.001009216299806</v>
      </c>
      <c r="U134" s="116">
        <v>56</v>
      </c>
    </row>
    <row r="135" spans="2:21" ht="15.75">
      <c r="B135" s="113" t="s">
        <v>131</v>
      </c>
      <c r="C135" s="114" t="s">
        <v>94</v>
      </c>
      <c r="D135" s="114" t="s">
        <v>93</v>
      </c>
      <c r="E135" s="114" t="s">
        <v>10</v>
      </c>
      <c r="F135" s="114" t="s">
        <v>10</v>
      </c>
      <c r="G135" s="114" t="s">
        <v>10</v>
      </c>
      <c r="H135" s="114" t="s">
        <v>153</v>
      </c>
      <c r="I135" s="115">
        <f t="shared" si="2"/>
        <v>2337.4062264139297</v>
      </c>
      <c r="J135" s="116">
        <v>194</v>
      </c>
      <c r="K135" s="116">
        <v>194</v>
      </c>
      <c r="L135" s="116">
        <v>194</v>
      </c>
      <c r="M135" s="116">
        <v>193.53209109730849</v>
      </c>
      <c r="N135" s="116">
        <v>190.96894409937889</v>
      </c>
      <c r="O135" s="116">
        <v>195.19047619047618</v>
      </c>
      <c r="P135" s="116">
        <v>195.00357789855067</v>
      </c>
      <c r="Q135" s="116">
        <v>195.67899844720495</v>
      </c>
      <c r="R135" s="116">
        <v>196</v>
      </c>
      <c r="S135" s="116">
        <v>195.99944457436857</v>
      </c>
      <c r="T135" s="116">
        <v>195.99901777362024</v>
      </c>
      <c r="U135" s="116">
        <v>197.0336763330215</v>
      </c>
    </row>
    <row r="136" spans="2:21" ht="15.75">
      <c r="B136" s="113" t="s">
        <v>131</v>
      </c>
      <c r="C136" s="114" t="s">
        <v>94</v>
      </c>
      <c r="D136" s="114" t="s">
        <v>93</v>
      </c>
      <c r="E136" s="114" t="s">
        <v>10</v>
      </c>
      <c r="F136" s="114" t="s">
        <v>10</v>
      </c>
      <c r="G136" s="114" t="s">
        <v>10</v>
      </c>
      <c r="H136" s="114" t="s">
        <v>154</v>
      </c>
      <c r="I136" s="115">
        <f t="shared" si="2"/>
        <v>2940.6303782198192</v>
      </c>
      <c r="J136" s="116">
        <v>238.18810916179336</v>
      </c>
      <c r="K136" s="116">
        <v>240.33333333333334</v>
      </c>
      <c r="L136" s="116">
        <v>243</v>
      </c>
      <c r="M136" s="116">
        <v>243</v>
      </c>
      <c r="N136" s="116">
        <v>243</v>
      </c>
      <c r="O136" s="116">
        <v>244.1335282651072</v>
      </c>
      <c r="P136" s="116">
        <v>243.26675428075151</v>
      </c>
      <c r="Q136" s="116">
        <v>243.0005595441007</v>
      </c>
      <c r="R136" s="116">
        <v>249.70951913640823</v>
      </c>
      <c r="S136" s="116">
        <v>251.00071655781531</v>
      </c>
      <c r="T136" s="116">
        <v>250.99785794050965</v>
      </c>
      <c r="U136" s="116">
        <v>251</v>
      </c>
    </row>
    <row r="137" spans="2:21" ht="15.75">
      <c r="B137" s="113" t="s">
        <v>131</v>
      </c>
      <c r="C137" s="114" t="s">
        <v>94</v>
      </c>
      <c r="D137" s="114" t="s">
        <v>93</v>
      </c>
      <c r="E137" s="114" t="s">
        <v>10</v>
      </c>
      <c r="F137" s="114" t="s">
        <v>10</v>
      </c>
      <c r="G137" s="114" t="s">
        <v>10</v>
      </c>
      <c r="H137" s="114" t="s">
        <v>155</v>
      </c>
      <c r="I137" s="115">
        <f t="shared" si="2"/>
        <v>1226.7485812663319</v>
      </c>
      <c r="J137" s="116">
        <v>100</v>
      </c>
      <c r="K137" s="116">
        <v>100</v>
      </c>
      <c r="L137" s="116">
        <v>100</v>
      </c>
      <c r="M137" s="116">
        <v>100.24181963288109</v>
      </c>
      <c r="N137" s="116">
        <v>101</v>
      </c>
      <c r="O137" s="116">
        <v>101.50039904229848</v>
      </c>
      <c r="P137" s="116">
        <v>102.00151847954291</v>
      </c>
      <c r="Q137" s="116">
        <v>102.00075891873983</v>
      </c>
      <c r="R137" s="116">
        <v>105</v>
      </c>
      <c r="S137" s="116">
        <v>105.00020098516606</v>
      </c>
      <c r="T137" s="116">
        <v>105.00388420770349</v>
      </c>
      <c r="U137" s="116">
        <v>105</v>
      </c>
    </row>
    <row r="138" spans="2:21" ht="15.75">
      <c r="B138" s="113" t="s">
        <v>131</v>
      </c>
      <c r="C138" s="114" t="s">
        <v>94</v>
      </c>
      <c r="D138" s="114" t="s">
        <v>93</v>
      </c>
      <c r="E138" s="114" t="s">
        <v>10</v>
      </c>
      <c r="F138" s="114" t="s">
        <v>10</v>
      </c>
      <c r="G138" s="114" t="s">
        <v>10</v>
      </c>
      <c r="H138" s="114" t="s">
        <v>156</v>
      </c>
      <c r="I138" s="115">
        <f t="shared" si="2"/>
        <v>26579.096109647213</v>
      </c>
      <c r="J138" s="116">
        <v>2217</v>
      </c>
      <c r="K138" s="116">
        <v>2217</v>
      </c>
      <c r="L138" s="116">
        <v>2217</v>
      </c>
      <c r="M138" s="116">
        <v>2217</v>
      </c>
      <c r="N138" s="116">
        <v>2214</v>
      </c>
      <c r="O138" s="116">
        <v>2214</v>
      </c>
      <c r="P138" s="116">
        <v>2213.5192391843398</v>
      </c>
      <c r="Q138" s="116">
        <v>2212.9951223781322</v>
      </c>
      <c r="R138" s="116">
        <v>2213</v>
      </c>
      <c r="S138" s="116">
        <v>2213.0015112488759</v>
      </c>
      <c r="T138" s="116">
        <v>2213.2795534645657</v>
      </c>
      <c r="U138" s="116">
        <v>2217.3006833712984</v>
      </c>
    </row>
    <row r="139" spans="2:21" ht="15.75">
      <c r="B139" s="113" t="s">
        <v>131</v>
      </c>
      <c r="C139" s="114" t="s">
        <v>94</v>
      </c>
      <c r="D139" s="114" t="s">
        <v>93</v>
      </c>
      <c r="E139" s="114" t="s">
        <v>10</v>
      </c>
      <c r="F139" s="114" t="s">
        <v>10</v>
      </c>
      <c r="G139" s="114" t="s">
        <v>10</v>
      </c>
      <c r="H139" s="114" t="s">
        <v>157</v>
      </c>
      <c r="I139" s="115">
        <f t="shared" si="2"/>
        <v>20543.462638465189</v>
      </c>
      <c r="J139" s="116">
        <v>1709</v>
      </c>
      <c r="K139" s="116">
        <v>1709.7333333333333</v>
      </c>
      <c r="L139" s="116">
        <v>1711</v>
      </c>
      <c r="M139" s="116">
        <v>1711</v>
      </c>
      <c r="N139" s="116">
        <v>1713</v>
      </c>
      <c r="O139" s="116">
        <v>1713</v>
      </c>
      <c r="P139" s="116">
        <v>1712.9986129753916</v>
      </c>
      <c r="Q139" s="116">
        <v>1713.0034601043999</v>
      </c>
      <c r="R139" s="116">
        <v>1713</v>
      </c>
      <c r="S139" s="116">
        <v>1713.000230492848</v>
      </c>
      <c r="T139" s="116">
        <v>1712.7270015592164</v>
      </c>
      <c r="U139" s="116">
        <v>1712</v>
      </c>
    </row>
    <row r="140" spans="2:21" ht="15.75">
      <c r="B140" s="113" t="s">
        <v>131</v>
      </c>
      <c r="C140" s="114" t="s">
        <v>94</v>
      </c>
      <c r="D140" s="114" t="s">
        <v>93</v>
      </c>
      <c r="E140" s="114" t="s">
        <v>10</v>
      </c>
      <c r="F140" s="114" t="s">
        <v>10</v>
      </c>
      <c r="G140" s="114" t="s">
        <v>10</v>
      </c>
      <c r="H140" s="114" t="s">
        <v>158</v>
      </c>
      <c r="I140" s="115">
        <f t="shared" si="2"/>
        <v>983.99704050185335</v>
      </c>
      <c r="J140" s="116">
        <v>82</v>
      </c>
      <c r="K140" s="116">
        <v>82</v>
      </c>
      <c r="L140" s="116">
        <v>82</v>
      </c>
      <c r="M140" s="116">
        <v>82</v>
      </c>
      <c r="N140" s="116">
        <v>82</v>
      </c>
      <c r="O140" s="116">
        <v>82</v>
      </c>
      <c r="P140" s="116">
        <v>81.999119835112836</v>
      </c>
      <c r="Q140" s="116">
        <v>81.999270215043282</v>
      </c>
      <c r="R140" s="116">
        <v>81.999999999999986</v>
      </c>
      <c r="S140" s="116">
        <v>81.999426537548388</v>
      </c>
      <c r="T140" s="116">
        <v>81.999223914148843</v>
      </c>
      <c r="U140" s="116">
        <v>82</v>
      </c>
    </row>
    <row r="141" spans="2:21" ht="15.75">
      <c r="B141" s="113" t="s">
        <v>131</v>
      </c>
      <c r="C141" s="114" t="s">
        <v>94</v>
      </c>
      <c r="D141" s="114" t="s">
        <v>93</v>
      </c>
      <c r="E141" s="114" t="s">
        <v>10</v>
      </c>
      <c r="F141" s="114" t="s">
        <v>10</v>
      </c>
      <c r="G141" s="114" t="s">
        <v>10</v>
      </c>
      <c r="H141" s="114" t="s">
        <v>159</v>
      </c>
      <c r="I141" s="115">
        <f t="shared" si="2"/>
        <v>18658.617894870746</v>
      </c>
      <c r="J141" s="116">
        <v>1559</v>
      </c>
      <c r="K141" s="116">
        <v>1559</v>
      </c>
      <c r="L141" s="116">
        <v>1559</v>
      </c>
      <c r="M141" s="116">
        <v>1559</v>
      </c>
      <c r="N141" s="116">
        <v>1556</v>
      </c>
      <c r="O141" s="116">
        <v>1555.096837944664</v>
      </c>
      <c r="P141" s="116">
        <v>1554.9988300395257</v>
      </c>
      <c r="Q141" s="116">
        <v>1553.2476521739127</v>
      </c>
      <c r="R141" s="116">
        <v>1552</v>
      </c>
      <c r="S141" s="116">
        <v>1551.9987192118226</v>
      </c>
      <c r="T141" s="116">
        <v>1549.2758555008209</v>
      </c>
      <c r="U141" s="116">
        <v>1550</v>
      </c>
    </row>
    <row r="142" spans="2:21" ht="15.75">
      <c r="B142" s="113" t="s">
        <v>131</v>
      </c>
      <c r="C142" s="114" t="s">
        <v>94</v>
      </c>
      <c r="D142" s="114" t="s">
        <v>93</v>
      </c>
      <c r="E142" s="114" t="s">
        <v>10</v>
      </c>
      <c r="F142" s="114" t="s">
        <v>10</v>
      </c>
      <c r="G142" s="114" t="s">
        <v>10</v>
      </c>
      <c r="H142" s="114" t="s">
        <v>160</v>
      </c>
      <c r="I142" s="115">
        <f t="shared" si="2"/>
        <v>2440.0357828284577</v>
      </c>
      <c r="J142" s="116">
        <v>195</v>
      </c>
      <c r="K142" s="116">
        <v>195</v>
      </c>
      <c r="L142" s="116">
        <v>195</v>
      </c>
      <c r="M142" s="116">
        <v>195</v>
      </c>
      <c r="N142" s="116">
        <v>207</v>
      </c>
      <c r="O142" s="116">
        <v>207</v>
      </c>
      <c r="P142" s="116">
        <v>207.00019038124711</v>
      </c>
      <c r="Q142" s="116">
        <v>206.41303730780149</v>
      </c>
      <c r="R142" s="116">
        <v>206</v>
      </c>
      <c r="S142" s="116">
        <v>205.99870162297128</v>
      </c>
      <c r="T142" s="116">
        <v>209.62385351643775</v>
      </c>
      <c r="U142" s="116">
        <v>211</v>
      </c>
    </row>
    <row r="143" spans="2:21" ht="15.75">
      <c r="B143" s="113" t="s">
        <v>131</v>
      </c>
      <c r="C143" s="114" t="s">
        <v>94</v>
      </c>
      <c r="D143" s="114" t="s">
        <v>93</v>
      </c>
      <c r="E143" s="114" t="s">
        <v>10</v>
      </c>
      <c r="F143" s="114" t="s">
        <v>10</v>
      </c>
      <c r="G143" s="114" t="s">
        <v>10</v>
      </c>
      <c r="H143" s="114" t="s">
        <v>161</v>
      </c>
      <c r="I143" s="115">
        <f t="shared" si="2"/>
        <v>3095.9975745689503</v>
      </c>
      <c r="J143" s="116">
        <v>258</v>
      </c>
      <c r="K143" s="116">
        <v>258</v>
      </c>
      <c r="L143" s="116">
        <v>258</v>
      </c>
      <c r="M143" s="116">
        <v>258</v>
      </c>
      <c r="N143" s="116">
        <v>258</v>
      </c>
      <c r="O143" s="116">
        <v>258</v>
      </c>
      <c r="P143" s="116">
        <v>257.99910570311198</v>
      </c>
      <c r="Q143" s="116">
        <v>257.99926788130409</v>
      </c>
      <c r="R143" s="116">
        <v>258</v>
      </c>
      <c r="S143" s="116">
        <v>258</v>
      </c>
      <c r="T143" s="116">
        <v>257.99920098453401</v>
      </c>
      <c r="U143" s="116">
        <v>258</v>
      </c>
    </row>
    <row r="144" spans="2:21" ht="15.75">
      <c r="B144" s="113" t="s">
        <v>131</v>
      </c>
      <c r="C144" s="114" t="s">
        <v>86</v>
      </c>
      <c r="D144" s="114" t="s">
        <v>84</v>
      </c>
      <c r="E144" s="114" t="s">
        <v>10</v>
      </c>
      <c r="F144" s="114" t="s">
        <v>10</v>
      </c>
      <c r="G144" s="114" t="s">
        <v>10</v>
      </c>
      <c r="H144" s="114" t="s">
        <v>133</v>
      </c>
      <c r="I144" s="115">
        <f t="shared" si="2"/>
        <v>12</v>
      </c>
      <c r="J144" s="116">
        <v>1</v>
      </c>
      <c r="K144" s="116">
        <v>1</v>
      </c>
      <c r="L144" s="116">
        <v>1</v>
      </c>
      <c r="M144" s="116">
        <v>1</v>
      </c>
      <c r="N144" s="116">
        <v>1</v>
      </c>
      <c r="O144" s="116">
        <v>1</v>
      </c>
      <c r="P144" s="116">
        <v>1</v>
      </c>
      <c r="Q144" s="116">
        <v>1</v>
      </c>
      <c r="R144" s="116">
        <v>1</v>
      </c>
      <c r="S144" s="116">
        <v>1</v>
      </c>
      <c r="T144" s="116">
        <v>1</v>
      </c>
      <c r="U144" s="116">
        <v>1</v>
      </c>
    </row>
    <row r="145" spans="2:21" ht="15.75">
      <c r="B145" s="113" t="s">
        <v>131</v>
      </c>
      <c r="C145" s="114" t="s">
        <v>86</v>
      </c>
      <c r="D145" s="114" t="s">
        <v>84</v>
      </c>
      <c r="E145" s="114" t="s">
        <v>10</v>
      </c>
      <c r="F145" s="114" t="s">
        <v>10</v>
      </c>
      <c r="G145" s="114" t="s">
        <v>10</v>
      </c>
      <c r="H145" s="114" t="s">
        <v>134</v>
      </c>
      <c r="I145" s="115">
        <f t="shared" si="2"/>
        <v>79</v>
      </c>
      <c r="J145" s="116">
        <v>7</v>
      </c>
      <c r="K145" s="116">
        <v>7</v>
      </c>
      <c r="L145" s="116">
        <v>7</v>
      </c>
      <c r="M145" s="116">
        <v>7</v>
      </c>
      <c r="N145" s="116">
        <v>7</v>
      </c>
      <c r="O145" s="116">
        <v>7</v>
      </c>
      <c r="P145" s="116">
        <v>7</v>
      </c>
      <c r="Q145" s="116">
        <v>6</v>
      </c>
      <c r="R145" s="116">
        <v>6</v>
      </c>
      <c r="S145" s="116">
        <v>6</v>
      </c>
      <c r="T145" s="116">
        <v>6</v>
      </c>
      <c r="U145" s="116">
        <v>6</v>
      </c>
    </row>
    <row r="146" spans="2:21" ht="15.75">
      <c r="B146" s="113" t="s">
        <v>131</v>
      </c>
      <c r="C146" s="114" t="s">
        <v>86</v>
      </c>
      <c r="D146" s="114" t="s">
        <v>84</v>
      </c>
      <c r="E146" s="114" t="s">
        <v>10</v>
      </c>
      <c r="F146" s="114" t="s">
        <v>11</v>
      </c>
      <c r="G146" s="114" t="s">
        <v>10</v>
      </c>
      <c r="H146" s="114" t="s">
        <v>12</v>
      </c>
      <c r="I146" s="115">
        <f t="shared" si="2"/>
        <v>138.90042674253201</v>
      </c>
      <c r="J146" s="116">
        <v>12</v>
      </c>
      <c r="K146" s="116">
        <v>12</v>
      </c>
      <c r="L146" s="116">
        <v>12</v>
      </c>
      <c r="M146" s="116">
        <v>12</v>
      </c>
      <c r="N146" s="116">
        <v>12</v>
      </c>
      <c r="O146" s="116">
        <v>12</v>
      </c>
      <c r="P146" s="116">
        <v>11.900426742532005</v>
      </c>
      <c r="Q146" s="116">
        <v>11</v>
      </c>
      <c r="R146" s="116">
        <v>11</v>
      </c>
      <c r="S146" s="116">
        <v>11</v>
      </c>
      <c r="T146" s="116">
        <v>11</v>
      </c>
      <c r="U146" s="116">
        <v>11</v>
      </c>
    </row>
    <row r="147" spans="2:21" ht="15.75">
      <c r="B147" s="119" t="s">
        <v>131</v>
      </c>
      <c r="C147" s="120" t="s">
        <v>86</v>
      </c>
      <c r="D147" s="120" t="s">
        <v>84</v>
      </c>
      <c r="E147" s="120" t="s">
        <v>10</v>
      </c>
      <c r="F147" s="120" t="s">
        <v>20</v>
      </c>
      <c r="G147" s="120" t="s">
        <v>10</v>
      </c>
      <c r="H147" s="120" t="s">
        <v>12</v>
      </c>
      <c r="I147" s="121">
        <f t="shared" si="2"/>
        <v>168</v>
      </c>
      <c r="J147" s="122">
        <v>14</v>
      </c>
      <c r="K147" s="122">
        <v>14</v>
      </c>
      <c r="L147" s="122">
        <v>14</v>
      </c>
      <c r="M147" s="122">
        <v>14</v>
      </c>
      <c r="N147" s="122">
        <v>14</v>
      </c>
      <c r="O147" s="122">
        <v>14</v>
      </c>
      <c r="P147" s="122">
        <v>14</v>
      </c>
      <c r="Q147" s="122">
        <v>14</v>
      </c>
      <c r="R147" s="122">
        <v>14</v>
      </c>
      <c r="S147" s="122">
        <v>14</v>
      </c>
      <c r="T147" s="122">
        <v>14</v>
      </c>
      <c r="U147" s="122">
        <v>14</v>
      </c>
    </row>
    <row r="148" spans="2:21" ht="15.75">
      <c r="B148" s="110"/>
      <c r="C148" s="111"/>
      <c r="D148" s="111"/>
      <c r="E148" s="111"/>
      <c r="F148" s="111"/>
      <c r="G148" s="111"/>
      <c r="H148" s="111"/>
      <c r="I148" s="109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</row>
    <row r="149" spans="2:21" ht="15.75">
      <c r="B149" s="113" t="s">
        <v>162</v>
      </c>
      <c r="C149" s="114" t="s">
        <v>79</v>
      </c>
      <c r="D149" s="114" t="s">
        <v>68</v>
      </c>
      <c r="E149" s="114" t="s">
        <v>10</v>
      </c>
      <c r="F149" s="114" t="s">
        <v>10</v>
      </c>
      <c r="G149" s="114" t="s">
        <v>10</v>
      </c>
      <c r="H149" s="117" t="s">
        <v>163</v>
      </c>
      <c r="I149" s="115">
        <f t="shared" si="2"/>
        <v>720685046.35999298</v>
      </c>
      <c r="J149" s="116">
        <v>61286809.289050356</v>
      </c>
      <c r="K149" s="116">
        <v>61387093.121732704</v>
      </c>
      <c r="L149" s="116">
        <v>58315334.763820373</v>
      </c>
      <c r="M149" s="116">
        <v>56417442.121799119</v>
      </c>
      <c r="N149" s="116">
        <v>59559959.154200256</v>
      </c>
      <c r="O149" s="116">
        <v>62301561.448207028</v>
      </c>
      <c r="P149" s="116">
        <v>63461428.982384272</v>
      </c>
      <c r="Q149" s="116">
        <v>62451157.372028664</v>
      </c>
      <c r="R149" s="116">
        <v>61302343.107085414</v>
      </c>
      <c r="S149" s="116">
        <v>59500841.694377862</v>
      </c>
      <c r="T149" s="116">
        <v>58267123.927233681</v>
      </c>
      <c r="U149" s="116">
        <v>56433951.378073171</v>
      </c>
    </row>
    <row r="150" spans="2:21" ht="15.75">
      <c r="B150" s="113" t="s">
        <v>162</v>
      </c>
      <c r="C150" s="114" t="s">
        <v>79</v>
      </c>
      <c r="D150" s="114" t="s">
        <v>68</v>
      </c>
      <c r="E150" s="114" t="s">
        <v>10</v>
      </c>
      <c r="F150" s="114" t="s">
        <v>10</v>
      </c>
      <c r="G150" s="114" t="s">
        <v>10</v>
      </c>
      <c r="H150" s="117" t="s">
        <v>164</v>
      </c>
      <c r="I150" s="115">
        <f t="shared" si="2"/>
        <v>916418564.89516139</v>
      </c>
      <c r="J150" s="116">
        <v>85940142.427093118</v>
      </c>
      <c r="K150" s="116">
        <v>80717428.538112745</v>
      </c>
      <c r="L150" s="116">
        <v>46287964.206348084</v>
      </c>
      <c r="M150" s="116">
        <v>33892787.591927342</v>
      </c>
      <c r="N150" s="116">
        <v>60321878.929026678</v>
      </c>
      <c r="O150" s="116">
        <v>106632434.83124948</v>
      </c>
      <c r="P150" s="116">
        <v>162289834.52360195</v>
      </c>
      <c r="Q150" s="116">
        <v>120489134.65275899</v>
      </c>
      <c r="R150" s="116">
        <v>83675244.595027789</v>
      </c>
      <c r="S150" s="116">
        <v>56365760.197264336</v>
      </c>
      <c r="T150" s="116">
        <v>45825335.473230891</v>
      </c>
      <c r="U150" s="116">
        <v>33980618.929520011</v>
      </c>
    </row>
    <row r="151" spans="2:21" ht="15.75">
      <c r="B151" s="113" t="s">
        <v>162</v>
      </c>
      <c r="C151" s="114" t="s">
        <v>9</v>
      </c>
      <c r="D151" s="114" t="s">
        <v>68</v>
      </c>
      <c r="E151" s="114" t="s">
        <v>10</v>
      </c>
      <c r="F151" s="114" t="s">
        <v>10</v>
      </c>
      <c r="G151" s="114" t="s">
        <v>10</v>
      </c>
      <c r="H151" s="114" t="s">
        <v>163</v>
      </c>
      <c r="I151" s="115">
        <f t="shared" si="2"/>
        <v>13566732.250124412</v>
      </c>
      <c r="J151" s="116">
        <v>1225169.9524731559</v>
      </c>
      <c r="K151" s="116">
        <v>1211890.424221087</v>
      </c>
      <c r="L151" s="116">
        <v>1094737.3701813056</v>
      </c>
      <c r="M151" s="116">
        <v>980881.71096637845</v>
      </c>
      <c r="N151" s="116">
        <v>997309.62858651567</v>
      </c>
      <c r="O151" s="116">
        <v>1172583.1719767647</v>
      </c>
      <c r="P151" s="116">
        <v>1414354.4189865505</v>
      </c>
      <c r="Q151" s="116">
        <v>1293451.5874821479</v>
      </c>
      <c r="R151" s="116">
        <v>1147041.5148013157</v>
      </c>
      <c r="S151" s="116">
        <v>1017514.8013156732</v>
      </c>
      <c r="T151" s="116">
        <v>999767.18380711973</v>
      </c>
      <c r="U151" s="116">
        <v>1012030.4853263962</v>
      </c>
    </row>
    <row r="152" spans="2:21" ht="15.75">
      <c r="B152" s="113" t="s">
        <v>162</v>
      </c>
      <c r="C152" s="114" t="s">
        <v>9</v>
      </c>
      <c r="D152" s="114" t="s">
        <v>68</v>
      </c>
      <c r="E152" s="114" t="s">
        <v>10</v>
      </c>
      <c r="F152" s="114" t="s">
        <v>10</v>
      </c>
      <c r="G152" s="114" t="s">
        <v>10</v>
      </c>
      <c r="H152" s="114" t="s">
        <v>164</v>
      </c>
      <c r="I152" s="115">
        <f t="shared" si="2"/>
        <v>7107440.1776486794</v>
      </c>
      <c r="J152" s="116">
        <v>721533.11216026545</v>
      </c>
      <c r="K152" s="116">
        <v>720161.66900599725</v>
      </c>
      <c r="L152" s="116">
        <v>535527.88056654343</v>
      </c>
      <c r="M152" s="116">
        <v>396203.13895623334</v>
      </c>
      <c r="N152" s="116">
        <v>414101.69707796362</v>
      </c>
      <c r="O152" s="116">
        <v>666403.98111522268</v>
      </c>
      <c r="P152" s="116">
        <v>1029284.9326056727</v>
      </c>
      <c r="Q152" s="116">
        <v>816093.40368263319</v>
      </c>
      <c r="R152" s="116">
        <v>577952.74469186959</v>
      </c>
      <c r="S152" s="116">
        <v>413350.9839461419</v>
      </c>
      <c r="T152" s="116">
        <v>405403.43420476827</v>
      </c>
      <c r="U152" s="116">
        <v>411423.19963536918</v>
      </c>
    </row>
    <row r="153" spans="2:21" ht="15.75">
      <c r="B153" s="113" t="s">
        <v>162</v>
      </c>
      <c r="C153" s="114" t="s">
        <v>9</v>
      </c>
      <c r="D153" s="114" t="s">
        <v>68</v>
      </c>
      <c r="E153" s="114" t="s">
        <v>10</v>
      </c>
      <c r="F153" s="114" t="s">
        <v>10</v>
      </c>
      <c r="G153" s="114" t="s">
        <v>10</v>
      </c>
      <c r="H153" s="114" t="s">
        <v>165</v>
      </c>
      <c r="I153" s="115">
        <f t="shared" si="2"/>
        <v>930206.40963127534</v>
      </c>
      <c r="J153" s="116">
        <v>104308.77528704208</v>
      </c>
      <c r="K153" s="116">
        <v>105025.15035538544</v>
      </c>
      <c r="L153" s="116">
        <v>75749.863313285954</v>
      </c>
      <c r="M153" s="116">
        <v>53117.140513942039</v>
      </c>
      <c r="N153" s="116">
        <v>48619.874248223066</v>
      </c>
      <c r="O153" s="116">
        <v>79720.065609622747</v>
      </c>
      <c r="P153" s="116">
        <v>163879.98906506287</v>
      </c>
      <c r="Q153" s="116">
        <v>123726.67695413042</v>
      </c>
      <c r="R153" s="116">
        <v>63235.040955157572</v>
      </c>
      <c r="S153" s="116">
        <v>38770.789948632519</v>
      </c>
      <c r="T153" s="116">
        <v>38559.039746629562</v>
      </c>
      <c r="U153" s="116">
        <v>35494.003634161112</v>
      </c>
    </row>
    <row r="154" spans="2:21" ht="15.75">
      <c r="B154" s="113" t="s">
        <v>162</v>
      </c>
      <c r="C154" s="114" t="s">
        <v>9</v>
      </c>
      <c r="D154" s="114" t="s">
        <v>84</v>
      </c>
      <c r="E154" s="114" t="s">
        <v>10</v>
      </c>
      <c r="F154" s="114" t="s">
        <v>10</v>
      </c>
      <c r="G154" s="114" t="s">
        <v>10</v>
      </c>
      <c r="H154" s="114" t="s">
        <v>163</v>
      </c>
      <c r="I154" s="115">
        <f t="shared" si="2"/>
        <v>124967365.13654114</v>
      </c>
      <c r="J154" s="116">
        <v>10563023.939447267</v>
      </c>
      <c r="K154" s="116">
        <v>10608230.681218095</v>
      </c>
      <c r="L154" s="116">
        <v>10139222.672064785</v>
      </c>
      <c r="M154" s="116">
        <v>9775471.4838936813</v>
      </c>
      <c r="N154" s="116">
        <v>10154307.340256989</v>
      </c>
      <c r="O154" s="116">
        <v>10828920.348530179</v>
      </c>
      <c r="P154" s="116">
        <v>11293693.426781008</v>
      </c>
      <c r="Q154" s="116">
        <v>10962168.356939811</v>
      </c>
      <c r="R154" s="116">
        <v>10613206.136174142</v>
      </c>
      <c r="S154" s="116">
        <v>10234340.024877066</v>
      </c>
      <c r="T154" s="116">
        <v>10017866.173930328</v>
      </c>
      <c r="U154" s="116">
        <v>9776914.5524277836</v>
      </c>
    </row>
    <row r="155" spans="2:21" ht="15.75">
      <c r="B155" s="113" t="s">
        <v>162</v>
      </c>
      <c r="C155" s="114" t="s">
        <v>9</v>
      </c>
      <c r="D155" s="114" t="s">
        <v>84</v>
      </c>
      <c r="E155" s="114" t="s">
        <v>10</v>
      </c>
      <c r="F155" s="114" t="s">
        <v>10</v>
      </c>
      <c r="G155" s="114" t="s">
        <v>10</v>
      </c>
      <c r="H155" s="114" t="s">
        <v>164</v>
      </c>
      <c r="I155" s="115">
        <f t="shared" si="2"/>
        <v>273578624.4422645</v>
      </c>
      <c r="J155" s="116">
        <v>26291703.075156324</v>
      </c>
      <c r="K155" s="116">
        <v>26781846.752583895</v>
      </c>
      <c r="L155" s="116">
        <v>22878136.149036635</v>
      </c>
      <c r="M155" s="116">
        <v>19989234.018119175</v>
      </c>
      <c r="N155" s="116">
        <v>20473396.835523792</v>
      </c>
      <c r="O155" s="116">
        <v>24114729.105525091</v>
      </c>
      <c r="P155" s="116">
        <v>27408871.901879344</v>
      </c>
      <c r="Q155" s="116">
        <v>24705426.845474713</v>
      </c>
      <c r="R155" s="116">
        <v>22100276.022786152</v>
      </c>
      <c r="S155" s="116">
        <v>20003115.484205071</v>
      </c>
      <c r="T155" s="116">
        <v>19344858.216667831</v>
      </c>
      <c r="U155" s="116">
        <v>19487030.035306502</v>
      </c>
    </row>
    <row r="156" spans="2:21" ht="15.75">
      <c r="B156" s="113" t="s">
        <v>162</v>
      </c>
      <c r="C156" s="114" t="s">
        <v>9</v>
      </c>
      <c r="D156" s="114" t="s">
        <v>84</v>
      </c>
      <c r="E156" s="114" t="s">
        <v>10</v>
      </c>
      <c r="F156" s="114" t="s">
        <v>10</v>
      </c>
      <c r="G156" s="114" t="s">
        <v>10</v>
      </c>
      <c r="H156" s="114" t="s">
        <v>165</v>
      </c>
      <c r="I156" s="115">
        <f t="shared" si="2"/>
        <v>109715019.69276887</v>
      </c>
      <c r="J156" s="116">
        <v>13318021.186440673</v>
      </c>
      <c r="K156" s="116">
        <v>14095974.986331327</v>
      </c>
      <c r="L156" s="116">
        <v>10260102.651722256</v>
      </c>
      <c r="M156" s="116">
        <v>8413040.8693275023</v>
      </c>
      <c r="N156" s="116">
        <v>7635915.5276107145</v>
      </c>
      <c r="O156" s="116">
        <v>9603262.985237835</v>
      </c>
      <c r="P156" s="116">
        <v>10907862.963248031</v>
      </c>
      <c r="Q156" s="116">
        <v>8541454.8928719983</v>
      </c>
      <c r="R156" s="116">
        <v>7157181.5910037514</v>
      </c>
      <c r="S156" s="116">
        <v>6299847.0081910305</v>
      </c>
      <c r="T156" s="116">
        <v>6227757.211280413</v>
      </c>
      <c r="U156" s="116">
        <v>7254597.8195033306</v>
      </c>
    </row>
    <row r="157" spans="2:21" ht="15.75">
      <c r="B157" s="113" t="s">
        <v>162</v>
      </c>
      <c r="C157" s="114" t="s">
        <v>9</v>
      </c>
      <c r="D157" s="114" t="s">
        <v>87</v>
      </c>
      <c r="E157" s="114" t="s">
        <v>10</v>
      </c>
      <c r="F157" s="114" t="s">
        <v>10</v>
      </c>
      <c r="G157" s="114" t="s">
        <v>10</v>
      </c>
      <c r="H157" s="114" t="s">
        <v>163</v>
      </c>
      <c r="I157" s="115">
        <f t="shared" si="2"/>
        <v>2936892.8839031216</v>
      </c>
      <c r="J157" s="116">
        <v>252888.57595493749</v>
      </c>
      <c r="K157" s="116">
        <v>251012.23376166172</v>
      </c>
      <c r="L157" s="116">
        <v>244532.12462594616</v>
      </c>
      <c r="M157" s="116">
        <v>235201.28498503787</v>
      </c>
      <c r="N157" s="116">
        <v>240304.78788945609</v>
      </c>
      <c r="O157" s="116">
        <v>252332.95194508013</v>
      </c>
      <c r="P157" s="116">
        <v>256061.40364699674</v>
      </c>
      <c r="Q157" s="116">
        <v>251647.03726368514</v>
      </c>
      <c r="R157" s="116">
        <v>243442.17263756771</v>
      </c>
      <c r="S157" s="116">
        <v>237335.05200462262</v>
      </c>
      <c r="T157" s="116">
        <v>236901.7009408325</v>
      </c>
      <c r="U157" s="116">
        <v>235233.55824729701</v>
      </c>
    </row>
    <row r="158" spans="2:21" ht="15.75">
      <c r="B158" s="113" t="s">
        <v>162</v>
      </c>
      <c r="C158" s="114" t="s">
        <v>9</v>
      </c>
      <c r="D158" s="114" t="s">
        <v>87</v>
      </c>
      <c r="E158" s="114" t="s">
        <v>10</v>
      </c>
      <c r="F158" s="114" t="s">
        <v>10</v>
      </c>
      <c r="G158" s="114" t="s">
        <v>10</v>
      </c>
      <c r="H158" s="114" t="s">
        <v>164</v>
      </c>
      <c r="I158" s="115">
        <f t="shared" si="2"/>
        <v>8697585.3458522987</v>
      </c>
      <c r="J158" s="116">
        <v>752125.68584917695</v>
      </c>
      <c r="K158" s="116">
        <v>760075.92190889374</v>
      </c>
      <c r="L158" s="116">
        <v>692491.76980987634</v>
      </c>
      <c r="M158" s="116">
        <v>643649.22802092636</v>
      </c>
      <c r="N158" s="116">
        <v>684944.74926630082</v>
      </c>
      <c r="O158" s="116">
        <v>794939.00727319124</v>
      </c>
      <c r="P158" s="116">
        <v>885341.76161930081</v>
      </c>
      <c r="Q158" s="116">
        <v>813995.35416953149</v>
      </c>
      <c r="R158" s="116">
        <v>745667.27084412193</v>
      </c>
      <c r="S158" s="116">
        <v>675856.42154324171</v>
      </c>
      <c r="T158" s="116">
        <v>642916.47545657924</v>
      </c>
      <c r="U158" s="116">
        <v>605581.70009115746</v>
      </c>
    </row>
    <row r="159" spans="2:21" ht="15.75">
      <c r="B159" s="113" t="s">
        <v>162</v>
      </c>
      <c r="C159" s="114" t="s">
        <v>9</v>
      </c>
      <c r="D159" s="114" t="s">
        <v>87</v>
      </c>
      <c r="E159" s="114" t="s">
        <v>10</v>
      </c>
      <c r="F159" s="114" t="s">
        <v>10</v>
      </c>
      <c r="G159" s="114" t="s">
        <v>10</v>
      </c>
      <c r="H159" s="114" t="s">
        <v>165</v>
      </c>
      <c r="I159" s="115">
        <f t="shared" si="2"/>
        <v>3467787.0508055836</v>
      </c>
      <c r="J159" s="116">
        <v>297350.05467468564</v>
      </c>
      <c r="K159" s="116">
        <v>326696.00874794973</v>
      </c>
      <c r="L159" s="116">
        <v>305237.01476216514</v>
      </c>
      <c r="M159" s="116">
        <v>276133.8162930563</v>
      </c>
      <c r="N159" s="116">
        <v>260851.14816839801</v>
      </c>
      <c r="O159" s="116">
        <v>377989.20174958993</v>
      </c>
      <c r="P159" s="116">
        <v>438098.00367184961</v>
      </c>
      <c r="Q159" s="116">
        <v>317082.05197366659</v>
      </c>
      <c r="R159" s="116">
        <v>236600.02776620854</v>
      </c>
      <c r="S159" s="116">
        <v>216683.18756073859</v>
      </c>
      <c r="T159" s="116">
        <v>195566.35372921964</v>
      </c>
      <c r="U159" s="116">
        <v>219500.18170805572</v>
      </c>
    </row>
    <row r="160" spans="2:21" ht="15.75">
      <c r="B160" s="113" t="s">
        <v>162</v>
      </c>
      <c r="C160" s="114" t="s">
        <v>21</v>
      </c>
      <c r="D160" s="114" t="s">
        <v>68</v>
      </c>
      <c r="E160" s="114" t="s">
        <v>22</v>
      </c>
      <c r="F160" s="114" t="s">
        <v>10</v>
      </c>
      <c r="G160" s="114" t="s">
        <v>10</v>
      </c>
      <c r="H160" s="114" t="s">
        <v>163</v>
      </c>
      <c r="I160" s="115">
        <f t="shared" si="2"/>
        <v>1479518.9669764682</v>
      </c>
      <c r="J160" s="116">
        <v>107839.97997663941</v>
      </c>
      <c r="K160" s="116">
        <v>110079.92658101118</v>
      </c>
      <c r="L160" s="116">
        <v>96480.060070081759</v>
      </c>
      <c r="M160" s="116">
        <v>87839.979976639414</v>
      </c>
      <c r="N160" s="116">
        <v>91440.013348907058</v>
      </c>
      <c r="O160" s="116">
        <v>112160.02002336059</v>
      </c>
      <c r="P160" s="116">
        <v>160000</v>
      </c>
      <c r="Q160" s="116">
        <v>159998.97441116284</v>
      </c>
      <c r="R160" s="116">
        <v>166320.07479177293</v>
      </c>
      <c r="S160" s="116">
        <v>134799.93200747919</v>
      </c>
      <c r="T160" s="116">
        <v>129600.09230707766</v>
      </c>
      <c r="U160" s="116">
        <v>122959.91348233599</v>
      </c>
    </row>
    <row r="161" spans="2:21" ht="15.75">
      <c r="B161" s="113" t="s">
        <v>162</v>
      </c>
      <c r="C161" s="114" t="s">
        <v>21</v>
      </c>
      <c r="D161" s="114" t="s">
        <v>68</v>
      </c>
      <c r="E161" s="114" t="s">
        <v>22</v>
      </c>
      <c r="F161" s="114" t="s">
        <v>10</v>
      </c>
      <c r="G161" s="114" t="s">
        <v>10</v>
      </c>
      <c r="H161" s="114" t="s">
        <v>164</v>
      </c>
      <c r="I161" s="115">
        <f t="shared" si="2"/>
        <v>811580.59804120462</v>
      </c>
      <c r="J161" s="116">
        <v>43059.916226552537</v>
      </c>
      <c r="K161" s="116">
        <v>35199.963576761977</v>
      </c>
      <c r="L161" s="116">
        <v>36199.963576761977</v>
      </c>
      <c r="M161" s="116">
        <v>30199.963576761973</v>
      </c>
      <c r="N161" s="116">
        <v>60800.036423238031</v>
      </c>
      <c r="O161" s="116">
        <v>101979.96721908577</v>
      </c>
      <c r="P161" s="116">
        <v>150899.83609542888</v>
      </c>
      <c r="Q161" s="116">
        <v>94440.96360684956</v>
      </c>
      <c r="R161" s="116">
        <v>81199.962832187332</v>
      </c>
      <c r="S161" s="116">
        <v>69800.037167812683</v>
      </c>
      <c r="T161" s="116">
        <v>63799.987739763965</v>
      </c>
      <c r="U161" s="116">
        <v>44000</v>
      </c>
    </row>
    <row r="162" spans="2:21" ht="15.75">
      <c r="B162" s="113" t="s">
        <v>162</v>
      </c>
      <c r="C162" s="114" t="s">
        <v>21</v>
      </c>
      <c r="D162" s="114" t="s">
        <v>84</v>
      </c>
      <c r="E162" s="114" t="s">
        <v>22</v>
      </c>
      <c r="F162" s="114" t="s">
        <v>10</v>
      </c>
      <c r="G162" s="114" t="s">
        <v>10</v>
      </c>
      <c r="H162" s="114" t="s">
        <v>163</v>
      </c>
      <c r="I162" s="115">
        <f t="shared" si="2"/>
        <v>366850889.9658466</v>
      </c>
      <c r="J162" s="116">
        <v>30180930.585683282</v>
      </c>
      <c r="K162" s="116">
        <v>30728474.386784591</v>
      </c>
      <c r="L162" s="116">
        <v>31804770.565659922</v>
      </c>
      <c r="M162" s="116">
        <v>31748248.289671302</v>
      </c>
      <c r="N162" s="116">
        <v>30800496.746203922</v>
      </c>
      <c r="O162" s="116">
        <v>31340772.567995992</v>
      </c>
      <c r="P162" s="116">
        <v>31637669.381914467</v>
      </c>
      <c r="Q162" s="116">
        <v>30896705.493510351</v>
      </c>
      <c r="R162" s="116">
        <v>30191217.979692362</v>
      </c>
      <c r="S162" s="116">
        <v>29281518.739001863</v>
      </c>
      <c r="T162" s="116">
        <v>29059850.814688381</v>
      </c>
      <c r="U162" s="116">
        <v>29180234.415040199</v>
      </c>
    </row>
    <row r="163" spans="2:21" ht="15.75">
      <c r="B163" s="113" t="s">
        <v>162</v>
      </c>
      <c r="C163" s="114" t="s">
        <v>21</v>
      </c>
      <c r="D163" s="114" t="s">
        <v>84</v>
      </c>
      <c r="E163" s="114" t="s">
        <v>22</v>
      </c>
      <c r="F163" s="114" t="s">
        <v>10</v>
      </c>
      <c r="G163" s="114" t="s">
        <v>10</v>
      </c>
      <c r="H163" s="114" t="s">
        <v>164</v>
      </c>
      <c r="I163" s="115">
        <f t="shared" si="2"/>
        <v>459673216.13885874</v>
      </c>
      <c r="J163" s="116">
        <v>42401694.95538152</v>
      </c>
      <c r="K163" s="116">
        <v>42812765.25223095</v>
      </c>
      <c r="L163" s="116">
        <v>43345509.925332375</v>
      </c>
      <c r="M163" s="116">
        <v>44889020.76124569</v>
      </c>
      <c r="N163" s="116">
        <v>42509251.68457476</v>
      </c>
      <c r="O163" s="116">
        <v>43237704.061191022</v>
      </c>
      <c r="P163" s="116">
        <v>40528359.636696324</v>
      </c>
      <c r="Q163" s="116">
        <v>35206610.12213362</v>
      </c>
      <c r="R163" s="116">
        <v>32682223.167859327</v>
      </c>
      <c r="S163" s="116">
        <v>30306793.917341132</v>
      </c>
      <c r="T163" s="116">
        <v>29506019.501333196</v>
      </c>
      <c r="U163" s="116">
        <v>32247263.153538905</v>
      </c>
    </row>
    <row r="164" spans="2:21" ht="15.75">
      <c r="B164" s="113" t="s">
        <v>162</v>
      </c>
      <c r="C164" s="114" t="s">
        <v>21</v>
      </c>
      <c r="D164" s="114" t="s">
        <v>84</v>
      </c>
      <c r="E164" s="114" t="s">
        <v>23</v>
      </c>
      <c r="F164" s="114" t="s">
        <v>10</v>
      </c>
      <c r="G164" s="114" t="s">
        <v>10</v>
      </c>
      <c r="H164" s="114" t="s">
        <v>163</v>
      </c>
      <c r="I164" s="115">
        <f t="shared" si="2"/>
        <v>3617831.4520378858</v>
      </c>
      <c r="J164" s="116">
        <v>281440.01334890706</v>
      </c>
      <c r="K164" s="116">
        <v>282000</v>
      </c>
      <c r="L164" s="116">
        <v>296159.85316202237</v>
      </c>
      <c r="M164" s="116">
        <v>315559.98665109294</v>
      </c>
      <c r="N164" s="116">
        <v>326199.89988319704</v>
      </c>
      <c r="O164" s="116">
        <v>309079.92658101115</v>
      </c>
      <c r="P164" s="116">
        <v>308480.06307659234</v>
      </c>
      <c r="Q164" s="116">
        <v>308316.05046388332</v>
      </c>
      <c r="R164" s="116">
        <v>299640.1495835458</v>
      </c>
      <c r="S164" s="116">
        <v>282879.99320074788</v>
      </c>
      <c r="T164" s="116">
        <v>330235.5737653285</v>
      </c>
      <c r="U164" s="116">
        <v>277839.94232155732</v>
      </c>
    </row>
    <row r="165" spans="2:21" ht="15.75">
      <c r="B165" s="113" t="s">
        <v>162</v>
      </c>
      <c r="C165" s="114" t="s">
        <v>21</v>
      </c>
      <c r="D165" s="114" t="s">
        <v>84</v>
      </c>
      <c r="E165" s="114" t="s">
        <v>23</v>
      </c>
      <c r="F165" s="114" t="s">
        <v>10</v>
      </c>
      <c r="G165" s="114" t="s">
        <v>10</v>
      </c>
      <c r="H165" s="114" t="s">
        <v>164</v>
      </c>
      <c r="I165" s="115">
        <f t="shared" si="2"/>
        <v>6665225.9040677128</v>
      </c>
      <c r="J165" s="116">
        <v>628419.95993443811</v>
      </c>
      <c r="K165" s="116">
        <v>729300.1274813331</v>
      </c>
      <c r="L165" s="116">
        <v>676079.94900746667</v>
      </c>
      <c r="M165" s="116">
        <v>562560.18940083764</v>
      </c>
      <c r="N165" s="116">
        <v>589560.18940083776</v>
      </c>
      <c r="O165" s="116">
        <v>597519.94172281912</v>
      </c>
      <c r="P165" s="116">
        <v>599599.8907302859</v>
      </c>
      <c r="Q165" s="116">
        <v>518603.6831197245</v>
      </c>
      <c r="R165" s="116">
        <v>444459.95168184349</v>
      </c>
      <c r="S165" s="116">
        <v>422559.9330979372</v>
      </c>
      <c r="T165" s="116">
        <v>487082.06361843419</v>
      </c>
      <c r="U165" s="116">
        <v>409480.02487175498</v>
      </c>
    </row>
    <row r="166" spans="2:21" ht="15.75">
      <c r="B166" s="113" t="s">
        <v>162</v>
      </c>
      <c r="C166" s="114" t="s">
        <v>21</v>
      </c>
      <c r="D166" s="114" t="s">
        <v>87</v>
      </c>
      <c r="E166" s="114" t="s">
        <v>22</v>
      </c>
      <c r="F166" s="114" t="s">
        <v>10</v>
      </c>
      <c r="G166" s="114" t="s">
        <v>10</v>
      </c>
      <c r="H166" s="114" t="s">
        <v>163</v>
      </c>
      <c r="I166" s="115">
        <f t="shared" si="2"/>
        <v>34551148.671501786</v>
      </c>
      <c r="J166" s="116">
        <v>2936839.479392624</v>
      </c>
      <c r="K166" s="116">
        <v>2966379.6095444681</v>
      </c>
      <c r="L166" s="116">
        <v>3054000.1668613381</v>
      </c>
      <c r="M166" s="116">
        <v>3262440.1802102453</v>
      </c>
      <c r="N166" s="116">
        <v>2912459.8698481573</v>
      </c>
      <c r="O166" s="116">
        <v>2878620.0567328553</v>
      </c>
      <c r="P166" s="116">
        <v>2757495.5424084053</v>
      </c>
      <c r="Q166" s="116">
        <v>2776444.5634757914</v>
      </c>
      <c r="R166" s="116">
        <v>2760980.1121876589</v>
      </c>
      <c r="S166" s="116">
        <v>2738139.7246302902</v>
      </c>
      <c r="T166" s="116">
        <v>2772709.1354961772</v>
      </c>
      <c r="U166" s="116">
        <v>2734640.2307137721</v>
      </c>
    </row>
    <row r="167" spans="2:21" ht="15.75">
      <c r="B167" s="113" t="s">
        <v>162</v>
      </c>
      <c r="C167" s="114" t="s">
        <v>21</v>
      </c>
      <c r="D167" s="114" t="s">
        <v>87</v>
      </c>
      <c r="E167" s="114" t="s">
        <v>22</v>
      </c>
      <c r="F167" s="114" t="s">
        <v>10</v>
      </c>
      <c r="G167" s="114" t="s">
        <v>10</v>
      </c>
      <c r="H167" s="114" t="s">
        <v>164</v>
      </c>
      <c r="I167" s="115">
        <f t="shared" si="2"/>
        <v>52700866.28859859</v>
      </c>
      <c r="J167" s="116">
        <v>4514520.1238390096</v>
      </c>
      <c r="K167" s="116">
        <v>4705560.5536332168</v>
      </c>
      <c r="L167" s="116">
        <v>4810940.4480058271</v>
      </c>
      <c r="M167" s="116">
        <v>5712160.8085958855</v>
      </c>
      <c r="N167" s="116">
        <v>4679039.7013294464</v>
      </c>
      <c r="O167" s="116">
        <v>4530439.6284829723</v>
      </c>
      <c r="P167" s="116">
        <v>3817144.3666615882</v>
      </c>
      <c r="Q167" s="116">
        <v>3952731.3813609476</v>
      </c>
      <c r="R167" s="116">
        <v>4247080.0966363121</v>
      </c>
      <c r="S167" s="116">
        <v>4082599.7026574984</v>
      </c>
      <c r="T167" s="116">
        <v>3878988.9768518135</v>
      </c>
      <c r="U167" s="116">
        <v>3769660.5005440703</v>
      </c>
    </row>
    <row r="168" spans="2:21" ht="15.75">
      <c r="B168" s="113" t="s">
        <v>162</v>
      </c>
      <c r="C168" s="114" t="s">
        <v>21</v>
      </c>
      <c r="D168" s="114" t="s">
        <v>87</v>
      </c>
      <c r="E168" s="114" t="s">
        <v>23</v>
      </c>
      <c r="F168" s="114" t="s">
        <v>10</v>
      </c>
      <c r="G168" s="114" t="s">
        <v>10</v>
      </c>
      <c r="H168" s="114" t="s">
        <v>163</v>
      </c>
      <c r="I168" s="115">
        <f t="shared" si="2"/>
        <v>176399.85621714281</v>
      </c>
      <c r="J168" s="116">
        <v>0</v>
      </c>
      <c r="K168" s="116">
        <v>0</v>
      </c>
      <c r="L168" s="116">
        <v>9600.033372267646</v>
      </c>
      <c r="M168" s="116">
        <v>16799.933255464712</v>
      </c>
      <c r="N168" s="116">
        <v>20399.966627732356</v>
      </c>
      <c r="O168" s="116">
        <v>20399.966627732356</v>
      </c>
      <c r="P168" s="116">
        <v>21600.033372267648</v>
      </c>
      <c r="Q168" s="116">
        <v>21600.004753690344</v>
      </c>
      <c r="R168" s="116">
        <v>18000</v>
      </c>
      <c r="S168" s="116">
        <v>16799.932007479179</v>
      </c>
      <c r="T168" s="116">
        <v>14399.986200508571</v>
      </c>
      <c r="U168" s="116">
        <v>16800</v>
      </c>
    </row>
    <row r="169" spans="2:21" ht="15.75">
      <c r="B169" s="113" t="s">
        <v>162</v>
      </c>
      <c r="C169" s="114" t="s">
        <v>24</v>
      </c>
      <c r="D169" s="114" t="s">
        <v>90</v>
      </c>
      <c r="E169" s="114" t="s">
        <v>10</v>
      </c>
      <c r="F169" s="114" t="s">
        <v>10</v>
      </c>
      <c r="G169" s="114" t="s">
        <v>10</v>
      </c>
      <c r="H169" s="114" t="s">
        <v>166</v>
      </c>
      <c r="I169" s="115">
        <f t="shared" si="2"/>
        <v>164308137.36823827</v>
      </c>
      <c r="J169" s="116">
        <v>36936926.754385963</v>
      </c>
      <c r="K169" s="116">
        <v>36226819.590643264</v>
      </c>
      <c r="L169" s="116">
        <v>27651940.058479562</v>
      </c>
      <c r="M169" s="116">
        <v>15825708.625730999</v>
      </c>
      <c r="N169" s="116">
        <v>4608879.0935672494</v>
      </c>
      <c r="O169" s="116">
        <v>850167.54385965201</v>
      </c>
      <c r="P169" s="116">
        <v>552067.93524566945</v>
      </c>
      <c r="Q169" s="116">
        <v>532671.36329890345</v>
      </c>
      <c r="R169" s="116">
        <v>2522598.9775631865</v>
      </c>
      <c r="S169" s="116">
        <v>9347050.6958250329</v>
      </c>
      <c r="T169" s="116">
        <v>11847160.082113836</v>
      </c>
      <c r="U169" s="116">
        <v>17406146.647524938</v>
      </c>
    </row>
    <row r="170" spans="2:21" ht="15.75">
      <c r="B170" s="113" t="s">
        <v>162</v>
      </c>
      <c r="C170" s="114" t="s">
        <v>88</v>
      </c>
      <c r="D170" s="114" t="s">
        <v>87</v>
      </c>
      <c r="E170" s="114" t="s">
        <v>22</v>
      </c>
      <c r="F170" s="114" t="s">
        <v>10</v>
      </c>
      <c r="G170" s="114" t="s">
        <v>10</v>
      </c>
      <c r="H170" s="114" t="s">
        <v>167</v>
      </c>
      <c r="I170" s="115">
        <f t="shared" si="2"/>
        <v>750000</v>
      </c>
      <c r="J170" s="116">
        <v>60000</v>
      </c>
      <c r="K170" s="116">
        <v>70000</v>
      </c>
      <c r="L170" s="116">
        <v>68000</v>
      </c>
      <c r="M170" s="116">
        <v>67000</v>
      </c>
      <c r="N170" s="116">
        <v>63000</v>
      </c>
      <c r="O170" s="116">
        <v>55000.000000000007</v>
      </c>
      <c r="P170" s="116">
        <v>153000</v>
      </c>
      <c r="Q170" s="116">
        <v>46000.000000000007</v>
      </c>
      <c r="R170" s="116">
        <v>52000</v>
      </c>
      <c r="S170" s="116">
        <v>36000</v>
      </c>
      <c r="T170" s="116">
        <v>43999.999999999993</v>
      </c>
      <c r="U170" s="116">
        <v>35999.999999999993</v>
      </c>
    </row>
    <row r="171" spans="2:21" ht="15.75">
      <c r="B171" s="113" t="s">
        <v>162</v>
      </c>
      <c r="C171" s="114" t="s">
        <v>88</v>
      </c>
      <c r="D171" s="114" t="s">
        <v>87</v>
      </c>
      <c r="E171" s="114" t="s">
        <v>22</v>
      </c>
      <c r="F171" s="114" t="s">
        <v>10</v>
      </c>
      <c r="G171" s="114" t="s">
        <v>10</v>
      </c>
      <c r="H171" s="114" t="s">
        <v>168</v>
      </c>
      <c r="I171" s="115">
        <f t="shared" si="2"/>
        <v>927000</v>
      </c>
      <c r="J171" s="116">
        <v>62999.999999999993</v>
      </c>
      <c r="K171" s="116">
        <v>103000</v>
      </c>
      <c r="L171" s="116">
        <v>102000</v>
      </c>
      <c r="M171" s="116">
        <v>52000</v>
      </c>
      <c r="N171" s="116">
        <v>74000</v>
      </c>
      <c r="O171" s="116">
        <v>77000</v>
      </c>
      <c r="P171" s="116">
        <v>219000</v>
      </c>
      <c r="Q171" s="116">
        <v>55000.000000000007</v>
      </c>
      <c r="R171" s="116">
        <v>50000</v>
      </c>
      <c r="S171" s="116">
        <v>35000</v>
      </c>
      <c r="T171" s="116">
        <v>40999.999999999993</v>
      </c>
      <c r="U171" s="116">
        <v>56000</v>
      </c>
    </row>
    <row r="172" spans="2:21" ht="15.75">
      <c r="B172" s="113" t="s">
        <v>162</v>
      </c>
      <c r="C172" s="114" t="s">
        <v>85</v>
      </c>
      <c r="D172" s="114" t="s">
        <v>84</v>
      </c>
      <c r="E172" s="114" t="s">
        <v>22</v>
      </c>
      <c r="F172" s="114" t="s">
        <v>10</v>
      </c>
      <c r="G172" s="114" t="s">
        <v>10</v>
      </c>
      <c r="H172" s="114" t="s">
        <v>167</v>
      </c>
      <c r="I172" s="115">
        <f t="shared" si="2"/>
        <v>49173565.341664359</v>
      </c>
      <c r="J172" s="116">
        <v>4545760.4790419163</v>
      </c>
      <c r="K172" s="116">
        <v>4186800.2177463258</v>
      </c>
      <c r="L172" s="116">
        <v>4196600.2540373802</v>
      </c>
      <c r="M172" s="116">
        <v>4618600.2540373802</v>
      </c>
      <c r="N172" s="116">
        <v>4839100.1633097436</v>
      </c>
      <c r="O172" s="116">
        <v>4647900.3810560694</v>
      </c>
      <c r="P172" s="116">
        <v>3969400.7383097732</v>
      </c>
      <c r="Q172" s="116">
        <v>3798200.8582280395</v>
      </c>
      <c r="R172" s="116">
        <v>3726901.0175763187</v>
      </c>
      <c r="S172" s="116">
        <v>3575601.2950971327</v>
      </c>
      <c r="T172" s="116">
        <v>3487899.3115346273</v>
      </c>
      <c r="U172" s="116">
        <v>3580800.3716896391</v>
      </c>
    </row>
    <row r="173" spans="2:21" ht="15.75">
      <c r="B173" s="113" t="s">
        <v>162</v>
      </c>
      <c r="C173" s="114" t="s">
        <v>85</v>
      </c>
      <c r="D173" s="114" t="s">
        <v>84</v>
      </c>
      <c r="E173" s="114" t="s">
        <v>22</v>
      </c>
      <c r="F173" s="114" t="s">
        <v>10</v>
      </c>
      <c r="G173" s="114" t="s">
        <v>10</v>
      </c>
      <c r="H173" s="114" t="s">
        <v>168</v>
      </c>
      <c r="I173" s="115">
        <f t="shared" si="2"/>
        <v>74395518.782554358</v>
      </c>
      <c r="J173" s="116">
        <v>8112859.9825251205</v>
      </c>
      <c r="K173" s="116">
        <v>7529459.5893403254</v>
      </c>
      <c r="L173" s="116">
        <v>7530600.0436871992</v>
      </c>
      <c r="M173" s="116">
        <v>7519799.4757536026</v>
      </c>
      <c r="N173" s="116">
        <v>6557899.9563127998</v>
      </c>
      <c r="O173" s="116">
        <v>6384999.5631280039</v>
      </c>
      <c r="P173" s="116">
        <v>5450099.9664139999</v>
      </c>
      <c r="Q173" s="116">
        <v>5191600.5165093066</v>
      </c>
      <c r="R173" s="116">
        <v>5060800.3130590338</v>
      </c>
      <c r="S173" s="116">
        <v>4832199.9105545618</v>
      </c>
      <c r="T173" s="116">
        <v>4698900.0445607966</v>
      </c>
      <c r="U173" s="116">
        <v>5526299.4207096314</v>
      </c>
    </row>
    <row r="174" spans="2:21" ht="15.75">
      <c r="B174" s="113" t="s">
        <v>162</v>
      </c>
      <c r="C174" s="114" t="s">
        <v>85</v>
      </c>
      <c r="D174" s="114" t="s">
        <v>84</v>
      </c>
      <c r="E174" s="114" t="s">
        <v>23</v>
      </c>
      <c r="F174" s="114" t="s">
        <v>10</v>
      </c>
      <c r="G174" s="114" t="s">
        <v>10</v>
      </c>
      <c r="H174" s="114" t="s">
        <v>167</v>
      </c>
      <c r="I174" s="115">
        <f t="shared" si="2"/>
        <v>20696100.937098291</v>
      </c>
      <c r="J174" s="116">
        <v>1884300.3118693815</v>
      </c>
      <c r="K174" s="116">
        <v>1908300.1284168041</v>
      </c>
      <c r="L174" s="116">
        <v>1620000</v>
      </c>
      <c r="M174" s="116">
        <v>1708799.8532379381</v>
      </c>
      <c r="N174" s="116">
        <v>1783800.0366905155</v>
      </c>
      <c r="O174" s="116">
        <v>1984200.1467620619</v>
      </c>
      <c r="P174" s="116">
        <v>1844400.0621919683</v>
      </c>
      <c r="Q174" s="116">
        <v>1762499.9821009319</v>
      </c>
      <c r="R174" s="116">
        <v>1626300.0935453696</v>
      </c>
      <c r="S174" s="116">
        <v>1566000</v>
      </c>
      <c r="T174" s="116">
        <v>1513500.1659600434</v>
      </c>
      <c r="U174" s="116">
        <v>1494000.1563232765</v>
      </c>
    </row>
    <row r="175" spans="2:21" ht="15.75">
      <c r="B175" s="113" t="s">
        <v>162</v>
      </c>
      <c r="C175" s="114" t="s">
        <v>85</v>
      </c>
      <c r="D175" s="114" t="s">
        <v>84</v>
      </c>
      <c r="E175" s="114" t="s">
        <v>23</v>
      </c>
      <c r="F175" s="114" t="s">
        <v>10</v>
      </c>
      <c r="G175" s="114" t="s">
        <v>10</v>
      </c>
      <c r="H175" s="114" t="s">
        <v>168</v>
      </c>
      <c r="I175" s="115">
        <f t="shared" si="2"/>
        <v>30822000.819300748</v>
      </c>
      <c r="J175" s="116">
        <v>3251700.08853475</v>
      </c>
      <c r="K175" s="116">
        <v>3297300.1328021251</v>
      </c>
      <c r="L175" s="116">
        <v>2836200.08853475</v>
      </c>
      <c r="M175" s="116">
        <v>2733899.7343957499</v>
      </c>
      <c r="N175" s="116">
        <v>2392800.1328021251</v>
      </c>
      <c r="O175" s="116">
        <v>2665799.6901283758</v>
      </c>
      <c r="P175" s="116">
        <v>2498700.1681999713</v>
      </c>
      <c r="Q175" s="116">
        <v>2383200.0594378808</v>
      </c>
      <c r="R175" s="116">
        <v>2238599.9546690839</v>
      </c>
      <c r="S175" s="116">
        <v>2166600.1813236629</v>
      </c>
      <c r="T175" s="116">
        <v>2095500.3688529488</v>
      </c>
      <c r="U175" s="116">
        <v>2261700.2196193263</v>
      </c>
    </row>
    <row r="176" spans="2:21" ht="15.75">
      <c r="B176" s="113" t="s">
        <v>162</v>
      </c>
      <c r="C176" s="114" t="s">
        <v>85</v>
      </c>
      <c r="D176" s="114" t="s">
        <v>87</v>
      </c>
      <c r="E176" s="114" t="s">
        <v>22</v>
      </c>
      <c r="F176" s="114" t="s">
        <v>10</v>
      </c>
      <c r="G176" s="114" t="s">
        <v>10</v>
      </c>
      <c r="H176" s="114" t="s">
        <v>167</v>
      </c>
      <c r="I176" s="115">
        <f t="shared" si="2"/>
        <v>77212653.977065504</v>
      </c>
      <c r="J176" s="116">
        <v>5981099.9818544723</v>
      </c>
      <c r="K176" s="116">
        <v>5502800.2177463248</v>
      </c>
      <c r="L176" s="116">
        <v>5806950.4627109431</v>
      </c>
      <c r="M176" s="116">
        <v>6679700.4173471248</v>
      </c>
      <c r="N176" s="116">
        <v>7459900.0181455277</v>
      </c>
      <c r="O176" s="116">
        <v>6717500.272182907</v>
      </c>
      <c r="P176" s="116">
        <v>6435449.8676014375</v>
      </c>
      <c r="Q176" s="116">
        <v>6593900.9282419104</v>
      </c>
      <c r="R176" s="116">
        <v>6660550.9713228494</v>
      </c>
      <c r="S176" s="116">
        <v>6835050.8788159098</v>
      </c>
      <c r="T176" s="116">
        <v>6671899.8759172084</v>
      </c>
      <c r="U176" s="116">
        <v>5867850.0851788763</v>
      </c>
    </row>
    <row r="177" spans="2:21" ht="15.75">
      <c r="B177" s="113" t="s">
        <v>162</v>
      </c>
      <c r="C177" s="114" t="s">
        <v>85</v>
      </c>
      <c r="D177" s="114" t="s">
        <v>87</v>
      </c>
      <c r="E177" s="114" t="s">
        <v>22</v>
      </c>
      <c r="F177" s="114" t="s">
        <v>10</v>
      </c>
      <c r="G177" s="114" t="s">
        <v>10</v>
      </c>
      <c r="H177" s="114" t="s">
        <v>168</v>
      </c>
      <c r="I177" s="115">
        <f t="shared" si="2"/>
        <v>121576649.19191363</v>
      </c>
      <c r="J177" s="116">
        <v>11942100.043687198</v>
      </c>
      <c r="K177" s="116">
        <v>10897600.480559196</v>
      </c>
      <c r="L177" s="116">
        <v>11450200.0873744</v>
      </c>
      <c r="M177" s="116">
        <v>10292150.065530799</v>
      </c>
      <c r="N177" s="116">
        <v>10471200.305810399</v>
      </c>
      <c r="O177" s="116">
        <v>9436850.1529051978</v>
      </c>
      <c r="P177" s="116">
        <v>8911049.9205385335</v>
      </c>
      <c r="Q177" s="116">
        <v>9327799.6660547331</v>
      </c>
      <c r="R177" s="116">
        <v>9346349.7316636853</v>
      </c>
      <c r="S177" s="116">
        <v>9608300.0894454382</v>
      </c>
      <c r="T177" s="116">
        <v>9325749.4086626694</v>
      </c>
      <c r="U177" s="116">
        <v>10567299.239681387</v>
      </c>
    </row>
    <row r="178" spans="2:21" ht="15.75">
      <c r="B178" s="113" t="s">
        <v>162</v>
      </c>
      <c r="C178" s="114" t="s">
        <v>85</v>
      </c>
      <c r="D178" s="114" t="s">
        <v>87</v>
      </c>
      <c r="E178" s="114" t="s">
        <v>23</v>
      </c>
      <c r="F178" s="114" t="s">
        <v>10</v>
      </c>
      <c r="G178" s="114" t="s">
        <v>10</v>
      </c>
      <c r="H178" s="114" t="s">
        <v>167</v>
      </c>
      <c r="I178" s="115">
        <f t="shared" si="2"/>
        <v>167400.11911145085</v>
      </c>
      <c r="J178" s="116">
        <v>8999.9999999999982</v>
      </c>
      <c r="K178" s="116">
        <v>8999.9999999999982</v>
      </c>
      <c r="L178" s="116">
        <v>8999.9999999999982</v>
      </c>
      <c r="M178" s="116">
        <v>10800.036690515502</v>
      </c>
      <c r="N178" s="116">
        <v>14399.926618968997</v>
      </c>
      <c r="O178" s="116">
        <v>17999.999999999996</v>
      </c>
      <c r="P178" s="116">
        <v>19800.036690515499</v>
      </c>
      <c r="Q178" s="116">
        <v>18000.142128554435</v>
      </c>
      <c r="R178" s="116">
        <v>18000</v>
      </c>
      <c r="S178" s="116">
        <v>14400</v>
      </c>
      <c r="T178" s="116">
        <v>14400.008247551727</v>
      </c>
      <c r="U178" s="116">
        <v>12599.968735344693</v>
      </c>
    </row>
    <row r="179" spans="2:21" ht="15.75">
      <c r="B179" s="113" t="s">
        <v>162</v>
      </c>
      <c r="C179" s="114" t="s">
        <v>85</v>
      </c>
      <c r="D179" s="114" t="s">
        <v>87</v>
      </c>
      <c r="E179" s="114" t="s">
        <v>23</v>
      </c>
      <c r="F179" s="114" t="s">
        <v>10</v>
      </c>
      <c r="G179" s="114" t="s">
        <v>10</v>
      </c>
      <c r="H179" s="114" t="s">
        <v>168</v>
      </c>
      <c r="I179" s="115">
        <f t="shared" si="2"/>
        <v>266399.6814608078</v>
      </c>
      <c r="J179" s="116">
        <v>19799.911465250112</v>
      </c>
      <c r="K179" s="116">
        <v>18000</v>
      </c>
      <c r="L179" s="116">
        <v>19799.911465250112</v>
      </c>
      <c r="M179" s="116">
        <v>21600.044267374946</v>
      </c>
      <c r="N179" s="116">
        <v>19799.911465250112</v>
      </c>
      <c r="O179" s="116">
        <v>25200.088534749888</v>
      </c>
      <c r="P179" s="116">
        <v>28799.911465250112</v>
      </c>
      <c r="Q179" s="116">
        <v>25199.921779588607</v>
      </c>
      <c r="R179" s="116">
        <v>25199.909338168629</v>
      </c>
      <c r="S179" s="116">
        <v>21599.954669084316</v>
      </c>
      <c r="T179" s="116">
        <v>21600.153614062008</v>
      </c>
      <c r="U179" s="116">
        <v>19799.963396778916</v>
      </c>
    </row>
    <row r="180" spans="2:21" ht="15.75">
      <c r="B180" s="113" t="s">
        <v>162</v>
      </c>
      <c r="C180" s="114" t="s">
        <v>89</v>
      </c>
      <c r="D180" s="114" t="s">
        <v>87</v>
      </c>
      <c r="E180" s="114" t="s">
        <v>23</v>
      </c>
      <c r="F180" s="114" t="s">
        <v>10</v>
      </c>
      <c r="G180" s="114" t="s">
        <v>10</v>
      </c>
      <c r="H180" s="114" t="s">
        <v>167</v>
      </c>
      <c r="I180" s="115">
        <f t="shared" si="2"/>
        <v>210164400.0636223</v>
      </c>
      <c r="J180" s="116">
        <v>15346799.925691992</v>
      </c>
      <c r="K180" s="116">
        <v>15350399.962845996</v>
      </c>
      <c r="L180" s="116">
        <v>15530399.962845996</v>
      </c>
      <c r="M180" s="116">
        <v>14734799.925691994</v>
      </c>
      <c r="N180" s="116">
        <v>18835200.074308004</v>
      </c>
      <c r="O180" s="116">
        <v>18417600.037154004</v>
      </c>
      <c r="P180" s="116">
        <v>19529999.999999996</v>
      </c>
      <c r="Q180" s="116">
        <v>19339200.074308004</v>
      </c>
      <c r="R180" s="116">
        <v>17888399.9244713</v>
      </c>
      <c r="S180" s="116">
        <v>17830800.037764352</v>
      </c>
      <c r="T180" s="116">
        <v>17859600.0755287</v>
      </c>
      <c r="U180" s="116">
        <v>19501200.063011974</v>
      </c>
    </row>
    <row r="181" spans="2:21" ht="15.75">
      <c r="B181" s="113" t="s">
        <v>162</v>
      </c>
      <c r="C181" s="114" t="s">
        <v>89</v>
      </c>
      <c r="D181" s="114" t="s">
        <v>87</v>
      </c>
      <c r="E181" s="114" t="s">
        <v>23</v>
      </c>
      <c r="F181" s="114" t="s">
        <v>10</v>
      </c>
      <c r="G181" s="114" t="s">
        <v>10</v>
      </c>
      <c r="H181" s="114" t="s">
        <v>168</v>
      </c>
      <c r="I181" s="115">
        <f t="shared" si="2"/>
        <v>330066000</v>
      </c>
      <c r="J181" s="116">
        <v>30672000</v>
      </c>
      <c r="K181" s="116">
        <v>30376800.000000004</v>
      </c>
      <c r="L181" s="116">
        <v>31071600</v>
      </c>
      <c r="M181" s="116">
        <v>29523600</v>
      </c>
      <c r="N181" s="116">
        <v>26348400.000000004</v>
      </c>
      <c r="O181" s="116">
        <v>25696800.000000004</v>
      </c>
      <c r="P181" s="116">
        <v>27352800.000000004</v>
      </c>
      <c r="Q181" s="116">
        <v>26928000</v>
      </c>
      <c r="R181" s="116">
        <v>25088399.954159979</v>
      </c>
      <c r="S181" s="116">
        <v>25045200.091680039</v>
      </c>
      <c r="T181" s="116">
        <v>24728399.954159983</v>
      </c>
      <c r="U181" s="116">
        <v>27234000.000000004</v>
      </c>
    </row>
    <row r="182" spans="2:21" ht="15.75">
      <c r="B182" s="113" t="s">
        <v>162</v>
      </c>
      <c r="C182" s="114" t="s">
        <v>78</v>
      </c>
      <c r="D182" s="114" t="s">
        <v>68</v>
      </c>
      <c r="E182" s="114" t="s">
        <v>10</v>
      </c>
      <c r="F182" s="114" t="s">
        <v>10</v>
      </c>
      <c r="G182" s="114" t="s">
        <v>10</v>
      </c>
      <c r="H182" s="114" t="s">
        <v>166</v>
      </c>
      <c r="I182" s="115">
        <f t="shared" si="2"/>
        <v>877307.93333333358</v>
      </c>
      <c r="J182" s="116">
        <v>73894.2</v>
      </c>
      <c r="K182" s="116">
        <v>73699.06666666668</v>
      </c>
      <c r="L182" s="116">
        <v>73716.7</v>
      </c>
      <c r="M182" s="116">
        <v>73555.233333333337</v>
      </c>
      <c r="N182" s="116">
        <v>73434.766666666663</v>
      </c>
      <c r="O182" s="116">
        <v>73339.533333333326</v>
      </c>
      <c r="P182" s="116">
        <v>73049.400000000038</v>
      </c>
      <c r="Q182" s="116">
        <v>72374.766666666736</v>
      </c>
      <c r="R182" s="116">
        <v>73170.233333333337</v>
      </c>
      <c r="S182" s="116">
        <v>72954.3</v>
      </c>
      <c r="T182" s="116">
        <v>71307.499999999985</v>
      </c>
      <c r="U182" s="116">
        <v>72812.233333333337</v>
      </c>
    </row>
    <row r="183" spans="2:21" ht="15.75">
      <c r="B183" s="113" t="s">
        <v>162</v>
      </c>
      <c r="C183" s="114" t="s">
        <v>78</v>
      </c>
      <c r="D183" s="114" t="s">
        <v>84</v>
      </c>
      <c r="E183" s="114" t="s">
        <v>10</v>
      </c>
      <c r="F183" s="114" t="s">
        <v>10</v>
      </c>
      <c r="G183" s="114" t="s">
        <v>10</v>
      </c>
      <c r="H183" s="114" t="s">
        <v>166</v>
      </c>
      <c r="I183" s="115">
        <f t="shared" si="2"/>
        <v>1836975.6</v>
      </c>
      <c r="J183" s="116">
        <v>153879.56666666665</v>
      </c>
      <c r="K183" s="116">
        <v>153989.93333333332</v>
      </c>
      <c r="L183" s="116">
        <v>153804.93333333335</v>
      </c>
      <c r="M183" s="116">
        <v>153658.09999999998</v>
      </c>
      <c r="N183" s="116">
        <v>153992.23333333328</v>
      </c>
      <c r="O183" s="116">
        <v>153959.80000000002</v>
      </c>
      <c r="P183" s="116">
        <v>152720.13333333342</v>
      </c>
      <c r="Q183" s="116">
        <v>150383.4666666667</v>
      </c>
      <c r="R183" s="116">
        <v>153277.23333333334</v>
      </c>
      <c r="S183" s="116">
        <v>153439.39999999994</v>
      </c>
      <c r="T183" s="116">
        <v>150855.2999999999</v>
      </c>
      <c r="U183" s="116">
        <v>153015.5</v>
      </c>
    </row>
    <row r="184" spans="2:21" ht="15.75">
      <c r="B184" s="113" t="s">
        <v>162</v>
      </c>
      <c r="C184" s="114" t="s">
        <v>78</v>
      </c>
      <c r="D184" s="114" t="s">
        <v>87</v>
      </c>
      <c r="E184" s="114" t="s">
        <v>10</v>
      </c>
      <c r="F184" s="114" t="s">
        <v>10</v>
      </c>
      <c r="G184" s="114" t="s">
        <v>10</v>
      </c>
      <c r="H184" s="114" t="s">
        <v>166</v>
      </c>
      <c r="I184" s="115">
        <f t="shared" si="2"/>
        <v>121898.83333333334</v>
      </c>
      <c r="J184" s="116">
        <v>10183</v>
      </c>
      <c r="K184" s="116">
        <v>10183</v>
      </c>
      <c r="L184" s="116">
        <v>10183</v>
      </c>
      <c r="M184" s="116">
        <v>10183</v>
      </c>
      <c r="N184" s="116">
        <v>10183</v>
      </c>
      <c r="O184" s="116">
        <v>10190.6</v>
      </c>
      <c r="P184" s="116">
        <v>10137.700000000001</v>
      </c>
      <c r="Q184" s="116">
        <v>10017.433333333334</v>
      </c>
      <c r="R184" s="116">
        <v>10183</v>
      </c>
      <c r="S184" s="116">
        <v>10238.433333333332</v>
      </c>
      <c r="T184" s="116">
        <v>10009.6</v>
      </c>
      <c r="U184" s="116">
        <v>10207.066666666666</v>
      </c>
    </row>
    <row r="185" spans="2:21" ht="15.75">
      <c r="B185" s="113" t="s">
        <v>162</v>
      </c>
      <c r="C185" s="114" t="s">
        <v>94</v>
      </c>
      <c r="D185" s="114" t="s">
        <v>93</v>
      </c>
      <c r="E185" s="114" t="s">
        <v>10</v>
      </c>
      <c r="F185" s="114" t="s">
        <v>10</v>
      </c>
      <c r="G185" s="114" t="s">
        <v>10</v>
      </c>
      <c r="H185" s="114" t="s">
        <v>166</v>
      </c>
      <c r="I185" s="115">
        <f t="shared" si="2"/>
        <v>1959801.2666666666</v>
      </c>
      <c r="J185" s="116">
        <v>163006.46666666667</v>
      </c>
      <c r="K185" s="116">
        <v>163088.66666666666</v>
      </c>
      <c r="L185" s="116">
        <v>162830.33333333331</v>
      </c>
      <c r="M185" s="116">
        <v>162859.96666666665</v>
      </c>
      <c r="N185" s="116">
        <v>163095.83333333334</v>
      </c>
      <c r="O185" s="116">
        <v>164187.66666666669</v>
      </c>
      <c r="P185" s="116">
        <v>162816.1333333333</v>
      </c>
      <c r="Q185" s="116">
        <v>160283.76666666669</v>
      </c>
      <c r="R185" s="116">
        <v>164197.9</v>
      </c>
      <c r="S185" s="116">
        <v>164592.63333333333</v>
      </c>
      <c r="T185" s="116">
        <v>164450.66666666666</v>
      </c>
      <c r="U185" s="116">
        <v>164391.23333333334</v>
      </c>
    </row>
    <row r="186" spans="2:21" ht="15.75">
      <c r="B186" s="113" t="s">
        <v>162</v>
      </c>
      <c r="C186" s="114" t="s">
        <v>95</v>
      </c>
      <c r="D186" s="114" t="s">
        <v>93</v>
      </c>
      <c r="E186" s="114" t="s">
        <v>10</v>
      </c>
      <c r="F186" s="114" t="s">
        <v>10</v>
      </c>
      <c r="G186" s="114" t="s">
        <v>10</v>
      </c>
      <c r="H186" s="114" t="s">
        <v>166</v>
      </c>
      <c r="I186" s="115">
        <f t="shared" si="2"/>
        <v>2111889.0151406806</v>
      </c>
      <c r="J186" s="116">
        <v>158363.61702127676</v>
      </c>
      <c r="K186" s="116">
        <v>162842.12765957462</v>
      </c>
      <c r="L186" s="116">
        <v>169489.7872340426</v>
      </c>
      <c r="M186" s="116">
        <v>176370.21276595755</v>
      </c>
      <c r="N186" s="116">
        <v>186075.53191489371</v>
      </c>
      <c r="O186" s="116">
        <v>198288.72340425549</v>
      </c>
      <c r="P186" s="116">
        <v>197496.10062028089</v>
      </c>
      <c r="Q186" s="116">
        <v>187005.58371957624</v>
      </c>
      <c r="R186" s="116">
        <v>178879.33634992465</v>
      </c>
      <c r="S186" s="116">
        <v>171695.3320424766</v>
      </c>
      <c r="T186" s="116">
        <v>164700.59671370871</v>
      </c>
      <c r="U186" s="116">
        <v>160682.06569471274</v>
      </c>
    </row>
    <row r="187" spans="2:21" ht="15.75">
      <c r="B187" s="119" t="s">
        <v>162</v>
      </c>
      <c r="C187" s="120" t="s">
        <v>86</v>
      </c>
      <c r="D187" s="120" t="s">
        <v>84</v>
      </c>
      <c r="E187" s="120" t="s">
        <v>10</v>
      </c>
      <c r="F187" s="120" t="s">
        <v>10</v>
      </c>
      <c r="G187" s="120" t="s">
        <v>10</v>
      </c>
      <c r="H187" s="120" t="s">
        <v>166</v>
      </c>
      <c r="I187" s="121">
        <f t="shared" si="2"/>
        <v>312414.5359818064</v>
      </c>
      <c r="J187" s="122">
        <v>23048.088531187124</v>
      </c>
      <c r="K187" s="122">
        <v>18517.303822937629</v>
      </c>
      <c r="L187" s="122">
        <v>14981.891348088531</v>
      </c>
      <c r="M187" s="122">
        <v>24668.008048289736</v>
      </c>
      <c r="N187" s="122">
        <v>32598.189134808854</v>
      </c>
      <c r="O187" s="122">
        <v>27807.042253521126</v>
      </c>
      <c r="P187" s="122">
        <v>27808.113844752465</v>
      </c>
      <c r="Q187" s="122">
        <v>34191.613541325234</v>
      </c>
      <c r="R187" s="122">
        <v>38441.122635753505</v>
      </c>
      <c r="S187" s="122">
        <v>30227.374415293882</v>
      </c>
      <c r="T187" s="122">
        <v>23255.123302816024</v>
      </c>
      <c r="U187" s="122">
        <v>16870.665103032334</v>
      </c>
    </row>
    <row r="188" spans="2:21" ht="15.75">
      <c r="B188" s="110"/>
      <c r="C188" s="109"/>
      <c r="D188" s="109"/>
      <c r="E188" s="109"/>
      <c r="F188" s="109"/>
      <c r="G188" s="109"/>
      <c r="H188" s="109"/>
      <c r="I188" s="109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</row>
    <row r="189" spans="2:21" ht="15.75">
      <c r="B189" s="113" t="s">
        <v>169</v>
      </c>
      <c r="C189" s="113" t="s">
        <v>79</v>
      </c>
      <c r="D189" s="115" t="s">
        <v>68</v>
      </c>
      <c r="E189" s="113" t="s">
        <v>10</v>
      </c>
      <c r="F189" s="113" t="s">
        <v>10</v>
      </c>
      <c r="G189" s="113" t="s">
        <v>10</v>
      </c>
      <c r="H189" s="113" t="s">
        <v>166</v>
      </c>
      <c r="I189" s="115">
        <f t="shared" ref="I189:I193" si="3">SUM(J189:V189)</f>
        <v>-19485564.170899998</v>
      </c>
      <c r="J189" s="124">
        <v>-19039258.281599998</v>
      </c>
      <c r="K189" s="124">
        <v>-2639370.7416000003</v>
      </c>
      <c r="L189" s="124">
        <v>2270928.5372000001</v>
      </c>
      <c r="M189" s="124">
        <v>3743165.0382000003</v>
      </c>
      <c r="N189" s="124">
        <v>17904121.6589</v>
      </c>
      <c r="O189" s="124">
        <v>10441493.345000001</v>
      </c>
      <c r="P189" s="124">
        <v>-22661821.320000004</v>
      </c>
      <c r="Q189" s="124">
        <v>-5226767.5455</v>
      </c>
      <c r="R189" s="124">
        <v>9430121.4316000007</v>
      </c>
      <c r="S189" s="124">
        <v>-17517733.873599999</v>
      </c>
      <c r="T189" s="124">
        <v>-666818.16029999999</v>
      </c>
      <c r="U189" s="124">
        <v>4476375.7407999998</v>
      </c>
    </row>
    <row r="190" spans="2:21" ht="15.75">
      <c r="B190" s="113" t="s">
        <v>169</v>
      </c>
      <c r="C190" s="113" t="s">
        <v>9</v>
      </c>
      <c r="D190" s="113" t="s">
        <v>84</v>
      </c>
      <c r="E190" s="113" t="s">
        <v>10</v>
      </c>
      <c r="F190" s="113" t="s">
        <v>10</v>
      </c>
      <c r="G190" s="113" t="s">
        <v>10</v>
      </c>
      <c r="H190" s="113" t="s">
        <v>166</v>
      </c>
      <c r="I190" s="115">
        <f t="shared" si="3"/>
        <v>-858022.95925769093</v>
      </c>
      <c r="J190" s="124">
        <v>-2905921.9758012621</v>
      </c>
      <c r="K190" s="124">
        <v>-299444.62906759832</v>
      </c>
      <c r="L190" s="124">
        <v>313515.14540020784</v>
      </c>
      <c r="M190" s="124">
        <v>210986.65549915773</v>
      </c>
      <c r="N190" s="124">
        <v>735000.16187917721</v>
      </c>
      <c r="O190" s="124">
        <v>529754.07496228884</v>
      </c>
      <c r="P190" s="124">
        <v>-1284110.4754462757</v>
      </c>
      <c r="Q190" s="124">
        <v>-295508.74150549911</v>
      </c>
      <c r="R190" s="124">
        <v>332250.47660146432</v>
      </c>
      <c r="S190" s="124">
        <v>-235542.56365846482</v>
      </c>
      <c r="T190" s="124">
        <v>1376913.8102822206</v>
      </c>
      <c r="U190" s="124">
        <v>664085.10159689258</v>
      </c>
    </row>
    <row r="191" spans="2:21" ht="15.75">
      <c r="B191" s="113" t="s">
        <v>169</v>
      </c>
      <c r="C191" s="113" t="s">
        <v>21</v>
      </c>
      <c r="D191" s="113" t="s">
        <v>84</v>
      </c>
      <c r="E191" s="113" t="s">
        <v>10</v>
      </c>
      <c r="F191" s="113" t="s">
        <v>10</v>
      </c>
      <c r="G191" s="113" t="s">
        <v>10</v>
      </c>
      <c r="H191" s="113" t="s">
        <v>166</v>
      </c>
      <c r="I191" s="115">
        <f t="shared" si="3"/>
        <v>-127447.37919797213</v>
      </c>
      <c r="J191" s="124">
        <v>-4167497.5791301895</v>
      </c>
      <c r="K191" s="124">
        <v>-451859.45575063111</v>
      </c>
      <c r="L191" s="124">
        <v>522798.74801745563</v>
      </c>
      <c r="M191" s="124">
        <v>420535.28553669073</v>
      </c>
      <c r="N191" s="124">
        <v>1535166.5523953503</v>
      </c>
      <c r="O191" s="124">
        <v>839300.06142040144</v>
      </c>
      <c r="P191" s="124">
        <v>-1898257.3467174903</v>
      </c>
      <c r="Q191" s="124">
        <v>-457479.2307066184</v>
      </c>
      <c r="R191" s="124">
        <v>522411.24795534747</v>
      </c>
      <c r="S191" s="124">
        <v>-397132.46755711682</v>
      </c>
      <c r="T191" s="124">
        <v>2262002.3911791504</v>
      </c>
      <c r="U191" s="124">
        <v>1142564.4141596786</v>
      </c>
    </row>
    <row r="192" spans="2:21" ht="15.75">
      <c r="B192" s="113" t="s">
        <v>169</v>
      </c>
      <c r="C192" s="113" t="s">
        <v>85</v>
      </c>
      <c r="D192" s="113" t="s">
        <v>84</v>
      </c>
      <c r="E192" s="113" t="s">
        <v>10</v>
      </c>
      <c r="F192" s="113" t="s">
        <v>10</v>
      </c>
      <c r="G192" s="113" t="s">
        <v>10</v>
      </c>
      <c r="H192" s="113" t="s">
        <v>166</v>
      </c>
      <c r="I192" s="115">
        <f t="shared" si="3"/>
        <v>-223992.30364433755</v>
      </c>
      <c r="J192" s="124">
        <v>-1078256.8476685488</v>
      </c>
      <c r="K192" s="124">
        <v>-95439.097081770495</v>
      </c>
      <c r="L192" s="124">
        <v>117846.16578233648</v>
      </c>
      <c r="M192" s="124">
        <v>91607.809064151545</v>
      </c>
      <c r="N192" s="124">
        <v>302456.3133254727</v>
      </c>
      <c r="O192" s="124">
        <v>187349.74011730956</v>
      </c>
      <c r="P192" s="124">
        <v>-355960.63213623391</v>
      </c>
      <c r="Q192" s="124">
        <v>-86551.635187882435</v>
      </c>
      <c r="R192" s="124">
        <v>100386.25844318837</v>
      </c>
      <c r="S192" s="124">
        <v>-80836.761384418292</v>
      </c>
      <c r="T192" s="124">
        <v>446721.21953862917</v>
      </c>
      <c r="U192" s="124">
        <v>226685.16354342879</v>
      </c>
    </row>
    <row r="193" spans="2:21" ht="15.75">
      <c r="B193" s="119" t="s">
        <v>169</v>
      </c>
      <c r="C193" s="119" t="s">
        <v>24</v>
      </c>
      <c r="D193" s="119" t="s">
        <v>90</v>
      </c>
      <c r="E193" s="119" t="s">
        <v>10</v>
      </c>
      <c r="F193" s="119" t="s">
        <v>10</v>
      </c>
      <c r="G193" s="119" t="s">
        <v>10</v>
      </c>
      <c r="H193" s="119" t="s">
        <v>166</v>
      </c>
      <c r="I193" s="121">
        <f t="shared" si="3"/>
        <v>-889650.20250000036</v>
      </c>
      <c r="J193" s="125">
        <v>-3894980.6418000003</v>
      </c>
      <c r="K193" s="125">
        <v>-418164.83589999995</v>
      </c>
      <c r="L193" s="125">
        <v>388314.98879999999</v>
      </c>
      <c r="M193" s="125">
        <v>13500.8513</v>
      </c>
      <c r="N193" s="125">
        <v>0</v>
      </c>
      <c r="O193" s="125">
        <v>0</v>
      </c>
      <c r="P193" s="125">
        <v>0</v>
      </c>
      <c r="Q193" s="125">
        <v>0</v>
      </c>
      <c r="R193" s="125">
        <v>0</v>
      </c>
      <c r="S193" s="125">
        <v>0</v>
      </c>
      <c r="T193" s="125">
        <v>2006566.1688000001</v>
      </c>
      <c r="U193" s="125">
        <v>1015113.2663</v>
      </c>
    </row>
    <row r="194" spans="2:21"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</row>
    <row r="195" spans="2:21" ht="15.75">
      <c r="B195" s="113" t="s">
        <v>131</v>
      </c>
      <c r="C195" s="114" t="s">
        <v>79</v>
      </c>
      <c r="D195" s="114" t="s">
        <v>68</v>
      </c>
      <c r="E195" s="114" t="s">
        <v>10</v>
      </c>
      <c r="F195" s="114" t="s">
        <v>10</v>
      </c>
      <c r="G195" s="114" t="s">
        <v>10</v>
      </c>
      <c r="H195" s="117" t="s">
        <v>163</v>
      </c>
      <c r="I195" s="115">
        <f t="shared" ref="I195:I232" si="4">SUM(J195:V195)</f>
        <v>717227158.07384765</v>
      </c>
      <c r="J195" s="115">
        <f>SUMIFS(J$149:J$187,$C$149:$C$187,$C195,$D$149:$D$187,$D195,$E$149:$E$187,$E195,$H$149:$H$187,$H195)+SUMIFS(J$189:J$193,$C$189:$C$193,$C195,$D$189:$D$193,$D195)*SUMIFS(J$149:J$187,$C$149:$C$187,$C195,$D$149:$D$187,$D195,$E$149:$E$187,$E195,$H$149:$H$187,$H195)/SUMIFS(J$149:J$187,$C$149:$C$187,$C195,$D$149:$D$187,$D195)</f>
        <v>53361253.6913286</v>
      </c>
      <c r="K195" s="115">
        <f t="shared" ref="K195:U195" si="5">SUMIFS(K$149:K$187,$C$149:$C$187,$C195,$D$149:$D$187,$D195,$E$149:$E$187,$E195,$H$149:$H$187,$H195)+SUMIFS(K$189:K$193,$C$189:$C$193,$C195,$D$189:$D$193,$D195)*SUMIFS(K$149:K$187,$C$149:$C$187,$C195,$D$149:$D$187,$D195,$E$149:$E$187,$E195,$H$149:$H$187,$H195)/SUMIFS(K$149:K$187,$C$149:$C$187,$C195,$D$149:$D$187,$D195)</f>
        <v>60246923.22703217</v>
      </c>
      <c r="L195" s="115">
        <f t="shared" si="5"/>
        <v>59581355.617611021</v>
      </c>
      <c r="M195" s="115">
        <f t="shared" si="5"/>
        <v>58755823.914918318</v>
      </c>
      <c r="N195" s="115">
        <f t="shared" si="5"/>
        <v>68455124.358087093</v>
      </c>
      <c r="O195" s="115">
        <f t="shared" si="5"/>
        <v>66152304.06704881</v>
      </c>
      <c r="P195" s="115">
        <f t="shared" si="5"/>
        <v>57090915.072624795</v>
      </c>
      <c r="Q195" s="115">
        <f t="shared" si="5"/>
        <v>60666872.024507716</v>
      </c>
      <c r="R195" s="115">
        <f t="shared" si="5"/>
        <v>65289776.949130207</v>
      </c>
      <c r="S195" s="115">
        <f t="shared" si="5"/>
        <v>50504980.134270266</v>
      </c>
      <c r="T195" s="115">
        <f t="shared" si="5"/>
        <v>57893863.687184468</v>
      </c>
      <c r="U195" s="115">
        <f t="shared" si="5"/>
        <v>59227965.33010406</v>
      </c>
    </row>
    <row r="196" spans="2:21" ht="15.75">
      <c r="B196" s="113" t="s">
        <v>131</v>
      </c>
      <c r="C196" s="114" t="s">
        <v>79</v>
      </c>
      <c r="D196" s="114" t="s">
        <v>68</v>
      </c>
      <c r="E196" s="114" t="s">
        <v>10</v>
      </c>
      <c r="F196" s="114" t="s">
        <v>10</v>
      </c>
      <c r="G196" s="114" t="s">
        <v>10</v>
      </c>
      <c r="H196" s="117" t="s">
        <v>164</v>
      </c>
      <c r="I196" s="115">
        <f t="shared" si="4"/>
        <v>900390889.01040673</v>
      </c>
      <c r="J196" s="115">
        <f t="shared" ref="J196:U217" si="6">SUMIFS(J$149:J$187,$C$149:$C$187,$C196,$D$149:$D$187,$D196,$E$149:$E$187,$E196,$H$149:$H$187,$H196)+SUMIFS(J$189:J$193,$C$189:$C$193,$C196,$D$189:$D$193,$D196)*SUMIFS(J$149:J$187,$C$149:$C$187,$C196,$D$149:$D$187,$D196,$E$149:$E$187,$E196,$H$149:$H$187,$H196)/SUMIFS(J$149:J$187,$C$149:$C$187,$C196,$D$149:$D$187,$D196)</f>
        <v>74826439.743214875</v>
      </c>
      <c r="K196" s="115">
        <f t="shared" si="6"/>
        <v>79218227.69121328</v>
      </c>
      <c r="L196" s="115">
        <f t="shared" si="6"/>
        <v>47292871.889757439</v>
      </c>
      <c r="M196" s="115">
        <f t="shared" si="6"/>
        <v>35297570.837008141</v>
      </c>
      <c r="N196" s="115">
        <f t="shared" si="6"/>
        <v>69330835.384039849</v>
      </c>
      <c r="O196" s="115">
        <f t="shared" si="6"/>
        <v>113223185.55740769</v>
      </c>
      <c r="P196" s="115">
        <f t="shared" si="6"/>
        <v>145998527.11336142</v>
      </c>
      <c r="Q196" s="115">
        <f t="shared" si="6"/>
        <v>117046652.45477994</v>
      </c>
      <c r="R196" s="115">
        <f t="shared" si="6"/>
        <v>89117932.184582993</v>
      </c>
      <c r="S196" s="115">
        <f t="shared" si="6"/>
        <v>47843887.883771934</v>
      </c>
      <c r="T196" s="115">
        <f t="shared" si="6"/>
        <v>45531777.552980103</v>
      </c>
      <c r="U196" s="115">
        <f t="shared" si="6"/>
        <v>35662980.718289115</v>
      </c>
    </row>
    <row r="197" spans="2:21" ht="15.75">
      <c r="B197" s="113" t="s">
        <v>131</v>
      </c>
      <c r="C197" s="114" t="s">
        <v>9</v>
      </c>
      <c r="D197" s="114" t="s">
        <v>68</v>
      </c>
      <c r="E197" s="114" t="s">
        <v>10</v>
      </c>
      <c r="F197" s="114" t="s">
        <v>10</v>
      </c>
      <c r="G197" s="114" t="s">
        <v>10</v>
      </c>
      <c r="H197" s="114" t="s">
        <v>163</v>
      </c>
      <c r="I197" s="115">
        <f t="shared" si="4"/>
        <v>13566732.250124412</v>
      </c>
      <c r="J197" s="115">
        <f t="shared" si="6"/>
        <v>1225169.9524731559</v>
      </c>
      <c r="K197" s="115">
        <f t="shared" si="6"/>
        <v>1211890.424221087</v>
      </c>
      <c r="L197" s="115">
        <f t="shared" si="6"/>
        <v>1094737.3701813056</v>
      </c>
      <c r="M197" s="115">
        <f t="shared" si="6"/>
        <v>980881.71096637845</v>
      </c>
      <c r="N197" s="115">
        <f t="shared" si="6"/>
        <v>997309.62858651567</v>
      </c>
      <c r="O197" s="115">
        <f t="shared" si="6"/>
        <v>1172583.1719767647</v>
      </c>
      <c r="P197" s="115">
        <f t="shared" si="6"/>
        <v>1414354.4189865505</v>
      </c>
      <c r="Q197" s="115">
        <f t="shared" si="6"/>
        <v>1293451.5874821479</v>
      </c>
      <c r="R197" s="115">
        <f t="shared" si="6"/>
        <v>1147041.5148013157</v>
      </c>
      <c r="S197" s="115">
        <f t="shared" si="6"/>
        <v>1017514.8013156732</v>
      </c>
      <c r="T197" s="115">
        <f t="shared" si="6"/>
        <v>999767.18380711973</v>
      </c>
      <c r="U197" s="115">
        <f t="shared" si="6"/>
        <v>1012030.4853263962</v>
      </c>
    </row>
    <row r="198" spans="2:21" ht="15.75">
      <c r="B198" s="113" t="s">
        <v>131</v>
      </c>
      <c r="C198" s="114" t="s">
        <v>9</v>
      </c>
      <c r="D198" s="114" t="s">
        <v>68</v>
      </c>
      <c r="E198" s="114" t="s">
        <v>10</v>
      </c>
      <c r="F198" s="114" t="s">
        <v>10</v>
      </c>
      <c r="G198" s="114" t="s">
        <v>10</v>
      </c>
      <c r="H198" s="114" t="s">
        <v>164</v>
      </c>
      <c r="I198" s="115">
        <f t="shared" si="4"/>
        <v>7107440.1776486794</v>
      </c>
      <c r="J198" s="115">
        <f t="shared" si="6"/>
        <v>721533.11216026545</v>
      </c>
      <c r="K198" s="115">
        <f t="shared" si="6"/>
        <v>720161.66900599725</v>
      </c>
      <c r="L198" s="115">
        <f t="shared" si="6"/>
        <v>535527.88056654343</v>
      </c>
      <c r="M198" s="115">
        <f t="shared" si="6"/>
        <v>396203.13895623334</v>
      </c>
      <c r="N198" s="115">
        <f t="shared" si="6"/>
        <v>414101.69707796362</v>
      </c>
      <c r="O198" s="115">
        <f t="shared" si="6"/>
        <v>666403.98111522268</v>
      </c>
      <c r="P198" s="115">
        <f t="shared" si="6"/>
        <v>1029284.9326056727</v>
      </c>
      <c r="Q198" s="115">
        <f t="shared" si="6"/>
        <v>816093.40368263319</v>
      </c>
      <c r="R198" s="115">
        <f t="shared" si="6"/>
        <v>577952.74469186959</v>
      </c>
      <c r="S198" s="115">
        <f t="shared" si="6"/>
        <v>413350.9839461419</v>
      </c>
      <c r="T198" s="115">
        <f t="shared" si="6"/>
        <v>405403.43420476827</v>
      </c>
      <c r="U198" s="115">
        <f t="shared" si="6"/>
        <v>411423.19963536918</v>
      </c>
    </row>
    <row r="199" spans="2:21" ht="15.75">
      <c r="B199" s="113" t="s">
        <v>131</v>
      </c>
      <c r="C199" s="114" t="s">
        <v>9</v>
      </c>
      <c r="D199" s="114" t="s">
        <v>68</v>
      </c>
      <c r="E199" s="114" t="s">
        <v>10</v>
      </c>
      <c r="F199" s="114" t="s">
        <v>10</v>
      </c>
      <c r="G199" s="114" t="s">
        <v>10</v>
      </c>
      <c r="H199" s="114" t="s">
        <v>165</v>
      </c>
      <c r="I199" s="115">
        <f t="shared" si="4"/>
        <v>930206.40963127534</v>
      </c>
      <c r="J199" s="115">
        <f t="shared" si="6"/>
        <v>104308.77528704208</v>
      </c>
      <c r="K199" s="115">
        <f t="shared" si="6"/>
        <v>105025.15035538544</v>
      </c>
      <c r="L199" s="115">
        <f t="shared" si="6"/>
        <v>75749.863313285954</v>
      </c>
      <c r="M199" s="115">
        <f t="shared" si="6"/>
        <v>53117.140513942039</v>
      </c>
      <c r="N199" s="115">
        <f t="shared" si="6"/>
        <v>48619.874248223066</v>
      </c>
      <c r="O199" s="115">
        <f t="shared" si="6"/>
        <v>79720.065609622747</v>
      </c>
      <c r="P199" s="115">
        <f t="shared" si="6"/>
        <v>163879.98906506287</v>
      </c>
      <c r="Q199" s="115">
        <f t="shared" si="6"/>
        <v>123726.67695413042</v>
      </c>
      <c r="R199" s="115">
        <f t="shared" si="6"/>
        <v>63235.040955157572</v>
      </c>
      <c r="S199" s="115">
        <f t="shared" si="6"/>
        <v>38770.789948632519</v>
      </c>
      <c r="T199" s="115">
        <f t="shared" si="6"/>
        <v>38559.039746629562</v>
      </c>
      <c r="U199" s="115">
        <f t="shared" si="6"/>
        <v>35494.003634161112</v>
      </c>
    </row>
    <row r="200" spans="2:21" ht="15.75">
      <c r="B200" s="113" t="s">
        <v>131</v>
      </c>
      <c r="C200" s="114" t="s">
        <v>9</v>
      </c>
      <c r="D200" s="114" t="s">
        <v>84</v>
      </c>
      <c r="E200" s="114" t="s">
        <v>10</v>
      </c>
      <c r="F200" s="114" t="s">
        <v>10</v>
      </c>
      <c r="G200" s="114" t="s">
        <v>10</v>
      </c>
      <c r="H200" s="114" t="s">
        <v>163</v>
      </c>
      <c r="I200" s="115">
        <f t="shared" si="4"/>
        <v>124967405.83695066</v>
      </c>
      <c r="J200" s="115">
        <f t="shared" si="6"/>
        <v>9951231.1934418622</v>
      </c>
      <c r="K200" s="115">
        <f t="shared" si="6"/>
        <v>10546532.85137712</v>
      </c>
      <c r="L200" s="115">
        <f t="shared" si="6"/>
        <v>10212674.297046848</v>
      </c>
      <c r="M200" s="115">
        <f t="shared" si="6"/>
        <v>9829494.9459978361</v>
      </c>
      <c r="N200" s="115">
        <f t="shared" si="6"/>
        <v>10349359.914914433</v>
      </c>
      <c r="O200" s="115">
        <f t="shared" si="6"/>
        <v>10957698.402225677</v>
      </c>
      <c r="P200" s="115">
        <f t="shared" si="6"/>
        <v>11001368.797965545</v>
      </c>
      <c r="Q200" s="115">
        <f t="shared" si="6"/>
        <v>10888893.392461982</v>
      </c>
      <c r="R200" s="115">
        <f t="shared" si="6"/>
        <v>10701648.175141117</v>
      </c>
      <c r="S200" s="115">
        <f t="shared" si="6"/>
        <v>10168362.995355733</v>
      </c>
      <c r="T200" s="115">
        <f t="shared" si="6"/>
        <v>10405434.35687157</v>
      </c>
      <c r="U200" s="115">
        <f t="shared" si="6"/>
        <v>9954706.5141509417</v>
      </c>
    </row>
    <row r="201" spans="2:21" ht="15.75">
      <c r="B201" s="113" t="s">
        <v>131</v>
      </c>
      <c r="C201" s="114" t="s">
        <v>9</v>
      </c>
      <c r="D201" s="114" t="s">
        <v>84</v>
      </c>
      <c r="E201" s="114" t="s">
        <v>10</v>
      </c>
      <c r="F201" s="114" t="s">
        <v>10</v>
      </c>
      <c r="G201" s="114" t="s">
        <v>10</v>
      </c>
      <c r="H201" s="114" t="s">
        <v>164</v>
      </c>
      <c r="I201" s="115">
        <f t="shared" si="4"/>
        <v>273139740.90305042</v>
      </c>
      <c r="J201" s="115">
        <f t="shared" si="6"/>
        <v>24768931.441416152</v>
      </c>
      <c r="K201" s="115">
        <f t="shared" si="6"/>
        <v>26626082.622502003</v>
      </c>
      <c r="L201" s="115">
        <f t="shared" si="6"/>
        <v>23043872.352990165</v>
      </c>
      <c r="M201" s="115">
        <f t="shared" si="6"/>
        <v>20099703.127281651</v>
      </c>
      <c r="N201" s="115">
        <f t="shared" si="6"/>
        <v>20866667.260668457</v>
      </c>
      <c r="O201" s="115">
        <f t="shared" si="6"/>
        <v>24401502.650777474</v>
      </c>
      <c r="P201" s="115">
        <f t="shared" si="6"/>
        <v>26699423.893846143</v>
      </c>
      <c r="Q201" s="115">
        <f t="shared" si="6"/>
        <v>24540287.138113283</v>
      </c>
      <c r="R201" s="115">
        <f t="shared" si="6"/>
        <v>22284442.187855355</v>
      </c>
      <c r="S201" s="115">
        <f t="shared" si="6"/>
        <v>19874162.748844311</v>
      </c>
      <c r="T201" s="115">
        <f t="shared" si="6"/>
        <v>20093266.252682593</v>
      </c>
      <c r="U201" s="115">
        <f t="shared" si="6"/>
        <v>19841399.226072818</v>
      </c>
    </row>
    <row r="202" spans="2:21" ht="15.75">
      <c r="B202" s="113" t="s">
        <v>131</v>
      </c>
      <c r="C202" s="114" t="s">
        <v>9</v>
      </c>
      <c r="D202" s="114" t="s">
        <v>84</v>
      </c>
      <c r="E202" s="114" t="s">
        <v>10</v>
      </c>
      <c r="F202" s="114" t="s">
        <v>10</v>
      </c>
      <c r="G202" s="114" t="s">
        <v>10</v>
      </c>
      <c r="H202" s="114" t="s">
        <v>165</v>
      </c>
      <c r="I202" s="115">
        <f t="shared" si="4"/>
        <v>109295839.57231574</v>
      </c>
      <c r="J202" s="115">
        <f t="shared" si="6"/>
        <v>12546663.590384986</v>
      </c>
      <c r="K202" s="115">
        <f t="shared" si="6"/>
        <v>14013992.317186594</v>
      </c>
      <c r="L202" s="115">
        <f t="shared" si="6"/>
        <v>10334429.968186872</v>
      </c>
      <c r="M202" s="115">
        <f t="shared" si="6"/>
        <v>8459534.9535600282</v>
      </c>
      <c r="N202" s="115">
        <f t="shared" si="6"/>
        <v>7782592.689687781</v>
      </c>
      <c r="O202" s="115">
        <f t="shared" si="6"/>
        <v>9717465.4612522423</v>
      </c>
      <c r="P202" s="115">
        <f t="shared" si="6"/>
        <v>10625525.124650419</v>
      </c>
      <c r="Q202" s="115">
        <f t="shared" si="6"/>
        <v>8484360.8232057579</v>
      </c>
      <c r="R202" s="115">
        <f t="shared" si="6"/>
        <v>7216823.8635690371</v>
      </c>
      <c r="S202" s="115">
        <f t="shared" si="6"/>
        <v>6259234.2094146591</v>
      </c>
      <c r="T202" s="115">
        <f t="shared" si="6"/>
        <v>6468694.8026066311</v>
      </c>
      <c r="U202" s="115">
        <f t="shared" si="6"/>
        <v>7386521.7686107475</v>
      </c>
    </row>
    <row r="203" spans="2:21" ht="15.75">
      <c r="B203" s="113" t="s">
        <v>131</v>
      </c>
      <c r="C203" s="114" t="s">
        <v>9</v>
      </c>
      <c r="D203" s="114" t="s">
        <v>87</v>
      </c>
      <c r="E203" s="114" t="s">
        <v>10</v>
      </c>
      <c r="F203" s="114" t="s">
        <v>10</v>
      </c>
      <c r="G203" s="114" t="s">
        <v>10</v>
      </c>
      <c r="H203" s="114" t="s">
        <v>163</v>
      </c>
      <c r="I203" s="115">
        <f t="shared" si="4"/>
        <v>2936892.8839031216</v>
      </c>
      <c r="J203" s="115">
        <f t="shared" si="6"/>
        <v>252888.57595493749</v>
      </c>
      <c r="K203" s="115">
        <f t="shared" si="6"/>
        <v>251012.23376166172</v>
      </c>
      <c r="L203" s="115">
        <f t="shared" si="6"/>
        <v>244532.12462594616</v>
      </c>
      <c r="M203" s="115">
        <f t="shared" si="6"/>
        <v>235201.28498503787</v>
      </c>
      <c r="N203" s="115">
        <f t="shared" si="6"/>
        <v>240304.78788945609</v>
      </c>
      <c r="O203" s="115">
        <f t="shared" si="6"/>
        <v>252332.95194508013</v>
      </c>
      <c r="P203" s="115">
        <f t="shared" si="6"/>
        <v>256061.40364699674</v>
      </c>
      <c r="Q203" s="115">
        <f t="shared" si="6"/>
        <v>251647.03726368514</v>
      </c>
      <c r="R203" s="115">
        <f t="shared" si="6"/>
        <v>243442.17263756771</v>
      </c>
      <c r="S203" s="115">
        <f t="shared" si="6"/>
        <v>237335.05200462262</v>
      </c>
      <c r="T203" s="115">
        <f t="shared" si="6"/>
        <v>236901.7009408325</v>
      </c>
      <c r="U203" s="115">
        <f t="shared" si="6"/>
        <v>235233.55824729701</v>
      </c>
    </row>
    <row r="204" spans="2:21" ht="15.75">
      <c r="B204" s="113" t="s">
        <v>131</v>
      </c>
      <c r="C204" s="114" t="s">
        <v>9</v>
      </c>
      <c r="D204" s="114" t="s">
        <v>87</v>
      </c>
      <c r="E204" s="114" t="s">
        <v>10</v>
      </c>
      <c r="F204" s="114" t="s">
        <v>10</v>
      </c>
      <c r="G204" s="114" t="s">
        <v>10</v>
      </c>
      <c r="H204" s="114" t="s">
        <v>164</v>
      </c>
      <c r="I204" s="115">
        <f t="shared" si="4"/>
        <v>8697585.3458522987</v>
      </c>
      <c r="J204" s="115">
        <f t="shared" si="6"/>
        <v>752125.68584917695</v>
      </c>
      <c r="K204" s="115">
        <f t="shared" si="6"/>
        <v>760075.92190889374</v>
      </c>
      <c r="L204" s="115">
        <f t="shared" si="6"/>
        <v>692491.76980987634</v>
      </c>
      <c r="M204" s="115">
        <f t="shared" si="6"/>
        <v>643649.22802092636</v>
      </c>
      <c r="N204" s="115">
        <f t="shared" si="6"/>
        <v>684944.74926630082</v>
      </c>
      <c r="O204" s="115">
        <f t="shared" si="6"/>
        <v>794939.00727319124</v>
      </c>
      <c r="P204" s="115">
        <f t="shared" si="6"/>
        <v>885341.76161930081</v>
      </c>
      <c r="Q204" s="115">
        <f t="shared" si="6"/>
        <v>813995.35416953149</v>
      </c>
      <c r="R204" s="115">
        <f t="shared" si="6"/>
        <v>745667.27084412193</v>
      </c>
      <c r="S204" s="115">
        <f t="shared" si="6"/>
        <v>675856.42154324171</v>
      </c>
      <c r="T204" s="115">
        <f t="shared" si="6"/>
        <v>642916.47545657924</v>
      </c>
      <c r="U204" s="115">
        <f t="shared" si="6"/>
        <v>605581.70009115746</v>
      </c>
    </row>
    <row r="205" spans="2:21" ht="15.75">
      <c r="B205" s="113" t="s">
        <v>131</v>
      </c>
      <c r="C205" s="114" t="s">
        <v>9</v>
      </c>
      <c r="D205" s="114" t="s">
        <v>87</v>
      </c>
      <c r="E205" s="114" t="s">
        <v>10</v>
      </c>
      <c r="F205" s="114" t="s">
        <v>10</v>
      </c>
      <c r="G205" s="114" t="s">
        <v>10</v>
      </c>
      <c r="H205" s="114" t="s">
        <v>165</v>
      </c>
      <c r="I205" s="115">
        <f t="shared" si="4"/>
        <v>3467787.0508055836</v>
      </c>
      <c r="J205" s="115">
        <f t="shared" si="6"/>
        <v>297350.05467468564</v>
      </c>
      <c r="K205" s="115">
        <f t="shared" si="6"/>
        <v>326696.00874794973</v>
      </c>
      <c r="L205" s="115">
        <f t="shared" si="6"/>
        <v>305237.01476216514</v>
      </c>
      <c r="M205" s="115">
        <f t="shared" si="6"/>
        <v>276133.8162930563</v>
      </c>
      <c r="N205" s="115">
        <f t="shared" si="6"/>
        <v>260851.14816839801</v>
      </c>
      <c r="O205" s="115">
        <f t="shared" si="6"/>
        <v>377989.20174958993</v>
      </c>
      <c r="P205" s="115">
        <f t="shared" si="6"/>
        <v>438098.00367184961</v>
      </c>
      <c r="Q205" s="115">
        <f t="shared" si="6"/>
        <v>317082.05197366659</v>
      </c>
      <c r="R205" s="115">
        <f t="shared" si="6"/>
        <v>236600.02776620854</v>
      </c>
      <c r="S205" s="115">
        <f t="shared" si="6"/>
        <v>216683.18756073859</v>
      </c>
      <c r="T205" s="115">
        <f t="shared" si="6"/>
        <v>195566.35372921964</v>
      </c>
      <c r="U205" s="115">
        <f t="shared" si="6"/>
        <v>219500.18170805572</v>
      </c>
    </row>
    <row r="206" spans="2:21" ht="15.75">
      <c r="B206" s="113" t="s">
        <v>131</v>
      </c>
      <c r="C206" s="114" t="s">
        <v>21</v>
      </c>
      <c r="D206" s="114" t="s">
        <v>68</v>
      </c>
      <c r="E206" s="114" t="s">
        <v>22</v>
      </c>
      <c r="F206" s="114" t="s">
        <v>10</v>
      </c>
      <c r="G206" s="114" t="s">
        <v>10</v>
      </c>
      <c r="H206" s="114" t="s">
        <v>163</v>
      </c>
      <c r="I206" s="115">
        <f t="shared" si="4"/>
        <v>1479518.9669764682</v>
      </c>
      <c r="J206" s="115">
        <f t="shared" si="6"/>
        <v>107839.97997663941</v>
      </c>
      <c r="K206" s="115">
        <f t="shared" si="6"/>
        <v>110079.92658101118</v>
      </c>
      <c r="L206" s="115">
        <f t="shared" si="6"/>
        <v>96480.060070081759</v>
      </c>
      <c r="M206" s="115">
        <f t="shared" si="6"/>
        <v>87839.979976639414</v>
      </c>
      <c r="N206" s="115">
        <f t="shared" si="6"/>
        <v>91440.013348907058</v>
      </c>
      <c r="O206" s="115">
        <f t="shared" si="6"/>
        <v>112160.02002336059</v>
      </c>
      <c r="P206" s="115">
        <f t="shared" si="6"/>
        <v>160000</v>
      </c>
      <c r="Q206" s="115">
        <f t="shared" si="6"/>
        <v>159998.97441116284</v>
      </c>
      <c r="R206" s="115">
        <f t="shared" si="6"/>
        <v>166320.07479177293</v>
      </c>
      <c r="S206" s="115">
        <f t="shared" si="6"/>
        <v>134799.93200747919</v>
      </c>
      <c r="T206" s="115">
        <f t="shared" si="6"/>
        <v>129600.09230707766</v>
      </c>
      <c r="U206" s="115">
        <f t="shared" si="6"/>
        <v>122959.91348233599</v>
      </c>
    </row>
    <row r="207" spans="2:21" ht="15.75">
      <c r="B207" s="113" t="s">
        <v>131</v>
      </c>
      <c r="C207" s="114" t="s">
        <v>21</v>
      </c>
      <c r="D207" s="114" t="s">
        <v>68</v>
      </c>
      <c r="E207" s="114" t="s">
        <v>22</v>
      </c>
      <c r="F207" s="114" t="s">
        <v>10</v>
      </c>
      <c r="G207" s="114" t="s">
        <v>10</v>
      </c>
      <c r="H207" s="114" t="s">
        <v>164</v>
      </c>
      <c r="I207" s="115">
        <f t="shared" si="4"/>
        <v>811580.59804120462</v>
      </c>
      <c r="J207" s="115">
        <f t="shared" si="6"/>
        <v>43059.916226552537</v>
      </c>
      <c r="K207" s="115">
        <f t="shared" si="6"/>
        <v>35199.963576761977</v>
      </c>
      <c r="L207" s="115">
        <f t="shared" si="6"/>
        <v>36199.963576761977</v>
      </c>
      <c r="M207" s="115">
        <f t="shared" si="6"/>
        <v>30199.963576761973</v>
      </c>
      <c r="N207" s="115">
        <f t="shared" si="6"/>
        <v>60800.036423238031</v>
      </c>
      <c r="O207" s="115">
        <f t="shared" si="6"/>
        <v>101979.96721908577</v>
      </c>
      <c r="P207" s="115">
        <f t="shared" si="6"/>
        <v>150899.83609542888</v>
      </c>
      <c r="Q207" s="115">
        <f t="shared" si="6"/>
        <v>94440.96360684956</v>
      </c>
      <c r="R207" s="115">
        <f t="shared" si="6"/>
        <v>81199.962832187332</v>
      </c>
      <c r="S207" s="115">
        <f t="shared" si="6"/>
        <v>69800.037167812683</v>
      </c>
      <c r="T207" s="115">
        <f t="shared" si="6"/>
        <v>63799.987739763965</v>
      </c>
      <c r="U207" s="115">
        <f t="shared" si="6"/>
        <v>44000</v>
      </c>
    </row>
    <row r="208" spans="2:21" ht="15.75">
      <c r="B208" s="113" t="s">
        <v>131</v>
      </c>
      <c r="C208" s="114" t="s">
        <v>21</v>
      </c>
      <c r="D208" s="114" t="s">
        <v>84</v>
      </c>
      <c r="E208" s="114" t="s">
        <v>22</v>
      </c>
      <c r="F208" s="114" t="s">
        <v>10</v>
      </c>
      <c r="G208" s="114" t="s">
        <v>10</v>
      </c>
      <c r="H208" s="114" t="s">
        <v>163</v>
      </c>
      <c r="I208" s="115">
        <f t="shared" si="4"/>
        <v>366995069.57076186</v>
      </c>
      <c r="J208" s="115">
        <f t="shared" si="6"/>
        <v>28469477.308910172</v>
      </c>
      <c r="K208" s="115">
        <f t="shared" si="6"/>
        <v>30542230.541089352</v>
      </c>
      <c r="L208" s="115">
        <f t="shared" si="6"/>
        <v>32023201.250412263</v>
      </c>
      <c r="M208" s="115">
        <f t="shared" si="6"/>
        <v>31920488.39312603</v>
      </c>
      <c r="N208" s="115">
        <f t="shared" si="6"/>
        <v>31437526.971320581</v>
      </c>
      <c r="O208" s="115">
        <f t="shared" si="6"/>
        <v>31689242.935409028</v>
      </c>
      <c r="P208" s="115">
        <f t="shared" si="6"/>
        <v>30815812.787537012</v>
      </c>
      <c r="Q208" s="115">
        <f t="shared" si="6"/>
        <v>30685521.400300626</v>
      </c>
      <c r="R208" s="115">
        <f t="shared" si="6"/>
        <v>30439140.668190736</v>
      </c>
      <c r="S208" s="115">
        <f t="shared" si="6"/>
        <v>29088652.292769294</v>
      </c>
      <c r="T208" s="115">
        <f t="shared" si="6"/>
        <v>30166787.883841891</v>
      </c>
      <c r="U208" s="115">
        <f t="shared" si="6"/>
        <v>29716987.137854874</v>
      </c>
    </row>
    <row r="209" spans="2:21" ht="15.75">
      <c r="B209" s="113" t="s">
        <v>131</v>
      </c>
      <c r="C209" s="114" t="s">
        <v>21</v>
      </c>
      <c r="D209" s="114" t="s">
        <v>84</v>
      </c>
      <c r="E209" s="114" t="s">
        <v>22</v>
      </c>
      <c r="F209" s="114" t="s">
        <v>10</v>
      </c>
      <c r="G209" s="114" t="s">
        <v>10</v>
      </c>
      <c r="H209" s="114" t="s">
        <v>164</v>
      </c>
      <c r="I209" s="115">
        <f t="shared" si="4"/>
        <v>459402853.69111091</v>
      </c>
      <c r="J209" s="115">
        <f t="shared" si="6"/>
        <v>39997245.577450633</v>
      </c>
      <c r="K209" s="115">
        <f t="shared" si="6"/>
        <v>42553279.084936805</v>
      </c>
      <c r="L209" s="115">
        <f t="shared" si="6"/>
        <v>43643200.782569766</v>
      </c>
      <c r="M209" s="115">
        <f t="shared" si="6"/>
        <v>45132551.979388952</v>
      </c>
      <c r="N209" s="115">
        <f t="shared" si="6"/>
        <v>43388447.834990837</v>
      </c>
      <c r="O209" s="115">
        <f t="shared" si="6"/>
        <v>43718453.493503526</v>
      </c>
      <c r="P209" s="115">
        <f t="shared" si="6"/>
        <v>39475548.216719836</v>
      </c>
      <c r="Q209" s="115">
        <f t="shared" si="6"/>
        <v>34965967.11781095</v>
      </c>
      <c r="R209" s="115">
        <f t="shared" si="6"/>
        <v>32950601.364437208</v>
      </c>
      <c r="S209" s="115">
        <f t="shared" si="6"/>
        <v>30107174.36578574</v>
      </c>
      <c r="T209" s="115">
        <f t="shared" si="6"/>
        <v>30629951.86277131</v>
      </c>
      <c r="U209" s="115">
        <f t="shared" si="6"/>
        <v>32840432.010745272</v>
      </c>
    </row>
    <row r="210" spans="2:21" ht="15.75">
      <c r="B210" s="113" t="s">
        <v>131</v>
      </c>
      <c r="C210" s="114" t="s">
        <v>21</v>
      </c>
      <c r="D210" s="114" t="s">
        <v>84</v>
      </c>
      <c r="E210" s="114" t="s">
        <v>23</v>
      </c>
      <c r="F210" s="114" t="s">
        <v>10</v>
      </c>
      <c r="G210" s="114" t="s">
        <v>10</v>
      </c>
      <c r="H210" s="114" t="s">
        <v>163</v>
      </c>
      <c r="I210" s="115">
        <f t="shared" si="4"/>
        <v>3622258.3859375762</v>
      </c>
      <c r="J210" s="115">
        <f t="shared" si="6"/>
        <v>265480.55074408127</v>
      </c>
      <c r="K210" s="115">
        <f t="shared" si="6"/>
        <v>280290.81119274034</v>
      </c>
      <c r="L210" s="115">
        <f t="shared" si="6"/>
        <v>298193.83732137299</v>
      </c>
      <c r="M210" s="115">
        <f t="shared" si="6"/>
        <v>317271.95778887189</v>
      </c>
      <c r="N210" s="115">
        <f t="shared" si="6"/>
        <v>332946.51820457965</v>
      </c>
      <c r="O210" s="115">
        <f t="shared" si="6"/>
        <v>312516.51051786228</v>
      </c>
      <c r="P210" s="115">
        <f t="shared" si="6"/>
        <v>300466.62912186503</v>
      </c>
      <c r="Q210" s="115">
        <f t="shared" si="6"/>
        <v>306208.65925504087</v>
      </c>
      <c r="R210" s="115">
        <f t="shared" si="6"/>
        <v>302100.71912786749</v>
      </c>
      <c r="S210" s="115">
        <f t="shared" si="6"/>
        <v>281016.76815818029</v>
      </c>
      <c r="T210" s="115">
        <f t="shared" si="6"/>
        <v>342814.78487295238</v>
      </c>
      <c r="U210" s="115">
        <f t="shared" si="6"/>
        <v>282950.63963216229</v>
      </c>
    </row>
    <row r="211" spans="2:21" ht="15.75">
      <c r="B211" s="113" t="s">
        <v>131</v>
      </c>
      <c r="C211" s="114" t="s">
        <v>21</v>
      </c>
      <c r="D211" s="114" t="s">
        <v>84</v>
      </c>
      <c r="E211" s="114" t="s">
        <v>23</v>
      </c>
      <c r="F211" s="114" t="s">
        <v>10</v>
      </c>
      <c r="G211" s="114" t="s">
        <v>10</v>
      </c>
      <c r="H211" s="114" t="s">
        <v>164</v>
      </c>
      <c r="I211" s="115">
        <f t="shared" si="4"/>
        <v>6659534.4338027984</v>
      </c>
      <c r="J211" s="115">
        <f t="shared" si="6"/>
        <v>592784.4981130719</v>
      </c>
      <c r="K211" s="115">
        <f t="shared" si="6"/>
        <v>724879.87352734676</v>
      </c>
      <c r="L211" s="115">
        <f t="shared" si="6"/>
        <v>680723.17087583872</v>
      </c>
      <c r="M211" s="115">
        <f t="shared" si="6"/>
        <v>565612.18220175814</v>
      </c>
      <c r="N211" s="115">
        <f t="shared" si="6"/>
        <v>601753.74794206885</v>
      </c>
      <c r="O211" s="115">
        <f t="shared" si="6"/>
        <v>604163.61948082666</v>
      </c>
      <c r="P211" s="115">
        <f t="shared" si="6"/>
        <v>584023.99232146109</v>
      </c>
      <c r="Q211" s="115">
        <f t="shared" si="6"/>
        <v>515058.94115434354</v>
      </c>
      <c r="R211" s="115">
        <f t="shared" si="6"/>
        <v>448109.74501661188</v>
      </c>
      <c r="S211" s="115">
        <f t="shared" si="6"/>
        <v>419776.68837134732</v>
      </c>
      <c r="T211" s="115">
        <f t="shared" si="6"/>
        <v>505635.81309833546</v>
      </c>
      <c r="U211" s="115">
        <f t="shared" si="6"/>
        <v>417012.16169978713</v>
      </c>
    </row>
    <row r="212" spans="2:21" ht="15.75">
      <c r="B212" s="113" t="s">
        <v>131</v>
      </c>
      <c r="C212" s="114" t="s">
        <v>21</v>
      </c>
      <c r="D212" s="114" t="s">
        <v>87</v>
      </c>
      <c r="E212" s="114" t="s">
        <v>22</v>
      </c>
      <c r="F212" s="114" t="s">
        <v>10</v>
      </c>
      <c r="G212" s="114" t="s">
        <v>10</v>
      </c>
      <c r="H212" s="114" t="s">
        <v>163</v>
      </c>
      <c r="I212" s="115">
        <f t="shared" si="4"/>
        <v>34551148.671501786</v>
      </c>
      <c r="J212" s="115">
        <f t="shared" si="6"/>
        <v>2936839.479392624</v>
      </c>
      <c r="K212" s="115">
        <f t="shared" si="6"/>
        <v>2966379.6095444681</v>
      </c>
      <c r="L212" s="115">
        <f t="shared" si="6"/>
        <v>3054000.1668613381</v>
      </c>
      <c r="M212" s="115">
        <f t="shared" si="6"/>
        <v>3262440.1802102453</v>
      </c>
      <c r="N212" s="115">
        <f t="shared" si="6"/>
        <v>2912459.8698481573</v>
      </c>
      <c r="O212" s="115">
        <f t="shared" si="6"/>
        <v>2878620.0567328553</v>
      </c>
      <c r="P212" s="115">
        <f t="shared" si="6"/>
        <v>2757495.5424084053</v>
      </c>
      <c r="Q212" s="115">
        <f t="shared" si="6"/>
        <v>2776444.5634757914</v>
      </c>
      <c r="R212" s="115">
        <f t="shared" si="6"/>
        <v>2760980.1121876589</v>
      </c>
      <c r="S212" s="115">
        <f t="shared" si="6"/>
        <v>2738139.7246302902</v>
      </c>
      <c r="T212" s="115">
        <f t="shared" si="6"/>
        <v>2772709.1354961772</v>
      </c>
      <c r="U212" s="115">
        <f t="shared" si="6"/>
        <v>2734640.2307137721</v>
      </c>
    </row>
    <row r="213" spans="2:21" ht="15.75">
      <c r="B213" s="113" t="s">
        <v>131</v>
      </c>
      <c r="C213" s="114" t="s">
        <v>21</v>
      </c>
      <c r="D213" s="114" t="s">
        <v>87</v>
      </c>
      <c r="E213" s="114" t="s">
        <v>22</v>
      </c>
      <c r="F213" s="114" t="s">
        <v>10</v>
      </c>
      <c r="G213" s="114" t="s">
        <v>10</v>
      </c>
      <c r="H213" s="114" t="s">
        <v>164</v>
      </c>
      <c r="I213" s="115">
        <f t="shared" si="4"/>
        <v>52700866.28859859</v>
      </c>
      <c r="J213" s="115">
        <f t="shared" si="6"/>
        <v>4514520.1238390096</v>
      </c>
      <c r="K213" s="115">
        <f t="shared" si="6"/>
        <v>4705560.5536332168</v>
      </c>
      <c r="L213" s="115">
        <f t="shared" si="6"/>
        <v>4810940.4480058271</v>
      </c>
      <c r="M213" s="115">
        <f t="shared" si="6"/>
        <v>5712160.8085958855</v>
      </c>
      <c r="N213" s="115">
        <f t="shared" si="6"/>
        <v>4679039.7013294464</v>
      </c>
      <c r="O213" s="115">
        <f t="shared" si="6"/>
        <v>4530439.6284829723</v>
      </c>
      <c r="P213" s="115">
        <f t="shared" si="6"/>
        <v>3817144.3666615882</v>
      </c>
      <c r="Q213" s="115">
        <f t="shared" si="6"/>
        <v>3952731.3813609476</v>
      </c>
      <c r="R213" s="115">
        <f t="shared" si="6"/>
        <v>4247080.0966363121</v>
      </c>
      <c r="S213" s="115">
        <f t="shared" si="6"/>
        <v>4082599.7026574984</v>
      </c>
      <c r="T213" s="115">
        <f t="shared" si="6"/>
        <v>3878988.9768518135</v>
      </c>
      <c r="U213" s="115">
        <f t="shared" si="6"/>
        <v>3769660.5005440703</v>
      </c>
    </row>
    <row r="214" spans="2:21" ht="15.75">
      <c r="B214" s="113" t="s">
        <v>131</v>
      </c>
      <c r="C214" s="114" t="s">
        <v>21</v>
      </c>
      <c r="D214" s="114" t="s">
        <v>87</v>
      </c>
      <c r="E214" s="114" t="s">
        <v>23</v>
      </c>
      <c r="F214" s="114" t="s">
        <v>10</v>
      </c>
      <c r="G214" s="114" t="s">
        <v>10</v>
      </c>
      <c r="H214" s="114" t="s">
        <v>163</v>
      </c>
      <c r="I214" s="115">
        <f t="shared" si="4"/>
        <v>176399.85621714281</v>
      </c>
      <c r="J214" s="115">
        <f t="shared" si="6"/>
        <v>0</v>
      </c>
      <c r="K214" s="115">
        <f t="shared" si="6"/>
        <v>0</v>
      </c>
      <c r="L214" s="115">
        <f t="shared" si="6"/>
        <v>9600.033372267646</v>
      </c>
      <c r="M214" s="115">
        <f t="shared" si="6"/>
        <v>16799.933255464712</v>
      </c>
      <c r="N214" s="115">
        <f t="shared" si="6"/>
        <v>20399.966627732356</v>
      </c>
      <c r="O214" s="115">
        <f t="shared" si="6"/>
        <v>20399.966627732356</v>
      </c>
      <c r="P214" s="115">
        <f t="shared" si="6"/>
        <v>21600.033372267648</v>
      </c>
      <c r="Q214" s="115">
        <f t="shared" si="6"/>
        <v>21600.004753690344</v>
      </c>
      <c r="R214" s="115">
        <f t="shared" si="6"/>
        <v>18000</v>
      </c>
      <c r="S214" s="115">
        <f t="shared" si="6"/>
        <v>16799.932007479179</v>
      </c>
      <c r="T214" s="115">
        <f t="shared" si="6"/>
        <v>14399.986200508571</v>
      </c>
      <c r="U214" s="115">
        <f t="shared" si="6"/>
        <v>16800</v>
      </c>
    </row>
    <row r="215" spans="2:21" ht="15.75">
      <c r="B215" s="113" t="s">
        <v>131</v>
      </c>
      <c r="C215" s="114" t="s">
        <v>24</v>
      </c>
      <c r="D215" s="114" t="s">
        <v>90</v>
      </c>
      <c r="E215" s="114" t="s">
        <v>10</v>
      </c>
      <c r="F215" s="114" t="s">
        <v>10</v>
      </c>
      <c r="G215" s="114" t="s">
        <v>10</v>
      </c>
      <c r="H215" s="114" t="s">
        <v>166</v>
      </c>
      <c r="I215" s="115">
        <f t="shared" si="4"/>
        <v>163418487.16573825</v>
      </c>
      <c r="J215" s="115">
        <f t="shared" si="6"/>
        <v>33041946.112585962</v>
      </c>
      <c r="K215" s="115">
        <f t="shared" si="6"/>
        <v>35808654.754743263</v>
      </c>
      <c r="L215" s="115">
        <f t="shared" si="6"/>
        <v>28040255.047279563</v>
      </c>
      <c r="M215" s="115">
        <f t="shared" si="6"/>
        <v>15839209.477030998</v>
      </c>
      <c r="N215" s="115">
        <f t="shared" si="6"/>
        <v>4608879.0935672494</v>
      </c>
      <c r="O215" s="115">
        <f t="shared" si="6"/>
        <v>850167.54385965201</v>
      </c>
      <c r="P215" s="115">
        <f t="shared" si="6"/>
        <v>552067.93524566945</v>
      </c>
      <c r="Q215" s="115">
        <f t="shared" si="6"/>
        <v>532671.36329890345</v>
      </c>
      <c r="R215" s="115">
        <f t="shared" si="6"/>
        <v>2522598.9775631865</v>
      </c>
      <c r="S215" s="115">
        <f t="shared" si="6"/>
        <v>9347050.6958250329</v>
      </c>
      <c r="T215" s="115">
        <f t="shared" si="6"/>
        <v>13853726.250913836</v>
      </c>
      <c r="U215" s="115">
        <f t="shared" si="6"/>
        <v>18421259.913824938</v>
      </c>
    </row>
    <row r="216" spans="2:21" ht="15.75">
      <c r="B216" s="113" t="s">
        <v>131</v>
      </c>
      <c r="C216" s="114" t="s">
        <v>88</v>
      </c>
      <c r="D216" s="114" t="s">
        <v>87</v>
      </c>
      <c r="E216" s="114" t="s">
        <v>22</v>
      </c>
      <c r="F216" s="114" t="s">
        <v>10</v>
      </c>
      <c r="G216" s="114" t="s">
        <v>10</v>
      </c>
      <c r="H216" s="114" t="s">
        <v>167</v>
      </c>
      <c r="I216" s="115">
        <f t="shared" si="4"/>
        <v>750000</v>
      </c>
      <c r="J216" s="115">
        <f t="shared" si="6"/>
        <v>60000</v>
      </c>
      <c r="K216" s="115">
        <f t="shared" si="6"/>
        <v>70000</v>
      </c>
      <c r="L216" s="115">
        <f t="shared" si="6"/>
        <v>68000</v>
      </c>
      <c r="M216" s="115">
        <f t="shared" si="6"/>
        <v>67000</v>
      </c>
      <c r="N216" s="115">
        <f t="shared" si="6"/>
        <v>63000</v>
      </c>
      <c r="O216" s="115">
        <f t="shared" si="6"/>
        <v>55000.000000000007</v>
      </c>
      <c r="P216" s="115">
        <f t="shared" si="6"/>
        <v>153000</v>
      </c>
      <c r="Q216" s="115">
        <f t="shared" si="6"/>
        <v>46000.000000000007</v>
      </c>
      <c r="R216" s="115">
        <f t="shared" si="6"/>
        <v>52000</v>
      </c>
      <c r="S216" s="115">
        <f t="shared" si="6"/>
        <v>36000</v>
      </c>
      <c r="T216" s="115">
        <f t="shared" si="6"/>
        <v>43999.999999999993</v>
      </c>
      <c r="U216" s="115">
        <f t="shared" si="6"/>
        <v>35999.999999999993</v>
      </c>
    </row>
    <row r="217" spans="2:21" ht="15.75">
      <c r="B217" s="113" t="s">
        <v>131</v>
      </c>
      <c r="C217" s="114" t="s">
        <v>88</v>
      </c>
      <c r="D217" s="114" t="s">
        <v>87</v>
      </c>
      <c r="E217" s="114" t="s">
        <v>22</v>
      </c>
      <c r="F217" s="114" t="s">
        <v>10</v>
      </c>
      <c r="G217" s="114" t="s">
        <v>10</v>
      </c>
      <c r="H217" s="114" t="s">
        <v>168</v>
      </c>
      <c r="I217" s="115">
        <f t="shared" si="4"/>
        <v>927000</v>
      </c>
      <c r="J217" s="115">
        <f t="shared" si="6"/>
        <v>62999.999999999993</v>
      </c>
      <c r="K217" s="115">
        <f t="shared" si="6"/>
        <v>103000</v>
      </c>
      <c r="L217" s="115">
        <f t="shared" si="6"/>
        <v>102000</v>
      </c>
      <c r="M217" s="115">
        <f t="shared" ref="K217:U232" si="7">SUMIFS(M$149:M$187,$C$149:$C$187,$C217,$D$149:$D$187,$D217,$E$149:$E$187,$E217,$H$149:$H$187,$H217)+SUMIFS(M$189:M$193,$C$189:$C$193,$C217,$D$189:$D$193,$D217)*SUMIFS(M$149:M$187,$C$149:$C$187,$C217,$D$149:$D$187,$D217,$E$149:$E$187,$E217,$H$149:$H$187,$H217)/SUMIFS(M$149:M$187,$C$149:$C$187,$C217,$D$149:$D$187,$D217)</f>
        <v>52000</v>
      </c>
      <c r="N217" s="115">
        <f t="shared" si="7"/>
        <v>74000</v>
      </c>
      <c r="O217" s="115">
        <f t="shared" si="7"/>
        <v>77000</v>
      </c>
      <c r="P217" s="115">
        <f t="shared" si="7"/>
        <v>219000</v>
      </c>
      <c r="Q217" s="115">
        <f t="shared" si="7"/>
        <v>55000.000000000007</v>
      </c>
      <c r="R217" s="115">
        <f t="shared" si="7"/>
        <v>50000</v>
      </c>
      <c r="S217" s="115">
        <f t="shared" si="7"/>
        <v>35000</v>
      </c>
      <c r="T217" s="115">
        <f t="shared" si="7"/>
        <v>40999.999999999993</v>
      </c>
      <c r="U217" s="115">
        <f t="shared" si="7"/>
        <v>56000</v>
      </c>
    </row>
    <row r="218" spans="2:21" ht="15.75">
      <c r="B218" s="113" t="s">
        <v>131</v>
      </c>
      <c r="C218" s="114" t="s">
        <v>85</v>
      </c>
      <c r="D218" s="114" t="s">
        <v>84</v>
      </c>
      <c r="E218" s="114" t="s">
        <v>22</v>
      </c>
      <c r="F218" s="114" t="s">
        <v>10</v>
      </c>
      <c r="G218" s="114" t="s">
        <v>10</v>
      </c>
      <c r="H218" s="114" t="s">
        <v>167</v>
      </c>
      <c r="I218" s="115">
        <f t="shared" si="4"/>
        <v>49153349.825124249</v>
      </c>
      <c r="J218" s="115">
        <f t="shared" ref="J218:U233" si="8">SUMIFS(J$149:J$187,$C$149:$C$187,$C218,$D$149:$D$187,$D218,$E$149:$E$187,$E218,$H$149:$H$187,$H218)+SUMIFS(J$189:J$193,$C$189:$C$193,$C218,$D$189:$D$193,$D218)*SUMIFS(J$149:J$187,$C$149:$C$187,$C218,$D$149:$D$187,$D218,$E$149:$E$187,$E218,$H$149:$H$187,$H218)/SUMIFS(J$149:J$187,$C$149:$C$187,$C218,$D$149:$D$187,$D218)</f>
        <v>4270312.2184463236</v>
      </c>
      <c r="K218" s="115">
        <f t="shared" si="7"/>
        <v>4163186.7124442765</v>
      </c>
      <c r="L218" s="115">
        <f t="shared" si="7"/>
        <v>4227159.5454999702</v>
      </c>
      <c r="M218" s="115">
        <f t="shared" si="7"/>
        <v>4644117.2503544381</v>
      </c>
      <c r="N218" s="115">
        <f t="shared" si="7"/>
        <v>4933080.7694660686</v>
      </c>
      <c r="O218" s="115">
        <f t="shared" si="7"/>
        <v>4703424.7381990533</v>
      </c>
      <c r="P218" s="115">
        <f t="shared" si="7"/>
        <v>3866734.795827521</v>
      </c>
      <c r="Q218" s="115">
        <f t="shared" si="7"/>
        <v>3773173.9875640604</v>
      </c>
      <c r="R218" s="115">
        <f t="shared" si="7"/>
        <v>3756470.4031548444</v>
      </c>
      <c r="S218" s="115">
        <f t="shared" si="7"/>
        <v>3551793.1836941871</v>
      </c>
      <c r="T218" s="115">
        <f t="shared" si="7"/>
        <v>3619990.2802257468</v>
      </c>
      <c r="U218" s="115">
        <f t="shared" si="7"/>
        <v>3643905.9402477699</v>
      </c>
    </row>
    <row r="219" spans="2:21" ht="15.75">
      <c r="B219" s="113" t="s">
        <v>131</v>
      </c>
      <c r="C219" s="114" t="s">
        <v>85</v>
      </c>
      <c r="D219" s="114" t="s">
        <v>84</v>
      </c>
      <c r="E219" s="114" t="s">
        <v>22</v>
      </c>
      <c r="F219" s="114" t="s">
        <v>10</v>
      </c>
      <c r="G219" s="114" t="s">
        <v>10</v>
      </c>
      <c r="H219" s="114" t="s">
        <v>168</v>
      </c>
      <c r="I219" s="115">
        <f t="shared" si="4"/>
        <v>74269628.808923334</v>
      </c>
      <c r="J219" s="115">
        <f t="shared" si="8"/>
        <v>7621264.9719773745</v>
      </c>
      <c r="K219" s="115">
        <f t="shared" si="7"/>
        <v>7486993.5234456984</v>
      </c>
      <c r="L219" s="115">
        <f t="shared" si="7"/>
        <v>7585437.2422985816</v>
      </c>
      <c r="M219" s="115">
        <f t="shared" si="7"/>
        <v>7561345.1140365619</v>
      </c>
      <c r="N219" s="115">
        <f t="shared" si="7"/>
        <v>6685261.5302020404</v>
      </c>
      <c r="O219" s="115">
        <f t="shared" si="7"/>
        <v>6461275.5086163962</v>
      </c>
      <c r="P219" s="115">
        <f t="shared" si="7"/>
        <v>5309136.7111109728</v>
      </c>
      <c r="Q219" s="115">
        <f t="shared" si="7"/>
        <v>5157392.3428198453</v>
      </c>
      <c r="R219" s="115">
        <f t="shared" si="7"/>
        <v>5100952.9103743453</v>
      </c>
      <c r="S219" s="115">
        <f t="shared" si="7"/>
        <v>4800024.7477506055</v>
      </c>
      <c r="T219" s="115">
        <f t="shared" si="7"/>
        <v>4876853.0768103683</v>
      </c>
      <c r="U219" s="115">
        <f t="shared" si="7"/>
        <v>5623691.129480538</v>
      </c>
    </row>
    <row r="220" spans="2:21" ht="15.75">
      <c r="B220" s="113" t="s">
        <v>131</v>
      </c>
      <c r="C220" s="114" t="s">
        <v>85</v>
      </c>
      <c r="D220" s="114" t="s">
        <v>84</v>
      </c>
      <c r="E220" s="114" t="s">
        <v>23</v>
      </c>
      <c r="F220" s="114" t="s">
        <v>10</v>
      </c>
      <c r="G220" s="114" t="s">
        <v>10</v>
      </c>
      <c r="H220" s="114" t="s">
        <v>167</v>
      </c>
      <c r="I220" s="115">
        <f t="shared" si="4"/>
        <v>20677549.9030241</v>
      </c>
      <c r="J220" s="115">
        <f t="shared" si="8"/>
        <v>1770122.0031491765</v>
      </c>
      <c r="K220" s="115">
        <f t="shared" si="7"/>
        <v>1897537.3375367254</v>
      </c>
      <c r="L220" s="115">
        <f t="shared" si="7"/>
        <v>1631796.7042778896</v>
      </c>
      <c r="M220" s="115">
        <f t="shared" si="7"/>
        <v>1718240.6875087859</v>
      </c>
      <c r="N220" s="115">
        <f t="shared" si="7"/>
        <v>1818443.3800916134</v>
      </c>
      <c r="O220" s="115">
        <f t="shared" si="7"/>
        <v>2007903.6318972025</v>
      </c>
      <c r="P220" s="115">
        <f t="shared" si="7"/>
        <v>1796695.8662231094</v>
      </c>
      <c r="Q220" s="115">
        <f t="shared" si="7"/>
        <v>1750886.6260032021</v>
      </c>
      <c r="R220" s="115">
        <f t="shared" si="7"/>
        <v>1639203.2252104301</v>
      </c>
      <c r="S220" s="115">
        <f t="shared" si="7"/>
        <v>1555572.8020604155</v>
      </c>
      <c r="T220" s="115">
        <f t="shared" si="7"/>
        <v>1570818.2491898802</v>
      </c>
      <c r="U220" s="115">
        <f t="shared" si="7"/>
        <v>1520329.3898756707</v>
      </c>
    </row>
    <row r="221" spans="2:21" ht="15.75">
      <c r="B221" s="113" t="s">
        <v>131</v>
      </c>
      <c r="C221" s="114" t="s">
        <v>85</v>
      </c>
      <c r="D221" s="114" t="s">
        <v>84</v>
      </c>
      <c r="E221" s="114" t="s">
        <v>23</v>
      </c>
      <c r="F221" s="114" t="s">
        <v>10</v>
      </c>
      <c r="G221" s="114" t="s">
        <v>10</v>
      </c>
      <c r="H221" s="114" t="s">
        <v>168</v>
      </c>
      <c r="I221" s="115">
        <f t="shared" si="4"/>
        <v>30762665.039901745</v>
      </c>
      <c r="J221" s="115">
        <f t="shared" si="8"/>
        <v>3054664.8207297451</v>
      </c>
      <c r="K221" s="115">
        <f t="shared" si="7"/>
        <v>3278703.3977971091</v>
      </c>
      <c r="L221" s="115">
        <f t="shared" si="7"/>
        <v>2856853.0599652245</v>
      </c>
      <c r="M221" s="115">
        <f t="shared" si="7"/>
        <v>2749004.0745890369</v>
      </c>
      <c r="N221" s="115">
        <f t="shared" si="7"/>
        <v>2439270.922680934</v>
      </c>
      <c r="O221" s="115">
        <f t="shared" si="7"/>
        <v>2697645.6424791683</v>
      </c>
      <c r="P221" s="115">
        <f t="shared" si="7"/>
        <v>2434072.9298178758</v>
      </c>
      <c r="Q221" s="115">
        <f t="shared" si="7"/>
        <v>2367496.8247011681</v>
      </c>
      <c r="R221" s="115">
        <f t="shared" si="7"/>
        <v>2256361.0985533739</v>
      </c>
      <c r="S221" s="115">
        <f t="shared" si="7"/>
        <v>2152173.8920857306</v>
      </c>
      <c r="T221" s="115">
        <f t="shared" si="7"/>
        <v>2174859.5042210501</v>
      </c>
      <c r="U221" s="115">
        <f t="shared" si="7"/>
        <v>2301558.8722813232</v>
      </c>
    </row>
    <row r="222" spans="2:21" ht="15.75">
      <c r="B222" s="113" t="s">
        <v>131</v>
      </c>
      <c r="C222" s="114" t="s">
        <v>85</v>
      </c>
      <c r="D222" s="114" t="s">
        <v>87</v>
      </c>
      <c r="E222" s="114" t="s">
        <v>22</v>
      </c>
      <c r="F222" s="114" t="s">
        <v>10</v>
      </c>
      <c r="G222" s="114" t="s">
        <v>10</v>
      </c>
      <c r="H222" s="114" t="s">
        <v>167</v>
      </c>
      <c r="I222" s="115">
        <f t="shared" si="4"/>
        <v>77212653.977065504</v>
      </c>
      <c r="J222" s="115">
        <f t="shared" si="8"/>
        <v>5981099.9818544723</v>
      </c>
      <c r="K222" s="115">
        <f t="shared" si="7"/>
        <v>5502800.2177463248</v>
      </c>
      <c r="L222" s="115">
        <f t="shared" si="7"/>
        <v>5806950.4627109431</v>
      </c>
      <c r="M222" s="115">
        <f t="shared" si="7"/>
        <v>6679700.4173471248</v>
      </c>
      <c r="N222" s="115">
        <f t="shared" si="7"/>
        <v>7459900.0181455277</v>
      </c>
      <c r="O222" s="115">
        <f t="shared" si="7"/>
        <v>6717500.272182907</v>
      </c>
      <c r="P222" s="115">
        <f t="shared" si="7"/>
        <v>6435449.8676014375</v>
      </c>
      <c r="Q222" s="115">
        <f t="shared" si="7"/>
        <v>6593900.9282419104</v>
      </c>
      <c r="R222" s="115">
        <f t="shared" si="7"/>
        <v>6660550.9713228494</v>
      </c>
      <c r="S222" s="115">
        <f t="shared" si="7"/>
        <v>6835050.8788159098</v>
      </c>
      <c r="T222" s="115">
        <f t="shared" si="7"/>
        <v>6671899.8759172084</v>
      </c>
      <c r="U222" s="115">
        <f t="shared" si="7"/>
        <v>5867850.0851788763</v>
      </c>
    </row>
    <row r="223" spans="2:21" ht="15.75">
      <c r="B223" s="113" t="s">
        <v>131</v>
      </c>
      <c r="C223" s="114" t="s">
        <v>85</v>
      </c>
      <c r="D223" s="114" t="s">
        <v>87</v>
      </c>
      <c r="E223" s="114" t="s">
        <v>22</v>
      </c>
      <c r="F223" s="114" t="s">
        <v>10</v>
      </c>
      <c r="G223" s="114" t="s">
        <v>10</v>
      </c>
      <c r="H223" s="114" t="s">
        <v>168</v>
      </c>
      <c r="I223" s="115">
        <f t="shared" si="4"/>
        <v>121576649.19191363</v>
      </c>
      <c r="J223" s="115">
        <f t="shared" si="8"/>
        <v>11942100.043687198</v>
      </c>
      <c r="K223" s="115">
        <f t="shared" si="7"/>
        <v>10897600.480559196</v>
      </c>
      <c r="L223" s="115">
        <f t="shared" si="7"/>
        <v>11450200.0873744</v>
      </c>
      <c r="M223" s="115">
        <f t="shared" si="7"/>
        <v>10292150.065530799</v>
      </c>
      <c r="N223" s="115">
        <f t="shared" si="7"/>
        <v>10471200.305810399</v>
      </c>
      <c r="O223" s="115">
        <f t="shared" si="7"/>
        <v>9436850.1529051978</v>
      </c>
      <c r="P223" s="115">
        <f t="shared" si="7"/>
        <v>8911049.9205385335</v>
      </c>
      <c r="Q223" s="115">
        <f t="shared" si="7"/>
        <v>9327799.6660547331</v>
      </c>
      <c r="R223" s="115">
        <f t="shared" si="7"/>
        <v>9346349.7316636853</v>
      </c>
      <c r="S223" s="115">
        <f t="shared" si="7"/>
        <v>9608300.0894454382</v>
      </c>
      <c r="T223" s="115">
        <f t="shared" si="7"/>
        <v>9325749.4086626694</v>
      </c>
      <c r="U223" s="115">
        <f t="shared" si="7"/>
        <v>10567299.239681387</v>
      </c>
    </row>
    <row r="224" spans="2:21" ht="15.75">
      <c r="B224" s="113" t="s">
        <v>131</v>
      </c>
      <c r="C224" s="114" t="s">
        <v>85</v>
      </c>
      <c r="D224" s="114" t="s">
        <v>87</v>
      </c>
      <c r="E224" s="114" t="s">
        <v>23</v>
      </c>
      <c r="F224" s="114" t="s">
        <v>10</v>
      </c>
      <c r="G224" s="114" t="s">
        <v>10</v>
      </c>
      <c r="H224" s="114" t="s">
        <v>167</v>
      </c>
      <c r="I224" s="115">
        <f t="shared" si="4"/>
        <v>167400.11911145085</v>
      </c>
      <c r="J224" s="115">
        <f t="shared" si="8"/>
        <v>8999.9999999999982</v>
      </c>
      <c r="K224" s="115">
        <f t="shared" si="7"/>
        <v>8999.9999999999982</v>
      </c>
      <c r="L224" s="115">
        <f t="shared" si="7"/>
        <v>8999.9999999999982</v>
      </c>
      <c r="M224" s="115">
        <f t="shared" si="7"/>
        <v>10800.036690515502</v>
      </c>
      <c r="N224" s="115">
        <f t="shared" si="7"/>
        <v>14399.926618968997</v>
      </c>
      <c r="O224" s="115">
        <f t="shared" si="7"/>
        <v>17999.999999999996</v>
      </c>
      <c r="P224" s="115">
        <f t="shared" si="7"/>
        <v>19800.036690515499</v>
      </c>
      <c r="Q224" s="115">
        <f t="shared" si="7"/>
        <v>18000.142128554435</v>
      </c>
      <c r="R224" s="115">
        <f t="shared" si="7"/>
        <v>18000</v>
      </c>
      <c r="S224" s="115">
        <f t="shared" si="7"/>
        <v>14400</v>
      </c>
      <c r="T224" s="115">
        <f t="shared" si="7"/>
        <v>14400.008247551727</v>
      </c>
      <c r="U224" s="115">
        <f t="shared" si="7"/>
        <v>12599.968735344693</v>
      </c>
    </row>
    <row r="225" spans="2:21" ht="15.75">
      <c r="B225" s="113" t="s">
        <v>131</v>
      </c>
      <c r="C225" s="114" t="s">
        <v>85</v>
      </c>
      <c r="D225" s="114" t="s">
        <v>87</v>
      </c>
      <c r="E225" s="114" t="s">
        <v>23</v>
      </c>
      <c r="F225" s="114" t="s">
        <v>10</v>
      </c>
      <c r="G225" s="114" t="s">
        <v>10</v>
      </c>
      <c r="H225" s="114" t="s">
        <v>168</v>
      </c>
      <c r="I225" s="115">
        <f t="shared" si="4"/>
        <v>266399.6814608078</v>
      </c>
      <c r="J225" s="115">
        <f t="shared" si="8"/>
        <v>19799.911465250112</v>
      </c>
      <c r="K225" s="115">
        <f t="shared" si="7"/>
        <v>18000</v>
      </c>
      <c r="L225" s="115">
        <f t="shared" si="7"/>
        <v>19799.911465250112</v>
      </c>
      <c r="M225" s="115">
        <f t="shared" si="7"/>
        <v>21600.044267374946</v>
      </c>
      <c r="N225" s="115">
        <f t="shared" si="7"/>
        <v>19799.911465250112</v>
      </c>
      <c r="O225" s="115">
        <f t="shared" si="7"/>
        <v>25200.088534749888</v>
      </c>
      <c r="P225" s="115">
        <f t="shared" si="7"/>
        <v>28799.911465250112</v>
      </c>
      <c r="Q225" s="115">
        <f t="shared" si="7"/>
        <v>25199.921779588607</v>
      </c>
      <c r="R225" s="115">
        <f t="shared" si="7"/>
        <v>25199.909338168629</v>
      </c>
      <c r="S225" s="115">
        <f t="shared" si="7"/>
        <v>21599.954669084316</v>
      </c>
      <c r="T225" s="115">
        <f t="shared" si="7"/>
        <v>21600.153614062008</v>
      </c>
      <c r="U225" s="115">
        <f t="shared" si="7"/>
        <v>19799.963396778916</v>
      </c>
    </row>
    <row r="226" spans="2:21" ht="15.75">
      <c r="B226" s="113" t="s">
        <v>131</v>
      </c>
      <c r="C226" s="114" t="s">
        <v>89</v>
      </c>
      <c r="D226" s="114" t="s">
        <v>87</v>
      </c>
      <c r="E226" s="114" t="s">
        <v>23</v>
      </c>
      <c r="F226" s="114" t="s">
        <v>10</v>
      </c>
      <c r="G226" s="114" t="s">
        <v>10</v>
      </c>
      <c r="H226" s="114" t="s">
        <v>167</v>
      </c>
      <c r="I226" s="115">
        <f t="shared" si="4"/>
        <v>210164400.0636223</v>
      </c>
      <c r="J226" s="115">
        <f t="shared" si="8"/>
        <v>15346799.925691992</v>
      </c>
      <c r="K226" s="115">
        <f t="shared" si="7"/>
        <v>15350399.962845996</v>
      </c>
      <c r="L226" s="115">
        <f t="shared" si="7"/>
        <v>15530399.962845996</v>
      </c>
      <c r="M226" s="115">
        <f t="shared" si="7"/>
        <v>14734799.925691994</v>
      </c>
      <c r="N226" s="115">
        <f t="shared" si="7"/>
        <v>18835200.074308004</v>
      </c>
      <c r="O226" s="115">
        <f t="shared" si="7"/>
        <v>18417600.037154004</v>
      </c>
      <c r="P226" s="115">
        <f t="shared" si="7"/>
        <v>19529999.999999996</v>
      </c>
      <c r="Q226" s="115">
        <f t="shared" si="7"/>
        <v>19339200.074308004</v>
      </c>
      <c r="R226" s="115">
        <f t="shared" si="7"/>
        <v>17888399.9244713</v>
      </c>
      <c r="S226" s="115">
        <f t="shared" si="7"/>
        <v>17830800.037764352</v>
      </c>
      <c r="T226" s="115">
        <f t="shared" si="7"/>
        <v>17859600.0755287</v>
      </c>
      <c r="U226" s="115">
        <f t="shared" si="7"/>
        <v>19501200.063011974</v>
      </c>
    </row>
    <row r="227" spans="2:21" ht="15.75">
      <c r="B227" s="113" t="s">
        <v>131</v>
      </c>
      <c r="C227" s="114" t="s">
        <v>89</v>
      </c>
      <c r="D227" s="114" t="s">
        <v>87</v>
      </c>
      <c r="E227" s="114" t="s">
        <v>23</v>
      </c>
      <c r="F227" s="114" t="s">
        <v>10</v>
      </c>
      <c r="G227" s="114" t="s">
        <v>10</v>
      </c>
      <c r="H227" s="114" t="s">
        <v>168</v>
      </c>
      <c r="I227" s="115">
        <f t="shared" si="4"/>
        <v>330066000</v>
      </c>
      <c r="J227" s="115">
        <f t="shared" si="8"/>
        <v>30672000</v>
      </c>
      <c r="K227" s="115">
        <f t="shared" si="7"/>
        <v>30376800.000000004</v>
      </c>
      <c r="L227" s="115">
        <f t="shared" si="7"/>
        <v>31071600</v>
      </c>
      <c r="M227" s="115">
        <f t="shared" si="7"/>
        <v>29523600</v>
      </c>
      <c r="N227" s="115">
        <f t="shared" si="7"/>
        <v>26348400.000000004</v>
      </c>
      <c r="O227" s="115">
        <f t="shared" si="7"/>
        <v>25696800.000000004</v>
      </c>
      <c r="P227" s="115">
        <f t="shared" si="7"/>
        <v>27352800.000000004</v>
      </c>
      <c r="Q227" s="115">
        <f t="shared" si="7"/>
        <v>26928000</v>
      </c>
      <c r="R227" s="115">
        <f t="shared" si="7"/>
        <v>25088399.954159979</v>
      </c>
      <c r="S227" s="115">
        <f t="shared" si="7"/>
        <v>25045200.091680039</v>
      </c>
      <c r="T227" s="115">
        <f t="shared" si="7"/>
        <v>24728399.954159983</v>
      </c>
      <c r="U227" s="115">
        <f t="shared" si="7"/>
        <v>27234000.000000004</v>
      </c>
    </row>
    <row r="228" spans="2:21" ht="15.75">
      <c r="B228" s="113" t="s">
        <v>131</v>
      </c>
      <c r="C228" s="114" t="s">
        <v>78</v>
      </c>
      <c r="D228" s="114" t="s">
        <v>68</v>
      </c>
      <c r="E228" s="114" t="s">
        <v>10</v>
      </c>
      <c r="F228" s="114" t="s">
        <v>10</v>
      </c>
      <c r="G228" s="114" t="s">
        <v>10</v>
      </c>
      <c r="H228" s="114" t="s">
        <v>166</v>
      </c>
      <c r="I228" s="115">
        <f t="shared" si="4"/>
        <v>877307.93333333358</v>
      </c>
      <c r="J228" s="115">
        <f t="shared" si="8"/>
        <v>73894.2</v>
      </c>
      <c r="K228" s="115">
        <f t="shared" si="7"/>
        <v>73699.06666666668</v>
      </c>
      <c r="L228" s="115">
        <f t="shared" si="7"/>
        <v>73716.7</v>
      </c>
      <c r="M228" s="115">
        <f t="shared" si="7"/>
        <v>73555.233333333337</v>
      </c>
      <c r="N228" s="115">
        <f t="shared" si="7"/>
        <v>73434.766666666663</v>
      </c>
      <c r="O228" s="115">
        <f t="shared" si="7"/>
        <v>73339.533333333326</v>
      </c>
      <c r="P228" s="115">
        <f t="shared" si="7"/>
        <v>73049.400000000038</v>
      </c>
      <c r="Q228" s="115">
        <f t="shared" si="7"/>
        <v>72374.766666666736</v>
      </c>
      <c r="R228" s="115">
        <f t="shared" si="7"/>
        <v>73170.233333333337</v>
      </c>
      <c r="S228" s="115">
        <f t="shared" si="7"/>
        <v>72954.3</v>
      </c>
      <c r="T228" s="115">
        <f t="shared" si="7"/>
        <v>71307.499999999985</v>
      </c>
      <c r="U228" s="115">
        <f t="shared" si="7"/>
        <v>72812.233333333337</v>
      </c>
    </row>
    <row r="229" spans="2:21" ht="15.75">
      <c r="B229" s="113" t="s">
        <v>131</v>
      </c>
      <c r="C229" s="114" t="s">
        <v>78</v>
      </c>
      <c r="D229" s="114" t="s">
        <v>84</v>
      </c>
      <c r="E229" s="114" t="s">
        <v>10</v>
      </c>
      <c r="F229" s="114" t="s">
        <v>10</v>
      </c>
      <c r="G229" s="114" t="s">
        <v>10</v>
      </c>
      <c r="H229" s="114" t="s">
        <v>166</v>
      </c>
      <c r="I229" s="115">
        <f t="shared" si="4"/>
        <v>1836975.6</v>
      </c>
      <c r="J229" s="115">
        <f t="shared" si="8"/>
        <v>153879.56666666665</v>
      </c>
      <c r="K229" s="115">
        <f t="shared" si="7"/>
        <v>153989.93333333332</v>
      </c>
      <c r="L229" s="115">
        <f t="shared" si="7"/>
        <v>153804.93333333335</v>
      </c>
      <c r="M229" s="115">
        <f t="shared" si="7"/>
        <v>153658.09999999998</v>
      </c>
      <c r="N229" s="115">
        <f t="shared" si="7"/>
        <v>153992.23333333328</v>
      </c>
      <c r="O229" s="115">
        <f t="shared" si="7"/>
        <v>153959.80000000002</v>
      </c>
      <c r="P229" s="115">
        <f t="shared" si="7"/>
        <v>152720.13333333342</v>
      </c>
      <c r="Q229" s="115">
        <f t="shared" si="7"/>
        <v>150383.4666666667</v>
      </c>
      <c r="R229" s="115">
        <f t="shared" si="7"/>
        <v>153277.23333333334</v>
      </c>
      <c r="S229" s="115">
        <f t="shared" si="7"/>
        <v>153439.39999999994</v>
      </c>
      <c r="T229" s="115">
        <f t="shared" si="7"/>
        <v>150855.2999999999</v>
      </c>
      <c r="U229" s="115">
        <f t="shared" si="7"/>
        <v>153015.5</v>
      </c>
    </row>
    <row r="230" spans="2:21" ht="15.75">
      <c r="B230" s="113" t="s">
        <v>131</v>
      </c>
      <c r="C230" s="114" t="s">
        <v>78</v>
      </c>
      <c r="D230" s="114" t="s">
        <v>87</v>
      </c>
      <c r="E230" s="114" t="s">
        <v>10</v>
      </c>
      <c r="F230" s="114" t="s">
        <v>10</v>
      </c>
      <c r="G230" s="114" t="s">
        <v>10</v>
      </c>
      <c r="H230" s="114" t="s">
        <v>166</v>
      </c>
      <c r="I230" s="115">
        <f t="shared" si="4"/>
        <v>121898.83333333334</v>
      </c>
      <c r="J230" s="115">
        <f t="shared" si="8"/>
        <v>10183</v>
      </c>
      <c r="K230" s="115">
        <f t="shared" si="7"/>
        <v>10183</v>
      </c>
      <c r="L230" s="115">
        <f t="shared" si="7"/>
        <v>10183</v>
      </c>
      <c r="M230" s="115">
        <f t="shared" si="7"/>
        <v>10183</v>
      </c>
      <c r="N230" s="115">
        <f t="shared" si="7"/>
        <v>10183</v>
      </c>
      <c r="O230" s="115">
        <f t="shared" si="7"/>
        <v>10190.6</v>
      </c>
      <c r="P230" s="115">
        <f t="shared" si="7"/>
        <v>10137.700000000001</v>
      </c>
      <c r="Q230" s="115">
        <f t="shared" si="7"/>
        <v>10017.433333333334</v>
      </c>
      <c r="R230" s="115">
        <f t="shared" si="7"/>
        <v>10183</v>
      </c>
      <c r="S230" s="115">
        <f t="shared" si="7"/>
        <v>10238.433333333332</v>
      </c>
      <c r="T230" s="115">
        <f t="shared" si="7"/>
        <v>10009.6</v>
      </c>
      <c r="U230" s="115">
        <f t="shared" si="7"/>
        <v>10207.066666666666</v>
      </c>
    </row>
    <row r="231" spans="2:21" ht="15.75">
      <c r="B231" s="113" t="s">
        <v>131</v>
      </c>
      <c r="C231" s="114" t="s">
        <v>94</v>
      </c>
      <c r="D231" s="114" t="s">
        <v>93</v>
      </c>
      <c r="E231" s="114" t="s">
        <v>10</v>
      </c>
      <c r="F231" s="114" t="s">
        <v>10</v>
      </c>
      <c r="G231" s="114" t="s">
        <v>10</v>
      </c>
      <c r="H231" s="114" t="s">
        <v>166</v>
      </c>
      <c r="I231" s="115">
        <f t="shared" si="4"/>
        <v>1959801.2666666666</v>
      </c>
      <c r="J231" s="115">
        <f t="shared" si="8"/>
        <v>163006.46666666667</v>
      </c>
      <c r="K231" s="115">
        <f t="shared" si="7"/>
        <v>163088.66666666666</v>
      </c>
      <c r="L231" s="115">
        <f t="shared" si="7"/>
        <v>162830.33333333331</v>
      </c>
      <c r="M231" s="115">
        <f t="shared" si="7"/>
        <v>162859.96666666665</v>
      </c>
      <c r="N231" s="115">
        <f t="shared" si="7"/>
        <v>163095.83333333334</v>
      </c>
      <c r="O231" s="115">
        <f t="shared" si="7"/>
        <v>164187.66666666669</v>
      </c>
      <c r="P231" s="115">
        <f t="shared" si="7"/>
        <v>162816.1333333333</v>
      </c>
      <c r="Q231" s="115">
        <f t="shared" si="7"/>
        <v>160283.76666666669</v>
      </c>
      <c r="R231" s="115">
        <f t="shared" si="7"/>
        <v>164197.9</v>
      </c>
      <c r="S231" s="115">
        <f t="shared" si="7"/>
        <v>164592.63333333333</v>
      </c>
      <c r="T231" s="115">
        <f t="shared" si="7"/>
        <v>164450.66666666666</v>
      </c>
      <c r="U231" s="115">
        <f t="shared" si="7"/>
        <v>164391.23333333334</v>
      </c>
    </row>
    <row r="232" spans="2:21" ht="15.75">
      <c r="B232" s="113" t="s">
        <v>131</v>
      </c>
      <c r="C232" s="114" t="s">
        <v>95</v>
      </c>
      <c r="D232" s="114" t="s">
        <v>93</v>
      </c>
      <c r="E232" s="114" t="s">
        <v>10</v>
      </c>
      <c r="F232" s="114" t="s">
        <v>10</v>
      </c>
      <c r="G232" s="114" t="s">
        <v>10</v>
      </c>
      <c r="H232" s="114" t="s">
        <v>166</v>
      </c>
      <c r="I232" s="115">
        <f t="shared" si="4"/>
        <v>2111889.0151406806</v>
      </c>
      <c r="J232" s="115">
        <f t="shared" si="8"/>
        <v>158363.61702127676</v>
      </c>
      <c r="K232" s="115">
        <f t="shared" si="7"/>
        <v>162842.12765957462</v>
      </c>
      <c r="L232" s="115">
        <f t="shared" si="7"/>
        <v>169489.7872340426</v>
      </c>
      <c r="M232" s="115">
        <f t="shared" si="7"/>
        <v>176370.21276595755</v>
      </c>
      <c r="N232" s="115">
        <f t="shared" si="7"/>
        <v>186075.53191489371</v>
      </c>
      <c r="O232" s="115">
        <f t="shared" si="7"/>
        <v>198288.72340425549</v>
      </c>
      <c r="P232" s="115">
        <f t="shared" si="7"/>
        <v>197496.10062028089</v>
      </c>
      <c r="Q232" s="115">
        <f t="shared" si="7"/>
        <v>187005.58371957624</v>
      </c>
      <c r="R232" s="115">
        <f t="shared" si="7"/>
        <v>178879.33634992465</v>
      </c>
      <c r="S232" s="115">
        <f t="shared" si="7"/>
        <v>171695.3320424766</v>
      </c>
      <c r="T232" s="115">
        <f t="shared" si="7"/>
        <v>164700.59671370871</v>
      </c>
      <c r="U232" s="115">
        <f t="shared" si="7"/>
        <v>160682.06569471274</v>
      </c>
    </row>
    <row r="233" spans="2:21" ht="15.75">
      <c r="B233" s="119" t="s">
        <v>131</v>
      </c>
      <c r="C233" s="120" t="s">
        <v>86</v>
      </c>
      <c r="D233" s="120" t="s">
        <v>84</v>
      </c>
      <c r="E233" s="120" t="s">
        <v>10</v>
      </c>
      <c r="F233" s="120" t="s">
        <v>10</v>
      </c>
      <c r="G233" s="120" t="s">
        <v>10</v>
      </c>
      <c r="H233" s="120" t="s">
        <v>166</v>
      </c>
      <c r="I233" s="121">
        <f>SUM(J233:V233)</f>
        <v>312414.5359818064</v>
      </c>
      <c r="J233" s="115">
        <f t="shared" si="8"/>
        <v>23048.088531187124</v>
      </c>
      <c r="K233" s="115">
        <f t="shared" si="8"/>
        <v>18517.303822937629</v>
      </c>
      <c r="L233" s="115">
        <f t="shared" si="8"/>
        <v>14981.891348088531</v>
      </c>
      <c r="M233" s="115">
        <f t="shared" si="8"/>
        <v>24668.008048289736</v>
      </c>
      <c r="N233" s="115">
        <f t="shared" si="8"/>
        <v>32598.189134808854</v>
      </c>
      <c r="O233" s="115">
        <f t="shared" si="8"/>
        <v>27807.042253521126</v>
      </c>
      <c r="P233" s="115">
        <f t="shared" si="8"/>
        <v>27808.113844752465</v>
      </c>
      <c r="Q233" s="115">
        <f t="shared" si="8"/>
        <v>34191.613541325234</v>
      </c>
      <c r="R233" s="115">
        <f t="shared" si="8"/>
        <v>38441.122635753505</v>
      </c>
      <c r="S233" s="115">
        <f t="shared" si="8"/>
        <v>30227.374415293882</v>
      </c>
      <c r="T233" s="115">
        <f t="shared" si="8"/>
        <v>23255.123302816024</v>
      </c>
      <c r="U233" s="115">
        <f t="shared" si="8"/>
        <v>16870.665103032334</v>
      </c>
    </row>
    <row r="234" spans="2:21" ht="15.75">
      <c r="B234" s="113"/>
      <c r="C234" s="115"/>
      <c r="D234" s="115"/>
      <c r="E234" s="115"/>
      <c r="F234" s="115"/>
      <c r="G234" s="115"/>
      <c r="H234" s="115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</row>
    <row r="235" spans="2:21" ht="15.75">
      <c r="B235" s="113" t="s">
        <v>131</v>
      </c>
      <c r="C235" s="115" t="s">
        <v>79</v>
      </c>
      <c r="D235" s="115" t="s">
        <v>68</v>
      </c>
      <c r="E235" s="115" t="s">
        <v>10</v>
      </c>
      <c r="F235" s="115" t="s">
        <v>10</v>
      </c>
      <c r="G235" s="115" t="s">
        <v>10</v>
      </c>
      <c r="H235" s="113" t="s">
        <v>170</v>
      </c>
      <c r="I235" s="115">
        <v>13848912.754029613</v>
      </c>
      <c r="J235" s="115">
        <f>SUMIFS(J$195:J$233,$C$195:$C$233,$C235,$D$195:$D$233,$D235,$E$195:$E$233,$E235)/SUMIFS($I$195:$I$233,$C$195:$C$233,$C235,$D$195:$D$233,$D235,$E$195:$E$233,$E235)*$I235</f>
        <v>1097453.2496810246</v>
      </c>
      <c r="K235" s="115">
        <f t="shared" ref="K235:U235" si="9">SUMIFS(K$195:K$233,$C$195:$C$233,$C235,$D$195:$D$233,$D235,$E$195:$E$233,$E235)/SUMIFS($I$195:$I$233,$C$195:$C$233,$C235,$D$195:$D$233,$D235,$E$195:$E$233,$E235)*$I235</f>
        <v>1194002.9420268666</v>
      </c>
      <c r="L235" s="115">
        <f t="shared" si="9"/>
        <v>914982.28217205743</v>
      </c>
      <c r="M235" s="115">
        <f t="shared" si="9"/>
        <v>805219.29171571182</v>
      </c>
      <c r="N235" s="115">
        <f t="shared" si="9"/>
        <v>1179626.8832673107</v>
      </c>
      <c r="O235" s="115">
        <f t="shared" si="9"/>
        <v>1535687.3091877999</v>
      </c>
      <c r="P235" s="115">
        <f t="shared" si="9"/>
        <v>1738709.5619809011</v>
      </c>
      <c r="Q235" s="115">
        <f t="shared" si="9"/>
        <v>1521458.7276402779</v>
      </c>
      <c r="R235" s="115">
        <f t="shared" si="9"/>
        <v>1321930.6598345567</v>
      </c>
      <c r="S235" s="115">
        <f t="shared" si="9"/>
        <v>841994.12530942063</v>
      </c>
      <c r="T235" s="115">
        <f t="shared" si="9"/>
        <v>885457.90191100817</v>
      </c>
      <c r="U235" s="115">
        <f t="shared" si="9"/>
        <v>812389.81930267799</v>
      </c>
    </row>
    <row r="236" spans="2:21" ht="15.75">
      <c r="B236" s="113" t="s">
        <v>131</v>
      </c>
      <c r="C236" s="115" t="s">
        <v>9</v>
      </c>
      <c r="D236" s="115" t="s">
        <v>68</v>
      </c>
      <c r="E236" s="115" t="s">
        <v>10</v>
      </c>
      <c r="F236" s="115" t="s">
        <v>10</v>
      </c>
      <c r="G236" s="115" t="s">
        <v>10</v>
      </c>
      <c r="H236" s="113" t="s">
        <v>170</v>
      </c>
      <c r="I236" s="115">
        <v>184961.56009356948</v>
      </c>
      <c r="J236" s="115">
        <f t="shared" ref="J236:U256" si="10">SUMIFS(J$195:J$233,$C$195:$C$233,$C236,$D$195:$D$233,$D236,$E$195:$E$233,$E236)/SUMIFS($I$195:$I$233,$C$195:$C$233,$C236,$D$195:$D$233,$D236,$E$195:$E$233,$E236)*$I236</f>
        <v>17559.326863185524</v>
      </c>
      <c r="K236" s="115">
        <f t="shared" si="10"/>
        <v>17440.028609005345</v>
      </c>
      <c r="L236" s="115">
        <f t="shared" si="10"/>
        <v>14605.706528976394</v>
      </c>
      <c r="M236" s="115">
        <f t="shared" si="10"/>
        <v>12244.387741529499</v>
      </c>
      <c r="N236" s="115">
        <f t="shared" si="10"/>
        <v>12499.76454095472</v>
      </c>
      <c r="O236" s="115">
        <f t="shared" si="10"/>
        <v>16426.627361274364</v>
      </c>
      <c r="P236" s="115">
        <f t="shared" si="10"/>
        <v>22323.754311654699</v>
      </c>
      <c r="Q236" s="115">
        <f t="shared" si="10"/>
        <v>19119.707859079092</v>
      </c>
      <c r="R236" s="115">
        <f t="shared" si="10"/>
        <v>15309.566810748254</v>
      </c>
      <c r="S236" s="115">
        <f t="shared" si="10"/>
        <v>12581.999036735697</v>
      </c>
      <c r="T236" s="115">
        <f t="shared" si="10"/>
        <v>12360.202154483843</v>
      </c>
      <c r="U236" s="115">
        <f t="shared" si="10"/>
        <v>12490.488275942047</v>
      </c>
    </row>
    <row r="237" spans="2:21" ht="15.75">
      <c r="B237" s="113" t="s">
        <v>131</v>
      </c>
      <c r="C237" s="115" t="s">
        <v>9</v>
      </c>
      <c r="D237" s="115" t="s">
        <v>84</v>
      </c>
      <c r="E237" s="115" t="s">
        <v>10</v>
      </c>
      <c r="F237" s="115" t="s">
        <v>10</v>
      </c>
      <c r="G237" s="115" t="s">
        <v>10</v>
      </c>
      <c r="H237" s="113" t="s">
        <v>170</v>
      </c>
      <c r="I237" s="115">
        <v>3360124.9887542012</v>
      </c>
      <c r="J237" s="115">
        <f t="shared" si="10"/>
        <v>313010.46352293831</v>
      </c>
      <c r="K237" s="115">
        <f t="shared" si="10"/>
        <v>338968.04821415647</v>
      </c>
      <c r="L237" s="115">
        <f t="shared" si="10"/>
        <v>288668.24549774767</v>
      </c>
      <c r="M237" s="115">
        <f t="shared" si="10"/>
        <v>254217.93842320945</v>
      </c>
      <c r="N237" s="115">
        <f t="shared" si="10"/>
        <v>258256.73216586877</v>
      </c>
      <c r="O237" s="115">
        <f t="shared" si="10"/>
        <v>298506.78385850211</v>
      </c>
      <c r="P237" s="115">
        <f t="shared" si="10"/>
        <v>320026.63068605197</v>
      </c>
      <c r="Q237" s="115">
        <f t="shared" si="10"/>
        <v>290804.33428254892</v>
      </c>
      <c r="R237" s="115">
        <f t="shared" si="10"/>
        <v>266231.81249917962</v>
      </c>
      <c r="S237" s="115">
        <f t="shared" si="10"/>
        <v>240397.5815010618</v>
      </c>
      <c r="T237" s="115">
        <f t="shared" si="10"/>
        <v>244805.55385833306</v>
      </c>
      <c r="U237" s="115">
        <f t="shared" si="10"/>
        <v>246230.86424460288</v>
      </c>
    </row>
    <row r="238" spans="2:21" ht="15.75">
      <c r="B238" s="113" t="s">
        <v>131</v>
      </c>
      <c r="C238" s="115" t="s">
        <v>9</v>
      </c>
      <c r="D238" s="115" t="s">
        <v>87</v>
      </c>
      <c r="E238" s="115" t="s">
        <v>10</v>
      </c>
      <c r="F238" s="115" t="s">
        <v>10</v>
      </c>
      <c r="G238" s="115" t="s">
        <v>10</v>
      </c>
      <c r="H238" s="113" t="s">
        <v>170</v>
      </c>
      <c r="I238" s="115">
        <v>110092.31605423642</v>
      </c>
      <c r="J238" s="115">
        <f t="shared" si="10"/>
        <v>9493.9600969727835</v>
      </c>
      <c r="K238" s="115">
        <f t="shared" si="10"/>
        <v>9752.1632884496412</v>
      </c>
      <c r="L238" s="115">
        <f t="shared" si="10"/>
        <v>9055.8189845389588</v>
      </c>
      <c r="M238" s="115">
        <f t="shared" si="10"/>
        <v>8419.5911975236231</v>
      </c>
      <c r="N238" s="115">
        <f t="shared" si="10"/>
        <v>8646.4228441895448</v>
      </c>
      <c r="O238" s="115">
        <f t="shared" si="10"/>
        <v>10389.852070408933</v>
      </c>
      <c r="P238" s="115">
        <f t="shared" si="10"/>
        <v>11514.229068840383</v>
      </c>
      <c r="Q238" s="115">
        <f t="shared" si="10"/>
        <v>10079.768406360157</v>
      </c>
      <c r="R238" s="115">
        <f t="shared" si="10"/>
        <v>8935.162506580069</v>
      </c>
      <c r="S238" s="115">
        <f t="shared" si="10"/>
        <v>8236.5470332819405</v>
      </c>
      <c r="T238" s="115">
        <f t="shared" si="10"/>
        <v>7839.3255164790562</v>
      </c>
      <c r="U238" s="115">
        <f t="shared" si="10"/>
        <v>7729.4750406113189</v>
      </c>
    </row>
    <row r="239" spans="2:21" ht="15.75">
      <c r="B239" s="113" t="s">
        <v>131</v>
      </c>
      <c r="C239" s="115" t="s">
        <v>21</v>
      </c>
      <c r="D239" s="115" t="s">
        <v>68</v>
      </c>
      <c r="E239" s="115" t="s">
        <v>22</v>
      </c>
      <c r="F239" s="115" t="s">
        <v>10</v>
      </c>
      <c r="G239" s="115" t="s">
        <v>10</v>
      </c>
      <c r="H239" s="113" t="s">
        <v>170</v>
      </c>
      <c r="I239" s="115">
        <v>19614.789810188311</v>
      </c>
      <c r="J239" s="115">
        <f t="shared" si="10"/>
        <v>1291.8992223640057</v>
      </c>
      <c r="K239" s="115">
        <f t="shared" si="10"/>
        <v>1243.7846668047291</v>
      </c>
      <c r="L239" s="115">
        <f t="shared" si="10"/>
        <v>1135.9134345711336</v>
      </c>
      <c r="M239" s="115">
        <f t="shared" si="10"/>
        <v>1010.5753225912734</v>
      </c>
      <c r="N239" s="115">
        <f t="shared" si="10"/>
        <v>1303.3726785898973</v>
      </c>
      <c r="O239" s="115">
        <f t="shared" si="10"/>
        <v>1833.3165890521182</v>
      </c>
      <c r="P239" s="115">
        <f t="shared" si="10"/>
        <v>2661.7066452050044</v>
      </c>
      <c r="Q239" s="115">
        <f t="shared" si="10"/>
        <v>2178.3365418700855</v>
      </c>
      <c r="R239" s="115">
        <f t="shared" si="10"/>
        <v>2119.0932013321003</v>
      </c>
      <c r="S239" s="115">
        <f t="shared" si="10"/>
        <v>1751.6416361038423</v>
      </c>
      <c r="T239" s="115">
        <f t="shared" si="10"/>
        <v>1655.7560296874881</v>
      </c>
      <c r="U239" s="115">
        <f t="shared" si="10"/>
        <v>1429.3938420166321</v>
      </c>
    </row>
    <row r="240" spans="2:21" ht="15.75">
      <c r="B240" s="113" t="s">
        <v>131</v>
      </c>
      <c r="C240" s="115" t="s">
        <v>21</v>
      </c>
      <c r="D240" s="115" t="s">
        <v>84</v>
      </c>
      <c r="E240" s="115" t="s">
        <v>22</v>
      </c>
      <c r="F240" s="115" t="s">
        <v>10</v>
      </c>
      <c r="G240" s="115" t="s">
        <v>10</v>
      </c>
      <c r="H240" s="113" t="s">
        <v>170</v>
      </c>
      <c r="I240" s="115">
        <v>5472573.8466537502</v>
      </c>
      <c r="J240" s="115">
        <f t="shared" si="10"/>
        <v>453400.45816554484</v>
      </c>
      <c r="K240" s="115">
        <f t="shared" si="10"/>
        <v>484053.21822240081</v>
      </c>
      <c r="L240" s="115">
        <f t="shared" si="10"/>
        <v>501078.18664600735</v>
      </c>
      <c r="M240" s="115">
        <f t="shared" si="10"/>
        <v>510260.78560722322</v>
      </c>
      <c r="N240" s="115">
        <f t="shared" si="10"/>
        <v>495512.70792052918</v>
      </c>
      <c r="O240" s="115">
        <f t="shared" si="10"/>
        <v>499364.98591914074</v>
      </c>
      <c r="P240" s="115">
        <f t="shared" si="10"/>
        <v>465483.58006424445</v>
      </c>
      <c r="Q240" s="115">
        <f t="shared" si="10"/>
        <v>434757.40795666934</v>
      </c>
      <c r="R240" s="115">
        <f t="shared" si="10"/>
        <v>419779.66622256231</v>
      </c>
      <c r="S240" s="115">
        <f t="shared" si="10"/>
        <v>392006.71212238906</v>
      </c>
      <c r="T240" s="115">
        <f t="shared" si="10"/>
        <v>402608.28171720589</v>
      </c>
      <c r="U240" s="115">
        <f t="shared" si="10"/>
        <v>414267.8560898322</v>
      </c>
    </row>
    <row r="241" spans="2:21" ht="15.75">
      <c r="B241" s="113" t="s">
        <v>131</v>
      </c>
      <c r="C241" s="115" t="s">
        <v>21</v>
      </c>
      <c r="D241" s="115" t="s">
        <v>84</v>
      </c>
      <c r="E241" s="115" t="s">
        <v>23</v>
      </c>
      <c r="F241" s="115" t="s">
        <v>10</v>
      </c>
      <c r="G241" s="115" t="s">
        <v>10</v>
      </c>
      <c r="H241" s="113" t="s">
        <v>170</v>
      </c>
      <c r="I241" s="115">
        <v>68088.107312671767</v>
      </c>
      <c r="J241" s="115">
        <f t="shared" si="10"/>
        <v>5683.6043843545312</v>
      </c>
      <c r="K241" s="115">
        <f t="shared" si="10"/>
        <v>6656.4431562336458</v>
      </c>
      <c r="L241" s="115">
        <f t="shared" si="10"/>
        <v>6482.5860112997671</v>
      </c>
      <c r="M241" s="115">
        <f t="shared" si="10"/>
        <v>5846.6369749177538</v>
      </c>
      <c r="N241" s="115">
        <f t="shared" si="10"/>
        <v>6189.7738208055907</v>
      </c>
      <c r="O241" s="115">
        <f t="shared" si="10"/>
        <v>6070.4408420788113</v>
      </c>
      <c r="P241" s="115">
        <f t="shared" si="10"/>
        <v>5857.2754193471128</v>
      </c>
      <c r="Q241" s="115">
        <f t="shared" si="10"/>
        <v>5438.5998132285458</v>
      </c>
      <c r="R241" s="115">
        <f t="shared" si="10"/>
        <v>4968.0451148254551</v>
      </c>
      <c r="S241" s="115">
        <f t="shared" si="10"/>
        <v>4640.7957161507484</v>
      </c>
      <c r="T241" s="115">
        <f t="shared" si="10"/>
        <v>5618.611109655516</v>
      </c>
      <c r="U241" s="115">
        <f t="shared" si="10"/>
        <v>4635.2949497742911</v>
      </c>
    </row>
    <row r="242" spans="2:21" ht="15.75">
      <c r="B242" s="113" t="s">
        <v>131</v>
      </c>
      <c r="C242" s="115" t="s">
        <v>21</v>
      </c>
      <c r="D242" s="115" t="s">
        <v>87</v>
      </c>
      <c r="E242" s="115" t="s">
        <v>22</v>
      </c>
      <c r="F242" s="115" t="s">
        <v>10</v>
      </c>
      <c r="G242" s="115" t="s">
        <v>10</v>
      </c>
      <c r="H242" s="113" t="s">
        <v>170</v>
      </c>
      <c r="I242" s="115">
        <v>636048.71381252212</v>
      </c>
      <c r="J242" s="115">
        <f t="shared" si="10"/>
        <v>54318.833713552245</v>
      </c>
      <c r="K242" s="115">
        <f t="shared" si="10"/>
        <v>55926.819288554616</v>
      </c>
      <c r="L242" s="115">
        <f t="shared" si="10"/>
        <v>57333.751714338316</v>
      </c>
      <c r="M242" s="115">
        <f t="shared" si="10"/>
        <v>65422.940874443746</v>
      </c>
      <c r="N242" s="115">
        <f t="shared" si="10"/>
        <v>55340.424405830512</v>
      </c>
      <c r="O242" s="115">
        <f t="shared" si="10"/>
        <v>54010.476268046463</v>
      </c>
      <c r="P242" s="115">
        <f t="shared" si="10"/>
        <v>47927.73278481586</v>
      </c>
      <c r="Q242" s="115">
        <f t="shared" si="10"/>
        <v>49054.267763200864</v>
      </c>
      <c r="R242" s="115">
        <f t="shared" si="10"/>
        <v>51087.274995099709</v>
      </c>
      <c r="S242" s="115">
        <f t="shared" si="10"/>
        <v>49721.746162087322</v>
      </c>
      <c r="T242" s="115">
        <f t="shared" si="10"/>
        <v>48489.470769962529</v>
      </c>
      <c r="U242" s="115">
        <f t="shared" si="10"/>
        <v>47414.97507258987</v>
      </c>
    </row>
    <row r="243" spans="2:21" ht="15.75">
      <c r="B243" s="113" t="s">
        <v>131</v>
      </c>
      <c r="C243" s="115" t="s">
        <v>21</v>
      </c>
      <c r="D243" s="115" t="s">
        <v>87</v>
      </c>
      <c r="E243" s="115" t="s">
        <v>23</v>
      </c>
      <c r="F243" s="115" t="s">
        <v>10</v>
      </c>
      <c r="G243" s="115" t="s">
        <v>10</v>
      </c>
      <c r="H243" s="113" t="s">
        <v>170</v>
      </c>
      <c r="I243" s="115">
        <v>1285.9175998965197</v>
      </c>
      <c r="J243" s="115">
        <f t="shared" si="10"/>
        <v>0</v>
      </c>
      <c r="K243" s="115">
        <f t="shared" si="10"/>
        <v>0</v>
      </c>
      <c r="L243" s="115">
        <f t="shared" si="10"/>
        <v>69.982210517205701</v>
      </c>
      <c r="M243" s="115">
        <f t="shared" si="10"/>
        <v>122.46795611724237</v>
      </c>
      <c r="N243" s="115">
        <f t="shared" si="10"/>
        <v>148.71143710917241</v>
      </c>
      <c r="O243" s="115">
        <f t="shared" si="10"/>
        <v>148.71143710917241</v>
      </c>
      <c r="P243" s="115">
        <f t="shared" si="10"/>
        <v>157.45966956775695</v>
      </c>
      <c r="Q243" s="115">
        <f t="shared" si="10"/>
        <v>157.45946094438827</v>
      </c>
      <c r="R243" s="115">
        <f t="shared" si="10"/>
        <v>131.21618857582686</v>
      </c>
      <c r="S243" s="115">
        <f t="shared" si="10"/>
        <v>122.46794701969209</v>
      </c>
      <c r="T243" s="115">
        <f t="shared" si="10"/>
        <v>104.97285026529094</v>
      </c>
      <c r="U243" s="115">
        <f t="shared" si="10"/>
        <v>122.46844267077174</v>
      </c>
    </row>
    <row r="244" spans="2:21" ht="15.75">
      <c r="B244" s="113" t="s">
        <v>131</v>
      </c>
      <c r="C244" s="115" t="s">
        <v>24</v>
      </c>
      <c r="D244" s="115" t="s">
        <v>90</v>
      </c>
      <c r="E244" s="115" t="s">
        <v>10</v>
      </c>
      <c r="F244" s="115" t="s">
        <v>10</v>
      </c>
      <c r="G244" s="115" t="s">
        <v>10</v>
      </c>
      <c r="H244" s="113" t="s">
        <v>170</v>
      </c>
      <c r="I244" s="115">
        <v>-10577000</v>
      </c>
      <c r="J244" s="115">
        <f t="shared" si="10"/>
        <v>-2138587.0723327408</v>
      </c>
      <c r="K244" s="115">
        <f t="shared" si="10"/>
        <v>-2317657.8605625867</v>
      </c>
      <c r="L244" s="115">
        <f t="shared" si="10"/>
        <v>-1814860.6242712559</v>
      </c>
      <c r="M244" s="115">
        <f t="shared" si="10"/>
        <v>-1025167.4797885468</v>
      </c>
      <c r="N244" s="115">
        <f t="shared" si="10"/>
        <v>-298302.32195957541</v>
      </c>
      <c r="O244" s="115">
        <f t="shared" si="10"/>
        <v>-55025.733424417704</v>
      </c>
      <c r="P244" s="115">
        <f t="shared" si="10"/>
        <v>-35731.713420962791</v>
      </c>
      <c r="Q244" s="115">
        <f t="shared" si="10"/>
        <v>-34476.301349543515</v>
      </c>
      <c r="R244" s="115">
        <f t="shared" si="10"/>
        <v>-163271.18093209091</v>
      </c>
      <c r="S244" s="115">
        <f t="shared" si="10"/>
        <v>-604972.89458734391</v>
      </c>
      <c r="T244" s="115">
        <f t="shared" si="10"/>
        <v>-896660.25611474877</v>
      </c>
      <c r="U244" s="115">
        <f t="shared" si="10"/>
        <v>-1192286.5612561868</v>
      </c>
    </row>
    <row r="245" spans="2:21" ht="15.75">
      <c r="B245" s="113" t="s">
        <v>131</v>
      </c>
      <c r="C245" s="115" t="s">
        <v>88</v>
      </c>
      <c r="D245" s="115" t="s">
        <v>87</v>
      </c>
      <c r="E245" s="115" t="s">
        <v>22</v>
      </c>
      <c r="F245" s="115" t="s">
        <v>10</v>
      </c>
      <c r="G245" s="115" t="s">
        <v>10</v>
      </c>
      <c r="H245" s="113" t="s">
        <v>170</v>
      </c>
      <c r="I245" s="115">
        <v>12224.974902314538</v>
      </c>
      <c r="J245" s="115">
        <f t="shared" si="10"/>
        <v>896.64395526815031</v>
      </c>
      <c r="K245" s="115">
        <f t="shared" si="10"/>
        <v>1261.1333679787806</v>
      </c>
      <c r="L245" s="115">
        <f t="shared" si="10"/>
        <v>1239.2640032161428</v>
      </c>
      <c r="M245" s="115">
        <f t="shared" si="10"/>
        <v>867.48480225129993</v>
      </c>
      <c r="N245" s="115">
        <f t="shared" si="10"/>
        <v>998.70099082712682</v>
      </c>
      <c r="O245" s="115">
        <f t="shared" si="10"/>
        <v>962.25204955606387</v>
      </c>
      <c r="P245" s="115">
        <f t="shared" si="10"/>
        <v>2711.8012305670891</v>
      </c>
      <c r="Q245" s="115">
        <f t="shared" si="10"/>
        <v>736.26861367547315</v>
      </c>
      <c r="R245" s="115">
        <f t="shared" si="10"/>
        <v>743.55840192968572</v>
      </c>
      <c r="S245" s="115">
        <f t="shared" si="10"/>
        <v>517.574966049095</v>
      </c>
      <c r="T245" s="115">
        <f t="shared" si="10"/>
        <v>619.63200160807128</v>
      </c>
      <c r="U245" s="115">
        <f t="shared" si="10"/>
        <v>670.66051938755959</v>
      </c>
    </row>
    <row r="246" spans="2:21" ht="15.75">
      <c r="B246" s="113" t="s">
        <v>131</v>
      </c>
      <c r="C246" s="115" t="s">
        <v>85</v>
      </c>
      <c r="D246" s="115" t="s">
        <v>84</v>
      </c>
      <c r="E246" s="115" t="s">
        <v>22</v>
      </c>
      <c r="F246" s="115" t="s">
        <v>10</v>
      </c>
      <c r="G246" s="115" t="s">
        <v>10</v>
      </c>
      <c r="H246" s="113" t="s">
        <v>170</v>
      </c>
      <c r="I246" s="115">
        <v>817331.87600806251</v>
      </c>
      <c r="J246" s="115">
        <f t="shared" si="10"/>
        <v>78748.42433159762</v>
      </c>
      <c r="K246" s="115">
        <f t="shared" si="10"/>
        <v>77149.844975506363</v>
      </c>
      <c r="L246" s="115">
        <f t="shared" si="10"/>
        <v>78225.400164137813</v>
      </c>
      <c r="M246" s="115">
        <f t="shared" si="10"/>
        <v>80827.035307682425</v>
      </c>
      <c r="N246" s="115">
        <f t="shared" si="10"/>
        <v>76939.007735727879</v>
      </c>
      <c r="O246" s="115">
        <f t="shared" si="10"/>
        <v>73934.898499362956</v>
      </c>
      <c r="P246" s="115">
        <f t="shared" si="10"/>
        <v>60764.47316193748</v>
      </c>
      <c r="Q246" s="115">
        <f t="shared" si="10"/>
        <v>59140.01277079487</v>
      </c>
      <c r="R246" s="115">
        <f t="shared" si="10"/>
        <v>58655.644950115297</v>
      </c>
      <c r="S246" s="115">
        <f t="shared" si="10"/>
        <v>55307.424059383899</v>
      </c>
      <c r="T246" s="115">
        <f t="shared" si="10"/>
        <v>56267.811699345824</v>
      </c>
      <c r="U246" s="115">
        <f t="shared" si="10"/>
        <v>61371.898352470125</v>
      </c>
    </row>
    <row r="247" spans="2:21" ht="15.75">
      <c r="B247" s="113" t="s">
        <v>131</v>
      </c>
      <c r="C247" s="115" t="s">
        <v>85</v>
      </c>
      <c r="D247" s="115" t="s">
        <v>84</v>
      </c>
      <c r="E247" s="115" t="s">
        <v>23</v>
      </c>
      <c r="F247" s="115" t="s">
        <v>10</v>
      </c>
      <c r="G247" s="115" t="s">
        <v>10</v>
      </c>
      <c r="H247" s="113" t="s">
        <v>170</v>
      </c>
      <c r="I247" s="115">
        <v>340647.4859614296</v>
      </c>
      <c r="J247" s="115">
        <f t="shared" si="10"/>
        <v>31950.712174856686</v>
      </c>
      <c r="K247" s="115">
        <f t="shared" si="10"/>
        <v>34278.110913397366</v>
      </c>
      <c r="L247" s="115">
        <f t="shared" si="10"/>
        <v>29724.744720590596</v>
      </c>
      <c r="M247" s="115">
        <f t="shared" si="10"/>
        <v>29582.996476033637</v>
      </c>
      <c r="N247" s="115">
        <f t="shared" si="10"/>
        <v>28195.443483094317</v>
      </c>
      <c r="O247" s="115">
        <f t="shared" si="10"/>
        <v>31161.097055337606</v>
      </c>
      <c r="P247" s="115">
        <f t="shared" si="10"/>
        <v>28017.004898880634</v>
      </c>
      <c r="Q247" s="115">
        <f t="shared" si="10"/>
        <v>27272.76645838613</v>
      </c>
      <c r="R247" s="115">
        <f t="shared" si="10"/>
        <v>25797.213226335283</v>
      </c>
      <c r="S247" s="115">
        <f t="shared" si="10"/>
        <v>24553.446974202063</v>
      </c>
      <c r="T247" s="115">
        <f t="shared" si="10"/>
        <v>24804.634104596815</v>
      </c>
      <c r="U247" s="115">
        <f t="shared" si="10"/>
        <v>25309.315475718464</v>
      </c>
    </row>
    <row r="248" spans="2:21" ht="15.75">
      <c r="B248" s="113" t="s">
        <v>131</v>
      </c>
      <c r="C248" s="115" t="s">
        <v>85</v>
      </c>
      <c r="D248" s="115" t="s">
        <v>87</v>
      </c>
      <c r="E248" s="115" t="s">
        <v>22</v>
      </c>
      <c r="F248" s="115" t="s">
        <v>10</v>
      </c>
      <c r="G248" s="115" t="s">
        <v>10</v>
      </c>
      <c r="H248" s="113" t="s">
        <v>170</v>
      </c>
      <c r="I248" s="115">
        <v>1449131.9273043326</v>
      </c>
      <c r="J248" s="115">
        <f t="shared" si="10"/>
        <v>130656.33302409672</v>
      </c>
      <c r="K248" s="115">
        <f t="shared" si="10"/>
        <v>119555.4483748878</v>
      </c>
      <c r="L248" s="115">
        <f t="shared" si="10"/>
        <v>125800.97338119072</v>
      </c>
      <c r="M248" s="115">
        <f t="shared" si="10"/>
        <v>123721.19630233601</v>
      </c>
      <c r="N248" s="115">
        <f t="shared" si="10"/>
        <v>130713.92452668175</v>
      </c>
      <c r="O248" s="115">
        <f t="shared" si="10"/>
        <v>117761.79398324166</v>
      </c>
      <c r="P248" s="115">
        <f t="shared" si="10"/>
        <v>111872.73389885898</v>
      </c>
      <c r="Q248" s="115">
        <f t="shared" si="10"/>
        <v>116065.82597939351</v>
      </c>
      <c r="R248" s="115">
        <f t="shared" si="10"/>
        <v>116686.91673097873</v>
      </c>
      <c r="S248" s="115">
        <f t="shared" si="10"/>
        <v>119868.54674832703</v>
      </c>
      <c r="T248" s="115">
        <f t="shared" si="10"/>
        <v>116619.47584974307</v>
      </c>
      <c r="U248" s="115">
        <f t="shared" si="10"/>
        <v>119808.75850459657</v>
      </c>
    </row>
    <row r="249" spans="2:21" ht="15.75">
      <c r="B249" s="113" t="s">
        <v>131</v>
      </c>
      <c r="C249" s="115" t="s">
        <v>85</v>
      </c>
      <c r="D249" s="115" t="s">
        <v>87</v>
      </c>
      <c r="E249" s="115" t="s">
        <v>23</v>
      </c>
      <c r="F249" s="115" t="s">
        <v>10</v>
      </c>
      <c r="G249" s="115" t="s">
        <v>10</v>
      </c>
      <c r="H249" s="113" t="s">
        <v>170</v>
      </c>
      <c r="I249" s="115">
        <v>3162.3086908914211</v>
      </c>
      <c r="J249" s="115">
        <f t="shared" si="10"/>
        <v>209.94525632174316</v>
      </c>
      <c r="K249" s="115">
        <f t="shared" si="10"/>
        <v>196.82428286374031</v>
      </c>
      <c r="L249" s="115">
        <f t="shared" si="10"/>
        <v>209.94525632174316</v>
      </c>
      <c r="M249" s="115">
        <f t="shared" si="10"/>
        <v>236.18972960236724</v>
      </c>
      <c r="N249" s="115">
        <f t="shared" si="10"/>
        <v>249.30957796231334</v>
      </c>
      <c r="O249" s="115">
        <f t="shared" si="10"/>
        <v>314.91949798156429</v>
      </c>
      <c r="P249" s="115">
        <f t="shared" si="10"/>
        <v>354.28333122124161</v>
      </c>
      <c r="Q249" s="115">
        <f t="shared" si="10"/>
        <v>314.91931845881498</v>
      </c>
      <c r="R249" s="115">
        <f t="shared" si="10"/>
        <v>314.91819167643104</v>
      </c>
      <c r="S249" s="115">
        <f t="shared" si="10"/>
        <v>262.432046698877</v>
      </c>
      <c r="T249" s="115">
        <f t="shared" si="10"/>
        <v>262.43355708854432</v>
      </c>
      <c r="U249" s="115">
        <f t="shared" si="10"/>
        <v>236.18864469404019</v>
      </c>
    </row>
    <row r="250" spans="2:21" ht="15.75">
      <c r="B250" s="113" t="s">
        <v>131</v>
      </c>
      <c r="C250" s="115" t="s">
        <v>89</v>
      </c>
      <c r="D250" s="115" t="s">
        <v>87</v>
      </c>
      <c r="E250" s="115" t="s">
        <v>23</v>
      </c>
      <c r="F250" s="115" t="s">
        <v>10</v>
      </c>
      <c r="G250" s="115" t="s">
        <v>10</v>
      </c>
      <c r="H250" s="113" t="s">
        <v>170</v>
      </c>
      <c r="I250" s="115">
        <v>3938165.2249523695</v>
      </c>
      <c r="J250" s="115">
        <f t="shared" si="10"/>
        <v>335467.30717126938</v>
      </c>
      <c r="K250" s="115">
        <f t="shared" si="10"/>
        <v>333341.60518718575</v>
      </c>
      <c r="L250" s="115">
        <f t="shared" si="10"/>
        <v>339718.71195197094</v>
      </c>
      <c r="M250" s="115">
        <f t="shared" si="10"/>
        <v>322634.36392855347</v>
      </c>
      <c r="N250" s="115">
        <f t="shared" si="10"/>
        <v>329378.87710473029</v>
      </c>
      <c r="O250" s="115">
        <f t="shared" si="10"/>
        <v>321584.63523248129</v>
      </c>
      <c r="P250" s="115">
        <f t="shared" si="10"/>
        <v>341765.68476459867</v>
      </c>
      <c r="Q250" s="115">
        <f t="shared" si="10"/>
        <v>337278.09165699506</v>
      </c>
      <c r="R250" s="115">
        <f t="shared" si="10"/>
        <v>313291.77095889195</v>
      </c>
      <c r="S250" s="115">
        <f t="shared" si="10"/>
        <v>312556.9621312418</v>
      </c>
      <c r="T250" s="115">
        <f t="shared" si="10"/>
        <v>310457.50238683063</v>
      </c>
      <c r="U250" s="115">
        <f t="shared" si="10"/>
        <v>340689.71247762087</v>
      </c>
    </row>
    <row r="251" spans="2:21" ht="15.75">
      <c r="B251" s="113" t="s">
        <v>131</v>
      </c>
      <c r="C251" s="115" t="s">
        <v>78</v>
      </c>
      <c r="D251" s="115" t="s">
        <v>68</v>
      </c>
      <c r="E251" s="115" t="s">
        <v>10</v>
      </c>
      <c r="F251" s="115" t="s">
        <v>10</v>
      </c>
      <c r="G251" s="115" t="s">
        <v>10</v>
      </c>
      <c r="H251" s="113" t="s">
        <v>170</v>
      </c>
      <c r="I251" s="115">
        <v>7510.896066627859</v>
      </c>
      <c r="J251" s="115">
        <f t="shared" si="10"/>
        <v>632.63038556809147</v>
      </c>
      <c r="K251" s="115">
        <f t="shared" si="10"/>
        <v>630.95979063772018</v>
      </c>
      <c r="L251" s="115">
        <f t="shared" si="10"/>
        <v>631.11075488749225</v>
      </c>
      <c r="M251" s="115">
        <f t="shared" si="10"/>
        <v>629.72839037729091</v>
      </c>
      <c r="N251" s="115">
        <f t="shared" si="10"/>
        <v>628.69703915105879</v>
      </c>
      <c r="O251" s="115">
        <f t="shared" si="10"/>
        <v>627.88171805162733</v>
      </c>
      <c r="P251" s="115">
        <f t="shared" si="10"/>
        <v>625.39779965840034</v>
      </c>
      <c r="Q251" s="115">
        <f t="shared" si="10"/>
        <v>619.62206156550894</v>
      </c>
      <c r="R251" s="115">
        <f t="shared" si="10"/>
        <v>626.43229002782209</v>
      </c>
      <c r="S251" s="115">
        <f t="shared" si="10"/>
        <v>624.5836200655832</v>
      </c>
      <c r="T251" s="115">
        <f t="shared" si="10"/>
        <v>610.48487186946579</v>
      </c>
      <c r="U251" s="115">
        <f t="shared" si="10"/>
        <v>623.36734476779657</v>
      </c>
    </row>
    <row r="252" spans="2:21" ht="15.75">
      <c r="B252" s="113" t="s">
        <v>131</v>
      </c>
      <c r="C252" s="115" t="s">
        <v>78</v>
      </c>
      <c r="D252" s="115" t="s">
        <v>84</v>
      </c>
      <c r="E252" s="115" t="s">
        <v>10</v>
      </c>
      <c r="F252" s="115" t="s">
        <v>10</v>
      </c>
      <c r="G252" s="115" t="s">
        <v>10</v>
      </c>
      <c r="H252" s="113" t="s">
        <v>170</v>
      </c>
      <c r="I252" s="115">
        <v>12164.823195369338</v>
      </c>
      <c r="J252" s="115">
        <f t="shared" si="10"/>
        <v>1019.0215492682912</v>
      </c>
      <c r="K252" s="115">
        <f t="shared" si="10"/>
        <v>1019.7524196111865</v>
      </c>
      <c r="L252" s="115">
        <f t="shared" si="10"/>
        <v>1018.5273122710873</v>
      </c>
      <c r="M252" s="115">
        <f t="shared" si="10"/>
        <v>1017.5549523011524</v>
      </c>
      <c r="N252" s="115">
        <f t="shared" si="10"/>
        <v>1019.7676506754144</v>
      </c>
      <c r="O252" s="115">
        <f t="shared" si="10"/>
        <v>1019.5528705957904</v>
      </c>
      <c r="P252" s="115">
        <f t="shared" si="10"/>
        <v>1011.343547716819</v>
      </c>
      <c r="Q252" s="115">
        <f t="shared" si="10"/>
        <v>995.86966942114998</v>
      </c>
      <c r="R252" s="115">
        <f t="shared" si="10"/>
        <v>1015.032776360977</v>
      </c>
      <c r="S252" s="115">
        <f t="shared" si="10"/>
        <v>1016.1066767590995</v>
      </c>
      <c r="T252" s="115">
        <f t="shared" si="10"/>
        <v>998.99424498855558</v>
      </c>
      <c r="U252" s="115">
        <f t="shared" si="10"/>
        <v>1013.299525399813</v>
      </c>
    </row>
    <row r="253" spans="2:21" ht="15.75">
      <c r="B253" s="113" t="s">
        <v>131</v>
      </c>
      <c r="C253" s="115" t="s">
        <v>78</v>
      </c>
      <c r="D253" s="115" t="s">
        <v>87</v>
      </c>
      <c r="E253" s="115" t="s">
        <v>10</v>
      </c>
      <c r="F253" s="115" t="s">
        <v>10</v>
      </c>
      <c r="G253" s="115" t="s">
        <v>10</v>
      </c>
      <c r="H253" s="113" t="s">
        <v>170</v>
      </c>
      <c r="I253" s="115">
        <v>888.61668343555323</v>
      </c>
      <c r="J253" s="115">
        <f t="shared" si="10"/>
        <v>74.231913792646935</v>
      </c>
      <c r="K253" s="115">
        <f t="shared" si="10"/>
        <v>74.231913792646935</v>
      </c>
      <c r="L253" s="115">
        <f t="shared" si="10"/>
        <v>74.231913792646935</v>
      </c>
      <c r="M253" s="115">
        <f t="shared" si="10"/>
        <v>74.231913792646935</v>
      </c>
      <c r="N253" s="115">
        <f t="shared" si="10"/>
        <v>74.231913792646935</v>
      </c>
      <c r="O253" s="115">
        <f t="shared" si="10"/>
        <v>74.287316183378962</v>
      </c>
      <c r="P253" s="115">
        <f t="shared" si="10"/>
        <v>73.901686384731121</v>
      </c>
      <c r="Q253" s="115">
        <f t="shared" si="10"/>
        <v>73.024967850691141</v>
      </c>
      <c r="R253" s="115">
        <f t="shared" si="10"/>
        <v>74.231913792646935</v>
      </c>
      <c r="S253" s="115">
        <f t="shared" si="10"/>
        <v>74.636011054872128</v>
      </c>
      <c r="T253" s="115">
        <f t="shared" si="10"/>
        <v>72.967864509366478</v>
      </c>
      <c r="U253" s="115">
        <f t="shared" si="10"/>
        <v>74.407354696631657</v>
      </c>
    </row>
    <row r="254" spans="2:21" ht="15.75">
      <c r="B254" s="113" t="s">
        <v>131</v>
      </c>
      <c r="C254" s="115" t="s">
        <v>94</v>
      </c>
      <c r="D254" s="115" t="s">
        <v>93</v>
      </c>
      <c r="E254" s="115" t="s">
        <v>10</v>
      </c>
      <c r="F254" s="115" t="s">
        <v>10</v>
      </c>
      <c r="G254" s="115" t="s">
        <v>10</v>
      </c>
      <c r="H254" s="113" t="s">
        <v>170</v>
      </c>
      <c r="I254" s="115">
        <v>-139583.88973560554</v>
      </c>
      <c r="J254" s="115">
        <f t="shared" si="10"/>
        <v>-11609.889766063012</v>
      </c>
      <c r="K254" s="115">
        <f t="shared" si="10"/>
        <v>-11615.744337101116</v>
      </c>
      <c r="L254" s="115">
        <f t="shared" si="10"/>
        <v>-11597.344935014617</v>
      </c>
      <c r="M254" s="115">
        <f t="shared" si="10"/>
        <v>-11599.455524492665</v>
      </c>
      <c r="N254" s="115">
        <f t="shared" si="10"/>
        <v>-11616.254772126742</v>
      </c>
      <c r="O254" s="115">
        <f t="shared" si="10"/>
        <v>-11694.018954751684</v>
      </c>
      <c r="P254" s="115">
        <f t="shared" si="10"/>
        <v>-11596.333561428955</v>
      </c>
      <c r="Q254" s="115">
        <f t="shared" si="10"/>
        <v>-11415.969564536899</v>
      </c>
      <c r="R254" s="115">
        <f t="shared" si="10"/>
        <v>-11694.747808485949</v>
      </c>
      <c r="S254" s="115">
        <f t="shared" si="10"/>
        <v>-11722.862094874119</v>
      </c>
      <c r="T254" s="115">
        <f t="shared" si="10"/>
        <v>-11712.750733133938</v>
      </c>
      <c r="U254" s="115">
        <f t="shared" si="10"/>
        <v>-11708.517683595846</v>
      </c>
    </row>
    <row r="255" spans="2:21" ht="15.75">
      <c r="B255" s="113" t="s">
        <v>131</v>
      </c>
      <c r="C255" s="113" t="s">
        <v>95</v>
      </c>
      <c r="D255" s="115" t="s">
        <v>93</v>
      </c>
      <c r="E255" s="115" t="s">
        <v>10</v>
      </c>
      <c r="F255" s="115" t="s">
        <v>10</v>
      </c>
      <c r="G255" s="115" t="s">
        <v>10</v>
      </c>
      <c r="H255" s="113" t="s">
        <v>170</v>
      </c>
      <c r="I255" s="115">
        <v>-150416.11026439449</v>
      </c>
      <c r="J255" s="115">
        <f t="shared" si="10"/>
        <v>-11279.20980173001</v>
      </c>
      <c r="K255" s="115">
        <f t="shared" si="10"/>
        <v>-11598.184968114689</v>
      </c>
      <c r="L255" s="115">
        <f t="shared" si="10"/>
        <v>-12071.654496288131</v>
      </c>
      <c r="M255" s="115">
        <f t="shared" si="10"/>
        <v>-12561.702428757508</v>
      </c>
      <c r="N255" s="115">
        <f t="shared" si="10"/>
        <v>-13252.949149012018</v>
      </c>
      <c r="O255" s="115">
        <f t="shared" si="10"/>
        <v>-14122.81529471079</v>
      </c>
      <c r="P255" s="115">
        <f t="shared" si="10"/>
        <v>-14066.36193223878</v>
      </c>
      <c r="Q255" s="115">
        <f t="shared" si="10"/>
        <v>-13319.190686233806</v>
      </c>
      <c r="R255" s="115">
        <f t="shared" si="10"/>
        <v>-12740.410972136075</v>
      </c>
      <c r="S255" s="115">
        <f t="shared" si="10"/>
        <v>-12228.741099192013</v>
      </c>
      <c r="T255" s="115">
        <f t="shared" si="10"/>
        <v>-11730.551623826936</v>
      </c>
      <c r="U255" s="115">
        <f t="shared" si="10"/>
        <v>-11444.33781215373</v>
      </c>
    </row>
    <row r="256" spans="2:21" ht="15.75">
      <c r="B256" s="113" t="s">
        <v>131</v>
      </c>
      <c r="C256" s="115" t="s">
        <v>86</v>
      </c>
      <c r="D256" s="115" t="s">
        <v>84</v>
      </c>
      <c r="E256" s="115" t="s">
        <v>10</v>
      </c>
      <c r="F256" s="115" t="s">
        <v>10</v>
      </c>
      <c r="G256" s="115" t="s">
        <v>10</v>
      </c>
      <c r="H256" s="113" t="s">
        <v>170</v>
      </c>
      <c r="I256" s="115">
        <v>2068.8721145136751</v>
      </c>
      <c r="J256" s="115">
        <f t="shared" si="10"/>
        <v>152.62909424224858</v>
      </c>
      <c r="K256" s="115">
        <f t="shared" si="10"/>
        <v>122.62532341799911</v>
      </c>
      <c r="L256" s="115">
        <f t="shared" si="10"/>
        <v>99.213108427640819</v>
      </c>
      <c r="M256" s="115">
        <f t="shared" si="10"/>
        <v>163.35652824642443</v>
      </c>
      <c r="N256" s="115">
        <f t="shared" si="10"/>
        <v>215.87178801621505</v>
      </c>
      <c r="O256" s="115">
        <f t="shared" si="10"/>
        <v>184.14384633102861</v>
      </c>
      <c r="P256" s="115">
        <f t="shared" si="10"/>
        <v>184.15094262445075</v>
      </c>
      <c r="Q256" s="115">
        <f t="shared" si="10"/>
        <v>226.42376605035884</v>
      </c>
      <c r="R256" s="115">
        <f t="shared" si="10"/>
        <v>254.56487298767144</v>
      </c>
      <c r="S256" s="115">
        <f t="shared" si="10"/>
        <v>200.17177442219739</v>
      </c>
      <c r="T256" s="115">
        <f t="shared" si="10"/>
        <v>154.00012028753696</v>
      </c>
      <c r="U256" s="115">
        <f t="shared" si="10"/>
        <v>111.72094945990342</v>
      </c>
    </row>
    <row r="257" spans="2:21" ht="15.75">
      <c r="B257" s="126"/>
      <c r="C257" s="127"/>
      <c r="D257" s="127"/>
      <c r="E257" s="127"/>
      <c r="F257" s="127"/>
      <c r="G257" s="127"/>
      <c r="H257" s="126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</row>
    <row r="259" spans="2:21" ht="15.75">
      <c r="B259" s="108" t="s">
        <v>171</v>
      </c>
      <c r="C259" s="128" t="s">
        <v>79</v>
      </c>
      <c r="E259" s="129" t="s">
        <v>10</v>
      </c>
      <c r="J259" s="129">
        <f>IF($C259="Schedule 15,51,53,54",SUM(Units!J$228:J$233,Units!J$251:J$256),SUMIFS(J$195:J$256,$C$195:$C$256,$C259,$E$195:$E$256,$E259))</f>
        <v>129285146.6842245</v>
      </c>
      <c r="K259" s="129">
        <f>IF($C259="Schedule 15,51,53,54",SUM(Units!K$228:K$233,Units!K$251:K$256),SUMIFS(K$195:K$256,$C$195:$C$256,$C259,$E$195:$E$256,$E259))</f>
        <v>140659153.86027229</v>
      </c>
      <c r="L259" s="129">
        <f>IF($C259="Schedule 15,51,53,54",SUM(Units!L$228:L$233,Units!L$251:L$256),SUMIFS(L$195:L$256,$C$195:$C$256,$C259,$E$195:$E$256,$E259))</f>
        <v>107789209.78954051</v>
      </c>
      <c r="M259" s="129">
        <f>IF($C259="Schedule 15,51,53,54",SUM(Units!M$228:M$233,Units!M$251:M$256),SUMIFS(M$195:M$256,$C$195:$C$256,$C259,$E$195:$E$256,$E259))</f>
        <v>94858614.043642163</v>
      </c>
      <c r="N259" s="129">
        <f>IF($C259="Schedule 15,51,53,54",SUM(Units!N$228:N$233,Units!N$251:N$256),SUMIFS(N$195:N$256,$C$195:$C$256,$C259,$E$195:$E$256,$E259))</f>
        <v>138965586.62539425</v>
      </c>
      <c r="O259" s="129">
        <f>IF($C259="Schedule 15,51,53,54",SUM(Units!O$228:O$233,Units!O$251:O$256),SUMIFS(O$195:O$256,$C$195:$C$256,$C259,$E$195:$E$256,$E259))</f>
        <v>180911176.93364429</v>
      </c>
      <c r="P259" s="129">
        <f>IF($C259="Schedule 15,51,53,54",SUM(Units!P$228:P$233,Units!P$251:P$256),SUMIFS(P$195:P$256,$C$195:$C$256,$C259,$E$195:$E$256,$E259))</f>
        <v>204828151.74796712</v>
      </c>
      <c r="Q259" s="129">
        <f>IF($C259="Schedule 15,51,53,54",SUM(Units!Q$228:Q$233,Units!Q$251:Q$256),SUMIFS(Q$195:Q$256,$C$195:$C$256,$C259,$E$195:$E$256,$E259))</f>
        <v>179234983.20692793</v>
      </c>
      <c r="R259" s="129">
        <f>IF($C259="Schedule 15,51,53,54",SUM(Units!R$228:R$233,Units!R$251:R$256),SUMIFS(R$195:R$256,$C$195:$C$256,$C259,$E$195:$E$256,$E259))</f>
        <v>155729639.79354775</v>
      </c>
      <c r="S259" s="129">
        <f>IF($C259="Schedule 15,51,53,54",SUM(Units!S$228:S$233,Units!S$251:S$256),SUMIFS(S$195:S$256,$C$195:$C$256,$C259,$E$195:$E$256,$E259))</f>
        <v>99190862.143351629</v>
      </c>
      <c r="T259" s="129">
        <f>IF($C259="Schedule 15,51,53,54",SUM(Units!T$228:T$233,Units!T$251:T$256),SUMIFS(T$195:T$256,$C$195:$C$256,$C259,$E$195:$E$256,$E259))</f>
        <v>104311099.14207558</v>
      </c>
      <c r="U259" s="129">
        <f>IF($C259="Schedule 15,51,53,54",SUM(Units!U$228:U$233,Units!U$251:U$256),SUMIFS(U$195:U$256,$C$195:$C$256,$C259,$E$195:$E$256,$E259))</f>
        <v>95703335.867695853</v>
      </c>
    </row>
    <row r="260" spans="2:21" ht="15.75">
      <c r="B260" s="108" t="s">
        <v>171</v>
      </c>
      <c r="C260" s="128" t="s">
        <v>9</v>
      </c>
      <c r="E260" s="128" t="s">
        <v>10</v>
      </c>
      <c r="J260" s="129">
        <f>IF($C260="Schedule 15,51,53,54",SUM(Units!J$228:J$233,Units!J$251:J$256),SUMIFS(J$195:J$256,$C$195:$C$256,$C260,$E$195:$E$256,$E260))</f>
        <v>50960266.132125355</v>
      </c>
      <c r="K260" s="129">
        <f>IF($C260="Schedule 15,51,53,54",SUM(Units!K$228:K$233,Units!K$251:K$256),SUMIFS(K$195:K$256,$C$195:$C$256,$C260,$E$195:$E$256,$E260))</f>
        <v>54927629.43917831</v>
      </c>
      <c r="L260" s="129">
        <f>IF($C260="Schedule 15,51,53,54",SUM(Units!L$228:L$233,Units!L$251:L$256),SUMIFS(L$195:L$256,$C$195:$C$256,$C260,$E$195:$E$256,$E260))</f>
        <v>46851582.412494272</v>
      </c>
      <c r="M260" s="129">
        <f>IF($C260="Schedule 15,51,53,54",SUM(Units!M$228:M$233,Units!M$251:M$256),SUMIFS(M$195:M$256,$C$195:$C$256,$C260,$E$195:$E$256,$E260))</f>
        <v>41248801.263937339</v>
      </c>
      <c r="N260" s="129">
        <f>IF($C260="Schedule 15,51,53,54",SUM(Units!N$228:N$233,Units!N$251:N$256),SUMIFS(N$195:N$256,$C$195:$C$256,$C260,$E$195:$E$256,$E260))</f>
        <v>41924154.670058541</v>
      </c>
      <c r="O260" s="129">
        <f>IF($C260="Schedule 15,51,53,54",SUM(Units!O$228:O$233,Units!O$251:O$256),SUMIFS(O$195:O$256,$C$195:$C$256,$C260,$E$195:$E$256,$E260))</f>
        <v>48745958.157215051</v>
      </c>
      <c r="P260" s="129">
        <f>IF($C260="Schedule 15,51,53,54",SUM(Units!P$228:P$233,Units!P$251:P$256),SUMIFS(P$195:P$256,$C$195:$C$256,$C260,$E$195:$E$256,$E260))</f>
        <v>52867202.94012408</v>
      </c>
      <c r="Q260" s="129">
        <f>IF($C260="Schedule 15,51,53,54",SUM(Units!Q$228:Q$233,Units!Q$251:Q$256),SUMIFS(Q$195:Q$256,$C$195:$C$256,$C260,$E$195:$E$256,$E260))</f>
        <v>47849541.275854804</v>
      </c>
      <c r="R260" s="129">
        <f>IF($C260="Schedule 15,51,53,54",SUM(Units!R$228:R$233,Units!R$251:R$256),SUMIFS(R$195:R$256,$C$195:$C$256,$C260,$E$195:$E$256,$E260))</f>
        <v>43507329.54007826</v>
      </c>
      <c r="S260" s="129">
        <f>IF($C260="Schedule 15,51,53,54",SUM(Units!S$228:S$233,Units!S$251:S$256),SUMIFS(S$195:S$256,$C$195:$C$256,$C260,$E$195:$E$256,$E260))</f>
        <v>39162487.317504823</v>
      </c>
      <c r="T260" s="129">
        <f>IF($C260="Schedule 15,51,53,54",SUM(Units!T$228:T$233,Units!T$251:T$256),SUMIFS(T$195:T$256,$C$195:$C$256,$C260,$E$195:$E$256,$E260))</f>
        <v>39751514.681575239</v>
      </c>
      <c r="U260" s="129">
        <f>IF($C260="Schedule 15,51,53,54",SUM(Units!U$228:U$233,Units!U$251:U$256),SUMIFS(U$195:U$256,$C$195:$C$256,$C260,$E$195:$E$256,$E260))</f>
        <v>39968341.465038106</v>
      </c>
    </row>
    <row r="261" spans="2:21" ht="15.75">
      <c r="B261" s="108" t="s">
        <v>171</v>
      </c>
      <c r="C261" s="128" t="s">
        <v>21</v>
      </c>
      <c r="E261" s="129" t="s">
        <v>22</v>
      </c>
      <c r="J261" s="129">
        <f>IF($C261="Schedule 15,51,53,54",SUM(Units!J$228:J$233,Units!J$251:J$256),SUMIFS(J$195:J$256,$C$195:$C$256,$C261,$E$195:$E$256,$E261))</f>
        <v>76577993.57689707</v>
      </c>
      <c r="K261" s="129">
        <f>IF($C261="Schedule 15,51,53,54",SUM(Units!K$228:K$233,Units!K$251:K$256),SUMIFS(K$195:K$256,$C$195:$C$256,$C261,$E$195:$E$256,$E261))</f>
        <v>81453953.501539364</v>
      </c>
      <c r="L261" s="129">
        <f>IF($C261="Schedule 15,51,53,54",SUM(Units!L$228:L$233,Units!L$251:L$256),SUMIFS(L$195:L$256,$C$195:$C$256,$C261,$E$195:$E$256,$E261))</f>
        <v>84223570.523290947</v>
      </c>
      <c r="M261" s="129">
        <f>IF($C261="Schedule 15,51,53,54",SUM(Units!M$228:M$233,Units!M$251:M$256),SUMIFS(M$195:M$256,$C$195:$C$256,$C261,$E$195:$E$256,$E261))</f>
        <v>86722375.606678769</v>
      </c>
      <c r="N261" s="129">
        <f>IF($C261="Schedule 15,51,53,54",SUM(Units!N$228:N$233,Units!N$251:N$256),SUMIFS(N$195:N$256,$C$195:$C$256,$C261,$E$195:$E$256,$E261))</f>
        <v>83121870.932266116</v>
      </c>
      <c r="O261" s="129">
        <f>IF($C261="Schedule 15,51,53,54",SUM(Units!O$228:O$233,Units!O$251:O$256),SUMIFS(O$195:O$256,$C$195:$C$256,$C261,$E$195:$E$256,$E261))</f>
        <v>83586104.88014707</v>
      </c>
      <c r="P261" s="129">
        <f>IF($C261="Schedule 15,51,53,54",SUM(Units!P$228:P$233,Units!P$251:P$256),SUMIFS(P$195:P$256,$C$195:$C$256,$C261,$E$195:$E$256,$E261))</f>
        <v>77692973.768916547</v>
      </c>
      <c r="Q261" s="129">
        <f>IF($C261="Schedule 15,51,53,54",SUM(Units!Q$228:Q$233,Units!Q$251:Q$256),SUMIFS(Q$195:Q$256,$C$195:$C$256,$C261,$E$195:$E$256,$E261))</f>
        <v>73121094.41322808</v>
      </c>
      <c r="R261" s="129">
        <f>IF($C261="Schedule 15,51,53,54",SUM(Units!R$228:R$233,Units!R$251:R$256),SUMIFS(R$195:R$256,$C$195:$C$256,$C261,$E$195:$E$256,$E261))</f>
        <v>71118308.313494876</v>
      </c>
      <c r="S261" s="129">
        <f>IF($C261="Schedule 15,51,53,54",SUM(Units!S$228:S$233,Units!S$251:S$256),SUMIFS(S$195:S$256,$C$195:$C$256,$C261,$E$195:$E$256,$E261))</f>
        <v>66664646.15493869</v>
      </c>
      <c r="T261" s="129">
        <f>IF($C261="Schedule 15,51,53,54",SUM(Units!T$228:T$233,Units!T$251:T$256),SUMIFS(T$195:T$256,$C$195:$C$256,$C261,$E$195:$E$256,$E261))</f>
        <v>68094591.447524875</v>
      </c>
      <c r="U261" s="129">
        <f>IF($C261="Schedule 15,51,53,54",SUM(Units!U$228:U$233,Units!U$251:U$256),SUMIFS(U$195:U$256,$C$195:$C$256,$C261,$E$195:$E$256,$E261))</f>
        <v>69691792.01834476</v>
      </c>
    </row>
    <row r="262" spans="2:21" ht="15.75">
      <c r="B262" s="108" t="s">
        <v>171</v>
      </c>
      <c r="C262" s="128" t="s">
        <v>21</v>
      </c>
      <c r="E262" s="129" t="s">
        <v>23</v>
      </c>
      <c r="J262" s="129">
        <f>IF($C262="Schedule 15,51,53,54",SUM(Units!J$228:J$233,Units!J$251:J$256),SUMIFS(J$195:J$256,$C$195:$C$256,$C262,$E$195:$E$256,$E262))</f>
        <v>863948.65324150771</v>
      </c>
      <c r="K262" s="129">
        <f>IF($C262="Schedule 15,51,53,54",SUM(Units!K$228:K$233,Units!K$251:K$256),SUMIFS(K$195:K$256,$C$195:$C$256,$C262,$E$195:$E$256,$E262))</f>
        <v>1011827.1278763207</v>
      </c>
      <c r="L262" s="129">
        <f>IF($C262="Schedule 15,51,53,54",SUM(Units!L$228:L$233,Units!L$251:L$256),SUMIFS(L$195:L$256,$C$195:$C$256,$C262,$E$195:$E$256,$E262))</f>
        <v>995069.60979129618</v>
      </c>
      <c r="M262" s="129">
        <f>IF($C262="Schedule 15,51,53,54",SUM(Units!M$228:M$233,Units!M$251:M$256),SUMIFS(M$195:M$256,$C$195:$C$256,$C262,$E$195:$E$256,$E262))</f>
        <v>905653.17817712983</v>
      </c>
      <c r="N262" s="129">
        <f>IF($C262="Schedule 15,51,53,54",SUM(Units!N$228:N$233,Units!N$251:N$256),SUMIFS(N$195:N$256,$C$195:$C$256,$C262,$E$195:$E$256,$E262))</f>
        <v>961438.71803229558</v>
      </c>
      <c r="O262" s="129">
        <f>IF($C262="Schedule 15,51,53,54",SUM(Units!O$228:O$233,Units!O$251:O$256),SUMIFS(O$195:O$256,$C$195:$C$256,$C262,$E$195:$E$256,$E262))</f>
        <v>943299.24890560925</v>
      </c>
      <c r="P262" s="129">
        <f>IF($C262="Schedule 15,51,53,54",SUM(Units!P$228:P$233,Units!P$251:P$256),SUMIFS(P$195:P$256,$C$195:$C$256,$C262,$E$195:$E$256,$E262))</f>
        <v>912105.3899045086</v>
      </c>
      <c r="Q262" s="129">
        <f>IF($C262="Schedule 15,51,53,54",SUM(Units!Q$228:Q$233,Units!Q$251:Q$256),SUMIFS(Q$195:Q$256,$C$195:$C$256,$C262,$E$195:$E$256,$E262))</f>
        <v>848463.66443724767</v>
      </c>
      <c r="R262" s="129">
        <f>IF($C262="Schedule 15,51,53,54",SUM(Units!R$228:R$233,Units!R$251:R$256),SUMIFS(R$195:R$256,$C$195:$C$256,$C262,$E$195:$E$256,$E262))</f>
        <v>773309.72544788069</v>
      </c>
      <c r="S262" s="129">
        <f>IF($C262="Schedule 15,51,53,54",SUM(Units!S$228:S$233,Units!S$251:S$256),SUMIFS(S$195:S$256,$C$195:$C$256,$C262,$E$195:$E$256,$E262))</f>
        <v>722356.65220017731</v>
      </c>
      <c r="T262" s="129">
        <f>IF($C262="Schedule 15,51,53,54",SUM(Units!T$228:T$233,Units!T$251:T$256),SUMIFS(T$195:T$256,$C$195:$C$256,$C262,$E$195:$E$256,$E262))</f>
        <v>868574.16813171713</v>
      </c>
      <c r="U262" s="129">
        <f>IF($C262="Schedule 15,51,53,54",SUM(Units!U$228:U$233,Units!U$251:U$256),SUMIFS(U$195:U$256,$C$195:$C$256,$C262,$E$195:$E$256,$E262))</f>
        <v>721520.56472439447</v>
      </c>
    </row>
    <row r="263" spans="2:21">
      <c r="B263" s="108" t="s">
        <v>171</v>
      </c>
      <c r="C263" s="129" t="s">
        <v>85</v>
      </c>
      <c r="E263" s="129" t="s">
        <v>22</v>
      </c>
      <c r="J263" s="129">
        <f>IF($C263="Schedule 15,51,53,54",SUM(Units!J$228:J$233,Units!J$251:J$256),SUMIFS(J$195:J$256,$C$195:$C$256,$C263,$E$195:$E$256,$E263))</f>
        <v>30024181.973321062</v>
      </c>
      <c r="K263" s="129">
        <f>IF($C263="Schedule 15,51,53,54",SUM(Units!K$228:K$233,Units!K$251:K$256),SUMIFS(K$195:K$256,$C$195:$C$256,$C263,$E$195:$E$256,$E263))</f>
        <v>28247286.227545887</v>
      </c>
      <c r="L263" s="129">
        <f>IF($C263="Schedule 15,51,53,54",SUM(Units!L$228:L$233,Units!L$251:L$256),SUMIFS(L$195:L$256,$C$195:$C$256,$C263,$E$195:$E$256,$E263))</f>
        <v>29273773.711429223</v>
      </c>
      <c r="M263" s="129">
        <f>IF($C263="Schedule 15,51,53,54",SUM(Units!M$228:M$233,Units!M$251:M$256),SUMIFS(M$195:M$256,$C$195:$C$256,$C263,$E$195:$E$256,$E263))</f>
        <v>29381861.078878943</v>
      </c>
      <c r="N263" s="129">
        <f>IF($C263="Schedule 15,51,53,54",SUM(Units!N$228:N$233,Units!N$251:N$256),SUMIFS(N$195:N$256,$C$195:$C$256,$C263,$E$195:$E$256,$E263))</f>
        <v>29757095.555886444</v>
      </c>
      <c r="O263" s="129">
        <f>IF($C263="Schedule 15,51,53,54",SUM(Units!O$228:O$233,Units!O$251:O$256),SUMIFS(O$195:O$256,$C$195:$C$256,$C263,$E$195:$E$256,$E263))</f>
        <v>27510747.364386164</v>
      </c>
      <c r="P263" s="129">
        <f>IF($C263="Schedule 15,51,53,54",SUM(Units!P$228:P$233,Units!P$251:P$256),SUMIFS(P$195:P$256,$C$195:$C$256,$C263,$E$195:$E$256,$E263))</f>
        <v>24695008.502139259</v>
      </c>
      <c r="Q263" s="129">
        <f>IF($C263="Schedule 15,51,53,54",SUM(Units!Q$228:Q$233,Units!Q$251:Q$256),SUMIFS(Q$195:Q$256,$C$195:$C$256,$C263,$E$195:$E$256,$E263))</f>
        <v>25027472.763430737</v>
      </c>
      <c r="R263" s="129">
        <f>IF($C263="Schedule 15,51,53,54",SUM(Units!R$228:R$233,Units!R$251:R$256),SUMIFS(R$195:R$256,$C$195:$C$256,$C263,$E$195:$E$256,$E263))</f>
        <v>25039666.578196816</v>
      </c>
      <c r="S263" s="129">
        <f>IF($C263="Schedule 15,51,53,54",SUM(Units!S$228:S$233,Units!S$251:S$256),SUMIFS(S$195:S$256,$C$195:$C$256,$C263,$E$195:$E$256,$E263))</f>
        <v>24970344.870513849</v>
      </c>
      <c r="T263" s="129">
        <f>IF($C263="Schedule 15,51,53,54",SUM(Units!T$228:T$233,Units!T$251:T$256),SUMIFS(T$195:T$256,$C$195:$C$256,$C263,$E$195:$E$256,$E263))</f>
        <v>24667379.929165084</v>
      </c>
      <c r="U263" s="129">
        <f>IF($C263="Schedule 15,51,53,54",SUM(Units!U$228:U$233,Units!U$251:U$256),SUMIFS(U$195:U$256,$C$195:$C$256,$C263,$E$195:$E$256,$E263))</f>
        <v>25883927.051445637</v>
      </c>
    </row>
    <row r="264" spans="2:21">
      <c r="B264" s="108" t="s">
        <v>171</v>
      </c>
      <c r="C264" s="129" t="s">
        <v>85</v>
      </c>
      <c r="E264" s="129" t="s">
        <v>23</v>
      </c>
      <c r="J264" s="129">
        <f>IF($C264="Schedule 15,51,53,54",SUM(Units!J$228:J$233,Units!J$251:J$256),SUMIFS(J$195:J$256,$C$195:$C$256,$C264,$E$195:$E$256,$E264))</f>
        <v>4885747.3927753503</v>
      </c>
      <c r="K264" s="129">
        <f>IF($C264="Schedule 15,51,53,54",SUM(Units!K$228:K$233,Units!K$251:K$256),SUMIFS(K$195:K$256,$C$195:$C$256,$C264,$E$195:$E$256,$E264))</f>
        <v>5237715.6705300966</v>
      </c>
      <c r="L264" s="129">
        <f>IF($C264="Schedule 15,51,53,54",SUM(Units!L$228:L$233,Units!L$251:L$256),SUMIFS(L$195:L$256,$C$195:$C$256,$C264,$E$195:$E$256,$E264))</f>
        <v>4547384.3656852758</v>
      </c>
      <c r="M264" s="129">
        <f>IF($C264="Schedule 15,51,53,54",SUM(Units!M$228:M$233,Units!M$251:M$256),SUMIFS(M$195:M$256,$C$195:$C$256,$C264,$E$195:$E$256,$E264))</f>
        <v>4529464.0292613488</v>
      </c>
      <c r="N264" s="129">
        <f>IF($C264="Schedule 15,51,53,54",SUM(Units!N$228:N$233,Units!N$251:N$256),SUMIFS(N$195:N$256,$C$195:$C$256,$C264,$E$195:$E$256,$E264))</f>
        <v>4320358.8939178232</v>
      </c>
      <c r="O264" s="129">
        <f>IF($C264="Schedule 15,51,53,54",SUM(Units!O$228:O$233,Units!O$251:O$256),SUMIFS(O$195:O$256,$C$195:$C$256,$C264,$E$195:$E$256,$E264))</f>
        <v>4780225.37946444</v>
      </c>
      <c r="P264" s="129">
        <f>IF($C264="Schedule 15,51,53,54",SUM(Units!P$228:P$233,Units!P$251:P$256),SUMIFS(P$195:P$256,$C$195:$C$256,$C264,$E$195:$E$256,$E264))</f>
        <v>4307740.0324268527</v>
      </c>
      <c r="Q264" s="129">
        <f>IF($C264="Schedule 15,51,53,54",SUM(Units!Q$228:Q$233,Units!Q$251:Q$256),SUMIFS(Q$195:Q$256,$C$195:$C$256,$C264,$E$195:$E$256,$E264))</f>
        <v>4189171.2003893587</v>
      </c>
      <c r="R264" s="129">
        <f>IF($C264="Schedule 15,51,53,54",SUM(Units!R$228:R$233,Units!R$251:R$256),SUMIFS(R$195:R$256,$C$195:$C$256,$C264,$E$195:$E$256,$E264))</f>
        <v>3964876.3645199845</v>
      </c>
      <c r="S264" s="129">
        <f>IF($C264="Schedule 15,51,53,54",SUM(Units!S$228:S$233,Units!S$251:S$256),SUMIFS(S$195:S$256,$C$195:$C$256,$C264,$E$195:$E$256,$E264))</f>
        <v>3768562.5278361314</v>
      </c>
      <c r="T264" s="129">
        <f>IF($C264="Schedule 15,51,53,54",SUM(Units!T$228:T$233,Units!T$251:T$256),SUMIFS(T$195:T$256,$C$195:$C$256,$C264,$E$195:$E$256,$E264))</f>
        <v>3806744.9829342291</v>
      </c>
      <c r="U264" s="129">
        <f>IF($C264="Schedule 15,51,53,54",SUM(Units!U$228:U$233,Units!U$251:U$256),SUMIFS(U$195:U$256,$C$195:$C$256,$C264,$E$195:$E$256,$E264))</f>
        <v>3879833.6984095303</v>
      </c>
    </row>
    <row r="265" spans="2:21" ht="15.75">
      <c r="B265" s="108" t="s">
        <v>171</v>
      </c>
      <c r="C265" s="128" t="s">
        <v>89</v>
      </c>
      <c r="E265" s="129" t="s">
        <v>23</v>
      </c>
      <c r="J265" s="129">
        <f>IF($C265="Schedule 15,51,53,54",SUM(Units!J$228:J$233,Units!J$251:J$256),SUMIFS(J$195:J$256,$C$195:$C$256,$C265,$E$195:$E$256,$E265))</f>
        <v>46354267.232863262</v>
      </c>
      <c r="K265" s="129">
        <f>IF($C265="Schedule 15,51,53,54",SUM(Units!K$228:K$233,Units!K$251:K$256),SUMIFS(K$195:K$256,$C$195:$C$256,$C265,$E$195:$E$256,$E265))</f>
        <v>46060541.568033181</v>
      </c>
      <c r="L265" s="129">
        <f>IF($C265="Schedule 15,51,53,54",SUM(Units!L$228:L$233,Units!L$251:L$256),SUMIFS(L$195:L$256,$C$195:$C$256,$C265,$E$195:$E$256,$E265))</f>
        <v>46941718.674797967</v>
      </c>
      <c r="M265" s="129">
        <f>IF($C265="Schedule 15,51,53,54",SUM(Units!M$228:M$233,Units!M$251:M$256),SUMIFS(M$195:M$256,$C$195:$C$256,$C265,$E$195:$E$256,$E265))</f>
        <v>44581034.289620548</v>
      </c>
      <c r="N265" s="129">
        <f>IF($C265="Schedule 15,51,53,54",SUM(Units!N$228:N$233,Units!N$251:N$256),SUMIFS(N$195:N$256,$C$195:$C$256,$C265,$E$195:$E$256,$E265))</f>
        <v>45512978.951412737</v>
      </c>
      <c r="O265" s="129">
        <f>IF($C265="Schedule 15,51,53,54",SUM(Units!O$228:O$233,Units!O$251:O$256),SUMIFS(O$195:O$256,$C$195:$C$256,$C265,$E$195:$E$256,$E265))</f>
        <v>44435984.672386482</v>
      </c>
      <c r="P265" s="129">
        <f>IF($C265="Schedule 15,51,53,54",SUM(Units!P$228:P$233,Units!P$251:P$256),SUMIFS(P$195:P$256,$C$195:$C$256,$C265,$E$195:$E$256,$E265))</f>
        <v>47224565.684764601</v>
      </c>
      <c r="Q265" s="129">
        <f>IF($C265="Schedule 15,51,53,54",SUM(Units!Q$228:Q$233,Units!Q$251:Q$256),SUMIFS(Q$195:Q$256,$C$195:$C$256,$C265,$E$195:$E$256,$E265))</f>
        <v>46604478.165965006</v>
      </c>
      <c r="R265" s="129">
        <f>IF($C265="Schedule 15,51,53,54",SUM(Units!R$228:R$233,Units!R$251:R$256),SUMIFS(R$195:R$256,$C$195:$C$256,$C265,$E$195:$E$256,$E265))</f>
        <v>43290091.649590172</v>
      </c>
      <c r="S265" s="129">
        <f>IF($C265="Schedule 15,51,53,54",SUM(Units!S$228:S$233,Units!S$251:S$256),SUMIFS(S$195:S$256,$C$195:$C$256,$C265,$E$195:$E$256,$E265))</f>
        <v>43188557.09157563</v>
      </c>
      <c r="T265" s="129">
        <f>IF($C265="Schedule 15,51,53,54",SUM(Units!T$228:T$233,Units!T$251:T$256),SUMIFS(T$195:T$256,$C$195:$C$256,$C265,$E$195:$E$256,$E265))</f>
        <v>42898457.532075517</v>
      </c>
      <c r="U265" s="129">
        <f>IF($C265="Schedule 15,51,53,54",SUM(Units!U$228:U$233,Units!U$251:U$256),SUMIFS(U$195:U$256,$C$195:$C$256,$C265,$E$195:$E$256,$E265))</f>
        <v>47075889.775489599</v>
      </c>
    </row>
    <row r="266" spans="2:21">
      <c r="B266" s="108" t="s">
        <v>171</v>
      </c>
      <c r="C266" s="129" t="s">
        <v>24</v>
      </c>
      <c r="E266" s="129" t="s">
        <v>10</v>
      </c>
      <c r="J266" s="129">
        <f>IF($C266="Schedule 15,51,53,54",SUM(Units!J$228:J$233,Units!J$251:J$256),SUMIFS(J$195:J$256,$C$195:$C$256,$C266,$E$195:$E$256,$E266))</f>
        <v>30903359.040253222</v>
      </c>
      <c r="K266" s="129">
        <f>IF($C266="Schedule 15,51,53,54",SUM(Units!K$228:K$233,Units!K$251:K$256),SUMIFS(K$195:K$256,$C$195:$C$256,$C266,$E$195:$E$256,$E266))</f>
        <v>33490996.894180678</v>
      </c>
      <c r="L266" s="129">
        <f>IF($C266="Schedule 15,51,53,54",SUM(Units!L$228:L$233,Units!L$251:L$256),SUMIFS(L$195:L$256,$C$195:$C$256,$C266,$E$195:$E$256,$E266))</f>
        <v>26225394.423008308</v>
      </c>
      <c r="M266" s="129">
        <f>IF($C266="Schedule 15,51,53,54",SUM(Units!M$228:M$233,Units!M$251:M$256),SUMIFS(M$195:M$256,$C$195:$C$256,$C266,$E$195:$E$256,$E266))</f>
        <v>14814041.997242451</v>
      </c>
      <c r="N266" s="129">
        <f>IF($C266="Schedule 15,51,53,54",SUM(Units!N$228:N$233,Units!N$251:N$256),SUMIFS(N$195:N$256,$C$195:$C$256,$C266,$E$195:$E$256,$E266))</f>
        <v>4310576.7716076737</v>
      </c>
      <c r="O266" s="129">
        <f>IF($C266="Schedule 15,51,53,54",SUM(Units!O$228:O$233,Units!O$251:O$256),SUMIFS(O$195:O$256,$C$195:$C$256,$C266,$E$195:$E$256,$E266))</f>
        <v>795141.81043523434</v>
      </c>
      <c r="P266" s="129">
        <f>IF($C266="Schedule 15,51,53,54",SUM(Units!P$228:P$233,Units!P$251:P$256),SUMIFS(P$195:P$256,$C$195:$C$256,$C266,$E$195:$E$256,$E266))</f>
        <v>516336.22182470665</v>
      </c>
      <c r="Q266" s="129">
        <f>IF($C266="Schedule 15,51,53,54",SUM(Units!Q$228:Q$233,Units!Q$251:Q$256),SUMIFS(Q$195:Q$256,$C$195:$C$256,$C266,$E$195:$E$256,$E266))</f>
        <v>498195.06194935995</v>
      </c>
      <c r="R266" s="129">
        <f>IF($C266="Schedule 15,51,53,54",SUM(Units!R$228:R$233,Units!R$251:R$256),SUMIFS(R$195:R$256,$C$195:$C$256,$C266,$E$195:$E$256,$E266))</f>
        <v>2359327.7966310955</v>
      </c>
      <c r="S266" s="129">
        <f>IF($C266="Schedule 15,51,53,54",SUM(Units!S$228:S$233,Units!S$251:S$256),SUMIFS(S$195:S$256,$C$195:$C$256,$C266,$E$195:$E$256,$E266))</f>
        <v>8742077.8012376893</v>
      </c>
      <c r="T266" s="129">
        <f>IF($C266="Schedule 15,51,53,54",SUM(Units!T$228:T$233,Units!T$251:T$256),SUMIFS(T$195:T$256,$C$195:$C$256,$C266,$E$195:$E$256,$E266))</f>
        <v>12957065.994799087</v>
      </c>
      <c r="U266" s="129">
        <f>IF($C266="Schedule 15,51,53,54",SUM(Units!U$228:U$233,Units!U$251:U$256),SUMIFS(U$195:U$256,$C$195:$C$256,$C266,$E$195:$E$256,$E266))</f>
        <v>17228973.352568753</v>
      </c>
    </row>
    <row r="267" spans="2:21" ht="15.75">
      <c r="B267" s="108" t="s">
        <v>171</v>
      </c>
      <c r="C267" s="130" t="s">
        <v>172</v>
      </c>
      <c r="E267" s="129" t="s">
        <v>10</v>
      </c>
      <c r="J267" s="129">
        <f>IF($C267="Schedule 15,51,53,54",SUM(Units!J$228:J$233,Units!J$251:J$256),SUMIFS(J$195:J$256,$C$195:$C$256,$C267,$E$195:$E$256,$E267))</f>
        <v>561364.35226087563</v>
      </c>
      <c r="K267" s="129">
        <f>IF($C267="Schedule 15,51,53,54",SUM(Units!K$228:K$233,Units!K$251:K$256),SUMIFS(K$195:K$256,$C$195:$C$256,$C267,$E$195:$E$256,$E267))</f>
        <v>560953.7382914226</v>
      </c>
      <c r="L267" s="129">
        <f>IF($C267="Schedule 15,51,53,54",SUM(Units!L$228:L$233,Units!L$251:L$256),SUMIFS(L$195:L$256,$C$195:$C$256,$C267,$E$195:$E$256,$E267))</f>
        <v>563160.72890687385</v>
      </c>
      <c r="M267" s="129">
        <f>IF($C267="Schedule 15,51,53,54",SUM(Units!M$228:M$233,Units!M$251:M$256),SUMIFS(M$195:M$256,$C$195:$C$256,$C267,$E$195:$E$256,$E267))</f>
        <v>579018.23464571452</v>
      </c>
      <c r="N267" s="129">
        <f>IF($C267="Schedule 15,51,53,54",SUM(Units!N$228:N$233,Units!N$251:N$256),SUMIFS(N$195:N$256,$C$195:$C$256,$C267,$E$195:$E$256,$E267))</f>
        <v>596448.91885353241</v>
      </c>
      <c r="O267" s="129">
        <f>IF($C267="Schedule 15,51,53,54",SUM(Units!O$228:O$233,Units!O$251:O$256),SUMIFS(O$195:O$256,$C$195:$C$256,$C267,$E$195:$E$256,$E267))</f>
        <v>603862.39715947607</v>
      </c>
      <c r="P267" s="129">
        <f>IF($C267="Schedule 15,51,53,54",SUM(Units!P$228:P$233,Units!P$251:P$256),SUMIFS(P$195:P$256,$C$195:$C$256,$C267,$E$195:$E$256,$E267))</f>
        <v>600259.67961441667</v>
      </c>
      <c r="Q267" s="129">
        <f>IF($C267="Schedule 15,51,53,54",SUM(Units!Q$228:Q$233,Units!Q$251:Q$256),SUMIFS(Q$195:Q$256,$C$195:$C$256,$C267,$E$195:$E$256,$E267))</f>
        <v>591436.41080835182</v>
      </c>
      <c r="R267" s="129">
        <f>IF($C267="Schedule 15,51,53,54",SUM(Units!R$228:R$233,Units!R$251:R$256),SUMIFS(R$195:R$256,$C$195:$C$256,$C267,$E$195:$E$256,$E267))</f>
        <v>595683.92872489197</v>
      </c>
      <c r="S267" s="129">
        <f>IF($C267="Schedule 15,51,53,54",SUM(Units!S$228:S$233,Units!S$251:S$256),SUMIFS(S$195:S$256,$C$195:$C$256,$C267,$E$195:$E$256,$E267))</f>
        <v>581111.36801267264</v>
      </c>
      <c r="T267" s="129">
        <f>IF($C267="Schedule 15,51,53,54",SUM(Units!T$228:T$233,Units!T$251:T$256),SUMIFS(T$195:T$256,$C$195:$C$256,$C267,$E$195:$E$256,$E267))</f>
        <v>562971.9314278852</v>
      </c>
      <c r="U267" s="129">
        <f>IF($C267="Schedule 15,51,53,54",SUM(Units!U$228:U$233,Units!U$251:U$256),SUMIFS(U$195:U$256,$C$195:$C$256,$C267,$E$195:$E$256,$E267))</f>
        <v>556648.70380965294</v>
      </c>
    </row>
    <row r="268" spans="2:21">
      <c r="B268" s="108" t="s">
        <v>171</v>
      </c>
      <c r="C268" s="129" t="s">
        <v>88</v>
      </c>
      <c r="E268" s="129" t="s">
        <v>22</v>
      </c>
      <c r="J268" s="129">
        <f>IF($C268="Schedule 15,51,53,54",SUM(Units!J$228:J$233,Units!J$251:J$256),SUMIFS(J$195:J$256,$C$195:$C$256,$C268,$E$195:$E$256,$E268))</f>
        <v>123896.64395526815</v>
      </c>
      <c r="K268" s="129">
        <f>IF($C268="Schedule 15,51,53,54",SUM(Units!K$228:K$233,Units!K$251:K$256),SUMIFS(K$195:K$256,$C$195:$C$256,$C268,$E$195:$E$256,$E268))</f>
        <v>174261.13336797879</v>
      </c>
      <c r="L268" s="129">
        <f>IF($C268="Schedule 15,51,53,54",SUM(Units!L$228:L$233,Units!L$251:L$256),SUMIFS(L$195:L$256,$C$195:$C$256,$C268,$E$195:$E$256,$E268))</f>
        <v>171239.26400321614</v>
      </c>
      <c r="M268" s="129">
        <f>IF($C268="Schedule 15,51,53,54",SUM(Units!M$228:M$233,Units!M$251:M$256),SUMIFS(M$195:M$256,$C$195:$C$256,$C268,$E$195:$E$256,$E268))</f>
        <v>119867.4848022513</v>
      </c>
      <c r="N268" s="129">
        <f>IF($C268="Schedule 15,51,53,54",SUM(Units!N$228:N$233,Units!N$251:N$256),SUMIFS(N$195:N$256,$C$195:$C$256,$C268,$E$195:$E$256,$E268))</f>
        <v>137998.70099082711</v>
      </c>
      <c r="O268" s="129">
        <f>IF($C268="Schedule 15,51,53,54",SUM(Units!O$228:O$233,Units!O$251:O$256),SUMIFS(O$195:O$256,$C$195:$C$256,$C268,$E$195:$E$256,$E268))</f>
        <v>132962.25204955606</v>
      </c>
      <c r="P268" s="129">
        <f>IF($C268="Schedule 15,51,53,54",SUM(Units!P$228:P$233,Units!P$251:P$256),SUMIFS(P$195:P$256,$C$195:$C$256,$C268,$E$195:$E$256,$E268))</f>
        <v>374711.8012305671</v>
      </c>
      <c r="Q268" s="129">
        <f>IF($C268="Schedule 15,51,53,54",SUM(Units!Q$228:Q$233,Units!Q$251:Q$256),SUMIFS(Q$195:Q$256,$C$195:$C$256,$C268,$E$195:$E$256,$E268))</f>
        <v>101736.26861367549</v>
      </c>
      <c r="R268" s="129">
        <f>IF($C268="Schedule 15,51,53,54",SUM(Units!R$228:R$233,Units!R$251:R$256),SUMIFS(R$195:R$256,$C$195:$C$256,$C268,$E$195:$E$256,$E268))</f>
        <v>102743.55840192968</v>
      </c>
      <c r="S268" s="129">
        <f>IF($C268="Schedule 15,51,53,54",SUM(Units!S$228:S$233,Units!S$251:S$256),SUMIFS(S$195:S$256,$C$195:$C$256,$C268,$E$195:$E$256,$E268))</f>
        <v>71517.574966049098</v>
      </c>
      <c r="T268" s="129">
        <f>IF($C268="Schedule 15,51,53,54",SUM(Units!T$228:T$233,Units!T$251:T$256),SUMIFS(T$195:T$256,$C$195:$C$256,$C268,$E$195:$E$256,$E268))</f>
        <v>85619.632001608057</v>
      </c>
      <c r="U268" s="129">
        <f>IF($C268="Schedule 15,51,53,54",SUM(Units!U$228:U$233,Units!U$251:U$256),SUMIFS(U$195:U$256,$C$195:$C$256,$C268,$E$195:$E$256,$E268))</f>
        <v>92670.660519387558</v>
      </c>
    </row>
    <row r="270" spans="2:21" ht="15.75">
      <c r="B270" s="87" t="s">
        <v>173</v>
      </c>
      <c r="C270" s="87" t="s">
        <v>79</v>
      </c>
      <c r="D270" s="108" t="s">
        <v>68</v>
      </c>
      <c r="E270" s="87" t="s">
        <v>10</v>
      </c>
      <c r="F270" s="87" t="s">
        <v>10</v>
      </c>
      <c r="G270" s="87" t="s">
        <v>10</v>
      </c>
      <c r="H270" s="108" t="s">
        <v>166</v>
      </c>
      <c r="I270" s="108">
        <f>SUM(J270:U270)</f>
        <v>-2080953.9801362143</v>
      </c>
      <c r="J270" s="108">
        <v>-1900431.4078081381</v>
      </c>
      <c r="K270" s="108">
        <v>-262240.9713212183</v>
      </c>
      <c r="L270" s="108">
        <v>217305.44824789368</v>
      </c>
      <c r="M270" s="108">
        <v>350832.10498269281</v>
      </c>
      <c r="N270" s="108">
        <v>1744986.8161060493</v>
      </c>
      <c r="O270" s="108">
        <v>1056719.725450543</v>
      </c>
      <c r="P270" s="108">
        <v>-2351524.3349704286</v>
      </c>
      <c r="Q270" s="108">
        <v>-533156.61189052742</v>
      </c>
      <c r="R270" s="108">
        <v>939472.18104601884</v>
      </c>
      <c r="S270" s="108">
        <v>-1698776.764379384</v>
      </c>
      <c r="T270" s="108">
        <v>-63763.633376156162</v>
      </c>
      <c r="U270" s="108">
        <v>419623.46777644067</v>
      </c>
    </row>
    <row r="271" spans="2:21" ht="15.75">
      <c r="B271" s="87" t="s">
        <v>173</v>
      </c>
      <c r="C271" s="87" t="s">
        <v>9</v>
      </c>
      <c r="D271" s="87" t="s">
        <v>84</v>
      </c>
      <c r="E271" s="87" t="s">
        <v>10</v>
      </c>
      <c r="F271" s="87" t="s">
        <v>10</v>
      </c>
      <c r="G271" s="87" t="s">
        <v>10</v>
      </c>
      <c r="H271" s="108" t="s">
        <v>166</v>
      </c>
      <c r="I271" s="108">
        <f t="shared" ref="I271:I274" si="11">SUM(J271:U271)</f>
        <v>-69725.541098391186</v>
      </c>
      <c r="J271" s="108">
        <v>-261092.24201314425</v>
      </c>
      <c r="K271" s="108">
        <v>-26844.173157805842</v>
      </c>
      <c r="L271" s="108">
        <v>28477.628797828605</v>
      </c>
      <c r="M271" s="108">
        <v>19344.884457704306</v>
      </c>
      <c r="N271" s="108">
        <v>67711.778809347059</v>
      </c>
      <c r="O271" s="108">
        <v>48343.12051532061</v>
      </c>
      <c r="P271" s="108">
        <v>-116454.76197380392</v>
      </c>
      <c r="Q271" s="108">
        <v>-27052.07002045833</v>
      </c>
      <c r="R271" s="108">
        <v>30652.75807748938</v>
      </c>
      <c r="S271" s="108">
        <v>-21854.919869218022</v>
      </c>
      <c r="T271" s="108">
        <v>127805.6400376221</v>
      </c>
      <c r="U271" s="108">
        <v>61236.815240727112</v>
      </c>
    </row>
    <row r="272" spans="2:21" ht="15.75">
      <c r="B272" s="87" t="s">
        <v>173</v>
      </c>
      <c r="C272" s="87" t="s">
        <v>21</v>
      </c>
      <c r="D272" s="87" t="s">
        <v>84</v>
      </c>
      <c r="E272" s="87" t="s">
        <v>10</v>
      </c>
      <c r="F272" s="87" t="s">
        <v>10</v>
      </c>
      <c r="G272" s="87" t="s">
        <v>10</v>
      </c>
      <c r="H272" s="108" t="s">
        <v>166</v>
      </c>
      <c r="I272" s="108">
        <f>SUM(J272:U272)</f>
        <v>-7224.5542701902741</v>
      </c>
      <c r="J272" s="108">
        <v>-269306.91055047902</v>
      </c>
      <c r="K272" s="108">
        <v>-29202.814595846852</v>
      </c>
      <c r="L272" s="108">
        <v>33802.56633894852</v>
      </c>
      <c r="M272" s="108">
        <v>27173.516171919015</v>
      </c>
      <c r="N272" s="108">
        <v>99241.075940864102</v>
      </c>
      <c r="O272" s="108">
        <v>54256.398737008087</v>
      </c>
      <c r="P272" s="108">
        <v>-122882.96200593955</v>
      </c>
      <c r="Q272" s="108">
        <v>-29681.47434017287</v>
      </c>
      <c r="R272" s="108">
        <v>33928.523402501596</v>
      </c>
      <c r="S272" s="108">
        <v>-25814.20747082329</v>
      </c>
      <c r="T272" s="108">
        <v>147085.60127125483</v>
      </c>
      <c r="U272" s="108">
        <v>74176.132830575196</v>
      </c>
    </row>
    <row r="273" spans="2:21" ht="15.75">
      <c r="B273" s="87" t="s">
        <v>173</v>
      </c>
      <c r="C273" s="87" t="s">
        <v>85</v>
      </c>
      <c r="D273" s="87" t="s">
        <v>84</v>
      </c>
      <c r="E273" s="87" t="s">
        <v>10</v>
      </c>
      <c r="F273" s="87" t="s">
        <v>10</v>
      </c>
      <c r="G273" s="87" t="s">
        <v>10</v>
      </c>
      <c r="H273" s="108" t="s">
        <v>166</v>
      </c>
      <c r="I273" s="108">
        <f t="shared" si="11"/>
        <v>-12376.945380394933</v>
      </c>
      <c r="J273" s="108">
        <v>-61512.618992752614</v>
      </c>
      <c r="K273" s="108">
        <v>-5442.5105057015589</v>
      </c>
      <c r="L273" s="108">
        <v>6721.72766221247</v>
      </c>
      <c r="M273" s="108">
        <v>5244.5099728112609</v>
      </c>
      <c r="N273" s="108">
        <v>17438.665441979501</v>
      </c>
      <c r="O273" s="108">
        <v>10794.649611280453</v>
      </c>
      <c r="P273" s="108">
        <v>-20504.03457167447</v>
      </c>
      <c r="Q273" s="108">
        <v>-4986.2689160535756</v>
      </c>
      <c r="R273" s="108">
        <v>5783.6700377187062</v>
      </c>
      <c r="S273" s="108">
        <v>-4657.5629444102424</v>
      </c>
      <c r="T273" s="108">
        <v>25741.117795418948</v>
      </c>
      <c r="U273" s="108">
        <v>13001.71002877619</v>
      </c>
    </row>
    <row r="274" spans="2:21" ht="15.75">
      <c r="B274" s="87" t="s">
        <v>173</v>
      </c>
      <c r="C274" s="87" t="s">
        <v>24</v>
      </c>
      <c r="D274" s="87" t="s">
        <v>90</v>
      </c>
      <c r="E274" s="87" t="s">
        <v>10</v>
      </c>
      <c r="F274" s="87" t="s">
        <v>10</v>
      </c>
      <c r="G274" s="87" t="s">
        <v>10</v>
      </c>
      <c r="H274" s="108" t="s">
        <v>166</v>
      </c>
      <c r="I274" s="108">
        <f t="shared" si="11"/>
        <v>-70255.676491425198</v>
      </c>
      <c r="J274" s="108">
        <v>-307586.62128294609</v>
      </c>
      <c r="K274" s="108">
        <v>-33022.477091023095</v>
      </c>
      <c r="L274" s="108">
        <v>30665.234665536031</v>
      </c>
      <c r="M274" s="108">
        <v>1066.1622271609433</v>
      </c>
      <c r="N274" s="108">
        <v>0</v>
      </c>
      <c r="O274" s="108">
        <v>0</v>
      </c>
      <c r="P274" s="108">
        <v>0</v>
      </c>
      <c r="Q274" s="108">
        <v>0</v>
      </c>
      <c r="R274" s="108">
        <v>0</v>
      </c>
      <c r="S274" s="108">
        <v>0</v>
      </c>
      <c r="T274" s="108">
        <v>158458.53035013602</v>
      </c>
      <c r="U274" s="108">
        <v>80163.494639711018</v>
      </c>
    </row>
    <row r="275" spans="2:21">
      <c r="C275" s="129"/>
      <c r="D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</row>
  </sheetData>
  <printOptions horizontalCentered="1"/>
  <pageMargins left="0.22" right="0.5" top="0.5" bottom="0.55000000000000004" header="0.5" footer="0.38"/>
  <pageSetup scale="1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669C8-5322-495F-ABB3-1A7598828967}">
  <sheetPr filterMode="1"/>
  <dimension ref="A1:I254"/>
  <sheetViews>
    <sheetView zoomScale="90" zoomScaleNormal="90" workbookViewId="0"/>
  </sheetViews>
  <sheetFormatPr defaultRowHeight="15"/>
  <cols>
    <col min="1" max="1" width="37.140625" bestFit="1" customWidth="1"/>
    <col min="2" max="2" width="21.42578125" bestFit="1" customWidth="1"/>
    <col min="3" max="3" width="13" bestFit="1" customWidth="1"/>
    <col min="4" max="4" width="10.7109375" bestFit="1" customWidth="1"/>
    <col min="5" max="5" width="9.28515625" bestFit="1" customWidth="1"/>
    <col min="6" max="6" width="12" bestFit="1" customWidth="1"/>
    <col min="7" max="7" width="40.5703125" bestFit="1" customWidth="1"/>
    <col min="8" max="8" width="17.7109375" bestFit="1" customWidth="1"/>
    <col min="9" max="9" width="14.140625" customWidth="1"/>
  </cols>
  <sheetData>
    <row r="1" spans="1:9" ht="15.75">
      <c r="A1" s="109"/>
      <c r="B1" s="109" t="s">
        <v>2</v>
      </c>
      <c r="C1" s="109" t="s">
        <v>58</v>
      </c>
      <c r="D1" s="109" t="s">
        <v>3</v>
      </c>
      <c r="E1" s="109" t="s">
        <v>4</v>
      </c>
      <c r="F1" s="109" t="s">
        <v>132</v>
      </c>
      <c r="G1" s="109" t="s">
        <v>5</v>
      </c>
      <c r="H1" s="110" t="s">
        <v>7</v>
      </c>
      <c r="I1" s="132" t="s">
        <v>174</v>
      </c>
    </row>
    <row r="2" spans="1:9" hidden="1">
      <c r="A2" s="109"/>
      <c r="B2" s="111"/>
      <c r="C2" s="111"/>
      <c r="D2" s="111"/>
      <c r="E2" s="111"/>
      <c r="F2" s="111"/>
      <c r="G2" s="111"/>
      <c r="H2" s="109"/>
    </row>
    <row r="3" spans="1:9" ht="15.75" hidden="1">
      <c r="A3" s="113" t="s">
        <v>131</v>
      </c>
      <c r="B3" s="114" t="s">
        <v>79</v>
      </c>
      <c r="C3" s="114" t="s">
        <v>68</v>
      </c>
      <c r="D3" s="114" t="s">
        <v>10</v>
      </c>
      <c r="E3" s="114" t="s">
        <v>10</v>
      </c>
      <c r="F3" s="114" t="s">
        <v>10</v>
      </c>
      <c r="G3" s="114" t="s">
        <v>133</v>
      </c>
      <c r="H3" s="115">
        <v>247734</v>
      </c>
    </row>
    <row r="4" spans="1:9" ht="15.75" hidden="1">
      <c r="A4" s="113" t="s">
        <v>131</v>
      </c>
      <c r="B4" s="114" t="s">
        <v>79</v>
      </c>
      <c r="C4" s="114" t="s">
        <v>68</v>
      </c>
      <c r="D4" s="114" t="s">
        <v>10</v>
      </c>
      <c r="E4" s="114" t="s">
        <v>10</v>
      </c>
      <c r="F4" s="114" t="s">
        <v>10</v>
      </c>
      <c r="G4" s="114" t="s">
        <v>134</v>
      </c>
      <c r="H4" s="115">
        <v>452344</v>
      </c>
    </row>
    <row r="5" spans="1:9" ht="15.75">
      <c r="A5" s="113" t="s">
        <v>131</v>
      </c>
      <c r="B5" s="114" t="s">
        <v>79</v>
      </c>
      <c r="C5" s="114" t="s">
        <v>68</v>
      </c>
      <c r="D5" s="114" t="s">
        <v>10</v>
      </c>
      <c r="E5" s="114" t="s">
        <v>10</v>
      </c>
      <c r="F5" s="114" t="s">
        <v>10</v>
      </c>
      <c r="G5" s="114" t="s">
        <v>12</v>
      </c>
      <c r="H5" s="115">
        <v>1328900.3587096774</v>
      </c>
      <c r="I5" s="133">
        <f>IF(G5="Bills",H5/12,H5)</f>
        <v>110741.69655913977</v>
      </c>
    </row>
    <row r="6" spans="1:9" ht="15.75" hidden="1">
      <c r="A6" s="113" t="s">
        <v>131</v>
      </c>
      <c r="B6" s="114" t="s">
        <v>79</v>
      </c>
      <c r="C6" s="114" t="s">
        <v>68</v>
      </c>
      <c r="D6" s="114" t="s">
        <v>10</v>
      </c>
      <c r="E6" s="114" t="s">
        <v>10</v>
      </c>
      <c r="F6" s="114" t="s">
        <v>10</v>
      </c>
      <c r="G6" s="114" t="s">
        <v>135</v>
      </c>
      <c r="H6" s="115">
        <v>6381.4662921348308</v>
      </c>
    </row>
    <row r="7" spans="1:9" ht="15.75" hidden="1">
      <c r="A7" s="113" t="s">
        <v>131</v>
      </c>
      <c r="B7" s="114" t="s">
        <v>79</v>
      </c>
      <c r="C7" s="114" t="s">
        <v>68</v>
      </c>
      <c r="D7" s="114" t="s">
        <v>10</v>
      </c>
      <c r="E7" s="114" t="s">
        <v>10</v>
      </c>
      <c r="F7" s="114" t="s">
        <v>10</v>
      </c>
      <c r="G7" s="114" t="s">
        <v>136</v>
      </c>
      <c r="H7" s="115">
        <v>596.1514285714286</v>
      </c>
    </row>
    <row r="8" spans="1:9" ht="15.75" hidden="1">
      <c r="A8" s="113" t="s">
        <v>131</v>
      </c>
      <c r="B8" s="114" t="s">
        <v>79</v>
      </c>
      <c r="C8" s="114" t="s">
        <v>68</v>
      </c>
      <c r="D8" s="114" t="s">
        <v>10</v>
      </c>
      <c r="E8" s="114" t="s">
        <v>10</v>
      </c>
      <c r="F8" s="114" t="s">
        <v>10</v>
      </c>
      <c r="G8" s="117" t="s">
        <v>137</v>
      </c>
      <c r="H8" s="115">
        <v>340424.48000000004</v>
      </c>
    </row>
    <row r="9" spans="1:9" ht="15.75" hidden="1">
      <c r="A9" s="113" t="s">
        <v>131</v>
      </c>
      <c r="B9" s="114" t="s">
        <v>9</v>
      </c>
      <c r="C9" s="114" t="s">
        <v>68</v>
      </c>
      <c r="D9" s="114" t="s">
        <v>10</v>
      </c>
      <c r="E9" s="114" t="s">
        <v>10</v>
      </c>
      <c r="F9" s="114" t="s">
        <v>10</v>
      </c>
      <c r="G9" s="114" t="s">
        <v>133</v>
      </c>
      <c r="H9" s="115">
        <v>8319</v>
      </c>
    </row>
    <row r="10" spans="1:9" ht="15.75" hidden="1">
      <c r="A10" s="113" t="s">
        <v>131</v>
      </c>
      <c r="B10" s="114" t="s">
        <v>9</v>
      </c>
      <c r="C10" s="114" t="s">
        <v>68</v>
      </c>
      <c r="D10" s="114" t="s">
        <v>10</v>
      </c>
      <c r="E10" s="114" t="s">
        <v>10</v>
      </c>
      <c r="F10" s="114" t="s">
        <v>10</v>
      </c>
      <c r="G10" s="114" t="s">
        <v>134</v>
      </c>
      <c r="H10" s="115">
        <v>11191</v>
      </c>
    </row>
    <row r="11" spans="1:9" ht="15.75">
      <c r="A11" s="113" t="s">
        <v>131</v>
      </c>
      <c r="B11" s="114" t="s">
        <v>9</v>
      </c>
      <c r="C11" s="114" t="s">
        <v>68</v>
      </c>
      <c r="D11" s="114" t="s">
        <v>10</v>
      </c>
      <c r="E11" s="114" t="s">
        <v>11</v>
      </c>
      <c r="F11" s="114" t="s">
        <v>10</v>
      </c>
      <c r="G11" s="114" t="s">
        <v>12</v>
      </c>
      <c r="H11" s="115">
        <v>39261.300000000003</v>
      </c>
      <c r="I11" s="134">
        <f t="shared" ref="I11:I12" si="0">IF(G11="Bills",H11/12,H11)</f>
        <v>3271.7750000000001</v>
      </c>
    </row>
    <row r="12" spans="1:9" ht="15.75">
      <c r="A12" s="113" t="s">
        <v>131</v>
      </c>
      <c r="B12" s="114" t="s">
        <v>9</v>
      </c>
      <c r="C12" s="114" t="s">
        <v>68</v>
      </c>
      <c r="D12" s="114" t="s">
        <v>10</v>
      </c>
      <c r="E12" s="114" t="s">
        <v>20</v>
      </c>
      <c r="F12" s="114" t="s">
        <v>10</v>
      </c>
      <c r="G12" s="114" t="s">
        <v>12</v>
      </c>
      <c r="H12" s="115">
        <v>2717.666666666667</v>
      </c>
      <c r="I12" s="135">
        <f t="shared" si="0"/>
        <v>226.47222222222226</v>
      </c>
    </row>
    <row r="13" spans="1:9" ht="15.75" hidden="1">
      <c r="A13" s="113" t="s">
        <v>131</v>
      </c>
      <c r="B13" s="114" t="s">
        <v>9</v>
      </c>
      <c r="C13" s="114" t="s">
        <v>68</v>
      </c>
      <c r="D13" s="114" t="s">
        <v>10</v>
      </c>
      <c r="E13" s="114" t="s">
        <v>10</v>
      </c>
      <c r="F13" s="114" t="s">
        <v>10</v>
      </c>
      <c r="G13" s="114" t="s">
        <v>138</v>
      </c>
      <c r="H13" s="115">
        <v>24552.924358974364</v>
      </c>
    </row>
    <row r="14" spans="1:9" ht="15.75" hidden="1">
      <c r="A14" s="113" t="s">
        <v>131</v>
      </c>
      <c r="B14" s="114" t="s">
        <v>9</v>
      </c>
      <c r="C14" s="114" t="s">
        <v>68</v>
      </c>
      <c r="D14" s="114" t="s">
        <v>10</v>
      </c>
      <c r="E14" s="114" t="s">
        <v>10</v>
      </c>
      <c r="F14" s="114" t="s">
        <v>10</v>
      </c>
      <c r="G14" s="114" t="s">
        <v>139</v>
      </c>
      <c r="H14" s="115">
        <v>14515.131233595803</v>
      </c>
    </row>
    <row r="15" spans="1:9" ht="15.75" hidden="1">
      <c r="A15" s="113" t="s">
        <v>131</v>
      </c>
      <c r="B15" s="114" t="s">
        <v>9</v>
      </c>
      <c r="C15" s="114" t="s">
        <v>68</v>
      </c>
      <c r="D15" s="114" t="s">
        <v>10</v>
      </c>
      <c r="E15" s="114" t="s">
        <v>10</v>
      </c>
      <c r="F15" s="114" t="s">
        <v>10</v>
      </c>
      <c r="G15" s="114" t="s">
        <v>140</v>
      </c>
      <c r="H15" s="115">
        <v>113</v>
      </c>
    </row>
    <row r="16" spans="1:9" ht="15.75" hidden="1">
      <c r="A16" s="113" t="s">
        <v>131</v>
      </c>
      <c r="B16" s="114" t="s">
        <v>9</v>
      </c>
      <c r="C16" s="114" t="s">
        <v>84</v>
      </c>
      <c r="D16" s="114" t="s">
        <v>10</v>
      </c>
      <c r="E16" s="114" t="s">
        <v>10</v>
      </c>
      <c r="F16" s="114" t="s">
        <v>10</v>
      </c>
      <c r="G16" s="114" t="s">
        <v>133</v>
      </c>
      <c r="H16" s="115">
        <v>29994</v>
      </c>
    </row>
    <row r="17" spans="1:9" ht="15.75" hidden="1">
      <c r="A17" s="113" t="s">
        <v>131</v>
      </c>
      <c r="B17" s="114" t="s">
        <v>9</v>
      </c>
      <c r="C17" s="114" t="s">
        <v>84</v>
      </c>
      <c r="D17" s="114" t="s">
        <v>10</v>
      </c>
      <c r="E17" s="114" t="s">
        <v>10</v>
      </c>
      <c r="F17" s="114" t="s">
        <v>10</v>
      </c>
      <c r="G17" s="114" t="s">
        <v>134</v>
      </c>
      <c r="H17" s="115">
        <v>54240</v>
      </c>
    </row>
    <row r="18" spans="1:9" ht="15.75">
      <c r="A18" s="113" t="s">
        <v>131</v>
      </c>
      <c r="B18" s="114" t="s">
        <v>9</v>
      </c>
      <c r="C18" s="114" t="s">
        <v>84</v>
      </c>
      <c r="D18" s="114" t="s">
        <v>10</v>
      </c>
      <c r="E18" s="114" t="s">
        <v>11</v>
      </c>
      <c r="F18" s="114" t="s">
        <v>10</v>
      </c>
      <c r="G18" s="114" t="s">
        <v>12</v>
      </c>
      <c r="H18" s="115">
        <v>137486.80000000002</v>
      </c>
      <c r="I18" s="134">
        <f t="shared" ref="I18:I21" si="1">IF(G18="Bills",H18/12,H18)</f>
        <v>11457.233333333335</v>
      </c>
    </row>
    <row r="19" spans="1:9" ht="15.75">
      <c r="A19" s="113" t="s">
        <v>131</v>
      </c>
      <c r="B19" s="114" t="s">
        <v>9</v>
      </c>
      <c r="C19" s="114" t="s">
        <v>84</v>
      </c>
      <c r="D19" s="114" t="s">
        <v>10</v>
      </c>
      <c r="E19" s="114" t="s">
        <v>11</v>
      </c>
      <c r="F19" s="114" t="s">
        <v>10</v>
      </c>
      <c r="G19" s="114" t="s">
        <v>19</v>
      </c>
      <c r="H19" s="115">
        <v>2.6301369863013697</v>
      </c>
      <c r="I19" s="136">
        <f t="shared" si="1"/>
        <v>2.6301369863013697</v>
      </c>
    </row>
    <row r="20" spans="1:9" ht="15.75">
      <c r="A20" s="113" t="s">
        <v>131</v>
      </c>
      <c r="B20" s="114" t="s">
        <v>9</v>
      </c>
      <c r="C20" s="114" t="s">
        <v>84</v>
      </c>
      <c r="D20" s="114" t="s">
        <v>10</v>
      </c>
      <c r="E20" s="114" t="s">
        <v>20</v>
      </c>
      <c r="F20" s="114" t="s">
        <v>10</v>
      </c>
      <c r="G20" s="114" t="s">
        <v>12</v>
      </c>
      <c r="H20" s="115">
        <v>64614.799999999988</v>
      </c>
      <c r="I20" s="136">
        <f t="shared" si="1"/>
        <v>5384.5666666666657</v>
      </c>
    </row>
    <row r="21" spans="1:9" ht="15.75">
      <c r="A21" s="113" t="s">
        <v>131</v>
      </c>
      <c r="B21" s="114" t="s">
        <v>9</v>
      </c>
      <c r="C21" s="114" t="s">
        <v>84</v>
      </c>
      <c r="D21" s="114" t="s">
        <v>10</v>
      </c>
      <c r="E21" s="114" t="s">
        <v>20</v>
      </c>
      <c r="F21" s="114" t="s">
        <v>10</v>
      </c>
      <c r="G21" s="114" t="s">
        <v>19</v>
      </c>
      <c r="H21" s="115">
        <v>63.471232876712314</v>
      </c>
      <c r="I21" s="135">
        <f t="shared" si="1"/>
        <v>63.471232876712314</v>
      </c>
    </row>
    <row r="22" spans="1:9" ht="15.75" hidden="1">
      <c r="A22" s="113" t="s">
        <v>131</v>
      </c>
      <c r="B22" s="114" t="s">
        <v>9</v>
      </c>
      <c r="C22" s="114" t="s">
        <v>84</v>
      </c>
      <c r="D22" s="114" t="s">
        <v>10</v>
      </c>
      <c r="E22" s="114" t="s">
        <v>10</v>
      </c>
      <c r="F22" s="114" t="s">
        <v>10</v>
      </c>
      <c r="G22" s="114" t="s">
        <v>138</v>
      </c>
      <c r="H22" s="115">
        <v>1187878.7378205128</v>
      </c>
    </row>
    <row r="23" spans="1:9" ht="15.75" hidden="1">
      <c r="A23" s="113" t="s">
        <v>131</v>
      </c>
      <c r="B23" s="114" t="s">
        <v>9</v>
      </c>
      <c r="C23" s="114" t="s">
        <v>84</v>
      </c>
      <c r="D23" s="114" t="s">
        <v>10</v>
      </c>
      <c r="E23" s="114" t="s">
        <v>10</v>
      </c>
      <c r="F23" s="114" t="s">
        <v>10</v>
      </c>
      <c r="G23" s="114" t="s">
        <v>141</v>
      </c>
      <c r="H23" s="115">
        <v>2130.0812961011588</v>
      </c>
    </row>
    <row r="24" spans="1:9" ht="15.75" hidden="1">
      <c r="A24" s="113" t="s">
        <v>131</v>
      </c>
      <c r="B24" s="114" t="s">
        <v>9</v>
      </c>
      <c r="C24" s="114" t="s">
        <v>84</v>
      </c>
      <c r="D24" s="114" t="s">
        <v>10</v>
      </c>
      <c r="E24" s="114" t="s">
        <v>10</v>
      </c>
      <c r="F24" s="114" t="s">
        <v>10</v>
      </c>
      <c r="G24" s="114" t="s">
        <v>139</v>
      </c>
      <c r="H24" s="115">
        <v>715183.48293963249</v>
      </c>
    </row>
    <row r="25" spans="1:9" ht="15.75" hidden="1">
      <c r="A25" s="113" t="s">
        <v>131</v>
      </c>
      <c r="B25" s="114" t="s">
        <v>9</v>
      </c>
      <c r="C25" s="114" t="s">
        <v>84</v>
      </c>
      <c r="D25" s="114" t="s">
        <v>10</v>
      </c>
      <c r="E25" s="114" t="s">
        <v>10</v>
      </c>
      <c r="F25" s="114" t="s">
        <v>10</v>
      </c>
      <c r="G25" s="114" t="s">
        <v>140</v>
      </c>
      <c r="H25" s="115">
        <v>108913.48275862068</v>
      </c>
    </row>
    <row r="26" spans="1:9" ht="15.75" hidden="1">
      <c r="A26" s="113" t="s">
        <v>131</v>
      </c>
      <c r="B26" s="114" t="s">
        <v>9</v>
      </c>
      <c r="C26" s="114" t="s">
        <v>84</v>
      </c>
      <c r="D26" s="114" t="s">
        <v>10</v>
      </c>
      <c r="E26" s="114" t="s">
        <v>10</v>
      </c>
      <c r="F26" s="114" t="s">
        <v>10</v>
      </c>
      <c r="G26" s="118" t="s">
        <v>142</v>
      </c>
      <c r="H26" s="115">
        <v>104394</v>
      </c>
    </row>
    <row r="27" spans="1:9" ht="15.75" hidden="1">
      <c r="A27" s="113" t="s">
        <v>131</v>
      </c>
      <c r="B27" s="114" t="s">
        <v>9</v>
      </c>
      <c r="C27" s="114" t="s">
        <v>84</v>
      </c>
      <c r="D27" s="114" t="s">
        <v>10</v>
      </c>
      <c r="E27" s="114" t="s">
        <v>10</v>
      </c>
      <c r="F27" s="114" t="s">
        <v>10</v>
      </c>
      <c r="G27" s="118" t="s">
        <v>143</v>
      </c>
      <c r="H27" s="115">
        <v>3766.6333333333332</v>
      </c>
    </row>
    <row r="28" spans="1:9" ht="15.75" hidden="1">
      <c r="A28" s="113" t="s">
        <v>131</v>
      </c>
      <c r="B28" s="114" t="s">
        <v>9</v>
      </c>
      <c r="C28" s="114" t="s">
        <v>84</v>
      </c>
      <c r="D28" s="114" t="s">
        <v>10</v>
      </c>
      <c r="E28" s="114" t="s">
        <v>10</v>
      </c>
      <c r="F28" s="114" t="s">
        <v>10</v>
      </c>
      <c r="G28" s="118" t="s">
        <v>144</v>
      </c>
      <c r="H28" s="115">
        <v>132.06666666666666</v>
      </c>
    </row>
    <row r="29" spans="1:9" ht="15.75" hidden="1">
      <c r="A29" s="113" t="s">
        <v>131</v>
      </c>
      <c r="B29" s="114" t="s">
        <v>9</v>
      </c>
      <c r="C29" s="114" t="s">
        <v>87</v>
      </c>
      <c r="D29" s="114" t="s">
        <v>10</v>
      </c>
      <c r="E29" s="114" t="s">
        <v>10</v>
      </c>
      <c r="F29" s="114" t="s">
        <v>10</v>
      </c>
      <c r="G29" s="114" t="s">
        <v>133</v>
      </c>
      <c r="H29" s="115">
        <v>317</v>
      </c>
    </row>
    <row r="30" spans="1:9" ht="15.75" hidden="1">
      <c r="A30" s="113" t="s">
        <v>131</v>
      </c>
      <c r="B30" s="114" t="s">
        <v>9</v>
      </c>
      <c r="C30" s="114" t="s">
        <v>87</v>
      </c>
      <c r="D30" s="114" t="s">
        <v>10</v>
      </c>
      <c r="E30" s="114" t="s">
        <v>10</v>
      </c>
      <c r="F30" s="114" t="s">
        <v>10</v>
      </c>
      <c r="G30" s="114" t="s">
        <v>134</v>
      </c>
      <c r="H30" s="115">
        <v>927</v>
      </c>
    </row>
    <row r="31" spans="1:9" ht="15.75">
      <c r="A31" s="113" t="s">
        <v>131</v>
      </c>
      <c r="B31" s="114" t="s">
        <v>9</v>
      </c>
      <c r="C31" s="114" t="s">
        <v>87</v>
      </c>
      <c r="D31" s="114" t="s">
        <v>10</v>
      </c>
      <c r="E31" s="114" t="s">
        <v>11</v>
      </c>
      <c r="F31" s="114" t="s">
        <v>10</v>
      </c>
      <c r="G31" s="114" t="s">
        <v>12</v>
      </c>
      <c r="H31" s="115">
        <v>2064.5333333333333</v>
      </c>
      <c r="I31" s="134">
        <f t="shared" ref="I31:I33" si="2">IF(G31="Bills",H31/12,H31)</f>
        <v>172.04444444444445</v>
      </c>
    </row>
    <row r="32" spans="1:9" ht="15.75">
      <c r="A32" s="113" t="s">
        <v>131</v>
      </c>
      <c r="B32" s="114" t="s">
        <v>9</v>
      </c>
      <c r="C32" s="114" t="s">
        <v>87</v>
      </c>
      <c r="D32" s="114" t="s">
        <v>10</v>
      </c>
      <c r="E32" s="114" t="s">
        <v>20</v>
      </c>
      <c r="F32" s="114" t="s">
        <v>10</v>
      </c>
      <c r="G32" s="114" t="s">
        <v>12</v>
      </c>
      <c r="H32" s="115">
        <v>2816.0666666666666</v>
      </c>
      <c r="I32" s="136">
        <f t="shared" si="2"/>
        <v>234.67222222222222</v>
      </c>
    </row>
    <row r="33" spans="1:9" ht="15.75">
      <c r="A33" s="113" t="s">
        <v>131</v>
      </c>
      <c r="B33" s="114" t="s">
        <v>9</v>
      </c>
      <c r="C33" s="114" t="s">
        <v>87</v>
      </c>
      <c r="D33" s="114" t="s">
        <v>10</v>
      </c>
      <c r="E33" s="114" t="s">
        <v>20</v>
      </c>
      <c r="F33" s="114" t="s">
        <v>10</v>
      </c>
      <c r="G33" s="114" t="s">
        <v>19</v>
      </c>
      <c r="H33" s="115">
        <v>1</v>
      </c>
      <c r="I33" s="135">
        <f t="shared" si="2"/>
        <v>1</v>
      </c>
    </row>
    <row r="34" spans="1:9" ht="15.75" hidden="1">
      <c r="A34" s="113" t="s">
        <v>131</v>
      </c>
      <c r="B34" s="114" t="s">
        <v>9</v>
      </c>
      <c r="C34" s="114" t="s">
        <v>87</v>
      </c>
      <c r="D34" s="114" t="s">
        <v>10</v>
      </c>
      <c r="E34" s="114" t="s">
        <v>10</v>
      </c>
      <c r="F34" s="114" t="s">
        <v>10</v>
      </c>
      <c r="G34" s="114" t="s">
        <v>138</v>
      </c>
      <c r="H34" s="115">
        <v>50566.221153846156</v>
      </c>
    </row>
    <row r="35" spans="1:9" ht="15.75" hidden="1">
      <c r="A35" s="113" t="s">
        <v>131</v>
      </c>
      <c r="B35" s="114" t="s">
        <v>9</v>
      </c>
      <c r="C35" s="114" t="s">
        <v>87</v>
      </c>
      <c r="D35" s="114" t="s">
        <v>10</v>
      </c>
      <c r="E35" s="114" t="s">
        <v>10</v>
      </c>
      <c r="F35" s="114" t="s">
        <v>10</v>
      </c>
      <c r="G35" s="114" t="s">
        <v>141</v>
      </c>
      <c r="H35" s="115">
        <v>55.99970802599227</v>
      </c>
    </row>
    <row r="36" spans="1:9" ht="15.75" hidden="1">
      <c r="A36" s="113" t="s">
        <v>131</v>
      </c>
      <c r="B36" s="114" t="s">
        <v>9</v>
      </c>
      <c r="C36" s="114" t="s">
        <v>87</v>
      </c>
      <c r="D36" s="114" t="s">
        <v>10</v>
      </c>
      <c r="E36" s="114" t="s">
        <v>10</v>
      </c>
      <c r="F36" s="114" t="s">
        <v>10</v>
      </c>
      <c r="G36" s="114" t="s">
        <v>139</v>
      </c>
      <c r="H36" s="115">
        <v>32855.535433070865</v>
      </c>
    </row>
    <row r="37" spans="1:9" ht="15.75" hidden="1">
      <c r="A37" s="113" t="s">
        <v>131</v>
      </c>
      <c r="B37" s="114" t="s">
        <v>9</v>
      </c>
      <c r="C37" s="114" t="s">
        <v>87</v>
      </c>
      <c r="D37" s="114" t="s">
        <v>10</v>
      </c>
      <c r="E37" s="114" t="s">
        <v>10</v>
      </c>
      <c r="F37" s="114" t="s">
        <v>10</v>
      </c>
      <c r="G37" s="114" t="s">
        <v>140</v>
      </c>
      <c r="H37" s="115">
        <v>14449.086206896553</v>
      </c>
    </row>
    <row r="38" spans="1:9" ht="15.75" hidden="1">
      <c r="A38" s="113" t="s">
        <v>131</v>
      </c>
      <c r="B38" s="114" t="s">
        <v>9</v>
      </c>
      <c r="C38" s="114" t="s">
        <v>87</v>
      </c>
      <c r="D38" s="114" t="s">
        <v>10</v>
      </c>
      <c r="E38" s="114" t="s">
        <v>10</v>
      </c>
      <c r="F38" s="114" t="s">
        <v>10</v>
      </c>
      <c r="G38" s="118" t="s">
        <v>142</v>
      </c>
      <c r="H38" s="115">
        <v>11942</v>
      </c>
    </row>
    <row r="39" spans="1:9" ht="15.75" hidden="1">
      <c r="A39" s="113" t="s">
        <v>131</v>
      </c>
      <c r="B39" s="114" t="s">
        <v>9</v>
      </c>
      <c r="C39" s="114" t="s">
        <v>87</v>
      </c>
      <c r="D39" s="114" t="s">
        <v>10</v>
      </c>
      <c r="E39" s="114" t="s">
        <v>10</v>
      </c>
      <c r="F39" s="114" t="s">
        <v>10</v>
      </c>
      <c r="G39" s="118" t="s">
        <v>143</v>
      </c>
      <c r="H39" s="115">
        <v>489.2</v>
      </c>
    </row>
    <row r="40" spans="1:9" ht="15.75" hidden="1">
      <c r="A40" s="113" t="s">
        <v>131</v>
      </c>
      <c r="B40" s="114" t="s">
        <v>9</v>
      </c>
      <c r="C40" s="114" t="s">
        <v>87</v>
      </c>
      <c r="D40" s="114" t="s">
        <v>10</v>
      </c>
      <c r="E40" s="114" t="s">
        <v>10</v>
      </c>
      <c r="F40" s="114" t="s">
        <v>10</v>
      </c>
      <c r="G40" s="118" t="s">
        <v>144</v>
      </c>
      <c r="H40" s="115">
        <v>25.933333333333334</v>
      </c>
    </row>
    <row r="41" spans="1:9" ht="15.75" hidden="1">
      <c r="A41" s="113" t="s">
        <v>131</v>
      </c>
      <c r="B41" s="114" t="s">
        <v>21</v>
      </c>
      <c r="C41" s="114" t="s">
        <v>68</v>
      </c>
      <c r="D41" s="114" t="s">
        <v>10</v>
      </c>
      <c r="E41" s="114" t="s">
        <v>10</v>
      </c>
      <c r="F41" s="114" t="s">
        <v>10</v>
      </c>
      <c r="G41" s="114" t="s">
        <v>133</v>
      </c>
      <c r="H41" s="115">
        <v>18</v>
      </c>
    </row>
    <row r="42" spans="1:9" ht="15.75" hidden="1">
      <c r="A42" s="113" t="s">
        <v>131</v>
      </c>
      <c r="B42" s="114" t="s">
        <v>21</v>
      </c>
      <c r="C42" s="114" t="s">
        <v>68</v>
      </c>
      <c r="D42" s="114" t="s">
        <v>10</v>
      </c>
      <c r="E42" s="114" t="s">
        <v>10</v>
      </c>
      <c r="F42" s="114" t="s">
        <v>10</v>
      </c>
      <c r="G42" s="114" t="s">
        <v>134</v>
      </c>
      <c r="H42" s="115">
        <v>18</v>
      </c>
    </row>
    <row r="43" spans="1:9" ht="15.75">
      <c r="A43" s="113" t="s">
        <v>131</v>
      </c>
      <c r="B43" s="114" t="s">
        <v>21</v>
      </c>
      <c r="C43" s="114" t="s">
        <v>68</v>
      </c>
      <c r="D43" s="114" t="s">
        <v>10</v>
      </c>
      <c r="E43" s="114" t="s">
        <v>10</v>
      </c>
      <c r="F43" s="114" t="s">
        <v>145</v>
      </c>
      <c r="G43" s="114" t="s">
        <v>12</v>
      </c>
      <c r="H43" s="115">
        <v>2</v>
      </c>
      <c r="I43" s="134">
        <f t="shared" ref="I43:I45" si="3">IF(G43="Bills",H43/12,H43)</f>
        <v>0.16666666666666666</v>
      </c>
    </row>
    <row r="44" spans="1:9" ht="15.75">
      <c r="A44" s="113" t="s">
        <v>131</v>
      </c>
      <c r="B44" s="114" t="s">
        <v>21</v>
      </c>
      <c r="C44" s="114" t="s">
        <v>68</v>
      </c>
      <c r="D44" s="114" t="s">
        <v>10</v>
      </c>
      <c r="E44" s="114" t="s">
        <v>10</v>
      </c>
      <c r="F44" s="114" t="s">
        <v>146</v>
      </c>
      <c r="G44" s="114" t="s">
        <v>12</v>
      </c>
      <c r="H44" s="115">
        <v>37</v>
      </c>
      <c r="I44" s="136">
        <f t="shared" si="3"/>
        <v>3.0833333333333335</v>
      </c>
    </row>
    <row r="45" spans="1:9" ht="15.75">
      <c r="A45" s="113" t="s">
        <v>131</v>
      </c>
      <c r="B45" s="114" t="s">
        <v>21</v>
      </c>
      <c r="C45" s="114" t="s">
        <v>68</v>
      </c>
      <c r="D45" s="114" t="s">
        <v>10</v>
      </c>
      <c r="E45" s="114" t="s">
        <v>10</v>
      </c>
      <c r="F45" s="114" t="s">
        <v>147</v>
      </c>
      <c r="G45" s="114" t="s">
        <v>12</v>
      </c>
      <c r="H45" s="115">
        <v>7</v>
      </c>
      <c r="I45" s="135">
        <f t="shared" si="3"/>
        <v>0.58333333333333337</v>
      </c>
    </row>
    <row r="46" spans="1:9" ht="15.75" hidden="1">
      <c r="A46" s="113" t="s">
        <v>131</v>
      </c>
      <c r="B46" s="114" t="s">
        <v>21</v>
      </c>
      <c r="C46" s="114" t="s">
        <v>68</v>
      </c>
      <c r="D46" s="114" t="s">
        <v>10</v>
      </c>
      <c r="E46" s="114" t="s">
        <v>10</v>
      </c>
      <c r="F46" s="114" t="s">
        <v>146</v>
      </c>
      <c r="G46" s="114" t="s">
        <v>138</v>
      </c>
      <c r="H46" s="115">
        <v>5273</v>
      </c>
    </row>
    <row r="47" spans="1:9" ht="15.75" hidden="1">
      <c r="A47" s="113" t="s">
        <v>131</v>
      </c>
      <c r="B47" s="114" t="s">
        <v>21</v>
      </c>
      <c r="C47" s="114" t="s">
        <v>68</v>
      </c>
      <c r="D47" s="114" t="s">
        <v>10</v>
      </c>
      <c r="E47" s="114" t="s">
        <v>10</v>
      </c>
      <c r="F47" s="114" t="s">
        <v>147</v>
      </c>
      <c r="G47" s="114" t="s">
        <v>138</v>
      </c>
      <c r="H47" s="115">
        <v>2167</v>
      </c>
    </row>
    <row r="48" spans="1:9" ht="15.75" hidden="1">
      <c r="A48" s="113" t="s">
        <v>131</v>
      </c>
      <c r="B48" s="114" t="s">
        <v>21</v>
      </c>
      <c r="C48" s="114" t="s">
        <v>68</v>
      </c>
      <c r="D48" s="114" t="s">
        <v>10</v>
      </c>
      <c r="E48" s="114" t="s">
        <v>10</v>
      </c>
      <c r="F48" s="114" t="s">
        <v>10</v>
      </c>
      <c r="G48" s="114" t="s">
        <v>139</v>
      </c>
      <c r="H48" s="115">
        <v>5873</v>
      </c>
    </row>
    <row r="49" spans="1:9" ht="15.75" hidden="1">
      <c r="A49" s="113" t="s">
        <v>131</v>
      </c>
      <c r="B49" s="114" t="s">
        <v>21</v>
      </c>
      <c r="C49" s="114" t="s">
        <v>84</v>
      </c>
      <c r="D49" s="114" t="s">
        <v>10</v>
      </c>
      <c r="E49" s="114" t="s">
        <v>10</v>
      </c>
      <c r="F49" s="114" t="s">
        <v>10</v>
      </c>
      <c r="G49" s="114" t="s">
        <v>133</v>
      </c>
      <c r="H49" s="115">
        <v>1046</v>
      </c>
    </row>
    <row r="50" spans="1:9" ht="15.75" hidden="1">
      <c r="A50" s="113" t="s">
        <v>131</v>
      </c>
      <c r="B50" s="114" t="s">
        <v>21</v>
      </c>
      <c r="C50" s="114" t="s">
        <v>84</v>
      </c>
      <c r="D50" s="114" t="s">
        <v>10</v>
      </c>
      <c r="E50" s="114" t="s">
        <v>10</v>
      </c>
      <c r="F50" s="114" t="s">
        <v>10</v>
      </c>
      <c r="G50" s="114" t="s">
        <v>134</v>
      </c>
      <c r="H50" s="115">
        <v>3082</v>
      </c>
    </row>
    <row r="51" spans="1:9" ht="15.75">
      <c r="A51" s="113" t="s">
        <v>131</v>
      </c>
      <c r="B51" s="114" t="s">
        <v>21</v>
      </c>
      <c r="C51" s="114" t="s">
        <v>84</v>
      </c>
      <c r="D51" s="114" t="s">
        <v>10</v>
      </c>
      <c r="E51" s="114" t="s">
        <v>10</v>
      </c>
      <c r="F51" s="114" t="s">
        <v>145</v>
      </c>
      <c r="G51" s="114" t="s">
        <v>12</v>
      </c>
      <c r="H51" s="115">
        <v>231.48648041034534</v>
      </c>
      <c r="I51" s="134">
        <f t="shared" ref="I51:I53" si="4">IF(G51="Bills",H51/12,H51)</f>
        <v>19.290540034195445</v>
      </c>
    </row>
    <row r="52" spans="1:9" ht="15.75">
      <c r="A52" s="113" t="s">
        <v>131</v>
      </c>
      <c r="B52" s="114" t="s">
        <v>21</v>
      </c>
      <c r="C52" s="114" t="s">
        <v>84</v>
      </c>
      <c r="D52" s="114" t="s">
        <v>10</v>
      </c>
      <c r="E52" s="114" t="s">
        <v>10</v>
      </c>
      <c r="F52" s="114" t="s">
        <v>146</v>
      </c>
      <c r="G52" s="114" t="s">
        <v>12</v>
      </c>
      <c r="H52" s="115">
        <v>8003.4963466443714</v>
      </c>
      <c r="I52" s="136">
        <f t="shared" si="4"/>
        <v>666.95802888703099</v>
      </c>
    </row>
    <row r="53" spans="1:9" ht="15.75">
      <c r="A53" s="113" t="s">
        <v>131</v>
      </c>
      <c r="B53" s="114" t="s">
        <v>21</v>
      </c>
      <c r="C53" s="114" t="s">
        <v>84</v>
      </c>
      <c r="D53" s="114" t="s">
        <v>10</v>
      </c>
      <c r="E53" s="114" t="s">
        <v>10</v>
      </c>
      <c r="F53" s="114" t="s">
        <v>147</v>
      </c>
      <c r="G53" s="114" t="s">
        <v>12</v>
      </c>
      <c r="H53" s="115">
        <v>3417.4838396119494</v>
      </c>
      <c r="I53" s="135">
        <f t="shared" si="4"/>
        <v>284.79031996766247</v>
      </c>
    </row>
    <row r="54" spans="1:9" ht="15.75" hidden="1">
      <c r="A54" s="113" t="s">
        <v>131</v>
      </c>
      <c r="B54" s="114" t="s">
        <v>21</v>
      </c>
      <c r="C54" s="114" t="s">
        <v>84</v>
      </c>
      <c r="D54" s="114" t="s">
        <v>10</v>
      </c>
      <c r="E54" s="114" t="s">
        <v>10</v>
      </c>
      <c r="F54" s="114" t="s">
        <v>146</v>
      </c>
      <c r="G54" s="114" t="s">
        <v>138</v>
      </c>
      <c r="H54" s="115">
        <v>1389404.3666666667</v>
      </c>
    </row>
    <row r="55" spans="1:9" ht="15.75" hidden="1">
      <c r="A55" s="113" t="s">
        <v>131</v>
      </c>
      <c r="B55" s="114" t="s">
        <v>21</v>
      </c>
      <c r="C55" s="114" t="s">
        <v>84</v>
      </c>
      <c r="D55" s="114" t="s">
        <v>10</v>
      </c>
      <c r="E55" s="114" t="s">
        <v>10</v>
      </c>
      <c r="F55" s="114" t="s">
        <v>147</v>
      </c>
      <c r="G55" s="114" t="s">
        <v>138</v>
      </c>
      <c r="H55" s="115">
        <v>1689588.1328828828</v>
      </c>
    </row>
    <row r="56" spans="1:9" ht="15.75" hidden="1">
      <c r="A56" s="113" t="s">
        <v>131</v>
      </c>
      <c r="B56" s="114" t="s">
        <v>21</v>
      </c>
      <c r="C56" s="114" t="s">
        <v>84</v>
      </c>
      <c r="D56" s="114" t="s">
        <v>10</v>
      </c>
      <c r="E56" s="114" t="s">
        <v>10</v>
      </c>
      <c r="F56" s="114" t="s">
        <v>10</v>
      </c>
      <c r="G56" s="114" t="s">
        <v>139</v>
      </c>
      <c r="H56" s="115">
        <v>2267892.5</v>
      </c>
    </row>
    <row r="57" spans="1:9" ht="15.75" hidden="1">
      <c r="A57" s="113" t="s">
        <v>131</v>
      </c>
      <c r="B57" s="114" t="s">
        <v>21</v>
      </c>
      <c r="C57" s="114" t="s">
        <v>84</v>
      </c>
      <c r="D57" s="114" t="s">
        <v>10</v>
      </c>
      <c r="E57" s="114" t="s">
        <v>10</v>
      </c>
      <c r="F57" s="114" t="s">
        <v>10</v>
      </c>
      <c r="G57" s="114" t="s">
        <v>140</v>
      </c>
      <c r="H57" s="115">
        <v>322568.75862068968</v>
      </c>
    </row>
    <row r="58" spans="1:9" ht="15.75" hidden="1">
      <c r="A58" s="113" t="s">
        <v>131</v>
      </c>
      <c r="B58" s="114" t="s">
        <v>21</v>
      </c>
      <c r="C58" s="114" t="s">
        <v>84</v>
      </c>
      <c r="D58" s="114" t="s">
        <v>10</v>
      </c>
      <c r="E58" s="114" t="s">
        <v>10</v>
      </c>
      <c r="F58" s="114" t="s">
        <v>10</v>
      </c>
      <c r="G58" s="118" t="s">
        <v>142</v>
      </c>
      <c r="H58" s="115">
        <v>907042</v>
      </c>
    </row>
    <row r="59" spans="1:9" ht="15.75" hidden="1">
      <c r="A59" s="113" t="s">
        <v>131</v>
      </c>
      <c r="B59" s="114" t="s">
        <v>21</v>
      </c>
      <c r="C59" s="114" t="s">
        <v>84</v>
      </c>
      <c r="D59" s="114" t="s">
        <v>10</v>
      </c>
      <c r="E59" s="114" t="s">
        <v>10</v>
      </c>
      <c r="F59" s="114" t="s">
        <v>10</v>
      </c>
      <c r="G59" s="118" t="s">
        <v>143</v>
      </c>
      <c r="H59" s="115">
        <v>44474</v>
      </c>
    </row>
    <row r="60" spans="1:9" ht="15.75" hidden="1">
      <c r="A60" s="113" t="s">
        <v>131</v>
      </c>
      <c r="B60" s="114" t="s">
        <v>21</v>
      </c>
      <c r="C60" s="114" t="s">
        <v>84</v>
      </c>
      <c r="D60" s="114" t="s">
        <v>10</v>
      </c>
      <c r="E60" s="114" t="s">
        <v>10</v>
      </c>
      <c r="F60" s="114" t="s">
        <v>10</v>
      </c>
      <c r="G60" s="118" t="s">
        <v>144</v>
      </c>
      <c r="H60" s="115">
        <v>108</v>
      </c>
    </row>
    <row r="61" spans="1:9" ht="15.75" hidden="1">
      <c r="A61" s="113" t="s">
        <v>131</v>
      </c>
      <c r="B61" s="114" t="s">
        <v>21</v>
      </c>
      <c r="C61" s="114" t="s">
        <v>87</v>
      </c>
      <c r="D61" s="114" t="s">
        <v>10</v>
      </c>
      <c r="E61" s="114" t="s">
        <v>10</v>
      </c>
      <c r="F61" s="114" t="s">
        <v>10</v>
      </c>
      <c r="G61" s="114" t="s">
        <v>133</v>
      </c>
      <c r="H61" s="115">
        <v>109</v>
      </c>
    </row>
    <row r="62" spans="1:9" ht="15.75" hidden="1">
      <c r="A62" s="113" t="s">
        <v>131</v>
      </c>
      <c r="B62" s="114" t="s">
        <v>21</v>
      </c>
      <c r="C62" s="114" t="s">
        <v>87</v>
      </c>
      <c r="D62" s="114" t="s">
        <v>10</v>
      </c>
      <c r="E62" s="114" t="s">
        <v>10</v>
      </c>
      <c r="F62" s="114" t="s">
        <v>10</v>
      </c>
      <c r="G62" s="114" t="s">
        <v>134</v>
      </c>
      <c r="H62" s="115">
        <v>426</v>
      </c>
    </row>
    <row r="63" spans="1:9" ht="15.75">
      <c r="A63" s="113" t="s">
        <v>131</v>
      </c>
      <c r="B63" s="114" t="s">
        <v>21</v>
      </c>
      <c r="C63" s="114" t="s">
        <v>87</v>
      </c>
      <c r="D63" s="114" t="s">
        <v>10</v>
      </c>
      <c r="E63" s="114" t="s">
        <v>10</v>
      </c>
      <c r="F63" s="114" t="s">
        <v>145</v>
      </c>
      <c r="G63" s="114" t="s">
        <v>12</v>
      </c>
      <c r="H63" s="115">
        <v>46.766666666666666</v>
      </c>
      <c r="I63" s="134">
        <f t="shared" ref="I63:I65" si="5">IF(G63="Bills",H63/12,H63)</f>
        <v>3.8972222222222221</v>
      </c>
    </row>
    <row r="64" spans="1:9" ht="15.75">
      <c r="A64" s="113" t="s">
        <v>131</v>
      </c>
      <c r="B64" s="114" t="s">
        <v>21</v>
      </c>
      <c r="C64" s="114" t="s">
        <v>87</v>
      </c>
      <c r="D64" s="114" t="s">
        <v>10</v>
      </c>
      <c r="E64" s="114" t="s">
        <v>10</v>
      </c>
      <c r="F64" s="114" t="s">
        <v>146</v>
      </c>
      <c r="G64" s="114" t="s">
        <v>12</v>
      </c>
      <c r="H64" s="115">
        <v>650.6</v>
      </c>
      <c r="I64" s="136">
        <f t="shared" si="5"/>
        <v>54.216666666666669</v>
      </c>
    </row>
    <row r="65" spans="1:9" ht="15.75">
      <c r="A65" s="113" t="s">
        <v>131</v>
      </c>
      <c r="B65" s="114" t="s">
        <v>21</v>
      </c>
      <c r="C65" s="114" t="s">
        <v>87</v>
      </c>
      <c r="D65" s="114" t="s">
        <v>10</v>
      </c>
      <c r="E65" s="114" t="s">
        <v>10</v>
      </c>
      <c r="F65" s="114" t="s">
        <v>147</v>
      </c>
      <c r="G65" s="114" t="s">
        <v>12</v>
      </c>
      <c r="H65" s="115">
        <v>451</v>
      </c>
      <c r="I65" s="135">
        <f t="shared" si="5"/>
        <v>37.583333333333336</v>
      </c>
    </row>
    <row r="66" spans="1:9" ht="15.75" hidden="1">
      <c r="A66" s="113" t="s">
        <v>131</v>
      </c>
      <c r="B66" s="114" t="s">
        <v>21</v>
      </c>
      <c r="C66" s="114" t="s">
        <v>87</v>
      </c>
      <c r="D66" s="114" t="s">
        <v>10</v>
      </c>
      <c r="E66" s="114" t="s">
        <v>10</v>
      </c>
      <c r="F66" s="114" t="s">
        <v>146</v>
      </c>
      <c r="G66" s="114" t="s">
        <v>138</v>
      </c>
      <c r="H66" s="115">
        <v>117720.66666666666</v>
      </c>
    </row>
    <row r="67" spans="1:9" ht="15.75" hidden="1">
      <c r="A67" s="113" t="s">
        <v>131</v>
      </c>
      <c r="B67" s="114" t="s">
        <v>21</v>
      </c>
      <c r="C67" s="114" t="s">
        <v>87</v>
      </c>
      <c r="D67" s="114" t="s">
        <v>10</v>
      </c>
      <c r="E67" s="114" t="s">
        <v>10</v>
      </c>
      <c r="F67" s="114" t="s">
        <v>147</v>
      </c>
      <c r="G67" s="114" t="s">
        <v>138</v>
      </c>
      <c r="H67" s="115">
        <v>250954</v>
      </c>
    </row>
    <row r="68" spans="1:9" ht="15.75" hidden="1">
      <c r="A68" s="113" t="s">
        <v>131</v>
      </c>
      <c r="B68" s="114" t="s">
        <v>21</v>
      </c>
      <c r="C68" s="114" t="s">
        <v>87</v>
      </c>
      <c r="D68" s="114" t="s">
        <v>10</v>
      </c>
      <c r="E68" s="114" t="s">
        <v>10</v>
      </c>
      <c r="F68" s="114" t="s">
        <v>10</v>
      </c>
      <c r="G68" s="114" t="s">
        <v>139</v>
      </c>
      <c r="H68" s="115">
        <v>286376.76666666666</v>
      </c>
    </row>
    <row r="69" spans="1:9" ht="15.75" hidden="1">
      <c r="A69" s="113" t="s">
        <v>131</v>
      </c>
      <c r="B69" s="114" t="s">
        <v>21</v>
      </c>
      <c r="C69" s="114" t="s">
        <v>87</v>
      </c>
      <c r="D69" s="114" t="s">
        <v>10</v>
      </c>
      <c r="E69" s="114" t="s">
        <v>10</v>
      </c>
      <c r="F69" s="114" t="s">
        <v>10</v>
      </c>
      <c r="G69" s="114" t="s">
        <v>140</v>
      </c>
      <c r="H69" s="115">
        <v>81408.741379310348</v>
      </c>
    </row>
    <row r="70" spans="1:9" ht="15.75" hidden="1">
      <c r="A70" s="113" t="s">
        <v>131</v>
      </c>
      <c r="B70" s="114" t="s">
        <v>21</v>
      </c>
      <c r="C70" s="114" t="s">
        <v>87</v>
      </c>
      <c r="D70" s="114" t="s">
        <v>10</v>
      </c>
      <c r="E70" s="114" t="s">
        <v>10</v>
      </c>
      <c r="F70" s="114" t="s">
        <v>10</v>
      </c>
      <c r="G70" s="118" t="s">
        <v>142</v>
      </c>
      <c r="H70" s="115">
        <v>18439</v>
      </c>
    </row>
    <row r="71" spans="1:9" ht="15.75" hidden="1">
      <c r="A71" s="113" t="s">
        <v>131</v>
      </c>
      <c r="B71" s="114" t="s">
        <v>21</v>
      </c>
      <c r="C71" s="114" t="s">
        <v>87</v>
      </c>
      <c r="D71" s="114" t="s">
        <v>10</v>
      </c>
      <c r="E71" s="114" t="s">
        <v>10</v>
      </c>
      <c r="F71" s="114" t="s">
        <v>10</v>
      </c>
      <c r="G71" s="118" t="s">
        <v>143</v>
      </c>
      <c r="H71" s="115">
        <v>855</v>
      </c>
    </row>
    <row r="72" spans="1:9" ht="15.75" hidden="1">
      <c r="A72" s="113" t="s">
        <v>131</v>
      </c>
      <c r="B72" s="114" t="s">
        <v>21</v>
      </c>
      <c r="C72" s="114" t="s">
        <v>87</v>
      </c>
      <c r="D72" s="114" t="s">
        <v>10</v>
      </c>
      <c r="E72" s="114" t="s">
        <v>10</v>
      </c>
      <c r="F72" s="114" t="s">
        <v>10</v>
      </c>
      <c r="G72" s="118" t="s">
        <v>144</v>
      </c>
      <c r="H72" s="115">
        <v>10</v>
      </c>
    </row>
    <row r="73" spans="1:9" ht="15.75" hidden="1">
      <c r="A73" s="113" t="s">
        <v>131</v>
      </c>
      <c r="B73" s="114" t="s">
        <v>24</v>
      </c>
      <c r="C73" s="114" t="s">
        <v>90</v>
      </c>
      <c r="D73" s="114" t="s">
        <v>10</v>
      </c>
      <c r="E73" s="114" t="s">
        <v>10</v>
      </c>
      <c r="F73" s="114" t="s">
        <v>10</v>
      </c>
      <c r="G73" s="114" t="s">
        <v>133</v>
      </c>
      <c r="H73" s="115">
        <v>7254</v>
      </c>
    </row>
    <row r="74" spans="1:9" ht="15.75" hidden="1">
      <c r="A74" s="113" t="s">
        <v>131</v>
      </c>
      <c r="B74" s="114" t="s">
        <v>24</v>
      </c>
      <c r="C74" s="114" t="s">
        <v>90</v>
      </c>
      <c r="D74" s="114" t="s">
        <v>10</v>
      </c>
      <c r="E74" s="114" t="s">
        <v>10</v>
      </c>
      <c r="F74" s="114" t="s">
        <v>10</v>
      </c>
      <c r="G74" s="114" t="s">
        <v>134</v>
      </c>
      <c r="H74" s="115">
        <v>12769</v>
      </c>
    </row>
    <row r="75" spans="1:9" ht="15.75" hidden="1">
      <c r="A75" s="113" t="s">
        <v>131</v>
      </c>
      <c r="B75" s="114" t="s">
        <v>24</v>
      </c>
      <c r="C75" s="114" t="s">
        <v>90</v>
      </c>
      <c r="D75" s="114" t="s">
        <v>10</v>
      </c>
      <c r="E75" s="114" t="s">
        <v>11</v>
      </c>
      <c r="F75" s="114" t="s">
        <v>10</v>
      </c>
      <c r="G75" s="114" t="s">
        <v>148</v>
      </c>
      <c r="H75" s="115">
        <v>508.93495414173873</v>
      </c>
    </row>
    <row r="76" spans="1:9" ht="15.75" hidden="1">
      <c r="A76" s="113" t="s">
        <v>131</v>
      </c>
      <c r="B76" s="114" t="s">
        <v>24</v>
      </c>
      <c r="C76" s="114" t="s">
        <v>90</v>
      </c>
      <c r="D76" s="114" t="s">
        <v>10</v>
      </c>
      <c r="E76" s="114" t="s">
        <v>11</v>
      </c>
      <c r="F76" s="114" t="s">
        <v>10</v>
      </c>
      <c r="G76" s="114" t="s">
        <v>132</v>
      </c>
      <c r="H76" s="115">
        <v>495.84657534246583</v>
      </c>
    </row>
    <row r="77" spans="1:9" ht="15.75" hidden="1">
      <c r="A77" s="113" t="s">
        <v>131</v>
      </c>
      <c r="B77" s="114" t="s">
        <v>24</v>
      </c>
      <c r="C77" s="114" t="s">
        <v>90</v>
      </c>
      <c r="D77" s="114" t="s">
        <v>10</v>
      </c>
      <c r="E77" s="114" t="s">
        <v>20</v>
      </c>
      <c r="F77" s="114" t="s">
        <v>145</v>
      </c>
      <c r="G77" s="114" t="s">
        <v>148</v>
      </c>
      <c r="H77" s="115">
        <v>983.23536988517992</v>
      </c>
    </row>
    <row r="78" spans="1:9" ht="15.75" hidden="1">
      <c r="A78" s="113" t="s">
        <v>131</v>
      </c>
      <c r="B78" s="114" t="s">
        <v>24</v>
      </c>
      <c r="C78" s="114" t="s">
        <v>90</v>
      </c>
      <c r="D78" s="114" t="s">
        <v>10</v>
      </c>
      <c r="E78" s="114" t="s">
        <v>20</v>
      </c>
      <c r="F78" s="114" t="s">
        <v>145</v>
      </c>
      <c r="G78" s="114" t="s">
        <v>132</v>
      </c>
      <c r="H78" s="115">
        <v>2698.3863013698633</v>
      </c>
    </row>
    <row r="79" spans="1:9" ht="15.75" hidden="1">
      <c r="A79" s="113" t="s">
        <v>131</v>
      </c>
      <c r="B79" s="114" t="s">
        <v>24</v>
      </c>
      <c r="C79" s="114" t="s">
        <v>90</v>
      </c>
      <c r="D79" s="114" t="s">
        <v>10</v>
      </c>
      <c r="E79" s="114" t="s">
        <v>20</v>
      </c>
      <c r="F79" s="114" t="s">
        <v>146</v>
      </c>
      <c r="G79" s="85" t="s">
        <v>132</v>
      </c>
      <c r="H79" s="115">
        <v>441.46027397260241</v>
      </c>
    </row>
    <row r="80" spans="1:9" ht="15.75" hidden="1">
      <c r="A80" s="113" t="s">
        <v>131</v>
      </c>
      <c r="B80" s="114" t="s">
        <v>24</v>
      </c>
      <c r="C80" s="114" t="s">
        <v>90</v>
      </c>
      <c r="D80" s="114" t="s">
        <v>10</v>
      </c>
      <c r="E80" s="114" t="s">
        <v>20</v>
      </c>
      <c r="F80" s="114" t="s">
        <v>147</v>
      </c>
      <c r="G80" s="114" t="s">
        <v>132</v>
      </c>
      <c r="H80" s="115">
        <v>12.999999999999996</v>
      </c>
    </row>
    <row r="81" spans="1:9" ht="15.75" hidden="1">
      <c r="A81" s="113" t="s">
        <v>131</v>
      </c>
      <c r="B81" s="114" t="s">
        <v>24</v>
      </c>
      <c r="C81" s="114" t="s">
        <v>90</v>
      </c>
      <c r="D81" s="114" t="s">
        <v>10</v>
      </c>
      <c r="E81" s="114" t="s">
        <v>10</v>
      </c>
      <c r="F81" s="114" t="s">
        <v>145</v>
      </c>
      <c r="G81" s="114" t="s">
        <v>138</v>
      </c>
      <c r="H81" s="115">
        <v>55806.423731300492</v>
      </c>
    </row>
    <row r="82" spans="1:9" ht="15.75" hidden="1">
      <c r="A82" s="113" t="s">
        <v>131</v>
      </c>
      <c r="B82" s="114" t="s">
        <v>24</v>
      </c>
      <c r="C82" s="114" t="s">
        <v>90</v>
      </c>
      <c r="D82" s="114" t="s">
        <v>10</v>
      </c>
      <c r="E82" s="114" t="s">
        <v>20</v>
      </c>
      <c r="F82" s="114" t="s">
        <v>146</v>
      </c>
      <c r="G82" s="114" t="s">
        <v>138</v>
      </c>
      <c r="H82" s="115">
        <v>42806.539309357671</v>
      </c>
    </row>
    <row r="83" spans="1:9" ht="15.75" hidden="1">
      <c r="A83" s="113" t="s">
        <v>131</v>
      </c>
      <c r="B83" s="114" t="s">
        <v>24</v>
      </c>
      <c r="C83" s="114" t="s">
        <v>90</v>
      </c>
      <c r="D83" s="114" t="s">
        <v>10</v>
      </c>
      <c r="E83" s="114" t="s">
        <v>20</v>
      </c>
      <c r="F83" s="114" t="s">
        <v>147</v>
      </c>
      <c r="G83" s="114" t="s">
        <v>138</v>
      </c>
      <c r="H83" s="115">
        <v>5726.0005996812115</v>
      </c>
    </row>
    <row r="84" spans="1:9" ht="15.75" hidden="1">
      <c r="A84" s="113" t="s">
        <v>131</v>
      </c>
      <c r="B84" s="114" t="s">
        <v>24</v>
      </c>
      <c r="C84" s="114" t="s">
        <v>90</v>
      </c>
      <c r="D84" s="114" t="s">
        <v>10</v>
      </c>
      <c r="E84" s="114" t="s">
        <v>10</v>
      </c>
      <c r="F84" s="114" t="s">
        <v>10</v>
      </c>
      <c r="G84" s="114" t="s">
        <v>140</v>
      </c>
      <c r="H84" s="115">
        <v>70608.913793103449</v>
      </c>
    </row>
    <row r="85" spans="1:9" ht="15.75" hidden="1">
      <c r="A85" s="113" t="s">
        <v>131</v>
      </c>
      <c r="B85" s="114" t="s">
        <v>24</v>
      </c>
      <c r="C85" s="114" t="s">
        <v>90</v>
      </c>
      <c r="D85" s="114" t="s">
        <v>10</v>
      </c>
      <c r="E85" s="114" t="s">
        <v>10</v>
      </c>
      <c r="F85" s="114" t="s">
        <v>10</v>
      </c>
      <c r="G85" s="118" t="s">
        <v>142</v>
      </c>
      <c r="H85" s="115">
        <v>22840</v>
      </c>
    </row>
    <row r="86" spans="1:9" ht="15.75" hidden="1">
      <c r="A86" s="113" t="s">
        <v>131</v>
      </c>
      <c r="B86" s="114" t="s">
        <v>24</v>
      </c>
      <c r="C86" s="114" t="s">
        <v>90</v>
      </c>
      <c r="D86" s="114" t="s">
        <v>10</v>
      </c>
      <c r="E86" s="114" t="s">
        <v>10</v>
      </c>
      <c r="F86" s="114" t="s">
        <v>10</v>
      </c>
      <c r="G86" s="118" t="s">
        <v>143</v>
      </c>
      <c r="H86" s="115">
        <v>853.73333333333335</v>
      </c>
    </row>
    <row r="87" spans="1:9" ht="15.75" hidden="1">
      <c r="A87" s="113" t="s">
        <v>131</v>
      </c>
      <c r="B87" s="114" t="s">
        <v>24</v>
      </c>
      <c r="C87" s="114" t="s">
        <v>90</v>
      </c>
      <c r="D87" s="114" t="s">
        <v>10</v>
      </c>
      <c r="E87" s="114" t="s">
        <v>10</v>
      </c>
      <c r="F87" s="114" t="s">
        <v>10</v>
      </c>
      <c r="G87" s="118" t="s">
        <v>144</v>
      </c>
      <c r="H87" s="115">
        <v>12.166666666666668</v>
      </c>
    </row>
    <row r="88" spans="1:9" ht="15.75" hidden="1">
      <c r="A88" s="113" t="s">
        <v>131</v>
      </c>
      <c r="B88" s="114" t="s">
        <v>88</v>
      </c>
      <c r="C88" s="114" t="s">
        <v>87</v>
      </c>
      <c r="D88" s="114" t="s">
        <v>22</v>
      </c>
      <c r="E88" s="114" t="s">
        <v>10</v>
      </c>
      <c r="F88" s="114" t="s">
        <v>10</v>
      </c>
      <c r="G88" s="114" t="s">
        <v>134</v>
      </c>
      <c r="H88" s="115">
        <v>12</v>
      </c>
    </row>
    <row r="89" spans="1:9" ht="15.75">
      <c r="A89" s="113" t="s">
        <v>131</v>
      </c>
      <c r="B89" s="114" t="s">
        <v>88</v>
      </c>
      <c r="C89" s="114" t="s">
        <v>87</v>
      </c>
      <c r="D89" s="114" t="s">
        <v>22</v>
      </c>
      <c r="E89" s="114" t="s">
        <v>10</v>
      </c>
      <c r="F89" s="114" t="s">
        <v>145</v>
      </c>
      <c r="G89" s="114" t="s">
        <v>12</v>
      </c>
      <c r="H89" s="115">
        <v>12</v>
      </c>
      <c r="I89" s="133">
        <f t="shared" ref="I89" si="6">IF(G89="Bills",H89/12,H89)</f>
        <v>1</v>
      </c>
    </row>
    <row r="90" spans="1:9" ht="15.75" hidden="1">
      <c r="A90" s="113" t="s">
        <v>131</v>
      </c>
      <c r="B90" s="114" t="s">
        <v>88</v>
      </c>
      <c r="C90" s="114" t="s">
        <v>87</v>
      </c>
      <c r="D90" s="114" t="s">
        <v>22</v>
      </c>
      <c r="E90" s="114" t="s">
        <v>10</v>
      </c>
      <c r="F90" s="114" t="s">
        <v>145</v>
      </c>
      <c r="G90" s="85" t="s">
        <v>138</v>
      </c>
      <c r="H90" s="115">
        <v>24249</v>
      </c>
    </row>
    <row r="91" spans="1:9" ht="15.75" hidden="1">
      <c r="A91" s="113" t="s">
        <v>131</v>
      </c>
      <c r="B91" s="114" t="s">
        <v>88</v>
      </c>
      <c r="C91" s="114" t="s">
        <v>87</v>
      </c>
      <c r="D91" s="114" t="s">
        <v>22</v>
      </c>
      <c r="E91" s="114" t="s">
        <v>10</v>
      </c>
      <c r="F91" s="114" t="s">
        <v>10</v>
      </c>
      <c r="G91" s="114" t="s">
        <v>139</v>
      </c>
      <c r="H91" s="115">
        <v>17900</v>
      </c>
    </row>
    <row r="92" spans="1:9" ht="15.75" hidden="1">
      <c r="A92" s="113" t="s">
        <v>131</v>
      </c>
      <c r="B92" s="114" t="s">
        <v>88</v>
      </c>
      <c r="C92" s="114" t="s">
        <v>87</v>
      </c>
      <c r="D92" s="114" t="s">
        <v>22</v>
      </c>
      <c r="E92" s="114" t="s">
        <v>10</v>
      </c>
      <c r="F92" s="114" t="s">
        <v>10</v>
      </c>
      <c r="G92" s="114" t="s">
        <v>149</v>
      </c>
      <c r="H92" s="115">
        <v>6100</v>
      </c>
    </row>
    <row r="93" spans="1:9" ht="15.75" hidden="1">
      <c r="A93" s="113" t="s">
        <v>131</v>
      </c>
      <c r="B93" s="114" t="s">
        <v>85</v>
      </c>
      <c r="C93" s="114" t="s">
        <v>84</v>
      </c>
      <c r="D93" s="114" t="s">
        <v>10</v>
      </c>
      <c r="E93" s="114" t="s">
        <v>10</v>
      </c>
      <c r="F93" s="114" t="s">
        <v>10</v>
      </c>
      <c r="G93" s="114" t="s">
        <v>133</v>
      </c>
      <c r="H93" s="115">
        <v>35</v>
      </c>
    </row>
    <row r="94" spans="1:9" ht="15.75" hidden="1">
      <c r="A94" s="113" t="s">
        <v>131</v>
      </c>
      <c r="B94" s="114" t="s">
        <v>85</v>
      </c>
      <c r="C94" s="114" t="s">
        <v>84</v>
      </c>
      <c r="D94" s="114" t="s">
        <v>10</v>
      </c>
      <c r="E94" s="114" t="s">
        <v>10</v>
      </c>
      <c r="F94" s="114" t="s">
        <v>10</v>
      </c>
      <c r="G94" s="114" t="s">
        <v>134</v>
      </c>
      <c r="H94" s="115">
        <v>123</v>
      </c>
    </row>
    <row r="95" spans="1:9" ht="15.75">
      <c r="A95" s="113" t="s">
        <v>131</v>
      </c>
      <c r="B95" s="114" t="s">
        <v>85</v>
      </c>
      <c r="C95" s="114" t="s">
        <v>84</v>
      </c>
      <c r="D95" s="114" t="s">
        <v>22</v>
      </c>
      <c r="E95" s="114" t="s">
        <v>10</v>
      </c>
      <c r="F95" s="114" t="s">
        <v>145</v>
      </c>
      <c r="G95" s="114" t="s">
        <v>12</v>
      </c>
      <c r="H95" s="115">
        <v>353.66666666666663</v>
      </c>
      <c r="I95" s="133">
        <f t="shared" ref="I95" si="7">IF(G95="Bills",H95/12,H95)</f>
        <v>29.472222222222218</v>
      </c>
    </row>
    <row r="96" spans="1:9" ht="15.75" hidden="1">
      <c r="A96" s="113" t="s">
        <v>131</v>
      </c>
      <c r="B96" s="114" t="s">
        <v>85</v>
      </c>
      <c r="C96" s="114" t="s">
        <v>84</v>
      </c>
      <c r="D96" s="114" t="s">
        <v>22</v>
      </c>
      <c r="E96" s="114" t="s">
        <v>10</v>
      </c>
      <c r="F96" s="114" t="s">
        <v>145</v>
      </c>
      <c r="G96" s="114" t="s">
        <v>138</v>
      </c>
      <c r="H96" s="115">
        <v>413974.99726775958</v>
      </c>
    </row>
    <row r="97" spans="1:9" ht="15.75" hidden="1">
      <c r="A97" s="113" t="s">
        <v>131</v>
      </c>
      <c r="B97" s="114" t="s">
        <v>85</v>
      </c>
      <c r="C97" s="114" t="s">
        <v>84</v>
      </c>
      <c r="D97" s="114" t="s">
        <v>22</v>
      </c>
      <c r="E97" s="114" t="s">
        <v>10</v>
      </c>
      <c r="F97" s="114" t="s">
        <v>10</v>
      </c>
      <c r="G97" s="114" t="s">
        <v>139</v>
      </c>
      <c r="H97" s="115">
        <v>291879.33333333337</v>
      </c>
    </row>
    <row r="98" spans="1:9" ht="15.75" hidden="1">
      <c r="A98" s="113" t="s">
        <v>131</v>
      </c>
      <c r="B98" s="114" t="s">
        <v>85</v>
      </c>
      <c r="C98" s="114" t="s">
        <v>84</v>
      </c>
      <c r="D98" s="114" t="s">
        <v>22</v>
      </c>
      <c r="E98" s="114" t="s">
        <v>10</v>
      </c>
      <c r="F98" s="114" t="s">
        <v>10</v>
      </c>
      <c r="G98" s="114" t="s">
        <v>140</v>
      </c>
      <c r="H98" s="115">
        <v>31472.333333333332</v>
      </c>
    </row>
    <row r="99" spans="1:9" ht="15.75">
      <c r="A99" s="113" t="s">
        <v>131</v>
      </c>
      <c r="B99" s="114" t="s">
        <v>85</v>
      </c>
      <c r="C99" s="114" t="s">
        <v>84</v>
      </c>
      <c r="D99" s="114" t="s">
        <v>23</v>
      </c>
      <c r="E99" s="114" t="s">
        <v>10</v>
      </c>
      <c r="F99" s="114" t="s">
        <v>145</v>
      </c>
      <c r="G99" s="114" t="s">
        <v>12</v>
      </c>
      <c r="H99" s="115">
        <v>83.666666666666671</v>
      </c>
      <c r="I99" s="134">
        <f t="shared" ref="I99:I100" si="8">IF(G99="Bills",H99/12,H99)</f>
        <v>6.9722222222222223</v>
      </c>
    </row>
    <row r="100" spans="1:9" ht="15.75">
      <c r="A100" s="113" t="s">
        <v>131</v>
      </c>
      <c r="B100" s="114" t="s">
        <v>85</v>
      </c>
      <c r="C100" s="114" t="s">
        <v>84</v>
      </c>
      <c r="D100" s="114" t="s">
        <v>23</v>
      </c>
      <c r="E100" s="114" t="s">
        <v>10</v>
      </c>
      <c r="F100" s="114" t="s">
        <v>147</v>
      </c>
      <c r="G100" s="114" t="s">
        <v>12</v>
      </c>
      <c r="H100" s="115">
        <v>12</v>
      </c>
      <c r="I100" s="135">
        <f t="shared" si="8"/>
        <v>1</v>
      </c>
    </row>
    <row r="101" spans="1:9" ht="15.75" hidden="1">
      <c r="A101" s="113" t="s">
        <v>131</v>
      </c>
      <c r="B101" s="114" t="s">
        <v>85</v>
      </c>
      <c r="C101" s="114" t="s">
        <v>84</v>
      </c>
      <c r="D101" s="114" t="s">
        <v>23</v>
      </c>
      <c r="E101" s="114" t="s">
        <v>10</v>
      </c>
      <c r="F101" s="114" t="s">
        <v>145</v>
      </c>
      <c r="G101" s="114" t="s">
        <v>138</v>
      </c>
      <c r="H101" s="115">
        <v>91474.688524590165</v>
      </c>
    </row>
    <row r="102" spans="1:9" ht="15.75" hidden="1">
      <c r="A102" s="113" t="s">
        <v>131</v>
      </c>
      <c r="B102" s="114" t="s">
        <v>85</v>
      </c>
      <c r="C102" s="114" t="s">
        <v>84</v>
      </c>
      <c r="D102" s="114" t="s">
        <v>23</v>
      </c>
      <c r="E102" s="114" t="s">
        <v>10</v>
      </c>
      <c r="F102" s="114" t="s">
        <v>147</v>
      </c>
      <c r="G102" s="114" t="s">
        <v>138</v>
      </c>
      <c r="H102" s="115">
        <v>54406</v>
      </c>
    </row>
    <row r="103" spans="1:9" ht="15.75" hidden="1">
      <c r="A103" s="113" t="s">
        <v>131</v>
      </c>
      <c r="B103" s="114" t="s">
        <v>85</v>
      </c>
      <c r="C103" s="114" t="s">
        <v>84</v>
      </c>
      <c r="D103" s="114" t="s">
        <v>23</v>
      </c>
      <c r="E103" s="114" t="s">
        <v>10</v>
      </c>
      <c r="F103" s="114" t="s">
        <v>10</v>
      </c>
      <c r="G103" s="114" t="s">
        <v>139</v>
      </c>
      <c r="H103" s="115">
        <v>117203.33409090909</v>
      </c>
    </row>
    <row r="104" spans="1:9" ht="15.75" hidden="1">
      <c r="A104" s="113" t="s">
        <v>131</v>
      </c>
      <c r="B104" s="114" t="s">
        <v>85</v>
      </c>
      <c r="C104" s="114" t="s">
        <v>84</v>
      </c>
      <c r="D104" s="114" t="s">
        <v>23</v>
      </c>
      <c r="E104" s="114" t="s">
        <v>10</v>
      </c>
      <c r="F104" s="114" t="s">
        <v>10</v>
      </c>
      <c r="G104" s="114" t="s">
        <v>140</v>
      </c>
      <c r="H104" s="115">
        <v>9250.1428571428569</v>
      </c>
    </row>
    <row r="105" spans="1:9" ht="15.75" hidden="1">
      <c r="A105" s="113" t="s">
        <v>131</v>
      </c>
      <c r="B105" s="114" t="s">
        <v>85</v>
      </c>
      <c r="C105" s="114" t="s">
        <v>87</v>
      </c>
      <c r="D105" s="114" t="s">
        <v>10</v>
      </c>
      <c r="E105" s="114" t="s">
        <v>10</v>
      </c>
      <c r="F105" s="114" t="s">
        <v>10</v>
      </c>
      <c r="G105" s="114" t="s">
        <v>134</v>
      </c>
      <c r="H105" s="115">
        <v>119</v>
      </c>
    </row>
    <row r="106" spans="1:9" ht="15.75">
      <c r="A106" s="113" t="s">
        <v>131</v>
      </c>
      <c r="B106" s="114" t="s">
        <v>85</v>
      </c>
      <c r="C106" s="114" t="s">
        <v>87</v>
      </c>
      <c r="D106" s="114" t="s">
        <v>22</v>
      </c>
      <c r="E106" s="114" t="s">
        <v>10</v>
      </c>
      <c r="F106" s="114" t="s">
        <v>145</v>
      </c>
      <c r="G106" s="114" t="s">
        <v>12</v>
      </c>
      <c r="H106" s="115">
        <v>309</v>
      </c>
      <c r="I106" s="134">
        <f t="shared" ref="I106:I107" si="9">IF(G106="Bills",H106/12,H106)</f>
        <v>25.75</v>
      </c>
    </row>
    <row r="107" spans="1:9" ht="15.75">
      <c r="A107" s="113" t="s">
        <v>131</v>
      </c>
      <c r="B107" s="114" t="s">
        <v>85</v>
      </c>
      <c r="C107" s="114" t="s">
        <v>87</v>
      </c>
      <c r="D107" s="114" t="s">
        <v>22</v>
      </c>
      <c r="E107" s="114" t="s">
        <v>10</v>
      </c>
      <c r="F107" s="114" t="s">
        <v>147</v>
      </c>
      <c r="G107" s="114" t="s">
        <v>12</v>
      </c>
      <c r="H107" s="115">
        <v>27</v>
      </c>
      <c r="I107" s="135">
        <f t="shared" si="9"/>
        <v>2.25</v>
      </c>
    </row>
    <row r="108" spans="1:9" ht="15.75" hidden="1">
      <c r="A108" s="113" t="s">
        <v>131</v>
      </c>
      <c r="B108" s="114" t="s">
        <v>85</v>
      </c>
      <c r="C108" s="114" t="s">
        <v>87</v>
      </c>
      <c r="D108" s="114" t="s">
        <v>22</v>
      </c>
      <c r="E108" s="114" t="s">
        <v>10</v>
      </c>
      <c r="F108" s="114" t="s">
        <v>145</v>
      </c>
      <c r="G108" s="114" t="s">
        <v>138</v>
      </c>
      <c r="H108" s="115">
        <v>404993</v>
      </c>
    </row>
    <row r="109" spans="1:9" ht="15.75" hidden="1">
      <c r="A109" s="113" t="s">
        <v>131</v>
      </c>
      <c r="B109" s="114" t="s">
        <v>85</v>
      </c>
      <c r="C109" s="114" t="s">
        <v>87</v>
      </c>
      <c r="D109" s="114" t="s">
        <v>22</v>
      </c>
      <c r="E109" s="114" t="s">
        <v>10</v>
      </c>
      <c r="F109" s="114" t="s">
        <v>147</v>
      </c>
      <c r="G109" s="114" t="s">
        <v>138</v>
      </c>
      <c r="H109" s="115">
        <v>105203</v>
      </c>
    </row>
    <row r="110" spans="1:9" ht="15.75" hidden="1">
      <c r="A110" s="113" t="s">
        <v>131</v>
      </c>
      <c r="B110" s="114" t="s">
        <v>85</v>
      </c>
      <c r="C110" s="114" t="s">
        <v>87</v>
      </c>
      <c r="D110" s="114" t="s">
        <v>22</v>
      </c>
      <c r="E110" s="114" t="s">
        <v>10</v>
      </c>
      <c r="F110" s="114" t="s">
        <v>10</v>
      </c>
      <c r="G110" s="114" t="s">
        <v>139</v>
      </c>
      <c r="H110" s="115">
        <v>431793</v>
      </c>
    </row>
    <row r="111" spans="1:9" ht="15.75" hidden="1">
      <c r="A111" s="113" t="s">
        <v>131</v>
      </c>
      <c r="B111" s="114" t="s">
        <v>85</v>
      </c>
      <c r="C111" s="114" t="s">
        <v>87</v>
      </c>
      <c r="D111" s="114" t="s">
        <v>22</v>
      </c>
      <c r="E111" s="114" t="s">
        <v>10</v>
      </c>
      <c r="F111" s="114" t="s">
        <v>10</v>
      </c>
      <c r="G111" s="114" t="s">
        <v>140</v>
      </c>
      <c r="H111" s="115">
        <v>108851</v>
      </c>
    </row>
    <row r="112" spans="1:9" ht="15.75">
      <c r="A112" s="113" t="s">
        <v>131</v>
      </c>
      <c r="B112" s="114" t="s">
        <v>85</v>
      </c>
      <c r="C112" s="114" t="s">
        <v>87</v>
      </c>
      <c r="D112" s="114" t="s">
        <v>23</v>
      </c>
      <c r="E112" s="114" t="s">
        <v>10</v>
      </c>
      <c r="F112" s="114" t="s">
        <v>145</v>
      </c>
      <c r="G112" s="114" t="s">
        <v>12</v>
      </c>
      <c r="H112" s="115">
        <v>12</v>
      </c>
      <c r="I112" s="133">
        <f t="shared" ref="I112" si="10">IF(G112="Bills",H112/12,H112)</f>
        <v>1</v>
      </c>
    </row>
    <row r="113" spans="1:9" ht="15.75" hidden="1">
      <c r="A113" s="113" t="s">
        <v>131</v>
      </c>
      <c r="B113" s="114" t="s">
        <v>85</v>
      </c>
      <c r="C113" s="114" t="s">
        <v>87</v>
      </c>
      <c r="D113" s="114" t="s">
        <v>23</v>
      </c>
      <c r="E113" s="114" t="s">
        <v>10</v>
      </c>
      <c r="F113" s="114" t="s">
        <v>145</v>
      </c>
      <c r="G113" s="114" t="s">
        <v>138</v>
      </c>
      <c r="H113" s="115">
        <v>1080</v>
      </c>
    </row>
    <row r="114" spans="1:9" ht="15.75" hidden="1">
      <c r="A114" s="113" t="s">
        <v>131</v>
      </c>
      <c r="B114" s="114" t="s">
        <v>85</v>
      </c>
      <c r="C114" s="114" t="s">
        <v>87</v>
      </c>
      <c r="D114" s="114" t="s">
        <v>23</v>
      </c>
      <c r="E114" s="114" t="s">
        <v>10</v>
      </c>
      <c r="F114" s="114" t="s">
        <v>10</v>
      </c>
      <c r="G114" s="114" t="s">
        <v>139</v>
      </c>
      <c r="H114" s="115">
        <v>5999.9999999999991</v>
      </c>
    </row>
    <row r="115" spans="1:9" ht="15.75" hidden="1">
      <c r="A115" s="113" t="s">
        <v>131</v>
      </c>
      <c r="B115" s="114" t="s">
        <v>85</v>
      </c>
      <c r="C115" s="114" t="s">
        <v>87</v>
      </c>
      <c r="D115" s="114" t="s">
        <v>23</v>
      </c>
      <c r="E115" s="114" t="s">
        <v>10</v>
      </c>
      <c r="F115" s="114" t="s">
        <v>10</v>
      </c>
      <c r="G115" s="114" t="s">
        <v>140</v>
      </c>
      <c r="H115" s="115">
        <v>601</v>
      </c>
    </row>
    <row r="116" spans="1:9" ht="15.75" hidden="1">
      <c r="A116" s="113" t="s">
        <v>131</v>
      </c>
      <c r="B116" s="114" t="s">
        <v>89</v>
      </c>
      <c r="C116" s="114" t="s">
        <v>87</v>
      </c>
      <c r="D116" s="114" t="s">
        <v>23</v>
      </c>
      <c r="E116" s="114" t="s">
        <v>10</v>
      </c>
      <c r="F116" s="114" t="s">
        <v>10</v>
      </c>
      <c r="G116" s="114" t="s">
        <v>134</v>
      </c>
      <c r="H116" s="115">
        <v>12</v>
      </c>
    </row>
    <row r="117" spans="1:9" ht="15.75">
      <c r="A117" s="113" t="s">
        <v>131</v>
      </c>
      <c r="B117" s="114" t="s">
        <v>89</v>
      </c>
      <c r="C117" s="114" t="s">
        <v>87</v>
      </c>
      <c r="D117" s="114" t="s">
        <v>23</v>
      </c>
      <c r="E117" s="114" t="s">
        <v>10</v>
      </c>
      <c r="F117" s="114" t="s">
        <v>10</v>
      </c>
      <c r="G117" s="114" t="s">
        <v>12</v>
      </c>
      <c r="H117" s="115">
        <v>12</v>
      </c>
      <c r="I117" s="133">
        <f t="shared" ref="I117" si="11">IF(G117="Bills",H117/12,H117)</f>
        <v>1</v>
      </c>
    </row>
    <row r="118" spans="1:9" ht="15.75" hidden="1">
      <c r="A118" s="113" t="s">
        <v>131</v>
      </c>
      <c r="B118" s="114" t="s">
        <v>89</v>
      </c>
      <c r="C118" s="114" t="s">
        <v>87</v>
      </c>
      <c r="D118" s="114" t="s">
        <v>23</v>
      </c>
      <c r="E118" s="114" t="s">
        <v>10</v>
      </c>
      <c r="F118" s="114" t="s">
        <v>10</v>
      </c>
      <c r="G118" s="114" t="s">
        <v>138</v>
      </c>
      <c r="H118" s="115">
        <v>827586</v>
      </c>
    </row>
    <row r="119" spans="1:9" ht="15.75" hidden="1">
      <c r="A119" s="113" t="s">
        <v>131</v>
      </c>
      <c r="B119" s="114" t="s">
        <v>89</v>
      </c>
      <c r="C119" s="114" t="s">
        <v>87</v>
      </c>
      <c r="D119" s="114" t="s">
        <v>23</v>
      </c>
      <c r="E119" s="114" t="s">
        <v>10</v>
      </c>
      <c r="F119" s="114" t="s">
        <v>10</v>
      </c>
      <c r="G119" s="114" t="s">
        <v>139</v>
      </c>
      <c r="H119" s="115">
        <v>815013</v>
      </c>
    </row>
    <row r="120" spans="1:9" ht="15.75" hidden="1">
      <c r="A120" s="113" t="s">
        <v>131</v>
      </c>
      <c r="B120" s="114" t="s">
        <v>89</v>
      </c>
      <c r="C120" s="114" t="s">
        <v>87</v>
      </c>
      <c r="D120" s="114" t="s">
        <v>23</v>
      </c>
      <c r="E120" s="114" t="s">
        <v>10</v>
      </c>
      <c r="F120" s="114" t="s">
        <v>10</v>
      </c>
      <c r="G120" s="114" t="s">
        <v>140</v>
      </c>
      <c r="H120" s="115">
        <v>22838.999999999996</v>
      </c>
    </row>
    <row r="121" spans="1:9" ht="15.75" hidden="1">
      <c r="A121" s="113" t="s">
        <v>131</v>
      </c>
      <c r="B121" s="114" t="s">
        <v>78</v>
      </c>
      <c r="C121" s="114" t="s">
        <v>68</v>
      </c>
      <c r="D121" s="114" t="s">
        <v>10</v>
      </c>
      <c r="E121" s="114" t="s">
        <v>10</v>
      </c>
      <c r="F121" s="114" t="s">
        <v>10</v>
      </c>
      <c r="G121" s="114" t="s">
        <v>150</v>
      </c>
      <c r="H121" s="115">
        <v>11358.954476087458</v>
      </c>
    </row>
    <row r="122" spans="1:9" ht="15.75" hidden="1">
      <c r="A122" s="113" t="s">
        <v>131</v>
      </c>
      <c r="B122" s="114" t="s">
        <v>78</v>
      </c>
      <c r="C122" s="114" t="s">
        <v>68</v>
      </c>
      <c r="D122" s="114" t="s">
        <v>10</v>
      </c>
      <c r="E122" s="114" t="s">
        <v>10</v>
      </c>
      <c r="F122" s="114" t="s">
        <v>10</v>
      </c>
      <c r="G122" s="114" t="s">
        <v>151</v>
      </c>
      <c r="H122" s="115">
        <v>526.33326791014065</v>
      </c>
    </row>
    <row r="123" spans="1:9" ht="15.75" hidden="1">
      <c r="A123" s="113" t="s">
        <v>131</v>
      </c>
      <c r="B123" s="114" t="s">
        <v>78</v>
      </c>
      <c r="C123" s="114" t="s">
        <v>68</v>
      </c>
      <c r="D123" s="114" t="s">
        <v>10</v>
      </c>
      <c r="E123" s="114" t="s">
        <v>10</v>
      </c>
      <c r="F123" s="114" t="s">
        <v>10</v>
      </c>
      <c r="G123" s="114" t="s">
        <v>152</v>
      </c>
      <c r="H123" s="115">
        <v>24.000151301886131</v>
      </c>
    </row>
    <row r="124" spans="1:9" ht="15.75" hidden="1">
      <c r="A124" s="113" t="s">
        <v>131</v>
      </c>
      <c r="B124" s="114" t="s">
        <v>78</v>
      </c>
      <c r="C124" s="114" t="s">
        <v>84</v>
      </c>
      <c r="D124" s="114" t="s">
        <v>10</v>
      </c>
      <c r="E124" s="114" t="s">
        <v>10</v>
      </c>
      <c r="F124" s="114" t="s">
        <v>10</v>
      </c>
      <c r="G124" s="114" t="s">
        <v>150</v>
      </c>
      <c r="H124" s="115">
        <v>13292.36576712665</v>
      </c>
    </row>
    <row r="125" spans="1:9" ht="15.75" hidden="1">
      <c r="A125" s="113" t="s">
        <v>131</v>
      </c>
      <c r="B125" s="114" t="s">
        <v>78</v>
      </c>
      <c r="C125" s="114" t="s">
        <v>84</v>
      </c>
      <c r="D125" s="114" t="s">
        <v>10</v>
      </c>
      <c r="E125" s="114" t="s">
        <v>10</v>
      </c>
      <c r="F125" s="114" t="s">
        <v>10</v>
      </c>
      <c r="G125" s="114" t="s">
        <v>151</v>
      </c>
      <c r="H125" s="115">
        <v>4567.0003983882498</v>
      </c>
    </row>
    <row r="126" spans="1:9" ht="15.75" hidden="1">
      <c r="A126" s="113" t="s">
        <v>131</v>
      </c>
      <c r="B126" s="114" t="s">
        <v>78</v>
      </c>
      <c r="C126" s="114" t="s">
        <v>84</v>
      </c>
      <c r="D126" s="114" t="s">
        <v>10</v>
      </c>
      <c r="E126" s="114" t="s">
        <v>10</v>
      </c>
      <c r="F126" s="114" t="s">
        <v>10</v>
      </c>
      <c r="G126" s="114" t="s">
        <v>152</v>
      </c>
      <c r="H126" s="115">
        <v>953.11491762270532</v>
      </c>
    </row>
    <row r="127" spans="1:9" ht="15.75" hidden="1">
      <c r="A127" s="113" t="s">
        <v>131</v>
      </c>
      <c r="B127" s="114" t="s">
        <v>78</v>
      </c>
      <c r="C127" s="114" t="s">
        <v>87</v>
      </c>
      <c r="D127" s="114" t="s">
        <v>10</v>
      </c>
      <c r="E127" s="114" t="s">
        <v>10</v>
      </c>
      <c r="F127" s="114" t="s">
        <v>10</v>
      </c>
      <c r="G127" s="114" t="s">
        <v>150</v>
      </c>
      <c r="H127" s="115">
        <v>553.77376815090633</v>
      </c>
    </row>
    <row r="128" spans="1:9" ht="15.75" hidden="1">
      <c r="A128" s="113" t="s">
        <v>131</v>
      </c>
      <c r="B128" s="114" t="s">
        <v>78</v>
      </c>
      <c r="C128" s="114" t="s">
        <v>87</v>
      </c>
      <c r="D128" s="114" t="s">
        <v>10</v>
      </c>
      <c r="E128" s="114" t="s">
        <v>10</v>
      </c>
      <c r="F128" s="114" t="s">
        <v>10</v>
      </c>
      <c r="G128" s="114" t="s">
        <v>151</v>
      </c>
      <c r="H128" s="115">
        <v>432.00177682459218</v>
      </c>
    </row>
    <row r="129" spans="1:9" ht="15.75" hidden="1">
      <c r="A129" s="113" t="s">
        <v>131</v>
      </c>
      <c r="B129" s="114" t="s">
        <v>78</v>
      </c>
      <c r="C129" s="114" t="s">
        <v>87</v>
      </c>
      <c r="D129" s="114" t="s">
        <v>10</v>
      </c>
      <c r="E129" s="114" t="s">
        <v>10</v>
      </c>
      <c r="F129" s="114" t="s">
        <v>10</v>
      </c>
      <c r="G129" s="114" t="s">
        <v>152</v>
      </c>
      <c r="H129" s="115">
        <v>36.000950710147876</v>
      </c>
    </row>
    <row r="130" spans="1:9" ht="15.75" hidden="1">
      <c r="A130" s="113" t="s">
        <v>131</v>
      </c>
      <c r="B130" s="114" t="s">
        <v>94</v>
      </c>
      <c r="C130" s="114" t="s">
        <v>93</v>
      </c>
      <c r="D130" s="114" t="s">
        <v>10</v>
      </c>
      <c r="E130" s="114" t="s">
        <v>10</v>
      </c>
      <c r="F130" s="114" t="s">
        <v>10</v>
      </c>
      <c r="G130" s="114" t="s">
        <v>150</v>
      </c>
      <c r="H130" s="115">
        <v>382.93389518695301</v>
      </c>
      <c r="I130" s="131">
        <f>H130/12</f>
        <v>31.911157932246084</v>
      </c>
    </row>
    <row r="131" spans="1:9" ht="15.75" hidden="1">
      <c r="A131" s="113" t="s">
        <v>131</v>
      </c>
      <c r="B131" s="114" t="s">
        <v>94</v>
      </c>
      <c r="C131" s="114" t="s">
        <v>93</v>
      </c>
      <c r="D131" s="114" t="s">
        <v>10</v>
      </c>
      <c r="E131" s="114" t="s">
        <v>10</v>
      </c>
      <c r="F131" s="114" t="s">
        <v>10</v>
      </c>
      <c r="G131" s="114" t="s">
        <v>151</v>
      </c>
      <c r="H131" s="115">
        <v>3558.2369917005844</v>
      </c>
      <c r="I131" s="131">
        <f t="shared" ref="I131:I141" si="12">H131/12</f>
        <v>296.51974930838202</v>
      </c>
    </row>
    <row r="132" spans="1:9" ht="15.75" hidden="1">
      <c r="A132" s="113" t="s">
        <v>131</v>
      </c>
      <c r="B132" s="114" t="s">
        <v>94</v>
      </c>
      <c r="C132" s="114" t="s">
        <v>93</v>
      </c>
      <c r="D132" s="114" t="s">
        <v>10</v>
      </c>
      <c r="E132" s="114" t="s">
        <v>10</v>
      </c>
      <c r="F132" s="114" t="s">
        <v>10</v>
      </c>
      <c r="G132" s="114" t="s">
        <v>152</v>
      </c>
      <c r="H132" s="115">
        <v>670.30171191440525</v>
      </c>
      <c r="I132" s="131">
        <f t="shared" si="12"/>
        <v>55.858475992867106</v>
      </c>
    </row>
    <row r="133" spans="1:9" ht="15.75" hidden="1">
      <c r="A133" s="113" t="s">
        <v>131</v>
      </c>
      <c r="B133" s="114" t="s">
        <v>94</v>
      </c>
      <c r="C133" s="114" t="s">
        <v>93</v>
      </c>
      <c r="D133" s="114" t="s">
        <v>10</v>
      </c>
      <c r="E133" s="114" t="s">
        <v>10</v>
      </c>
      <c r="F133" s="114" t="s">
        <v>10</v>
      </c>
      <c r="G133" s="114" t="s">
        <v>153</v>
      </c>
      <c r="H133" s="115">
        <v>2337.4062264139297</v>
      </c>
      <c r="I133" s="131">
        <f t="shared" si="12"/>
        <v>194.78385220116081</v>
      </c>
    </row>
    <row r="134" spans="1:9" ht="15.75" hidden="1">
      <c r="A134" s="113" t="s">
        <v>131</v>
      </c>
      <c r="B134" s="114" t="s">
        <v>94</v>
      </c>
      <c r="C134" s="114" t="s">
        <v>93</v>
      </c>
      <c r="D134" s="114" t="s">
        <v>10</v>
      </c>
      <c r="E134" s="114" t="s">
        <v>10</v>
      </c>
      <c r="F134" s="114" t="s">
        <v>10</v>
      </c>
      <c r="G134" s="114" t="s">
        <v>154</v>
      </c>
      <c r="H134" s="115">
        <v>2940.6303782198192</v>
      </c>
      <c r="I134" s="131">
        <f t="shared" si="12"/>
        <v>245.05253151831826</v>
      </c>
    </row>
    <row r="135" spans="1:9" ht="15.75" hidden="1">
      <c r="A135" s="113" t="s">
        <v>131</v>
      </c>
      <c r="B135" s="114" t="s">
        <v>94</v>
      </c>
      <c r="C135" s="114" t="s">
        <v>93</v>
      </c>
      <c r="D135" s="114" t="s">
        <v>10</v>
      </c>
      <c r="E135" s="114" t="s">
        <v>10</v>
      </c>
      <c r="F135" s="114" t="s">
        <v>10</v>
      </c>
      <c r="G135" s="114" t="s">
        <v>155</v>
      </c>
      <c r="H135" s="115">
        <v>1226.7485812663319</v>
      </c>
      <c r="I135" s="131">
        <f t="shared" si="12"/>
        <v>102.229048438861</v>
      </c>
    </row>
    <row r="136" spans="1:9" ht="15.75" hidden="1">
      <c r="A136" s="113" t="s">
        <v>131</v>
      </c>
      <c r="B136" s="114" t="s">
        <v>94</v>
      </c>
      <c r="C136" s="114" t="s">
        <v>93</v>
      </c>
      <c r="D136" s="114" t="s">
        <v>10</v>
      </c>
      <c r="E136" s="114" t="s">
        <v>10</v>
      </c>
      <c r="F136" s="114" t="s">
        <v>10</v>
      </c>
      <c r="G136" s="114" t="s">
        <v>156</v>
      </c>
      <c r="H136" s="115">
        <v>26579.096109647213</v>
      </c>
      <c r="I136" s="131">
        <f t="shared" si="12"/>
        <v>2214.9246758039344</v>
      </c>
    </row>
    <row r="137" spans="1:9" ht="15.75" hidden="1">
      <c r="A137" s="113" t="s">
        <v>131</v>
      </c>
      <c r="B137" s="114" t="s">
        <v>94</v>
      </c>
      <c r="C137" s="114" t="s">
        <v>93</v>
      </c>
      <c r="D137" s="114" t="s">
        <v>10</v>
      </c>
      <c r="E137" s="114" t="s">
        <v>10</v>
      </c>
      <c r="F137" s="114" t="s">
        <v>10</v>
      </c>
      <c r="G137" s="114" t="s">
        <v>157</v>
      </c>
      <c r="H137" s="115">
        <v>20543.462638465189</v>
      </c>
      <c r="I137" s="131">
        <f t="shared" si="12"/>
        <v>1711.9552198720992</v>
      </c>
    </row>
    <row r="138" spans="1:9" ht="15.75" hidden="1">
      <c r="A138" s="113" t="s">
        <v>131</v>
      </c>
      <c r="B138" s="114" t="s">
        <v>94</v>
      </c>
      <c r="C138" s="114" t="s">
        <v>93</v>
      </c>
      <c r="D138" s="114" t="s">
        <v>10</v>
      </c>
      <c r="E138" s="114" t="s">
        <v>10</v>
      </c>
      <c r="F138" s="114" t="s">
        <v>10</v>
      </c>
      <c r="G138" s="114" t="s">
        <v>158</v>
      </c>
      <c r="H138" s="115">
        <v>983.99704050185335</v>
      </c>
      <c r="I138" s="131">
        <f t="shared" si="12"/>
        <v>81.999753375154441</v>
      </c>
    </row>
    <row r="139" spans="1:9" ht="15.75" hidden="1">
      <c r="A139" s="113" t="s">
        <v>131</v>
      </c>
      <c r="B139" s="114" t="s">
        <v>94</v>
      </c>
      <c r="C139" s="114" t="s">
        <v>93</v>
      </c>
      <c r="D139" s="114" t="s">
        <v>10</v>
      </c>
      <c r="E139" s="114" t="s">
        <v>10</v>
      </c>
      <c r="F139" s="114" t="s">
        <v>10</v>
      </c>
      <c r="G139" s="114" t="s">
        <v>159</v>
      </c>
      <c r="H139" s="115">
        <v>18658.617894870746</v>
      </c>
      <c r="I139" s="131">
        <f t="shared" si="12"/>
        <v>1554.8848245725621</v>
      </c>
    </row>
    <row r="140" spans="1:9" ht="15.75" hidden="1">
      <c r="A140" s="113" t="s">
        <v>131</v>
      </c>
      <c r="B140" s="114" t="s">
        <v>94</v>
      </c>
      <c r="C140" s="114" t="s">
        <v>93</v>
      </c>
      <c r="D140" s="114" t="s">
        <v>10</v>
      </c>
      <c r="E140" s="114" t="s">
        <v>10</v>
      </c>
      <c r="F140" s="114" t="s">
        <v>10</v>
      </c>
      <c r="G140" s="114" t="s">
        <v>160</v>
      </c>
      <c r="H140" s="115">
        <v>2440.0357828284577</v>
      </c>
      <c r="I140" s="131">
        <f t="shared" si="12"/>
        <v>203.3363152357048</v>
      </c>
    </row>
    <row r="141" spans="1:9" ht="15.75" hidden="1">
      <c r="A141" s="113" t="s">
        <v>131</v>
      </c>
      <c r="B141" s="114" t="s">
        <v>94</v>
      </c>
      <c r="C141" s="114" t="s">
        <v>93</v>
      </c>
      <c r="D141" s="114" t="s">
        <v>10</v>
      </c>
      <c r="E141" s="114" t="s">
        <v>10</v>
      </c>
      <c r="F141" s="114" t="s">
        <v>10</v>
      </c>
      <c r="G141" s="114" t="s">
        <v>161</v>
      </c>
      <c r="H141" s="115">
        <v>3095.9975745689503</v>
      </c>
      <c r="I141" s="131">
        <f t="shared" si="12"/>
        <v>257.99979788074586</v>
      </c>
    </row>
    <row r="142" spans="1:9" ht="15.75" hidden="1">
      <c r="A142" s="113" t="s">
        <v>131</v>
      </c>
      <c r="B142" s="114" t="s">
        <v>86</v>
      </c>
      <c r="C142" s="114" t="s">
        <v>84</v>
      </c>
      <c r="D142" s="114" t="s">
        <v>10</v>
      </c>
      <c r="E142" s="114" t="s">
        <v>10</v>
      </c>
      <c r="F142" s="114" t="s">
        <v>10</v>
      </c>
      <c r="G142" s="114" t="s">
        <v>133</v>
      </c>
      <c r="H142" s="115">
        <v>12</v>
      </c>
    </row>
    <row r="143" spans="1:9" ht="15.75" hidden="1">
      <c r="A143" s="113" t="s">
        <v>131</v>
      </c>
      <c r="B143" s="114" t="s">
        <v>86</v>
      </c>
      <c r="C143" s="114" t="s">
        <v>84</v>
      </c>
      <c r="D143" s="114" t="s">
        <v>10</v>
      </c>
      <c r="E143" s="114" t="s">
        <v>10</v>
      </c>
      <c r="F143" s="114" t="s">
        <v>10</v>
      </c>
      <c r="G143" s="114" t="s">
        <v>134</v>
      </c>
      <c r="H143" s="115">
        <v>79</v>
      </c>
    </row>
    <row r="144" spans="1:9" ht="15.75">
      <c r="A144" s="113" t="s">
        <v>131</v>
      </c>
      <c r="B144" s="114" t="s">
        <v>86</v>
      </c>
      <c r="C144" s="114" t="s">
        <v>84</v>
      </c>
      <c r="D144" s="114" t="s">
        <v>10</v>
      </c>
      <c r="E144" s="114" t="s">
        <v>11</v>
      </c>
      <c r="F144" s="114" t="s">
        <v>10</v>
      </c>
      <c r="G144" s="114" t="s">
        <v>12</v>
      </c>
      <c r="H144" s="115">
        <v>138.90042674253201</v>
      </c>
      <c r="I144" s="134">
        <f t="shared" ref="I144:I145" si="13">IF(G144="Bills",H144/12,H144)</f>
        <v>11.575035561877668</v>
      </c>
    </row>
    <row r="145" spans="1:9" ht="15.75">
      <c r="A145" s="119" t="s">
        <v>131</v>
      </c>
      <c r="B145" s="120" t="s">
        <v>86</v>
      </c>
      <c r="C145" s="120" t="s">
        <v>84</v>
      </c>
      <c r="D145" s="120" t="s">
        <v>10</v>
      </c>
      <c r="E145" s="120" t="s">
        <v>20</v>
      </c>
      <c r="F145" s="120" t="s">
        <v>10</v>
      </c>
      <c r="G145" s="120" t="s">
        <v>12</v>
      </c>
      <c r="H145" s="121">
        <v>168</v>
      </c>
      <c r="I145" s="135">
        <f t="shared" si="13"/>
        <v>14</v>
      </c>
    </row>
    <row r="146" spans="1:9" ht="15.75" hidden="1">
      <c r="A146" s="110"/>
      <c r="B146" s="111"/>
      <c r="C146" s="111"/>
      <c r="D146" s="111"/>
      <c r="E146" s="111"/>
      <c r="F146" s="111"/>
      <c r="G146" s="111"/>
      <c r="H146" s="109"/>
    </row>
    <row r="147" spans="1:9" ht="15.75" hidden="1">
      <c r="A147" s="113" t="s">
        <v>162</v>
      </c>
      <c r="B147" s="114" t="s">
        <v>79</v>
      </c>
      <c r="C147" s="114" t="s">
        <v>68</v>
      </c>
      <c r="D147" s="114" t="s">
        <v>10</v>
      </c>
      <c r="E147" s="114" t="s">
        <v>10</v>
      </c>
      <c r="F147" s="114" t="s">
        <v>10</v>
      </c>
      <c r="G147" s="117" t="s">
        <v>163</v>
      </c>
      <c r="H147" s="115">
        <v>720685046.35999298</v>
      </c>
    </row>
    <row r="148" spans="1:9" ht="15.75" hidden="1">
      <c r="A148" s="113" t="s">
        <v>162</v>
      </c>
      <c r="B148" s="114" t="s">
        <v>79</v>
      </c>
      <c r="C148" s="114" t="s">
        <v>68</v>
      </c>
      <c r="D148" s="114" t="s">
        <v>10</v>
      </c>
      <c r="E148" s="114" t="s">
        <v>10</v>
      </c>
      <c r="F148" s="114" t="s">
        <v>10</v>
      </c>
      <c r="G148" s="117" t="s">
        <v>164</v>
      </c>
      <c r="H148" s="115">
        <v>916418564.89516139</v>
      </c>
    </row>
    <row r="149" spans="1:9" ht="15.75" hidden="1">
      <c r="A149" s="113" t="s">
        <v>162</v>
      </c>
      <c r="B149" s="114" t="s">
        <v>9</v>
      </c>
      <c r="C149" s="114" t="s">
        <v>68</v>
      </c>
      <c r="D149" s="114" t="s">
        <v>10</v>
      </c>
      <c r="E149" s="114" t="s">
        <v>10</v>
      </c>
      <c r="F149" s="114" t="s">
        <v>10</v>
      </c>
      <c r="G149" s="114" t="s">
        <v>163</v>
      </c>
      <c r="H149" s="115">
        <v>13566732.250124412</v>
      </c>
    </row>
    <row r="150" spans="1:9" ht="15.75" hidden="1">
      <c r="A150" s="113" t="s">
        <v>162</v>
      </c>
      <c r="B150" s="114" t="s">
        <v>9</v>
      </c>
      <c r="C150" s="114" t="s">
        <v>68</v>
      </c>
      <c r="D150" s="114" t="s">
        <v>10</v>
      </c>
      <c r="E150" s="114" t="s">
        <v>10</v>
      </c>
      <c r="F150" s="114" t="s">
        <v>10</v>
      </c>
      <c r="G150" s="114" t="s">
        <v>164</v>
      </c>
      <c r="H150" s="115">
        <v>7107440.1776486794</v>
      </c>
    </row>
    <row r="151" spans="1:9" ht="15.75" hidden="1">
      <c r="A151" s="113" t="s">
        <v>162</v>
      </c>
      <c r="B151" s="114" t="s">
        <v>9</v>
      </c>
      <c r="C151" s="114" t="s">
        <v>68</v>
      </c>
      <c r="D151" s="114" t="s">
        <v>10</v>
      </c>
      <c r="E151" s="114" t="s">
        <v>10</v>
      </c>
      <c r="F151" s="114" t="s">
        <v>10</v>
      </c>
      <c r="G151" s="114" t="s">
        <v>165</v>
      </c>
      <c r="H151" s="115">
        <v>930206.40963127534</v>
      </c>
    </row>
    <row r="152" spans="1:9" ht="15.75" hidden="1">
      <c r="A152" s="113" t="s">
        <v>162</v>
      </c>
      <c r="B152" s="114" t="s">
        <v>9</v>
      </c>
      <c r="C152" s="114" t="s">
        <v>84</v>
      </c>
      <c r="D152" s="114" t="s">
        <v>10</v>
      </c>
      <c r="E152" s="114" t="s">
        <v>10</v>
      </c>
      <c r="F152" s="114" t="s">
        <v>10</v>
      </c>
      <c r="G152" s="114" t="s">
        <v>163</v>
      </c>
      <c r="H152" s="115">
        <v>124967365.13654114</v>
      </c>
    </row>
    <row r="153" spans="1:9" ht="15.75" hidden="1">
      <c r="A153" s="113" t="s">
        <v>162</v>
      </c>
      <c r="B153" s="114" t="s">
        <v>9</v>
      </c>
      <c r="C153" s="114" t="s">
        <v>84</v>
      </c>
      <c r="D153" s="114" t="s">
        <v>10</v>
      </c>
      <c r="E153" s="114" t="s">
        <v>10</v>
      </c>
      <c r="F153" s="114" t="s">
        <v>10</v>
      </c>
      <c r="G153" s="114" t="s">
        <v>164</v>
      </c>
      <c r="H153" s="115">
        <v>273578624.4422645</v>
      </c>
    </row>
    <row r="154" spans="1:9" ht="15.75" hidden="1">
      <c r="A154" s="113" t="s">
        <v>162</v>
      </c>
      <c r="B154" s="114" t="s">
        <v>9</v>
      </c>
      <c r="C154" s="114" t="s">
        <v>84</v>
      </c>
      <c r="D154" s="114" t="s">
        <v>10</v>
      </c>
      <c r="E154" s="114" t="s">
        <v>10</v>
      </c>
      <c r="F154" s="114" t="s">
        <v>10</v>
      </c>
      <c r="G154" s="114" t="s">
        <v>165</v>
      </c>
      <c r="H154" s="115">
        <v>109715019.69276887</v>
      </c>
    </row>
    <row r="155" spans="1:9" ht="15.75" hidden="1">
      <c r="A155" s="113" t="s">
        <v>162</v>
      </c>
      <c r="B155" s="114" t="s">
        <v>9</v>
      </c>
      <c r="C155" s="114" t="s">
        <v>87</v>
      </c>
      <c r="D155" s="114" t="s">
        <v>10</v>
      </c>
      <c r="E155" s="114" t="s">
        <v>10</v>
      </c>
      <c r="F155" s="114" t="s">
        <v>10</v>
      </c>
      <c r="G155" s="114" t="s">
        <v>163</v>
      </c>
      <c r="H155" s="115">
        <v>2936892.8839031216</v>
      </c>
    </row>
    <row r="156" spans="1:9" ht="15.75" hidden="1">
      <c r="A156" s="113" t="s">
        <v>162</v>
      </c>
      <c r="B156" s="114" t="s">
        <v>9</v>
      </c>
      <c r="C156" s="114" t="s">
        <v>87</v>
      </c>
      <c r="D156" s="114" t="s">
        <v>10</v>
      </c>
      <c r="E156" s="114" t="s">
        <v>10</v>
      </c>
      <c r="F156" s="114" t="s">
        <v>10</v>
      </c>
      <c r="G156" s="114" t="s">
        <v>164</v>
      </c>
      <c r="H156" s="115">
        <v>8697585.3458522987</v>
      </c>
    </row>
    <row r="157" spans="1:9" ht="15.75" hidden="1">
      <c r="A157" s="113" t="s">
        <v>162</v>
      </c>
      <c r="B157" s="114" t="s">
        <v>9</v>
      </c>
      <c r="C157" s="114" t="s">
        <v>87</v>
      </c>
      <c r="D157" s="114" t="s">
        <v>10</v>
      </c>
      <c r="E157" s="114" t="s">
        <v>10</v>
      </c>
      <c r="F157" s="114" t="s">
        <v>10</v>
      </c>
      <c r="G157" s="114" t="s">
        <v>165</v>
      </c>
      <c r="H157" s="115">
        <v>3467787.0508055836</v>
      </c>
    </row>
    <row r="158" spans="1:9" ht="15.75" hidden="1">
      <c r="A158" s="113" t="s">
        <v>162</v>
      </c>
      <c r="B158" s="114" t="s">
        <v>21</v>
      </c>
      <c r="C158" s="114" t="s">
        <v>68</v>
      </c>
      <c r="D158" s="114" t="s">
        <v>22</v>
      </c>
      <c r="E158" s="114" t="s">
        <v>10</v>
      </c>
      <c r="F158" s="114" t="s">
        <v>10</v>
      </c>
      <c r="G158" s="114" t="s">
        <v>163</v>
      </c>
      <c r="H158" s="115">
        <v>1479518.9669764682</v>
      </c>
    </row>
    <row r="159" spans="1:9" ht="15.75" hidden="1">
      <c r="A159" s="113" t="s">
        <v>162</v>
      </c>
      <c r="B159" s="114" t="s">
        <v>21</v>
      </c>
      <c r="C159" s="114" t="s">
        <v>68</v>
      </c>
      <c r="D159" s="114" t="s">
        <v>22</v>
      </c>
      <c r="E159" s="114" t="s">
        <v>10</v>
      </c>
      <c r="F159" s="114" t="s">
        <v>10</v>
      </c>
      <c r="G159" s="114" t="s">
        <v>164</v>
      </c>
      <c r="H159" s="115">
        <v>811580.59804120462</v>
      </c>
    </row>
    <row r="160" spans="1:9" ht="15.75" hidden="1">
      <c r="A160" s="113" t="s">
        <v>162</v>
      </c>
      <c r="B160" s="114" t="s">
        <v>21</v>
      </c>
      <c r="C160" s="114" t="s">
        <v>84</v>
      </c>
      <c r="D160" s="114" t="s">
        <v>22</v>
      </c>
      <c r="E160" s="114" t="s">
        <v>10</v>
      </c>
      <c r="F160" s="114" t="s">
        <v>10</v>
      </c>
      <c r="G160" s="114" t="s">
        <v>163</v>
      </c>
      <c r="H160" s="115">
        <v>366850889.9658466</v>
      </c>
    </row>
    <row r="161" spans="1:8" ht="15.75" hidden="1">
      <c r="A161" s="113" t="s">
        <v>162</v>
      </c>
      <c r="B161" s="114" t="s">
        <v>21</v>
      </c>
      <c r="C161" s="114" t="s">
        <v>84</v>
      </c>
      <c r="D161" s="114" t="s">
        <v>22</v>
      </c>
      <c r="E161" s="114" t="s">
        <v>10</v>
      </c>
      <c r="F161" s="114" t="s">
        <v>10</v>
      </c>
      <c r="G161" s="114" t="s">
        <v>164</v>
      </c>
      <c r="H161" s="115">
        <v>459673216.13885874</v>
      </c>
    </row>
    <row r="162" spans="1:8" ht="15.75" hidden="1">
      <c r="A162" s="113" t="s">
        <v>162</v>
      </c>
      <c r="B162" s="114" t="s">
        <v>21</v>
      </c>
      <c r="C162" s="114" t="s">
        <v>84</v>
      </c>
      <c r="D162" s="114" t="s">
        <v>23</v>
      </c>
      <c r="E162" s="114" t="s">
        <v>10</v>
      </c>
      <c r="F162" s="114" t="s">
        <v>10</v>
      </c>
      <c r="G162" s="114" t="s">
        <v>163</v>
      </c>
      <c r="H162" s="115">
        <v>3617831.4520378858</v>
      </c>
    </row>
    <row r="163" spans="1:8" ht="15.75" hidden="1">
      <c r="A163" s="113" t="s">
        <v>162</v>
      </c>
      <c r="B163" s="114" t="s">
        <v>21</v>
      </c>
      <c r="C163" s="114" t="s">
        <v>84</v>
      </c>
      <c r="D163" s="114" t="s">
        <v>23</v>
      </c>
      <c r="E163" s="114" t="s">
        <v>10</v>
      </c>
      <c r="F163" s="114" t="s">
        <v>10</v>
      </c>
      <c r="G163" s="114" t="s">
        <v>164</v>
      </c>
      <c r="H163" s="115">
        <v>6665225.9040677128</v>
      </c>
    </row>
    <row r="164" spans="1:8" ht="15.75" hidden="1">
      <c r="A164" s="113" t="s">
        <v>162</v>
      </c>
      <c r="B164" s="114" t="s">
        <v>21</v>
      </c>
      <c r="C164" s="114" t="s">
        <v>87</v>
      </c>
      <c r="D164" s="114" t="s">
        <v>22</v>
      </c>
      <c r="E164" s="114" t="s">
        <v>10</v>
      </c>
      <c r="F164" s="114" t="s">
        <v>10</v>
      </c>
      <c r="G164" s="114" t="s">
        <v>163</v>
      </c>
      <c r="H164" s="115">
        <v>34551148.671501786</v>
      </c>
    </row>
    <row r="165" spans="1:8" ht="15.75" hidden="1">
      <c r="A165" s="113" t="s">
        <v>162</v>
      </c>
      <c r="B165" s="114" t="s">
        <v>21</v>
      </c>
      <c r="C165" s="114" t="s">
        <v>87</v>
      </c>
      <c r="D165" s="114" t="s">
        <v>22</v>
      </c>
      <c r="E165" s="114" t="s">
        <v>10</v>
      </c>
      <c r="F165" s="114" t="s">
        <v>10</v>
      </c>
      <c r="G165" s="114" t="s">
        <v>164</v>
      </c>
      <c r="H165" s="115">
        <v>52700866.28859859</v>
      </c>
    </row>
    <row r="166" spans="1:8" ht="15.75" hidden="1">
      <c r="A166" s="113" t="s">
        <v>162</v>
      </c>
      <c r="B166" s="114" t="s">
        <v>21</v>
      </c>
      <c r="C166" s="114" t="s">
        <v>87</v>
      </c>
      <c r="D166" s="114" t="s">
        <v>23</v>
      </c>
      <c r="E166" s="114" t="s">
        <v>10</v>
      </c>
      <c r="F166" s="114" t="s">
        <v>10</v>
      </c>
      <c r="G166" s="114" t="s">
        <v>163</v>
      </c>
      <c r="H166" s="115">
        <v>176399.85621714281</v>
      </c>
    </row>
    <row r="167" spans="1:8" ht="15.75" hidden="1">
      <c r="A167" s="113" t="s">
        <v>162</v>
      </c>
      <c r="B167" s="114" t="s">
        <v>24</v>
      </c>
      <c r="C167" s="114" t="s">
        <v>90</v>
      </c>
      <c r="D167" s="114" t="s">
        <v>10</v>
      </c>
      <c r="E167" s="114" t="s">
        <v>10</v>
      </c>
      <c r="F167" s="114" t="s">
        <v>10</v>
      </c>
      <c r="G167" s="114" t="s">
        <v>166</v>
      </c>
      <c r="H167" s="115">
        <v>164308137.36823827</v>
      </c>
    </row>
    <row r="168" spans="1:8" ht="15.75" hidden="1">
      <c r="A168" s="113" t="s">
        <v>162</v>
      </c>
      <c r="B168" s="114" t="s">
        <v>88</v>
      </c>
      <c r="C168" s="114" t="s">
        <v>87</v>
      </c>
      <c r="D168" s="114" t="s">
        <v>22</v>
      </c>
      <c r="E168" s="114" t="s">
        <v>10</v>
      </c>
      <c r="F168" s="114" t="s">
        <v>10</v>
      </c>
      <c r="G168" s="114" t="s">
        <v>167</v>
      </c>
      <c r="H168" s="115">
        <v>750000</v>
      </c>
    </row>
    <row r="169" spans="1:8" ht="15.75" hidden="1">
      <c r="A169" s="113" t="s">
        <v>162</v>
      </c>
      <c r="B169" s="114" t="s">
        <v>88</v>
      </c>
      <c r="C169" s="114" t="s">
        <v>87</v>
      </c>
      <c r="D169" s="114" t="s">
        <v>22</v>
      </c>
      <c r="E169" s="114" t="s">
        <v>10</v>
      </c>
      <c r="F169" s="114" t="s">
        <v>10</v>
      </c>
      <c r="G169" s="114" t="s">
        <v>168</v>
      </c>
      <c r="H169" s="115">
        <v>927000</v>
      </c>
    </row>
    <row r="170" spans="1:8" ht="15.75" hidden="1">
      <c r="A170" s="113" t="s">
        <v>162</v>
      </c>
      <c r="B170" s="114" t="s">
        <v>85</v>
      </c>
      <c r="C170" s="114" t="s">
        <v>84</v>
      </c>
      <c r="D170" s="114" t="s">
        <v>22</v>
      </c>
      <c r="E170" s="114" t="s">
        <v>10</v>
      </c>
      <c r="F170" s="114" t="s">
        <v>10</v>
      </c>
      <c r="G170" s="114" t="s">
        <v>167</v>
      </c>
      <c r="H170" s="115">
        <v>49173565.341664359</v>
      </c>
    </row>
    <row r="171" spans="1:8" ht="15.75" hidden="1">
      <c r="A171" s="113" t="s">
        <v>162</v>
      </c>
      <c r="B171" s="114" t="s">
        <v>85</v>
      </c>
      <c r="C171" s="114" t="s">
        <v>84</v>
      </c>
      <c r="D171" s="114" t="s">
        <v>22</v>
      </c>
      <c r="E171" s="114" t="s">
        <v>10</v>
      </c>
      <c r="F171" s="114" t="s">
        <v>10</v>
      </c>
      <c r="G171" s="114" t="s">
        <v>168</v>
      </c>
      <c r="H171" s="115">
        <v>74395518.782554358</v>
      </c>
    </row>
    <row r="172" spans="1:8" ht="15.75" hidden="1">
      <c r="A172" s="113" t="s">
        <v>162</v>
      </c>
      <c r="B172" s="114" t="s">
        <v>85</v>
      </c>
      <c r="C172" s="114" t="s">
        <v>84</v>
      </c>
      <c r="D172" s="114" t="s">
        <v>23</v>
      </c>
      <c r="E172" s="114" t="s">
        <v>10</v>
      </c>
      <c r="F172" s="114" t="s">
        <v>10</v>
      </c>
      <c r="G172" s="114" t="s">
        <v>167</v>
      </c>
      <c r="H172" s="115">
        <v>20696100.937098291</v>
      </c>
    </row>
    <row r="173" spans="1:8" ht="15.75" hidden="1">
      <c r="A173" s="113" t="s">
        <v>162</v>
      </c>
      <c r="B173" s="114" t="s">
        <v>85</v>
      </c>
      <c r="C173" s="114" t="s">
        <v>84</v>
      </c>
      <c r="D173" s="114" t="s">
        <v>23</v>
      </c>
      <c r="E173" s="114" t="s">
        <v>10</v>
      </c>
      <c r="F173" s="114" t="s">
        <v>10</v>
      </c>
      <c r="G173" s="114" t="s">
        <v>168</v>
      </c>
      <c r="H173" s="115">
        <v>30822000.819300748</v>
      </c>
    </row>
    <row r="174" spans="1:8" ht="15.75" hidden="1">
      <c r="A174" s="113" t="s">
        <v>162</v>
      </c>
      <c r="B174" s="114" t="s">
        <v>85</v>
      </c>
      <c r="C174" s="114" t="s">
        <v>87</v>
      </c>
      <c r="D174" s="114" t="s">
        <v>22</v>
      </c>
      <c r="E174" s="114" t="s">
        <v>10</v>
      </c>
      <c r="F174" s="114" t="s">
        <v>10</v>
      </c>
      <c r="G174" s="114" t="s">
        <v>167</v>
      </c>
      <c r="H174" s="115">
        <v>77212653.977065504</v>
      </c>
    </row>
    <row r="175" spans="1:8" ht="15.75" hidden="1">
      <c r="A175" s="113" t="s">
        <v>162</v>
      </c>
      <c r="B175" s="114" t="s">
        <v>85</v>
      </c>
      <c r="C175" s="114" t="s">
        <v>87</v>
      </c>
      <c r="D175" s="114" t="s">
        <v>22</v>
      </c>
      <c r="E175" s="114" t="s">
        <v>10</v>
      </c>
      <c r="F175" s="114" t="s">
        <v>10</v>
      </c>
      <c r="G175" s="114" t="s">
        <v>168</v>
      </c>
      <c r="H175" s="115">
        <v>121576649.19191363</v>
      </c>
    </row>
    <row r="176" spans="1:8" ht="15.75" hidden="1">
      <c r="A176" s="113" t="s">
        <v>162</v>
      </c>
      <c r="B176" s="114" t="s">
        <v>85</v>
      </c>
      <c r="C176" s="114" t="s">
        <v>87</v>
      </c>
      <c r="D176" s="114" t="s">
        <v>23</v>
      </c>
      <c r="E176" s="114" t="s">
        <v>10</v>
      </c>
      <c r="F176" s="114" t="s">
        <v>10</v>
      </c>
      <c r="G176" s="114" t="s">
        <v>167</v>
      </c>
      <c r="H176" s="115">
        <v>167400.11911145085</v>
      </c>
    </row>
    <row r="177" spans="1:8" ht="15.75" hidden="1">
      <c r="A177" s="113" t="s">
        <v>162</v>
      </c>
      <c r="B177" s="114" t="s">
        <v>85</v>
      </c>
      <c r="C177" s="114" t="s">
        <v>87</v>
      </c>
      <c r="D177" s="114" t="s">
        <v>23</v>
      </c>
      <c r="E177" s="114" t="s">
        <v>10</v>
      </c>
      <c r="F177" s="114" t="s">
        <v>10</v>
      </c>
      <c r="G177" s="114" t="s">
        <v>168</v>
      </c>
      <c r="H177" s="115">
        <v>266399.6814608078</v>
      </c>
    </row>
    <row r="178" spans="1:8" ht="15.75" hidden="1">
      <c r="A178" s="113" t="s">
        <v>162</v>
      </c>
      <c r="B178" s="114" t="s">
        <v>89</v>
      </c>
      <c r="C178" s="114" t="s">
        <v>87</v>
      </c>
      <c r="D178" s="114" t="s">
        <v>23</v>
      </c>
      <c r="E178" s="114" t="s">
        <v>10</v>
      </c>
      <c r="F178" s="114" t="s">
        <v>10</v>
      </c>
      <c r="G178" s="114" t="s">
        <v>167</v>
      </c>
      <c r="H178" s="115">
        <v>210164400.0636223</v>
      </c>
    </row>
    <row r="179" spans="1:8" ht="15.75" hidden="1">
      <c r="A179" s="113" t="s">
        <v>162</v>
      </c>
      <c r="B179" s="114" t="s">
        <v>89</v>
      </c>
      <c r="C179" s="114" t="s">
        <v>87</v>
      </c>
      <c r="D179" s="114" t="s">
        <v>23</v>
      </c>
      <c r="E179" s="114" t="s">
        <v>10</v>
      </c>
      <c r="F179" s="114" t="s">
        <v>10</v>
      </c>
      <c r="G179" s="114" t="s">
        <v>168</v>
      </c>
      <c r="H179" s="115">
        <v>330066000</v>
      </c>
    </row>
    <row r="180" spans="1:8" ht="15.75" hidden="1">
      <c r="A180" s="113" t="s">
        <v>162</v>
      </c>
      <c r="B180" s="114" t="s">
        <v>78</v>
      </c>
      <c r="C180" s="114" t="s">
        <v>68</v>
      </c>
      <c r="D180" s="114" t="s">
        <v>10</v>
      </c>
      <c r="E180" s="114" t="s">
        <v>10</v>
      </c>
      <c r="F180" s="114" t="s">
        <v>10</v>
      </c>
      <c r="G180" s="114" t="s">
        <v>166</v>
      </c>
      <c r="H180" s="115">
        <v>877307.93333333358</v>
      </c>
    </row>
    <row r="181" spans="1:8" ht="15.75" hidden="1">
      <c r="A181" s="113" t="s">
        <v>162</v>
      </c>
      <c r="B181" s="114" t="s">
        <v>78</v>
      </c>
      <c r="C181" s="114" t="s">
        <v>84</v>
      </c>
      <c r="D181" s="114" t="s">
        <v>10</v>
      </c>
      <c r="E181" s="114" t="s">
        <v>10</v>
      </c>
      <c r="F181" s="114" t="s">
        <v>10</v>
      </c>
      <c r="G181" s="114" t="s">
        <v>166</v>
      </c>
      <c r="H181" s="115">
        <v>1836975.6</v>
      </c>
    </row>
    <row r="182" spans="1:8" ht="15.75" hidden="1">
      <c r="A182" s="113" t="s">
        <v>162</v>
      </c>
      <c r="B182" s="114" t="s">
        <v>78</v>
      </c>
      <c r="C182" s="114" t="s">
        <v>87</v>
      </c>
      <c r="D182" s="114" t="s">
        <v>10</v>
      </c>
      <c r="E182" s="114" t="s">
        <v>10</v>
      </c>
      <c r="F182" s="114" t="s">
        <v>10</v>
      </c>
      <c r="G182" s="114" t="s">
        <v>166</v>
      </c>
      <c r="H182" s="115">
        <v>121898.83333333334</v>
      </c>
    </row>
    <row r="183" spans="1:8" ht="15.75" hidden="1">
      <c r="A183" s="113" t="s">
        <v>162</v>
      </c>
      <c r="B183" s="114" t="s">
        <v>94</v>
      </c>
      <c r="C183" s="114" t="s">
        <v>93</v>
      </c>
      <c r="D183" s="114" t="s">
        <v>10</v>
      </c>
      <c r="E183" s="114" t="s">
        <v>10</v>
      </c>
      <c r="F183" s="114" t="s">
        <v>10</v>
      </c>
      <c r="G183" s="114" t="s">
        <v>166</v>
      </c>
      <c r="H183" s="115">
        <v>1959801.2666666666</v>
      </c>
    </row>
    <row r="184" spans="1:8" ht="15.75" hidden="1">
      <c r="A184" s="113" t="s">
        <v>162</v>
      </c>
      <c r="B184" s="114" t="s">
        <v>95</v>
      </c>
      <c r="C184" s="114" t="s">
        <v>93</v>
      </c>
      <c r="D184" s="114" t="s">
        <v>10</v>
      </c>
      <c r="E184" s="114" t="s">
        <v>10</v>
      </c>
      <c r="F184" s="114" t="s">
        <v>10</v>
      </c>
      <c r="G184" s="114" t="s">
        <v>166</v>
      </c>
      <c r="H184" s="115">
        <v>2111889.0151406806</v>
      </c>
    </row>
    <row r="185" spans="1:8" ht="15.75" hidden="1">
      <c r="A185" s="119" t="s">
        <v>162</v>
      </c>
      <c r="B185" s="120" t="s">
        <v>86</v>
      </c>
      <c r="C185" s="120" t="s">
        <v>84</v>
      </c>
      <c r="D185" s="120" t="s">
        <v>10</v>
      </c>
      <c r="E185" s="120" t="s">
        <v>10</v>
      </c>
      <c r="F185" s="120" t="s">
        <v>10</v>
      </c>
      <c r="G185" s="120" t="s">
        <v>166</v>
      </c>
      <c r="H185" s="121">
        <v>312414.5359818064</v>
      </c>
    </row>
    <row r="186" spans="1:8" ht="15.75" hidden="1">
      <c r="A186" s="110"/>
      <c r="B186" s="109"/>
      <c r="C186" s="109"/>
      <c r="D186" s="109"/>
      <c r="E186" s="109"/>
      <c r="F186" s="109"/>
      <c r="G186" s="109"/>
      <c r="H186" s="109"/>
    </row>
    <row r="187" spans="1:8" ht="15.75" hidden="1">
      <c r="A187" s="113" t="s">
        <v>169</v>
      </c>
      <c r="B187" s="113" t="s">
        <v>79</v>
      </c>
      <c r="C187" s="115" t="s">
        <v>68</v>
      </c>
      <c r="D187" s="113" t="s">
        <v>10</v>
      </c>
      <c r="E187" s="113" t="s">
        <v>10</v>
      </c>
      <c r="F187" s="113" t="s">
        <v>10</v>
      </c>
      <c r="G187" s="113" t="s">
        <v>166</v>
      </c>
      <c r="H187" s="115">
        <v>-19485564.170899998</v>
      </c>
    </row>
    <row r="188" spans="1:8" ht="15.75" hidden="1">
      <c r="A188" s="113" t="s">
        <v>169</v>
      </c>
      <c r="B188" s="113" t="s">
        <v>9</v>
      </c>
      <c r="C188" s="113" t="s">
        <v>84</v>
      </c>
      <c r="D188" s="113" t="s">
        <v>10</v>
      </c>
      <c r="E188" s="113" t="s">
        <v>10</v>
      </c>
      <c r="F188" s="113" t="s">
        <v>10</v>
      </c>
      <c r="G188" s="113" t="s">
        <v>166</v>
      </c>
      <c r="H188" s="115">
        <v>-858022.95925769093</v>
      </c>
    </row>
    <row r="189" spans="1:8" ht="15.75" hidden="1">
      <c r="A189" s="113" t="s">
        <v>169</v>
      </c>
      <c r="B189" s="113" t="s">
        <v>21</v>
      </c>
      <c r="C189" s="113" t="s">
        <v>84</v>
      </c>
      <c r="D189" s="113" t="s">
        <v>10</v>
      </c>
      <c r="E189" s="113" t="s">
        <v>10</v>
      </c>
      <c r="F189" s="113" t="s">
        <v>10</v>
      </c>
      <c r="G189" s="113" t="s">
        <v>166</v>
      </c>
      <c r="H189" s="115">
        <v>-127447.37919797213</v>
      </c>
    </row>
    <row r="190" spans="1:8" ht="15.75" hidden="1">
      <c r="A190" s="113" t="s">
        <v>169</v>
      </c>
      <c r="B190" s="113" t="s">
        <v>85</v>
      </c>
      <c r="C190" s="113" t="s">
        <v>84</v>
      </c>
      <c r="D190" s="113" t="s">
        <v>10</v>
      </c>
      <c r="E190" s="113" t="s">
        <v>10</v>
      </c>
      <c r="F190" s="113" t="s">
        <v>10</v>
      </c>
      <c r="G190" s="113" t="s">
        <v>166</v>
      </c>
      <c r="H190" s="115">
        <v>-223992.30364433755</v>
      </c>
    </row>
    <row r="191" spans="1:8" ht="15.75" hidden="1">
      <c r="A191" s="119" t="s">
        <v>169</v>
      </c>
      <c r="B191" s="119" t="s">
        <v>24</v>
      </c>
      <c r="C191" s="119" t="s">
        <v>90</v>
      </c>
      <c r="D191" s="119" t="s">
        <v>10</v>
      </c>
      <c r="E191" s="119" t="s">
        <v>10</v>
      </c>
      <c r="F191" s="119" t="s">
        <v>10</v>
      </c>
      <c r="G191" s="119" t="s">
        <v>166</v>
      </c>
      <c r="H191" s="121">
        <v>-889650.20250000036</v>
      </c>
    </row>
    <row r="192" spans="1:8" hidden="1">
      <c r="A192" s="109"/>
      <c r="B192" s="109"/>
      <c r="C192" s="109"/>
      <c r="D192" s="109"/>
      <c r="E192" s="109"/>
      <c r="F192" s="109"/>
      <c r="G192" s="109"/>
      <c r="H192" s="109"/>
    </row>
    <row r="193" spans="1:8" ht="15.75" hidden="1">
      <c r="A193" s="113" t="s">
        <v>131</v>
      </c>
      <c r="B193" s="114" t="s">
        <v>79</v>
      </c>
      <c r="C193" s="114" t="s">
        <v>68</v>
      </c>
      <c r="D193" s="114" t="s">
        <v>10</v>
      </c>
      <c r="E193" s="114" t="s">
        <v>10</v>
      </c>
      <c r="F193" s="114" t="s">
        <v>10</v>
      </c>
      <c r="G193" s="117" t="s">
        <v>163</v>
      </c>
      <c r="H193" s="115">
        <v>717227158.07384765</v>
      </c>
    </row>
    <row r="194" spans="1:8" ht="15.75" hidden="1">
      <c r="A194" s="113" t="s">
        <v>131</v>
      </c>
      <c r="B194" s="114" t="s">
        <v>79</v>
      </c>
      <c r="C194" s="114" t="s">
        <v>68</v>
      </c>
      <c r="D194" s="114" t="s">
        <v>10</v>
      </c>
      <c r="E194" s="114" t="s">
        <v>10</v>
      </c>
      <c r="F194" s="114" t="s">
        <v>10</v>
      </c>
      <c r="G194" s="117" t="s">
        <v>164</v>
      </c>
      <c r="H194" s="115">
        <v>900390889.01040673</v>
      </c>
    </row>
    <row r="195" spans="1:8" ht="15.75" hidden="1">
      <c r="A195" s="113" t="s">
        <v>131</v>
      </c>
      <c r="B195" s="114" t="s">
        <v>9</v>
      </c>
      <c r="C195" s="114" t="s">
        <v>68</v>
      </c>
      <c r="D195" s="114" t="s">
        <v>10</v>
      </c>
      <c r="E195" s="114" t="s">
        <v>10</v>
      </c>
      <c r="F195" s="114" t="s">
        <v>10</v>
      </c>
      <c r="G195" s="114" t="s">
        <v>163</v>
      </c>
      <c r="H195" s="115">
        <v>13566732.250124412</v>
      </c>
    </row>
    <row r="196" spans="1:8" ht="15.75" hidden="1">
      <c r="A196" s="113" t="s">
        <v>131</v>
      </c>
      <c r="B196" s="114" t="s">
        <v>9</v>
      </c>
      <c r="C196" s="114" t="s">
        <v>68</v>
      </c>
      <c r="D196" s="114" t="s">
        <v>10</v>
      </c>
      <c r="E196" s="114" t="s">
        <v>10</v>
      </c>
      <c r="F196" s="114" t="s">
        <v>10</v>
      </c>
      <c r="G196" s="114" t="s">
        <v>164</v>
      </c>
      <c r="H196" s="115">
        <v>7107440.1776486794</v>
      </c>
    </row>
    <row r="197" spans="1:8" ht="15.75" hidden="1">
      <c r="A197" s="113" t="s">
        <v>131</v>
      </c>
      <c r="B197" s="114" t="s">
        <v>9</v>
      </c>
      <c r="C197" s="114" t="s">
        <v>68</v>
      </c>
      <c r="D197" s="114" t="s">
        <v>10</v>
      </c>
      <c r="E197" s="114" t="s">
        <v>10</v>
      </c>
      <c r="F197" s="114" t="s">
        <v>10</v>
      </c>
      <c r="G197" s="114" t="s">
        <v>165</v>
      </c>
      <c r="H197" s="115">
        <v>930206.40963127534</v>
      </c>
    </row>
    <row r="198" spans="1:8" ht="15.75" hidden="1">
      <c r="A198" s="113" t="s">
        <v>131</v>
      </c>
      <c r="B198" s="114" t="s">
        <v>9</v>
      </c>
      <c r="C198" s="114" t="s">
        <v>84</v>
      </c>
      <c r="D198" s="114" t="s">
        <v>10</v>
      </c>
      <c r="E198" s="114" t="s">
        <v>10</v>
      </c>
      <c r="F198" s="114" t="s">
        <v>10</v>
      </c>
      <c r="G198" s="114" t="s">
        <v>163</v>
      </c>
      <c r="H198" s="115">
        <v>124967405.83695066</v>
      </c>
    </row>
    <row r="199" spans="1:8" ht="15.75" hidden="1">
      <c r="A199" s="113" t="s">
        <v>131</v>
      </c>
      <c r="B199" s="114" t="s">
        <v>9</v>
      </c>
      <c r="C199" s="114" t="s">
        <v>84</v>
      </c>
      <c r="D199" s="114" t="s">
        <v>10</v>
      </c>
      <c r="E199" s="114" t="s">
        <v>10</v>
      </c>
      <c r="F199" s="114" t="s">
        <v>10</v>
      </c>
      <c r="G199" s="114" t="s">
        <v>164</v>
      </c>
      <c r="H199" s="115">
        <v>273139740.90305042</v>
      </c>
    </row>
    <row r="200" spans="1:8" ht="15.75" hidden="1">
      <c r="A200" s="113" t="s">
        <v>131</v>
      </c>
      <c r="B200" s="114" t="s">
        <v>9</v>
      </c>
      <c r="C200" s="114" t="s">
        <v>84</v>
      </c>
      <c r="D200" s="114" t="s">
        <v>10</v>
      </c>
      <c r="E200" s="114" t="s">
        <v>10</v>
      </c>
      <c r="F200" s="114" t="s">
        <v>10</v>
      </c>
      <c r="G200" s="114" t="s">
        <v>165</v>
      </c>
      <c r="H200" s="115">
        <v>109295839.57231574</v>
      </c>
    </row>
    <row r="201" spans="1:8" ht="15.75" hidden="1">
      <c r="A201" s="113" t="s">
        <v>131</v>
      </c>
      <c r="B201" s="114" t="s">
        <v>9</v>
      </c>
      <c r="C201" s="114" t="s">
        <v>87</v>
      </c>
      <c r="D201" s="114" t="s">
        <v>10</v>
      </c>
      <c r="E201" s="114" t="s">
        <v>10</v>
      </c>
      <c r="F201" s="114" t="s">
        <v>10</v>
      </c>
      <c r="G201" s="114" t="s">
        <v>163</v>
      </c>
      <c r="H201" s="115">
        <v>2936892.8839031216</v>
      </c>
    </row>
    <row r="202" spans="1:8" ht="15.75" hidden="1">
      <c r="A202" s="113" t="s">
        <v>131</v>
      </c>
      <c r="B202" s="114" t="s">
        <v>9</v>
      </c>
      <c r="C202" s="114" t="s">
        <v>87</v>
      </c>
      <c r="D202" s="114" t="s">
        <v>10</v>
      </c>
      <c r="E202" s="114" t="s">
        <v>10</v>
      </c>
      <c r="F202" s="114" t="s">
        <v>10</v>
      </c>
      <c r="G202" s="114" t="s">
        <v>164</v>
      </c>
      <c r="H202" s="115">
        <v>8697585.3458522987</v>
      </c>
    </row>
    <row r="203" spans="1:8" ht="15.75" hidden="1">
      <c r="A203" s="113" t="s">
        <v>131</v>
      </c>
      <c r="B203" s="114" t="s">
        <v>9</v>
      </c>
      <c r="C203" s="114" t="s">
        <v>87</v>
      </c>
      <c r="D203" s="114" t="s">
        <v>10</v>
      </c>
      <c r="E203" s="114" t="s">
        <v>10</v>
      </c>
      <c r="F203" s="114" t="s">
        <v>10</v>
      </c>
      <c r="G203" s="114" t="s">
        <v>165</v>
      </c>
      <c r="H203" s="115">
        <v>3467787.0508055836</v>
      </c>
    </row>
    <row r="204" spans="1:8" ht="15.75" hidden="1">
      <c r="A204" s="113" t="s">
        <v>131</v>
      </c>
      <c r="B204" s="114" t="s">
        <v>21</v>
      </c>
      <c r="C204" s="114" t="s">
        <v>68</v>
      </c>
      <c r="D204" s="114" t="s">
        <v>22</v>
      </c>
      <c r="E204" s="114" t="s">
        <v>10</v>
      </c>
      <c r="F204" s="114" t="s">
        <v>10</v>
      </c>
      <c r="G204" s="114" t="s">
        <v>163</v>
      </c>
      <c r="H204" s="115">
        <v>1479518.9669764682</v>
      </c>
    </row>
    <row r="205" spans="1:8" ht="15.75" hidden="1">
      <c r="A205" s="113" t="s">
        <v>131</v>
      </c>
      <c r="B205" s="114" t="s">
        <v>21</v>
      </c>
      <c r="C205" s="114" t="s">
        <v>68</v>
      </c>
      <c r="D205" s="114" t="s">
        <v>22</v>
      </c>
      <c r="E205" s="114" t="s">
        <v>10</v>
      </c>
      <c r="F205" s="114" t="s">
        <v>10</v>
      </c>
      <c r="G205" s="114" t="s">
        <v>164</v>
      </c>
      <c r="H205" s="115">
        <v>811580.59804120462</v>
      </c>
    </row>
    <row r="206" spans="1:8" ht="15.75" hidden="1">
      <c r="A206" s="113" t="s">
        <v>131</v>
      </c>
      <c r="B206" s="114" t="s">
        <v>21</v>
      </c>
      <c r="C206" s="114" t="s">
        <v>84</v>
      </c>
      <c r="D206" s="114" t="s">
        <v>22</v>
      </c>
      <c r="E206" s="114" t="s">
        <v>10</v>
      </c>
      <c r="F206" s="114" t="s">
        <v>10</v>
      </c>
      <c r="G206" s="114" t="s">
        <v>163</v>
      </c>
      <c r="H206" s="115">
        <v>366995069.57076186</v>
      </c>
    </row>
    <row r="207" spans="1:8" ht="15.75" hidden="1">
      <c r="A207" s="113" t="s">
        <v>131</v>
      </c>
      <c r="B207" s="114" t="s">
        <v>21</v>
      </c>
      <c r="C207" s="114" t="s">
        <v>84</v>
      </c>
      <c r="D207" s="114" t="s">
        <v>22</v>
      </c>
      <c r="E207" s="114" t="s">
        <v>10</v>
      </c>
      <c r="F207" s="114" t="s">
        <v>10</v>
      </c>
      <c r="G207" s="114" t="s">
        <v>164</v>
      </c>
      <c r="H207" s="115">
        <v>459402853.69111091</v>
      </c>
    </row>
    <row r="208" spans="1:8" ht="15.75" hidden="1">
      <c r="A208" s="113" t="s">
        <v>131</v>
      </c>
      <c r="B208" s="114" t="s">
        <v>21</v>
      </c>
      <c r="C208" s="114" t="s">
        <v>84</v>
      </c>
      <c r="D208" s="114" t="s">
        <v>23</v>
      </c>
      <c r="E208" s="114" t="s">
        <v>10</v>
      </c>
      <c r="F208" s="114" t="s">
        <v>10</v>
      </c>
      <c r="G208" s="114" t="s">
        <v>163</v>
      </c>
      <c r="H208" s="115">
        <v>3622258.3859375762</v>
      </c>
    </row>
    <row r="209" spans="1:8" ht="15.75" hidden="1">
      <c r="A209" s="113" t="s">
        <v>131</v>
      </c>
      <c r="B209" s="114" t="s">
        <v>21</v>
      </c>
      <c r="C209" s="114" t="s">
        <v>84</v>
      </c>
      <c r="D209" s="114" t="s">
        <v>23</v>
      </c>
      <c r="E209" s="114" t="s">
        <v>10</v>
      </c>
      <c r="F209" s="114" t="s">
        <v>10</v>
      </c>
      <c r="G209" s="114" t="s">
        <v>164</v>
      </c>
      <c r="H209" s="115">
        <v>6659534.4338027984</v>
      </c>
    </row>
    <row r="210" spans="1:8" ht="15.75" hidden="1">
      <c r="A210" s="113" t="s">
        <v>131</v>
      </c>
      <c r="B210" s="114" t="s">
        <v>21</v>
      </c>
      <c r="C210" s="114" t="s">
        <v>87</v>
      </c>
      <c r="D210" s="114" t="s">
        <v>22</v>
      </c>
      <c r="E210" s="114" t="s">
        <v>10</v>
      </c>
      <c r="F210" s="114" t="s">
        <v>10</v>
      </c>
      <c r="G210" s="114" t="s">
        <v>163</v>
      </c>
      <c r="H210" s="115">
        <v>34551148.671501786</v>
      </c>
    </row>
    <row r="211" spans="1:8" ht="15.75" hidden="1">
      <c r="A211" s="113" t="s">
        <v>131</v>
      </c>
      <c r="B211" s="114" t="s">
        <v>21</v>
      </c>
      <c r="C211" s="114" t="s">
        <v>87</v>
      </c>
      <c r="D211" s="114" t="s">
        <v>22</v>
      </c>
      <c r="E211" s="114" t="s">
        <v>10</v>
      </c>
      <c r="F211" s="114" t="s">
        <v>10</v>
      </c>
      <c r="G211" s="114" t="s">
        <v>164</v>
      </c>
      <c r="H211" s="115">
        <v>52700866.28859859</v>
      </c>
    </row>
    <row r="212" spans="1:8" ht="15.75" hidden="1">
      <c r="A212" s="113" t="s">
        <v>131</v>
      </c>
      <c r="B212" s="114" t="s">
        <v>21</v>
      </c>
      <c r="C212" s="114" t="s">
        <v>87</v>
      </c>
      <c r="D212" s="114" t="s">
        <v>23</v>
      </c>
      <c r="E212" s="114" t="s">
        <v>10</v>
      </c>
      <c r="F212" s="114" t="s">
        <v>10</v>
      </c>
      <c r="G212" s="114" t="s">
        <v>163</v>
      </c>
      <c r="H212" s="115">
        <v>176399.85621714281</v>
      </c>
    </row>
    <row r="213" spans="1:8" ht="15.75" hidden="1">
      <c r="A213" s="113" t="s">
        <v>131</v>
      </c>
      <c r="B213" s="114" t="s">
        <v>24</v>
      </c>
      <c r="C213" s="114" t="s">
        <v>90</v>
      </c>
      <c r="D213" s="114" t="s">
        <v>10</v>
      </c>
      <c r="E213" s="114" t="s">
        <v>10</v>
      </c>
      <c r="F213" s="114" t="s">
        <v>10</v>
      </c>
      <c r="G213" s="114" t="s">
        <v>166</v>
      </c>
      <c r="H213" s="115">
        <v>163418487.16573825</v>
      </c>
    </row>
    <row r="214" spans="1:8" ht="15.75" hidden="1">
      <c r="A214" s="113" t="s">
        <v>131</v>
      </c>
      <c r="B214" s="114" t="s">
        <v>88</v>
      </c>
      <c r="C214" s="114" t="s">
        <v>87</v>
      </c>
      <c r="D214" s="114" t="s">
        <v>22</v>
      </c>
      <c r="E214" s="114" t="s">
        <v>10</v>
      </c>
      <c r="F214" s="114" t="s">
        <v>10</v>
      </c>
      <c r="G214" s="114" t="s">
        <v>167</v>
      </c>
      <c r="H214" s="115">
        <v>750000</v>
      </c>
    </row>
    <row r="215" spans="1:8" ht="15.75" hidden="1">
      <c r="A215" s="113" t="s">
        <v>131</v>
      </c>
      <c r="B215" s="114" t="s">
        <v>88</v>
      </c>
      <c r="C215" s="114" t="s">
        <v>87</v>
      </c>
      <c r="D215" s="114" t="s">
        <v>22</v>
      </c>
      <c r="E215" s="114" t="s">
        <v>10</v>
      </c>
      <c r="F215" s="114" t="s">
        <v>10</v>
      </c>
      <c r="G215" s="114" t="s">
        <v>168</v>
      </c>
      <c r="H215" s="115">
        <v>927000</v>
      </c>
    </row>
    <row r="216" spans="1:8" ht="15.75" hidden="1">
      <c r="A216" s="113" t="s">
        <v>131</v>
      </c>
      <c r="B216" s="114" t="s">
        <v>85</v>
      </c>
      <c r="C216" s="114" t="s">
        <v>84</v>
      </c>
      <c r="D216" s="114" t="s">
        <v>22</v>
      </c>
      <c r="E216" s="114" t="s">
        <v>10</v>
      </c>
      <c r="F216" s="114" t="s">
        <v>10</v>
      </c>
      <c r="G216" s="114" t="s">
        <v>167</v>
      </c>
      <c r="H216" s="115">
        <v>49153349.825124249</v>
      </c>
    </row>
    <row r="217" spans="1:8" ht="15.75" hidden="1">
      <c r="A217" s="113" t="s">
        <v>131</v>
      </c>
      <c r="B217" s="114" t="s">
        <v>85</v>
      </c>
      <c r="C217" s="114" t="s">
        <v>84</v>
      </c>
      <c r="D217" s="114" t="s">
        <v>22</v>
      </c>
      <c r="E217" s="114" t="s">
        <v>10</v>
      </c>
      <c r="F217" s="114" t="s">
        <v>10</v>
      </c>
      <c r="G217" s="114" t="s">
        <v>168</v>
      </c>
      <c r="H217" s="115">
        <v>74269628.808923334</v>
      </c>
    </row>
    <row r="218" spans="1:8" ht="15.75" hidden="1">
      <c r="A218" s="113" t="s">
        <v>131</v>
      </c>
      <c r="B218" s="114" t="s">
        <v>85</v>
      </c>
      <c r="C218" s="114" t="s">
        <v>84</v>
      </c>
      <c r="D218" s="114" t="s">
        <v>23</v>
      </c>
      <c r="E218" s="114" t="s">
        <v>10</v>
      </c>
      <c r="F218" s="114" t="s">
        <v>10</v>
      </c>
      <c r="G218" s="114" t="s">
        <v>167</v>
      </c>
      <c r="H218" s="115">
        <v>20677549.9030241</v>
      </c>
    </row>
    <row r="219" spans="1:8" ht="15.75" hidden="1">
      <c r="A219" s="113" t="s">
        <v>131</v>
      </c>
      <c r="B219" s="114" t="s">
        <v>85</v>
      </c>
      <c r="C219" s="114" t="s">
        <v>84</v>
      </c>
      <c r="D219" s="114" t="s">
        <v>23</v>
      </c>
      <c r="E219" s="114" t="s">
        <v>10</v>
      </c>
      <c r="F219" s="114" t="s">
        <v>10</v>
      </c>
      <c r="G219" s="114" t="s">
        <v>168</v>
      </c>
      <c r="H219" s="115">
        <v>30762665.039901745</v>
      </c>
    </row>
    <row r="220" spans="1:8" ht="15.75" hidden="1">
      <c r="A220" s="113" t="s">
        <v>131</v>
      </c>
      <c r="B220" s="114" t="s">
        <v>85</v>
      </c>
      <c r="C220" s="114" t="s">
        <v>87</v>
      </c>
      <c r="D220" s="114" t="s">
        <v>22</v>
      </c>
      <c r="E220" s="114" t="s">
        <v>10</v>
      </c>
      <c r="F220" s="114" t="s">
        <v>10</v>
      </c>
      <c r="G220" s="114" t="s">
        <v>167</v>
      </c>
      <c r="H220" s="115">
        <v>77212653.977065504</v>
      </c>
    </row>
    <row r="221" spans="1:8" ht="15.75" hidden="1">
      <c r="A221" s="113" t="s">
        <v>131</v>
      </c>
      <c r="B221" s="114" t="s">
        <v>85</v>
      </c>
      <c r="C221" s="114" t="s">
        <v>87</v>
      </c>
      <c r="D221" s="114" t="s">
        <v>22</v>
      </c>
      <c r="E221" s="114" t="s">
        <v>10</v>
      </c>
      <c r="F221" s="114" t="s">
        <v>10</v>
      </c>
      <c r="G221" s="114" t="s">
        <v>168</v>
      </c>
      <c r="H221" s="115">
        <v>121576649.19191363</v>
      </c>
    </row>
    <row r="222" spans="1:8" ht="15.75" hidden="1">
      <c r="A222" s="113" t="s">
        <v>131</v>
      </c>
      <c r="B222" s="114" t="s">
        <v>85</v>
      </c>
      <c r="C222" s="114" t="s">
        <v>87</v>
      </c>
      <c r="D222" s="114" t="s">
        <v>23</v>
      </c>
      <c r="E222" s="114" t="s">
        <v>10</v>
      </c>
      <c r="F222" s="114" t="s">
        <v>10</v>
      </c>
      <c r="G222" s="114" t="s">
        <v>167</v>
      </c>
      <c r="H222" s="115">
        <v>167400.11911145085</v>
      </c>
    </row>
    <row r="223" spans="1:8" ht="15.75" hidden="1">
      <c r="A223" s="113" t="s">
        <v>131</v>
      </c>
      <c r="B223" s="114" t="s">
        <v>85</v>
      </c>
      <c r="C223" s="114" t="s">
        <v>87</v>
      </c>
      <c r="D223" s="114" t="s">
        <v>23</v>
      </c>
      <c r="E223" s="114" t="s">
        <v>10</v>
      </c>
      <c r="F223" s="114" t="s">
        <v>10</v>
      </c>
      <c r="G223" s="114" t="s">
        <v>168</v>
      </c>
      <c r="H223" s="115">
        <v>266399.6814608078</v>
      </c>
    </row>
    <row r="224" spans="1:8" ht="15.75" hidden="1">
      <c r="A224" s="113" t="s">
        <v>131</v>
      </c>
      <c r="B224" s="114" t="s">
        <v>89</v>
      </c>
      <c r="C224" s="114" t="s">
        <v>87</v>
      </c>
      <c r="D224" s="114" t="s">
        <v>23</v>
      </c>
      <c r="E224" s="114" t="s">
        <v>10</v>
      </c>
      <c r="F224" s="114" t="s">
        <v>10</v>
      </c>
      <c r="G224" s="114" t="s">
        <v>167</v>
      </c>
      <c r="H224" s="115">
        <v>210164400.0636223</v>
      </c>
    </row>
    <row r="225" spans="1:8" ht="15.75" hidden="1">
      <c r="A225" s="113" t="s">
        <v>131</v>
      </c>
      <c r="B225" s="114" t="s">
        <v>89</v>
      </c>
      <c r="C225" s="114" t="s">
        <v>87</v>
      </c>
      <c r="D225" s="114" t="s">
        <v>23</v>
      </c>
      <c r="E225" s="114" t="s">
        <v>10</v>
      </c>
      <c r="F225" s="114" t="s">
        <v>10</v>
      </c>
      <c r="G225" s="114" t="s">
        <v>168</v>
      </c>
      <c r="H225" s="115">
        <v>330066000</v>
      </c>
    </row>
    <row r="226" spans="1:8" ht="15.75" hidden="1">
      <c r="A226" s="113" t="s">
        <v>131</v>
      </c>
      <c r="B226" s="114" t="s">
        <v>78</v>
      </c>
      <c r="C226" s="114" t="s">
        <v>68</v>
      </c>
      <c r="D226" s="114" t="s">
        <v>10</v>
      </c>
      <c r="E226" s="114" t="s">
        <v>10</v>
      </c>
      <c r="F226" s="114" t="s">
        <v>10</v>
      </c>
      <c r="G226" s="114" t="s">
        <v>166</v>
      </c>
      <c r="H226" s="115">
        <v>877307.93333333358</v>
      </c>
    </row>
    <row r="227" spans="1:8" ht="15.75" hidden="1">
      <c r="A227" s="113" t="s">
        <v>131</v>
      </c>
      <c r="B227" s="114" t="s">
        <v>78</v>
      </c>
      <c r="C227" s="114" t="s">
        <v>84</v>
      </c>
      <c r="D227" s="114" t="s">
        <v>10</v>
      </c>
      <c r="E227" s="114" t="s">
        <v>10</v>
      </c>
      <c r="F227" s="114" t="s">
        <v>10</v>
      </c>
      <c r="G227" s="114" t="s">
        <v>166</v>
      </c>
      <c r="H227" s="115">
        <v>1836975.6</v>
      </c>
    </row>
    <row r="228" spans="1:8" ht="15.75" hidden="1">
      <c r="A228" s="113" t="s">
        <v>131</v>
      </c>
      <c r="B228" s="114" t="s">
        <v>78</v>
      </c>
      <c r="C228" s="114" t="s">
        <v>87</v>
      </c>
      <c r="D228" s="114" t="s">
        <v>10</v>
      </c>
      <c r="E228" s="114" t="s">
        <v>10</v>
      </c>
      <c r="F228" s="114" t="s">
        <v>10</v>
      </c>
      <c r="G228" s="114" t="s">
        <v>166</v>
      </c>
      <c r="H228" s="115">
        <v>121898.83333333334</v>
      </c>
    </row>
    <row r="229" spans="1:8" ht="15.75" hidden="1">
      <c r="A229" s="113" t="s">
        <v>131</v>
      </c>
      <c r="B229" s="114" t="s">
        <v>94</v>
      </c>
      <c r="C229" s="114" t="s">
        <v>93</v>
      </c>
      <c r="D229" s="114" t="s">
        <v>10</v>
      </c>
      <c r="E229" s="114" t="s">
        <v>10</v>
      </c>
      <c r="F229" s="114" t="s">
        <v>10</v>
      </c>
      <c r="G229" s="114" t="s">
        <v>166</v>
      </c>
      <c r="H229" s="115">
        <v>1959801.2666666666</v>
      </c>
    </row>
    <row r="230" spans="1:8" ht="15.75" hidden="1">
      <c r="A230" s="113" t="s">
        <v>131</v>
      </c>
      <c r="B230" s="114" t="s">
        <v>95</v>
      </c>
      <c r="C230" s="114" t="s">
        <v>93</v>
      </c>
      <c r="D230" s="114" t="s">
        <v>10</v>
      </c>
      <c r="E230" s="114" t="s">
        <v>10</v>
      </c>
      <c r="F230" s="114" t="s">
        <v>10</v>
      </c>
      <c r="G230" s="114" t="s">
        <v>166</v>
      </c>
      <c r="H230" s="115">
        <v>2111889.0151406806</v>
      </c>
    </row>
    <row r="231" spans="1:8" ht="15.75" hidden="1">
      <c r="A231" s="119" t="s">
        <v>131</v>
      </c>
      <c r="B231" s="120" t="s">
        <v>86</v>
      </c>
      <c r="C231" s="120" t="s">
        <v>84</v>
      </c>
      <c r="D231" s="120" t="s">
        <v>10</v>
      </c>
      <c r="E231" s="120" t="s">
        <v>10</v>
      </c>
      <c r="F231" s="120" t="s">
        <v>10</v>
      </c>
      <c r="G231" s="120" t="s">
        <v>166</v>
      </c>
      <c r="H231" s="121">
        <v>312414.5359818064</v>
      </c>
    </row>
    <row r="232" spans="1:8" ht="15.75" hidden="1">
      <c r="A232" s="113"/>
      <c r="B232" s="115"/>
      <c r="C232" s="115"/>
      <c r="D232" s="115"/>
      <c r="E232" s="115"/>
      <c r="F232" s="115"/>
      <c r="G232" s="115"/>
      <c r="H232" s="109"/>
    </row>
    <row r="233" spans="1:8" ht="15.75" hidden="1">
      <c r="A233" s="113" t="s">
        <v>131</v>
      </c>
      <c r="B233" s="115" t="s">
        <v>79</v>
      </c>
      <c r="C233" s="115" t="s">
        <v>68</v>
      </c>
      <c r="D233" s="115" t="s">
        <v>10</v>
      </c>
      <c r="E233" s="115" t="s">
        <v>10</v>
      </c>
      <c r="F233" s="115" t="s">
        <v>10</v>
      </c>
      <c r="G233" s="113" t="s">
        <v>170</v>
      </c>
      <c r="H233" s="115">
        <v>13848912.754029613</v>
      </c>
    </row>
    <row r="234" spans="1:8" ht="15.75" hidden="1">
      <c r="A234" s="113" t="s">
        <v>131</v>
      </c>
      <c r="B234" s="115" t="s">
        <v>9</v>
      </c>
      <c r="C234" s="115" t="s">
        <v>68</v>
      </c>
      <c r="D234" s="115" t="s">
        <v>10</v>
      </c>
      <c r="E234" s="115" t="s">
        <v>10</v>
      </c>
      <c r="F234" s="115" t="s">
        <v>10</v>
      </c>
      <c r="G234" s="113" t="s">
        <v>170</v>
      </c>
      <c r="H234" s="115">
        <v>184961.56009356948</v>
      </c>
    </row>
    <row r="235" spans="1:8" ht="15.75" hidden="1">
      <c r="A235" s="113" t="s">
        <v>131</v>
      </c>
      <c r="B235" s="115" t="s">
        <v>9</v>
      </c>
      <c r="C235" s="115" t="s">
        <v>84</v>
      </c>
      <c r="D235" s="115" t="s">
        <v>10</v>
      </c>
      <c r="E235" s="115" t="s">
        <v>10</v>
      </c>
      <c r="F235" s="115" t="s">
        <v>10</v>
      </c>
      <c r="G235" s="113" t="s">
        <v>170</v>
      </c>
      <c r="H235" s="115">
        <v>3360124.9887542012</v>
      </c>
    </row>
    <row r="236" spans="1:8" ht="15.75" hidden="1">
      <c r="A236" s="113" t="s">
        <v>131</v>
      </c>
      <c r="B236" s="115" t="s">
        <v>9</v>
      </c>
      <c r="C236" s="115" t="s">
        <v>87</v>
      </c>
      <c r="D236" s="115" t="s">
        <v>10</v>
      </c>
      <c r="E236" s="115" t="s">
        <v>10</v>
      </c>
      <c r="F236" s="115" t="s">
        <v>10</v>
      </c>
      <c r="G236" s="113" t="s">
        <v>170</v>
      </c>
      <c r="H236" s="115">
        <v>110092.31605423642</v>
      </c>
    </row>
    <row r="237" spans="1:8" ht="15.75" hidden="1">
      <c r="A237" s="113" t="s">
        <v>131</v>
      </c>
      <c r="B237" s="115" t="s">
        <v>21</v>
      </c>
      <c r="C237" s="115" t="s">
        <v>68</v>
      </c>
      <c r="D237" s="115" t="s">
        <v>22</v>
      </c>
      <c r="E237" s="115" t="s">
        <v>10</v>
      </c>
      <c r="F237" s="115" t="s">
        <v>10</v>
      </c>
      <c r="G237" s="113" t="s">
        <v>170</v>
      </c>
      <c r="H237" s="115">
        <v>19614.789810188311</v>
      </c>
    </row>
    <row r="238" spans="1:8" ht="15.75" hidden="1">
      <c r="A238" s="113" t="s">
        <v>131</v>
      </c>
      <c r="B238" s="115" t="s">
        <v>21</v>
      </c>
      <c r="C238" s="115" t="s">
        <v>84</v>
      </c>
      <c r="D238" s="115" t="s">
        <v>22</v>
      </c>
      <c r="E238" s="115" t="s">
        <v>10</v>
      </c>
      <c r="F238" s="115" t="s">
        <v>10</v>
      </c>
      <c r="G238" s="113" t="s">
        <v>170</v>
      </c>
      <c r="H238" s="115">
        <v>5472573.8466537502</v>
      </c>
    </row>
    <row r="239" spans="1:8" ht="15.75" hidden="1">
      <c r="A239" s="113" t="s">
        <v>131</v>
      </c>
      <c r="B239" s="115" t="s">
        <v>21</v>
      </c>
      <c r="C239" s="115" t="s">
        <v>84</v>
      </c>
      <c r="D239" s="115" t="s">
        <v>23</v>
      </c>
      <c r="E239" s="115" t="s">
        <v>10</v>
      </c>
      <c r="F239" s="115" t="s">
        <v>10</v>
      </c>
      <c r="G239" s="113" t="s">
        <v>170</v>
      </c>
      <c r="H239" s="115">
        <v>68088.107312671767</v>
      </c>
    </row>
    <row r="240" spans="1:8" ht="15.75" hidden="1">
      <c r="A240" s="113" t="s">
        <v>131</v>
      </c>
      <c r="B240" s="115" t="s">
        <v>21</v>
      </c>
      <c r="C240" s="115" t="s">
        <v>87</v>
      </c>
      <c r="D240" s="115" t="s">
        <v>22</v>
      </c>
      <c r="E240" s="115" t="s">
        <v>10</v>
      </c>
      <c r="F240" s="115" t="s">
        <v>10</v>
      </c>
      <c r="G240" s="113" t="s">
        <v>170</v>
      </c>
      <c r="H240" s="115">
        <v>636048.71381252212</v>
      </c>
    </row>
    <row r="241" spans="1:8" ht="15.75" hidden="1">
      <c r="A241" s="113" t="s">
        <v>131</v>
      </c>
      <c r="B241" s="115" t="s">
        <v>21</v>
      </c>
      <c r="C241" s="115" t="s">
        <v>87</v>
      </c>
      <c r="D241" s="115" t="s">
        <v>23</v>
      </c>
      <c r="E241" s="115" t="s">
        <v>10</v>
      </c>
      <c r="F241" s="115" t="s">
        <v>10</v>
      </c>
      <c r="G241" s="113" t="s">
        <v>170</v>
      </c>
      <c r="H241" s="115">
        <v>1285.9175998965197</v>
      </c>
    </row>
    <row r="242" spans="1:8" ht="15.75" hidden="1">
      <c r="A242" s="113" t="s">
        <v>131</v>
      </c>
      <c r="B242" s="115" t="s">
        <v>24</v>
      </c>
      <c r="C242" s="115" t="s">
        <v>90</v>
      </c>
      <c r="D242" s="115" t="s">
        <v>10</v>
      </c>
      <c r="E242" s="115" t="s">
        <v>10</v>
      </c>
      <c r="F242" s="115" t="s">
        <v>10</v>
      </c>
      <c r="G242" s="113" t="s">
        <v>170</v>
      </c>
      <c r="H242" s="115">
        <v>-10577000</v>
      </c>
    </row>
    <row r="243" spans="1:8" ht="15.75" hidden="1">
      <c r="A243" s="113" t="s">
        <v>131</v>
      </c>
      <c r="B243" s="115" t="s">
        <v>88</v>
      </c>
      <c r="C243" s="115" t="s">
        <v>87</v>
      </c>
      <c r="D243" s="115" t="s">
        <v>22</v>
      </c>
      <c r="E243" s="115" t="s">
        <v>10</v>
      </c>
      <c r="F243" s="115" t="s">
        <v>10</v>
      </c>
      <c r="G243" s="113" t="s">
        <v>170</v>
      </c>
      <c r="H243" s="115">
        <v>12224.974902314538</v>
      </c>
    </row>
    <row r="244" spans="1:8" ht="15.75" hidden="1">
      <c r="A244" s="113" t="s">
        <v>131</v>
      </c>
      <c r="B244" s="115" t="s">
        <v>85</v>
      </c>
      <c r="C244" s="115" t="s">
        <v>84</v>
      </c>
      <c r="D244" s="115" t="s">
        <v>22</v>
      </c>
      <c r="E244" s="115" t="s">
        <v>10</v>
      </c>
      <c r="F244" s="115" t="s">
        <v>10</v>
      </c>
      <c r="G244" s="113" t="s">
        <v>170</v>
      </c>
      <c r="H244" s="115">
        <v>817331.87600806251</v>
      </c>
    </row>
    <row r="245" spans="1:8" ht="15.75" hidden="1">
      <c r="A245" s="113" t="s">
        <v>131</v>
      </c>
      <c r="B245" s="115" t="s">
        <v>85</v>
      </c>
      <c r="C245" s="115" t="s">
        <v>84</v>
      </c>
      <c r="D245" s="115" t="s">
        <v>23</v>
      </c>
      <c r="E245" s="115" t="s">
        <v>10</v>
      </c>
      <c r="F245" s="115" t="s">
        <v>10</v>
      </c>
      <c r="G245" s="113" t="s">
        <v>170</v>
      </c>
      <c r="H245" s="115">
        <v>340647.4859614296</v>
      </c>
    </row>
    <row r="246" spans="1:8" ht="15.75" hidden="1">
      <c r="A246" s="113" t="s">
        <v>131</v>
      </c>
      <c r="B246" s="115" t="s">
        <v>85</v>
      </c>
      <c r="C246" s="115" t="s">
        <v>87</v>
      </c>
      <c r="D246" s="115" t="s">
        <v>22</v>
      </c>
      <c r="E246" s="115" t="s">
        <v>10</v>
      </c>
      <c r="F246" s="115" t="s">
        <v>10</v>
      </c>
      <c r="G246" s="113" t="s">
        <v>170</v>
      </c>
      <c r="H246" s="115">
        <v>1449131.9273043326</v>
      </c>
    </row>
    <row r="247" spans="1:8" ht="15.75" hidden="1">
      <c r="A247" s="113" t="s">
        <v>131</v>
      </c>
      <c r="B247" s="115" t="s">
        <v>85</v>
      </c>
      <c r="C247" s="115" t="s">
        <v>87</v>
      </c>
      <c r="D247" s="115" t="s">
        <v>23</v>
      </c>
      <c r="E247" s="115" t="s">
        <v>10</v>
      </c>
      <c r="F247" s="115" t="s">
        <v>10</v>
      </c>
      <c r="G247" s="113" t="s">
        <v>170</v>
      </c>
      <c r="H247" s="115">
        <v>3162.3086908914211</v>
      </c>
    </row>
    <row r="248" spans="1:8" ht="15.75" hidden="1">
      <c r="A248" s="113" t="s">
        <v>131</v>
      </c>
      <c r="B248" s="115" t="s">
        <v>89</v>
      </c>
      <c r="C248" s="115" t="s">
        <v>87</v>
      </c>
      <c r="D248" s="115" t="s">
        <v>23</v>
      </c>
      <c r="E248" s="115" t="s">
        <v>10</v>
      </c>
      <c r="F248" s="115" t="s">
        <v>10</v>
      </c>
      <c r="G248" s="113" t="s">
        <v>170</v>
      </c>
      <c r="H248" s="115">
        <v>3938165.2249523695</v>
      </c>
    </row>
    <row r="249" spans="1:8" ht="15.75" hidden="1">
      <c r="A249" s="113" t="s">
        <v>131</v>
      </c>
      <c r="B249" s="115" t="s">
        <v>78</v>
      </c>
      <c r="C249" s="115" t="s">
        <v>68</v>
      </c>
      <c r="D249" s="115" t="s">
        <v>10</v>
      </c>
      <c r="E249" s="115" t="s">
        <v>10</v>
      </c>
      <c r="F249" s="115" t="s">
        <v>10</v>
      </c>
      <c r="G249" s="113" t="s">
        <v>170</v>
      </c>
      <c r="H249" s="115">
        <v>7510.896066627859</v>
      </c>
    </row>
    <row r="250" spans="1:8" ht="15.75" hidden="1">
      <c r="A250" s="113" t="s">
        <v>131</v>
      </c>
      <c r="B250" s="115" t="s">
        <v>78</v>
      </c>
      <c r="C250" s="115" t="s">
        <v>84</v>
      </c>
      <c r="D250" s="115" t="s">
        <v>10</v>
      </c>
      <c r="E250" s="115" t="s">
        <v>10</v>
      </c>
      <c r="F250" s="115" t="s">
        <v>10</v>
      </c>
      <c r="G250" s="113" t="s">
        <v>170</v>
      </c>
      <c r="H250" s="115">
        <v>12164.823195369338</v>
      </c>
    </row>
    <row r="251" spans="1:8" ht="15.75" hidden="1">
      <c r="A251" s="113" t="s">
        <v>131</v>
      </c>
      <c r="B251" s="115" t="s">
        <v>78</v>
      </c>
      <c r="C251" s="115" t="s">
        <v>87</v>
      </c>
      <c r="D251" s="115" t="s">
        <v>10</v>
      </c>
      <c r="E251" s="115" t="s">
        <v>10</v>
      </c>
      <c r="F251" s="115" t="s">
        <v>10</v>
      </c>
      <c r="G251" s="113" t="s">
        <v>170</v>
      </c>
      <c r="H251" s="115">
        <v>888.61668343555323</v>
      </c>
    </row>
    <row r="252" spans="1:8" ht="15.75" hidden="1">
      <c r="A252" s="113" t="s">
        <v>131</v>
      </c>
      <c r="B252" s="115" t="s">
        <v>94</v>
      </c>
      <c r="C252" s="115" t="s">
        <v>93</v>
      </c>
      <c r="D252" s="115" t="s">
        <v>10</v>
      </c>
      <c r="E252" s="115" t="s">
        <v>10</v>
      </c>
      <c r="F252" s="115" t="s">
        <v>10</v>
      </c>
      <c r="G252" s="113" t="s">
        <v>170</v>
      </c>
      <c r="H252" s="115">
        <v>-139583.88973560554</v>
      </c>
    </row>
    <row r="253" spans="1:8" ht="15.75" hidden="1">
      <c r="A253" s="113" t="s">
        <v>131</v>
      </c>
      <c r="B253" s="113" t="s">
        <v>95</v>
      </c>
      <c r="C253" s="115" t="s">
        <v>93</v>
      </c>
      <c r="D253" s="115" t="s">
        <v>10</v>
      </c>
      <c r="E253" s="115" t="s">
        <v>10</v>
      </c>
      <c r="F253" s="115" t="s">
        <v>10</v>
      </c>
      <c r="G253" s="113" t="s">
        <v>170</v>
      </c>
      <c r="H253" s="115">
        <v>-150416.11026439449</v>
      </c>
    </row>
    <row r="254" spans="1:8" ht="15.75" hidden="1">
      <c r="A254" s="113" t="s">
        <v>131</v>
      </c>
      <c r="B254" s="115" t="s">
        <v>86</v>
      </c>
      <c r="C254" s="115" t="s">
        <v>84</v>
      </c>
      <c r="D254" s="115" t="s">
        <v>10</v>
      </c>
      <c r="E254" s="115" t="s">
        <v>10</v>
      </c>
      <c r="F254" s="115" t="s">
        <v>10</v>
      </c>
      <c r="G254" s="113" t="s">
        <v>170</v>
      </c>
      <c r="H254" s="115">
        <v>2068.8721145136751</v>
      </c>
    </row>
  </sheetData>
  <autoFilter ref="A1:H254" xr:uid="{629669C8-5322-495F-ABB3-1A7598828967}">
    <filterColumn colId="6">
      <filters>
        <filter val="Annual Bills"/>
        <filter val="Bills"/>
      </filters>
    </filterColumn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B77C-B08D-401C-BE24-CB44105A1D97}">
  <dimension ref="A1:B20"/>
  <sheetViews>
    <sheetView workbookViewId="0"/>
  </sheetViews>
  <sheetFormatPr defaultRowHeight="15"/>
  <cols>
    <col min="1" max="1" width="21.140625" style="107" bestFit="1" customWidth="1"/>
    <col min="2" max="2" width="11.85546875" style="107" bestFit="1" customWidth="1"/>
    <col min="3" max="3" width="12.140625" bestFit="1" customWidth="1"/>
  </cols>
  <sheetData>
    <row r="1" spans="1:2" ht="15.75" thickBot="1">
      <c r="A1" s="142" t="s">
        <v>130</v>
      </c>
      <c r="B1" s="143" t="s">
        <v>1</v>
      </c>
    </row>
    <row r="2" spans="1:2">
      <c r="A2" s="137" t="s">
        <v>68</v>
      </c>
      <c r="B2" s="138"/>
    </row>
    <row r="3" spans="1:2">
      <c r="A3" s="139" t="s">
        <v>127</v>
      </c>
      <c r="B3" s="138">
        <f>Units!I7/12</f>
        <v>110741.69655913977</v>
      </c>
    </row>
    <row r="4" spans="1:2">
      <c r="A4" s="137"/>
      <c r="B4" s="138"/>
    </row>
    <row r="5" spans="1:2">
      <c r="A5" s="137" t="s">
        <v>117</v>
      </c>
      <c r="B5" s="138"/>
    </row>
    <row r="6" spans="1:2">
      <c r="A6" s="139" t="s">
        <v>128</v>
      </c>
      <c r="B6" s="138">
        <f>SUM(Bills!I18:I33,Bills!I11:I12)</f>
        <v>20813.865258751906</v>
      </c>
    </row>
    <row r="7" spans="1:2">
      <c r="A7" s="137" t="s">
        <v>118</v>
      </c>
      <c r="B7" s="138">
        <f>SUM('Sch.24,29,36,40 Customers'!G30:G41)</f>
        <v>1060.7361111111111</v>
      </c>
    </row>
    <row r="8" spans="1:2">
      <c r="A8" s="137" t="s">
        <v>119</v>
      </c>
      <c r="B8" s="138">
        <f>SUM('Sch.24,29,36,40 Customers'!G42:G53)</f>
        <v>9.8333333333333321</v>
      </c>
    </row>
    <row r="9" spans="1:2">
      <c r="A9" s="137" t="s">
        <v>120</v>
      </c>
      <c r="B9" s="138">
        <f>SUM(Bills!I106:I107,Bills!I95)</f>
        <v>57.472222222222214</v>
      </c>
    </row>
    <row r="10" spans="1:2">
      <c r="A10" s="137" t="s">
        <v>121</v>
      </c>
      <c r="B10" s="138">
        <f>Bills!I117</f>
        <v>1</v>
      </c>
    </row>
    <row r="11" spans="1:2">
      <c r="A11" s="137" t="s">
        <v>122</v>
      </c>
      <c r="B11" s="138">
        <f>SUM(Bills!I99:I100,Bills!I112)</f>
        <v>8.9722222222222214</v>
      </c>
    </row>
    <row r="12" spans="1:2">
      <c r="A12" s="137"/>
      <c r="B12" s="138"/>
    </row>
    <row r="13" spans="1:2">
      <c r="A13" s="137" t="s">
        <v>123</v>
      </c>
      <c r="B13" s="138"/>
    </row>
    <row r="14" spans="1:2">
      <c r="A14" s="139" t="s">
        <v>129</v>
      </c>
      <c r="B14" s="138">
        <f>SUM('Sch.24,29,36,40 Customers'!G55:G66)</f>
        <v>5140.8634747118667</v>
      </c>
    </row>
    <row r="15" spans="1:2">
      <c r="A15" s="137"/>
      <c r="B15" s="138"/>
    </row>
    <row r="16" spans="1:2">
      <c r="A16" s="137" t="s">
        <v>124</v>
      </c>
      <c r="B16" s="138"/>
    </row>
    <row r="17" spans="1:2">
      <c r="A17" s="139" t="s">
        <v>129</v>
      </c>
      <c r="B17" s="138"/>
    </row>
    <row r="18" spans="1:2">
      <c r="A18" s="137"/>
      <c r="B18" s="138"/>
    </row>
    <row r="19" spans="1:2">
      <c r="A19" s="137" t="s">
        <v>125</v>
      </c>
      <c r="B19" s="138"/>
    </row>
    <row r="20" spans="1:2" ht="15.75" thickBot="1">
      <c r="A20" s="140" t="s">
        <v>126</v>
      </c>
      <c r="B20" s="141">
        <f>SUM('T2 (Customers &amp; kWh)'!E20,'T2 (Customers &amp; kWh)'!E37,'T2 (Customers &amp; kWh)'!E41,'T2 (Customers &amp; kWh)'!E55,'T2 (Customers &amp; kWh)'!E86:E87)</f>
        <v>2692.491702228544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A1B2E8-A74B-4D3A-9710-BFD1FC1A2DD1}"/>
</file>

<file path=customXml/itemProps2.xml><?xml version="1.0" encoding="utf-8"?>
<ds:datastoreItem xmlns:ds="http://schemas.openxmlformats.org/officeDocument/2006/customXml" ds:itemID="{55298E60-4878-4135-B02E-C32C79FFC770}"/>
</file>

<file path=customXml/itemProps3.xml><?xml version="1.0" encoding="utf-8"?>
<ds:datastoreItem xmlns:ds="http://schemas.openxmlformats.org/officeDocument/2006/customXml" ds:itemID="{6A4363F7-F70B-41B3-9E9E-D34A68890869}"/>
</file>

<file path=customXml/itemProps4.xml><?xml version="1.0" encoding="utf-8"?>
<ds:datastoreItem xmlns:ds="http://schemas.openxmlformats.org/officeDocument/2006/customXml" ds:itemID="{3090D0C5-7188-4D6C-9F47-57499703E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Sch.24,29,36,40 Customers</vt:lpstr>
      <vt:lpstr>MtrXfmrSvcs</vt:lpstr>
      <vt:lpstr>T2 (Customers &amp; kWh)</vt:lpstr>
      <vt:lpstr>Units</vt:lpstr>
      <vt:lpstr>Bills</vt:lpstr>
      <vt:lpstr>Cust. Factors</vt:lpstr>
      <vt:lpstr>'Sch.24,29,36,40 Customers'!Print_Area</vt:lpstr>
      <vt:lpstr>'T2 (Customers &amp; kWh)'!Print_Area</vt:lpstr>
      <vt:lpstr>Units!Print_Area</vt:lpstr>
      <vt:lpstr>Units!Print_Titles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Pratt, Christine (PacifiCorp)</dc:creator>
  <cp:lastModifiedBy>Meredith, Robert</cp:lastModifiedBy>
  <dcterms:created xsi:type="dcterms:W3CDTF">2022-12-02T23:58:55Z</dcterms:created>
  <dcterms:modified xsi:type="dcterms:W3CDTF">2023-03-17T16:44:42Z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