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90" windowWidth="28575" windowHeight="14505"/>
  </bookViews>
  <sheets>
    <sheet name="Page 1" sheetId="2" r:id="rId1"/>
    <sheet name="Page 2" sheetId="1" r:id="rId2"/>
  </sheets>
  <definedNames>
    <definedName name="_xlnm.Print_Area" localSheetId="0">'Page 1'!$A$1:$M$25</definedName>
    <definedName name="_xlnm.Print_Area" localSheetId="1">'Page 2'!$A$1:$K$29</definedName>
  </definedNames>
  <calcPr calcId="125725" iterate="1" iterateDelta="1E-4" calcOnSave="0"/>
</workbook>
</file>

<file path=xl/calcChain.xml><?xml version="1.0" encoding="utf-8"?>
<calcChain xmlns="http://schemas.openxmlformats.org/spreadsheetml/2006/main">
  <c r="L25" i="2"/>
  <c r="J25"/>
  <c r="H25"/>
  <c r="F25"/>
  <c r="D25"/>
  <c r="M23"/>
  <c r="M22"/>
  <c r="K25"/>
  <c r="I25"/>
  <c r="G25"/>
  <c r="E25"/>
  <c r="M21"/>
  <c r="M25" s="1"/>
  <c r="M16"/>
  <c r="M15"/>
  <c r="L18"/>
  <c r="K18"/>
  <c r="J18"/>
  <c r="I18"/>
  <c r="H18"/>
  <c r="G18"/>
  <c r="F18"/>
  <c r="E18"/>
  <c r="D18"/>
  <c r="C18"/>
  <c r="M9"/>
  <c r="M8"/>
  <c r="A8"/>
  <c r="A9" s="1"/>
  <c r="A10" s="1"/>
  <c r="A11" s="1"/>
  <c r="A14" s="1"/>
  <c r="A15" s="1"/>
  <c r="A16" s="1"/>
  <c r="A17" s="1"/>
  <c r="A18" s="1"/>
  <c r="A21" s="1"/>
  <c r="A22" s="1"/>
  <c r="A23" s="1"/>
  <c r="A24" s="1"/>
  <c r="A25" s="1"/>
  <c r="L11"/>
  <c r="K11"/>
  <c r="J11"/>
  <c r="I11"/>
  <c r="H11"/>
  <c r="G11"/>
  <c r="F11"/>
  <c r="E11"/>
  <c r="D11"/>
  <c r="M7"/>
  <c r="M11" s="1"/>
  <c r="C11" l="1"/>
  <c r="M14"/>
  <c r="M18" s="1"/>
  <c r="C25"/>
  <c r="H24" i="1" l="1"/>
  <c r="F24"/>
  <c r="D24"/>
  <c r="J24"/>
  <c r="G24"/>
  <c r="E24"/>
  <c r="C24"/>
  <c r="K24" s="1"/>
  <c r="H17"/>
  <c r="F17"/>
  <c r="D17"/>
  <c r="J17"/>
  <c r="G17"/>
  <c r="E17"/>
  <c r="C17"/>
  <c r="K17"/>
  <c r="K10"/>
</calcChain>
</file>

<file path=xl/sharedStrings.xml><?xml version="1.0" encoding="utf-8"?>
<sst xmlns="http://schemas.openxmlformats.org/spreadsheetml/2006/main" count="70" uniqueCount="56">
  <si>
    <t>Puget Sound Energy</t>
  </si>
  <si>
    <t>NW Energy Coalition Request No. 2</t>
  </si>
  <si>
    <t>Gas Rate Schedule Revenue Requirement by Class</t>
  </si>
  <si>
    <t>Commercial</t>
  </si>
  <si>
    <t>Large</t>
  </si>
  <si>
    <t>Limited</t>
  </si>
  <si>
    <t>Non-Exclusive</t>
  </si>
  <si>
    <t>Residential</t>
  </si>
  <si>
    <t>&amp; Industrial</t>
  </si>
  <si>
    <t>Volume</t>
  </si>
  <si>
    <t>Interruptible</t>
  </si>
  <si>
    <t>Rentals</t>
  </si>
  <si>
    <t>Charge</t>
  </si>
  <si>
    <t>23, 16, 53</t>
  </si>
  <si>
    <t>31, 31T, 61</t>
  </si>
  <si>
    <t>41, 41T</t>
  </si>
  <si>
    <t>85, 85T</t>
  </si>
  <si>
    <t>86, 86T</t>
  </si>
  <si>
    <t>87, 87T</t>
  </si>
  <si>
    <t>Contracts</t>
  </si>
  <si>
    <t>71, 72, 74</t>
  </si>
  <si>
    <t>Total</t>
  </si>
  <si>
    <t>Part 2a, Fixed Revenue Requirement from Rates, Cost of Service, JKP-4</t>
  </si>
  <si>
    <t>Fixed Distribution and Customer Costs (1)</t>
  </si>
  <si>
    <t>Part 2b, Proposed Revenue Recovery, Rate Design, JKP-10</t>
  </si>
  <si>
    <t>Volumetric Energy Charges</t>
  </si>
  <si>
    <t>Demand Charges</t>
  </si>
  <si>
    <t>Fixed Charges (2)</t>
  </si>
  <si>
    <t>Total (3)</t>
  </si>
  <si>
    <t>Part 2c, Revenue Recovery, No Change to Basic Charge Revenue</t>
  </si>
  <si>
    <t>(1) Based on definitions provided in NWEC Data Request No. 2, "fixed costs" are assumed to be all costs other than costs included in the Purchased Gas Adjustment. Information provided is the portion to be collected through rate schedule revenues (excluding other operating revenues).</t>
  </si>
  <si>
    <t>(2) Fixed charges include monthly basic charges and minimum charges.</t>
  </si>
  <si>
    <t>(3) Totals differ from total revenue requirement due to rounding of rates.</t>
  </si>
  <si>
    <t>Electric Revenue Requirement by Class</t>
  </si>
  <si>
    <t>Line No.</t>
  </si>
  <si>
    <t>Function</t>
  </si>
  <si>
    <t>Schedule
7</t>
  </si>
  <si>
    <t>Schedule
24</t>
  </si>
  <si>
    <t>Schedules
25 &amp; 29</t>
  </si>
  <si>
    <t>Schedule
26</t>
  </si>
  <si>
    <t>Schedules
31, 35 &amp; 43</t>
  </si>
  <si>
    <t>Schedule
40</t>
  </si>
  <si>
    <t>Schedules
46 &amp; 49</t>
  </si>
  <si>
    <t>Schedules
48, 449 &amp; 459</t>
  </si>
  <si>
    <t xml:space="preserve">Schedules
50-59 </t>
  </si>
  <si>
    <t>Firm Resale &amp; Special Contracts</t>
  </si>
  <si>
    <t>Total System</t>
  </si>
  <si>
    <t>Part 2a, Fixed Revenue Requirement, Cost of Service, JAP-4 (as defined by NWEC)</t>
  </si>
  <si>
    <t>Fixed Production</t>
  </si>
  <si>
    <t>Fixed Transmission</t>
  </si>
  <si>
    <t>Fixed Distribution &amp; Customer</t>
  </si>
  <si>
    <t>Total Fixed Revenue Requirement</t>
  </si>
  <si>
    <t>Part 2b, Proposed Revenue Recovery, Rate Design, JAP-5</t>
  </si>
  <si>
    <t>Energy Charges</t>
  </si>
  <si>
    <t>Fixed Charges</t>
  </si>
  <si>
    <t>Proposed Revenue Recovery</t>
  </si>
</sst>
</file>

<file path=xl/styles.xml><?xml version="1.0" encoding="utf-8"?>
<styleSheet xmlns="http://schemas.openxmlformats.org/spreadsheetml/2006/main">
  <numFmts count="3">
    <numFmt numFmtId="42" formatCode="_(&quot;$&quot;* #,##0_);_(&quot;$&quot;* \(#,##0\);_(&quot;$&quot;* &quot;-&quot;_);_(@_)"/>
    <numFmt numFmtId="44" formatCode="_(&quot;$&quot;* #,##0.00_);_(&quot;$&quot;* \(#,##0.00\);_(&quot;$&quot;* &quot;-&quot;??_);_(@_)"/>
    <numFmt numFmtId="164" formatCode="_(&quot;$&quot;* #,##0_);_(&quot;$&quot;* \(#,##0\);_(&quot;$&quot;* &quot;-&quot;??_);_(@_)"/>
  </numFmts>
  <fonts count="5">
    <font>
      <sz val="11"/>
      <color theme="1"/>
      <name val="Calibri"/>
      <family val="2"/>
      <scheme val="minor"/>
    </font>
    <font>
      <sz val="10"/>
      <name val="Arial"/>
      <family val="2"/>
    </font>
    <font>
      <sz val="11"/>
      <color theme="1"/>
      <name val="Calibri"/>
      <family val="2"/>
      <scheme val="minor"/>
    </font>
    <font>
      <sz val="11"/>
      <name val="Calibri"/>
      <family val="2"/>
      <scheme val="minor"/>
    </font>
    <font>
      <b/>
      <sz val="11"/>
      <name val="Calibri"/>
      <family val="2"/>
      <scheme val="minor"/>
    </font>
  </fonts>
  <fills count="2">
    <fill>
      <patternFill patternType="none"/>
    </fill>
    <fill>
      <patternFill patternType="gray125"/>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4" fontId="2" fillId="0" borderId="0" applyFont="0" applyFill="0" applyBorder="0" applyAlignment="0" applyProtection="0"/>
    <xf numFmtId="0" fontId="1" fillId="0" borderId="0" applyNumberFormat="0" applyBorder="0" applyAlignment="0"/>
  </cellStyleXfs>
  <cellXfs count="34">
    <xf numFmtId="0" fontId="0" fillId="0" borderId="0" xfId="0"/>
    <xf numFmtId="0" fontId="3" fillId="0" borderId="0" xfId="0" applyFont="1" applyAlignment="1">
      <alignment horizontal="centerContinuous"/>
    </xf>
    <xf numFmtId="0" fontId="3" fillId="0" borderId="0" xfId="0" applyFont="1" applyFill="1" applyAlignment="1">
      <alignment horizontal="centerContinuous"/>
    </xf>
    <xf numFmtId="0" fontId="3" fillId="0" borderId="0" xfId="0" applyFont="1"/>
    <xf numFmtId="0" fontId="3" fillId="0" borderId="0" xfId="0" applyFont="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0" fontId="3" fillId="0" borderId="1" xfId="0" applyFont="1" applyBorder="1" applyAlignment="1">
      <alignment horizontal="center"/>
    </xf>
    <xf numFmtId="0" fontId="3" fillId="0" borderId="1" xfId="0" applyFont="1" applyFill="1" applyBorder="1" applyAlignment="1">
      <alignment horizontal="center"/>
    </xf>
    <xf numFmtId="0" fontId="4" fillId="0" borderId="2" xfId="0" applyFont="1" applyBorder="1" applyAlignment="1">
      <alignment horizontal="left"/>
    </xf>
    <xf numFmtId="0" fontId="4" fillId="0" borderId="2" xfId="0" applyFont="1" applyFill="1" applyBorder="1" applyAlignment="1">
      <alignment horizontal="left"/>
    </xf>
    <xf numFmtId="42" fontId="3" fillId="0" borderId="0" xfId="0" applyNumberFormat="1" applyFont="1"/>
    <xf numFmtId="42" fontId="3" fillId="0" borderId="0" xfId="0" applyNumberFormat="1" applyFont="1" applyFill="1"/>
    <xf numFmtId="42" fontId="3" fillId="0" borderId="3" xfId="0" applyNumberFormat="1" applyFont="1" applyBorder="1"/>
    <xf numFmtId="42" fontId="3" fillId="0" borderId="3" xfId="0" applyNumberFormat="1" applyFont="1" applyFill="1" applyBorder="1"/>
    <xf numFmtId="0" fontId="4" fillId="0" borderId="2" xfId="0" applyFont="1" applyBorder="1" applyAlignment="1"/>
    <xf numFmtId="0" fontId="4" fillId="0" borderId="2" xfId="0" applyFont="1" applyFill="1" applyBorder="1" applyAlignment="1"/>
    <xf numFmtId="42" fontId="3" fillId="0" borderId="3" xfId="0" applyNumberFormat="1" applyFont="1" applyBorder="1" applyAlignment="1">
      <alignment horizontal="center" wrapText="1"/>
    </xf>
    <xf numFmtId="42" fontId="3" fillId="0" borderId="3" xfId="0" applyNumberFormat="1" applyFont="1" applyFill="1" applyBorder="1" applyAlignment="1">
      <alignment horizontal="center" wrapText="1"/>
    </xf>
    <xf numFmtId="0" fontId="3" fillId="0" borderId="0" xfId="0" applyFont="1" applyBorder="1" applyAlignment="1">
      <alignment horizontal="center" wrapText="1"/>
    </xf>
    <xf numFmtId="0" fontId="3" fillId="0" borderId="0" xfId="0" applyFont="1" applyFill="1" applyBorder="1" applyAlignment="1">
      <alignment horizontal="center" wrapText="1"/>
    </xf>
    <xf numFmtId="0" fontId="3" fillId="0" borderId="0" xfId="0" applyFont="1" applyFill="1"/>
    <xf numFmtId="0" fontId="0" fillId="0" borderId="0" xfId="0" applyFont="1" applyBorder="1" applyAlignment="1">
      <alignment horizontal="center" wrapText="1"/>
    </xf>
    <xf numFmtId="0" fontId="0" fillId="0" borderId="0" xfId="0" quotePrefix="1" applyFont="1" applyBorder="1" applyAlignment="1">
      <alignment horizontal="center" wrapText="1"/>
    </xf>
    <xf numFmtId="0" fontId="0" fillId="0" borderId="0" xfId="0" applyAlignment="1">
      <alignment horizontal="center"/>
    </xf>
    <xf numFmtId="164" fontId="0" fillId="0" borderId="0" xfId="1" applyNumberFormat="1" applyFont="1"/>
    <xf numFmtId="0" fontId="0" fillId="0" borderId="0" xfId="0" quotePrefix="1" applyAlignment="1">
      <alignment horizontal="left"/>
    </xf>
    <xf numFmtId="0" fontId="0" fillId="0" borderId="0" xfId="0" applyAlignment="1">
      <alignment horizontal="left"/>
    </xf>
    <xf numFmtId="0" fontId="0" fillId="0" borderId="4" xfId="0" quotePrefix="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0" xfId="0" quotePrefix="1" applyAlignment="1">
      <alignment horizontal="center"/>
    </xf>
    <xf numFmtId="0" fontId="3" fillId="0" borderId="0" xfId="0" applyFont="1" applyAlignment="1">
      <alignment wrapText="1"/>
    </xf>
  </cellXfs>
  <cellStyles count="3">
    <cellStyle name="Currency" xfId="1" builtinId="4"/>
    <cellStyle name="Normal" xfId="0" builtinId="0"/>
    <cellStyle name="Test"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workbookViewId="0">
      <selection activeCell="B25" sqref="B25"/>
    </sheetView>
  </sheetViews>
  <sheetFormatPr defaultRowHeight="15"/>
  <cols>
    <col min="1" max="1" width="8.28515625" bestFit="1" customWidth="1"/>
    <col min="2" max="2" width="31.85546875" bestFit="1" customWidth="1"/>
    <col min="3" max="3" width="15.28515625" bestFit="1" customWidth="1"/>
    <col min="4" max="7" width="13.7109375" bestFit="1" customWidth="1"/>
    <col min="8" max="9" width="12.5703125" bestFit="1" customWidth="1"/>
    <col min="10" max="10" width="12.28515625" bestFit="1" customWidth="1"/>
    <col min="11" max="11" width="12.5703125" bestFit="1" customWidth="1"/>
    <col min="12" max="12" width="11.5703125" bestFit="1" customWidth="1"/>
    <col min="13" max="13" width="15.28515625" bestFit="1" customWidth="1"/>
  </cols>
  <sheetData>
    <row r="1" spans="1:13">
      <c r="A1" s="31" t="s">
        <v>0</v>
      </c>
      <c r="B1" s="31"/>
      <c r="C1" s="31"/>
      <c r="D1" s="31"/>
      <c r="E1" s="31"/>
      <c r="F1" s="31"/>
      <c r="G1" s="31"/>
      <c r="H1" s="31"/>
      <c r="I1" s="31"/>
      <c r="J1" s="31"/>
      <c r="K1" s="31"/>
      <c r="L1" s="31"/>
      <c r="M1" s="31"/>
    </row>
    <row r="2" spans="1:13">
      <c r="A2" s="32" t="s">
        <v>1</v>
      </c>
      <c r="B2" s="31"/>
      <c r="C2" s="31"/>
      <c r="D2" s="31"/>
      <c r="E2" s="31"/>
      <c r="F2" s="31"/>
      <c r="G2" s="31"/>
      <c r="H2" s="31"/>
      <c r="I2" s="31"/>
      <c r="J2" s="31"/>
      <c r="K2" s="31"/>
      <c r="L2" s="31"/>
      <c r="M2" s="31"/>
    </row>
    <row r="3" spans="1:13">
      <c r="A3" s="32" t="s">
        <v>33</v>
      </c>
      <c r="B3" s="31"/>
      <c r="C3" s="31"/>
      <c r="D3" s="31"/>
      <c r="E3" s="31"/>
      <c r="F3" s="31"/>
      <c r="G3" s="31"/>
      <c r="H3" s="31"/>
      <c r="I3" s="31"/>
      <c r="J3" s="31"/>
      <c r="K3" s="31"/>
      <c r="L3" s="31"/>
      <c r="M3" s="31"/>
    </row>
    <row r="4" spans="1:13">
      <c r="A4" s="32"/>
      <c r="B4" s="31"/>
      <c r="C4" s="31"/>
      <c r="D4" s="31"/>
      <c r="E4" s="31"/>
      <c r="F4" s="31"/>
      <c r="G4" s="31"/>
      <c r="H4" s="31"/>
      <c r="I4" s="31"/>
      <c r="J4" s="31"/>
      <c r="K4" s="31"/>
      <c r="L4" s="31"/>
      <c r="M4" s="31"/>
    </row>
    <row r="5" spans="1:13" ht="45.75" thickBot="1">
      <c r="A5" s="22" t="s">
        <v>34</v>
      </c>
      <c r="B5" s="22" t="s">
        <v>35</v>
      </c>
      <c r="C5" s="23" t="s">
        <v>36</v>
      </c>
      <c r="D5" s="23" t="s">
        <v>37</v>
      </c>
      <c r="E5" s="23" t="s">
        <v>38</v>
      </c>
      <c r="F5" s="23" t="s">
        <v>39</v>
      </c>
      <c r="G5" s="23" t="s">
        <v>40</v>
      </c>
      <c r="H5" s="23" t="s">
        <v>41</v>
      </c>
      <c r="I5" s="23" t="s">
        <v>42</v>
      </c>
      <c r="J5" s="23" t="s">
        <v>43</v>
      </c>
      <c r="K5" s="23" t="s">
        <v>44</v>
      </c>
      <c r="L5" s="22" t="s">
        <v>45</v>
      </c>
      <c r="M5" s="22" t="s">
        <v>46</v>
      </c>
    </row>
    <row r="6" spans="1:13" ht="15.75" thickBot="1">
      <c r="A6" s="28" t="s">
        <v>47</v>
      </c>
      <c r="B6" s="29"/>
      <c r="C6" s="29"/>
      <c r="D6" s="29"/>
      <c r="E6" s="29"/>
      <c r="F6" s="29"/>
      <c r="G6" s="29"/>
      <c r="H6" s="29"/>
      <c r="I6" s="29"/>
      <c r="J6" s="29"/>
      <c r="K6" s="29"/>
      <c r="L6" s="29"/>
      <c r="M6" s="30"/>
    </row>
    <row r="7" spans="1:13">
      <c r="A7" s="24">
        <v>1</v>
      </c>
      <c r="B7" t="s">
        <v>48</v>
      </c>
      <c r="C7" s="25">
        <v>345645194.54287577</v>
      </c>
      <c r="D7" s="25">
        <v>79143835.008333534</v>
      </c>
      <c r="E7" s="25">
        <v>89574077.897158176</v>
      </c>
      <c r="F7" s="25">
        <v>60834611.118074358</v>
      </c>
      <c r="G7" s="25">
        <v>41804045.516389288</v>
      </c>
      <c r="H7" s="25">
        <v>20473196.100826226</v>
      </c>
      <c r="I7" s="25">
        <v>16044845.204085648</v>
      </c>
      <c r="J7" s="25">
        <v>-1917546.0534094314</v>
      </c>
      <c r="K7" s="25">
        <v>2655864.7421367969</v>
      </c>
      <c r="L7" s="25">
        <v>207265.63356353762</v>
      </c>
      <c r="M7" s="25">
        <f>SUM(C7:L7)</f>
        <v>654465389.71003389</v>
      </c>
    </row>
    <row r="8" spans="1:13">
      <c r="A8" s="24">
        <f>+A7+1</f>
        <v>2</v>
      </c>
      <c r="B8" s="26" t="s">
        <v>49</v>
      </c>
      <c r="C8" s="25">
        <v>36492751.109102063</v>
      </c>
      <c r="D8" s="25">
        <v>8379418.0537254242</v>
      </c>
      <c r="E8" s="25">
        <v>9553537.8707957752</v>
      </c>
      <c r="F8" s="25">
        <v>6477472.8851225153</v>
      </c>
      <c r="G8" s="25">
        <v>4461336.2113882881</v>
      </c>
      <c r="H8" s="25">
        <v>2178400.8833517088</v>
      </c>
      <c r="I8" s="25">
        <v>1703512.785478119</v>
      </c>
      <c r="J8" s="25">
        <v>2789397.8383514727</v>
      </c>
      <c r="K8" s="25">
        <v>288222.13173647149</v>
      </c>
      <c r="L8" s="25">
        <v>228206.41039676714</v>
      </c>
      <c r="M8" s="25">
        <f t="shared" ref="M8:M9" si="0">SUM(C8:L8)</f>
        <v>72552256.179448605</v>
      </c>
    </row>
    <row r="9" spans="1:13">
      <c r="A9" s="24">
        <f t="shared" ref="A9:A11" si="1">+A8+1</f>
        <v>3</v>
      </c>
      <c r="B9" t="s">
        <v>50</v>
      </c>
      <c r="C9" s="25">
        <v>370744067.90664178</v>
      </c>
      <c r="D9" s="25">
        <v>68458591.484676227</v>
      </c>
      <c r="E9" s="25">
        <v>50837490.341856778</v>
      </c>
      <c r="F9" s="25">
        <v>24621395.993080962</v>
      </c>
      <c r="G9" s="25">
        <v>24268477.791924775</v>
      </c>
      <c r="H9" s="25">
        <v>8136541.5521730538</v>
      </c>
      <c r="I9" s="25">
        <v>1551090.3689212441</v>
      </c>
      <c r="J9" s="25">
        <v>7347937.0823687091</v>
      </c>
      <c r="K9" s="25">
        <v>13330976.781669764</v>
      </c>
      <c r="L9" s="25">
        <v>1040694.6316722509</v>
      </c>
      <c r="M9" s="25">
        <f t="shared" si="0"/>
        <v>570337263.93498564</v>
      </c>
    </row>
    <row r="10" spans="1:13">
      <c r="A10" s="24">
        <f t="shared" si="1"/>
        <v>4</v>
      </c>
      <c r="C10" s="25"/>
      <c r="D10" s="25"/>
      <c r="E10" s="25"/>
      <c r="F10" s="25"/>
      <c r="G10" s="25"/>
      <c r="H10" s="25"/>
      <c r="I10" s="25"/>
      <c r="J10" s="25"/>
      <c r="K10" s="25"/>
      <c r="L10" s="25"/>
      <c r="M10" s="25"/>
    </row>
    <row r="11" spans="1:13">
      <c r="A11" s="24">
        <f t="shared" si="1"/>
        <v>5</v>
      </c>
      <c r="B11" t="s">
        <v>51</v>
      </c>
      <c r="C11" s="25">
        <f>SUM(C7:C10)</f>
        <v>752882013.55861962</v>
      </c>
      <c r="D11" s="25">
        <f t="shared" ref="D11:M11" si="2">SUM(D7:D10)</f>
        <v>155981844.54673517</v>
      </c>
      <c r="E11" s="25">
        <f t="shared" si="2"/>
        <v>149965106.10981071</v>
      </c>
      <c r="F11" s="25">
        <f t="shared" si="2"/>
        <v>91933479.996277824</v>
      </c>
      <c r="G11" s="25">
        <f t="shared" si="2"/>
        <v>70533859.519702345</v>
      </c>
      <c r="H11" s="25">
        <f t="shared" si="2"/>
        <v>30788138.536350988</v>
      </c>
      <c r="I11" s="25">
        <f t="shared" si="2"/>
        <v>19299448.35848501</v>
      </c>
      <c r="J11" s="25">
        <f t="shared" si="2"/>
        <v>8219788.8673107503</v>
      </c>
      <c r="K11" s="25">
        <f t="shared" si="2"/>
        <v>16275063.655543033</v>
      </c>
      <c r="L11" s="25">
        <f t="shared" si="2"/>
        <v>1476166.6756325557</v>
      </c>
      <c r="M11" s="25">
        <f t="shared" si="2"/>
        <v>1297354909.8244681</v>
      </c>
    </row>
    <row r="12" spans="1:13" ht="15.75" thickBot="1"/>
    <row r="13" spans="1:13" ht="15.75" thickBot="1">
      <c r="A13" s="28" t="s">
        <v>52</v>
      </c>
      <c r="B13" s="29"/>
      <c r="C13" s="29"/>
      <c r="D13" s="29"/>
      <c r="E13" s="29"/>
      <c r="F13" s="29"/>
      <c r="G13" s="29"/>
      <c r="H13" s="29"/>
      <c r="I13" s="29"/>
      <c r="J13" s="29"/>
      <c r="K13" s="29"/>
      <c r="L13" s="29"/>
      <c r="M13" s="30"/>
    </row>
    <row r="14" spans="1:13">
      <c r="A14" s="24">
        <f>+A11+1</f>
        <v>6</v>
      </c>
      <c r="B14" t="s">
        <v>53</v>
      </c>
      <c r="C14" s="25">
        <v>1082329609.7289135</v>
      </c>
      <c r="D14" s="25">
        <v>244713847.87914705</v>
      </c>
      <c r="E14" s="25">
        <v>233257999.82430288</v>
      </c>
      <c r="F14" s="25">
        <v>135000823.53961906</v>
      </c>
      <c r="G14" s="25">
        <v>94204910.826705888</v>
      </c>
      <c r="H14" s="25">
        <v>43135184.853366904</v>
      </c>
      <c r="I14" s="25">
        <v>33589443.964834876</v>
      </c>
      <c r="J14" s="25">
        <v>0</v>
      </c>
      <c r="K14" s="25">
        <v>0</v>
      </c>
      <c r="L14" s="25">
        <v>257666.64715818482</v>
      </c>
      <c r="M14" s="25">
        <f>SUM(C14:L14)</f>
        <v>1866489487.2640483</v>
      </c>
    </row>
    <row r="15" spans="1:13">
      <c r="A15" s="24">
        <f>+A14+1</f>
        <v>7</v>
      </c>
      <c r="B15" s="27" t="s">
        <v>26</v>
      </c>
      <c r="C15" s="25">
        <v>0</v>
      </c>
      <c r="D15" s="25">
        <v>0</v>
      </c>
      <c r="E15" s="25">
        <v>36629656.586159997</v>
      </c>
      <c r="F15" s="25">
        <v>39714960.389399998</v>
      </c>
      <c r="G15" s="25">
        <v>30473830.238500006</v>
      </c>
      <c r="H15" s="25">
        <v>9730479.2728999984</v>
      </c>
      <c r="I15" s="25">
        <v>5915250.4199999999</v>
      </c>
      <c r="J15" s="25">
        <v>7534819.0925782369</v>
      </c>
      <c r="K15" s="25">
        <v>0</v>
      </c>
      <c r="L15" s="25">
        <v>1554503.4300000004</v>
      </c>
      <c r="M15" s="25">
        <f t="shared" ref="M15:M16" si="3">SUM(C15:L15)</f>
        <v>131553499.42953825</v>
      </c>
    </row>
    <row r="16" spans="1:13">
      <c r="A16" s="24">
        <f t="shared" ref="A16:A18" si="4">+A15+1</f>
        <v>8</v>
      </c>
      <c r="B16" t="s">
        <v>54</v>
      </c>
      <c r="C16" s="25">
        <v>92160293.180000007</v>
      </c>
      <c r="D16" s="25">
        <v>21690345.780000001</v>
      </c>
      <c r="E16" s="25">
        <v>5118933.58</v>
      </c>
      <c r="F16" s="25">
        <v>1111007.17</v>
      </c>
      <c r="G16" s="25">
        <v>2831475</v>
      </c>
      <c r="H16" s="25">
        <v>227525.61</v>
      </c>
      <c r="I16" s="25">
        <v>0</v>
      </c>
      <c r="J16" s="25">
        <v>238800</v>
      </c>
      <c r="K16" s="25">
        <v>18404054.465913098</v>
      </c>
      <c r="L16" s="25">
        <v>0</v>
      </c>
      <c r="M16" s="25">
        <f t="shared" si="3"/>
        <v>141782434.78591311</v>
      </c>
    </row>
    <row r="17" spans="1:13">
      <c r="A17" s="24">
        <f t="shared" si="4"/>
        <v>9</v>
      </c>
      <c r="C17" s="25"/>
      <c r="D17" s="25"/>
      <c r="E17" s="25"/>
      <c r="F17" s="25"/>
      <c r="G17" s="25"/>
      <c r="H17" s="25"/>
      <c r="I17" s="25"/>
      <c r="J17" s="25"/>
      <c r="K17" s="25"/>
      <c r="L17" s="25"/>
      <c r="M17" s="25"/>
    </row>
    <row r="18" spans="1:13">
      <c r="A18" s="24">
        <f t="shared" si="4"/>
        <v>10</v>
      </c>
      <c r="B18" t="s">
        <v>55</v>
      </c>
      <c r="C18" s="25">
        <f>SUM(C14:C17)</f>
        <v>1174489902.9089136</v>
      </c>
      <c r="D18" s="25">
        <f t="shared" ref="D18:M18" si="5">SUM(D14:D17)</f>
        <v>266404193.65914705</v>
      </c>
      <c r="E18" s="25">
        <f t="shared" si="5"/>
        <v>275006589.99046284</v>
      </c>
      <c r="F18" s="25">
        <f t="shared" si="5"/>
        <v>175826791.09901905</v>
      </c>
      <c r="G18" s="25">
        <f t="shared" si="5"/>
        <v>127510216.0652059</v>
      </c>
      <c r="H18" s="25">
        <f t="shared" si="5"/>
        <v>53093189.736266904</v>
      </c>
      <c r="I18" s="25">
        <f t="shared" si="5"/>
        <v>39504694.384834878</v>
      </c>
      <c r="J18" s="25">
        <f t="shared" si="5"/>
        <v>7773619.0925782369</v>
      </c>
      <c r="K18" s="25">
        <f t="shared" si="5"/>
        <v>18404054.465913098</v>
      </c>
      <c r="L18" s="25">
        <f t="shared" si="5"/>
        <v>1812170.0771581852</v>
      </c>
      <c r="M18" s="25">
        <f t="shared" si="5"/>
        <v>2139825421.4794998</v>
      </c>
    </row>
    <row r="19" spans="1:13" ht="15.75" thickBot="1"/>
    <row r="20" spans="1:13" ht="15.75" thickBot="1">
      <c r="A20" s="28" t="s">
        <v>29</v>
      </c>
      <c r="B20" s="29"/>
      <c r="C20" s="29"/>
      <c r="D20" s="29"/>
      <c r="E20" s="29"/>
      <c r="F20" s="29"/>
      <c r="G20" s="29"/>
      <c r="H20" s="29"/>
      <c r="I20" s="29"/>
      <c r="J20" s="29"/>
      <c r="K20" s="29"/>
      <c r="L20" s="29"/>
      <c r="M20" s="30"/>
    </row>
    <row r="21" spans="1:13">
      <c r="A21" s="24">
        <f>+A18+1</f>
        <v>11</v>
      </c>
      <c r="B21" t="s">
        <v>53</v>
      </c>
      <c r="C21" s="25">
        <v>1089482018.3889136</v>
      </c>
      <c r="D21" s="25">
        <v>246400729.84914708</v>
      </c>
      <c r="E21" s="25">
        <v>233520558.61042562</v>
      </c>
      <c r="F21" s="25">
        <v>135067473.60651347</v>
      </c>
      <c r="G21" s="25">
        <v>94371019.063631088</v>
      </c>
      <c r="H21" s="25">
        <v>43149253.723256916</v>
      </c>
      <c r="I21" s="25">
        <v>33589443.964834876</v>
      </c>
      <c r="J21" s="25">
        <v>0</v>
      </c>
      <c r="K21" s="25">
        <v>0</v>
      </c>
      <c r="L21" s="25">
        <v>257666.64715818482</v>
      </c>
      <c r="M21" s="25">
        <f>SUM(C21:L21)</f>
        <v>1875838163.8538809</v>
      </c>
    </row>
    <row r="22" spans="1:13">
      <c r="A22" s="24">
        <f>+A21+1</f>
        <v>12</v>
      </c>
      <c r="B22" s="27" t="s">
        <v>26</v>
      </c>
      <c r="C22" s="25">
        <v>0</v>
      </c>
      <c r="D22" s="25">
        <v>0</v>
      </c>
      <c r="E22" s="25">
        <v>36670887.490037248</v>
      </c>
      <c r="F22" s="25">
        <v>39734567.712505586</v>
      </c>
      <c r="G22" s="25">
        <v>30527563.681574821</v>
      </c>
      <c r="H22" s="25">
        <v>9733652.9430099856</v>
      </c>
      <c r="I22" s="25">
        <v>5915250.4199999999</v>
      </c>
      <c r="J22" s="25">
        <v>7581619.0925782369</v>
      </c>
      <c r="K22" s="25">
        <v>0</v>
      </c>
      <c r="L22" s="25">
        <v>1554503.4300000004</v>
      </c>
      <c r="M22" s="25">
        <f t="shared" ref="M22:M23" si="6">SUM(C22:L22)</f>
        <v>131718044.76970589</v>
      </c>
    </row>
    <row r="23" spans="1:13">
      <c r="A23" s="24">
        <f t="shared" ref="A23:A25" si="7">+A22+1</f>
        <v>13</v>
      </c>
      <c r="B23" t="s">
        <v>54</v>
      </c>
      <c r="C23" s="25">
        <v>85007884.519999996</v>
      </c>
      <c r="D23" s="25">
        <v>20003463.809999999</v>
      </c>
      <c r="E23" s="25">
        <v>4815143.8899999997</v>
      </c>
      <c r="F23" s="25">
        <v>1024749.7799999999</v>
      </c>
      <c r="G23" s="25">
        <v>2611633.3199999998</v>
      </c>
      <c r="H23" s="25">
        <v>210283.07</v>
      </c>
      <c r="I23" s="25">
        <v>0</v>
      </c>
      <c r="J23" s="25">
        <v>192000</v>
      </c>
      <c r="K23" s="25">
        <v>18404054.465913098</v>
      </c>
      <c r="L23" s="25">
        <v>0</v>
      </c>
      <c r="M23" s="25">
        <f t="shared" si="6"/>
        <v>132269212.85591309</v>
      </c>
    </row>
    <row r="24" spans="1:13">
      <c r="A24" s="24">
        <f t="shared" si="7"/>
        <v>14</v>
      </c>
      <c r="C24" s="25"/>
      <c r="D24" s="25"/>
      <c r="E24" s="25"/>
      <c r="F24" s="25"/>
      <c r="G24" s="25"/>
      <c r="H24" s="25"/>
      <c r="I24" s="25"/>
      <c r="J24" s="25"/>
      <c r="K24" s="25"/>
      <c r="L24" s="25"/>
      <c r="M24" s="25"/>
    </row>
    <row r="25" spans="1:13">
      <c r="A25" s="24">
        <f t="shared" si="7"/>
        <v>15</v>
      </c>
      <c r="B25" t="s">
        <v>55</v>
      </c>
      <c r="C25" s="25">
        <f>SUM(C21:C24)</f>
        <v>1174489902.9089136</v>
      </c>
      <c r="D25" s="25">
        <f t="shared" ref="D25:M25" si="8">SUM(D21:D24)</f>
        <v>266404193.65914708</v>
      </c>
      <c r="E25" s="25">
        <f t="shared" si="8"/>
        <v>275006589.99046284</v>
      </c>
      <c r="F25" s="25">
        <f t="shared" si="8"/>
        <v>175826791.09901905</v>
      </c>
      <c r="G25" s="25">
        <f t="shared" si="8"/>
        <v>127510216.0652059</v>
      </c>
      <c r="H25" s="25">
        <f t="shared" si="8"/>
        <v>53093189.736266904</v>
      </c>
      <c r="I25" s="25">
        <f t="shared" si="8"/>
        <v>39504694.384834878</v>
      </c>
      <c r="J25" s="25">
        <f t="shared" si="8"/>
        <v>7773619.0925782369</v>
      </c>
      <c r="K25" s="25">
        <f t="shared" si="8"/>
        <v>18404054.465913098</v>
      </c>
      <c r="L25" s="25">
        <f t="shared" si="8"/>
        <v>1812170.0771581852</v>
      </c>
      <c r="M25" s="25">
        <f t="shared" si="8"/>
        <v>2139825421.4794998</v>
      </c>
    </row>
  </sheetData>
  <mergeCells count="7">
    <mergeCell ref="A20:M20"/>
    <mergeCell ref="A1:M1"/>
    <mergeCell ref="A2:M2"/>
    <mergeCell ref="A3:M3"/>
    <mergeCell ref="A4:M4"/>
    <mergeCell ref="A6:M6"/>
    <mergeCell ref="A13:M13"/>
  </mergeCells>
  <pageMargins left="0.7" right="0.7" top="0.75" bottom="0.75" header="0.3" footer="0.3"/>
  <pageSetup scale="65" orientation="landscape" horizontalDpi="300" verticalDpi="300" r:id="rId1"/>
  <headerFooter>
    <oddFooter>&amp;L&amp;F,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9"/>
  <sheetViews>
    <sheetView workbookViewId="0">
      <selection sqref="A1:M25"/>
    </sheetView>
  </sheetViews>
  <sheetFormatPr defaultRowHeight="15"/>
  <cols>
    <col min="1" max="1" width="3.85546875" style="3" customWidth="1"/>
    <col min="2" max="2" width="36.85546875" style="3" customWidth="1"/>
    <col min="3" max="4" width="13.7109375" style="3" bestFit="1" customWidth="1"/>
    <col min="5" max="5" width="12.5703125" style="3" bestFit="1" customWidth="1"/>
    <col min="6" max="7" width="12.42578125" style="3" bestFit="1" customWidth="1"/>
    <col min="8" max="8" width="13.7109375" style="3" bestFit="1" customWidth="1"/>
    <col min="9" max="9" width="11.5703125" style="21" bestFit="1" customWidth="1"/>
    <col min="10" max="10" width="11.5703125" style="3" bestFit="1" customWidth="1"/>
    <col min="11" max="11" width="13.7109375" style="3" bestFit="1" customWidth="1"/>
    <col min="12" max="16384" width="9.140625" style="3"/>
  </cols>
  <sheetData>
    <row r="1" spans="2:11">
      <c r="B1" s="1" t="s">
        <v>0</v>
      </c>
      <c r="C1" s="1"/>
      <c r="D1" s="1"/>
      <c r="E1" s="1"/>
      <c r="F1" s="1"/>
      <c r="G1" s="1"/>
      <c r="H1" s="1"/>
      <c r="I1" s="2"/>
      <c r="J1" s="1"/>
      <c r="K1" s="1"/>
    </row>
    <row r="2" spans="2:11">
      <c r="B2" s="1" t="s">
        <v>1</v>
      </c>
      <c r="C2" s="1"/>
      <c r="D2" s="1"/>
      <c r="E2" s="1"/>
      <c r="F2" s="1"/>
      <c r="G2" s="1"/>
      <c r="H2" s="1"/>
      <c r="I2" s="2"/>
      <c r="J2" s="1"/>
      <c r="K2" s="1"/>
    </row>
    <row r="3" spans="2:11">
      <c r="B3" s="1" t="s">
        <v>2</v>
      </c>
      <c r="C3" s="1"/>
      <c r="D3" s="1"/>
      <c r="E3" s="1"/>
      <c r="F3" s="1"/>
      <c r="G3" s="1"/>
      <c r="H3" s="1"/>
      <c r="I3" s="2"/>
      <c r="J3" s="1"/>
      <c r="K3" s="1"/>
    </row>
    <row r="6" spans="2:11">
      <c r="B6" s="4"/>
      <c r="C6" s="5"/>
      <c r="D6" s="5" t="s">
        <v>3</v>
      </c>
      <c r="E6" s="5" t="s">
        <v>4</v>
      </c>
      <c r="F6" s="5"/>
      <c r="G6" s="5" t="s">
        <v>5</v>
      </c>
      <c r="H6" s="5" t="s">
        <v>6</v>
      </c>
      <c r="I6" s="6"/>
      <c r="J6" s="5"/>
    </row>
    <row r="7" spans="2:11">
      <c r="B7" s="4"/>
      <c r="C7" s="5" t="s">
        <v>7</v>
      </c>
      <c r="D7" s="5" t="s">
        <v>8</v>
      </c>
      <c r="E7" s="5" t="s">
        <v>9</v>
      </c>
      <c r="F7" s="5" t="s">
        <v>10</v>
      </c>
      <c r="G7" s="5" t="s">
        <v>10</v>
      </c>
      <c r="H7" s="5" t="s">
        <v>10</v>
      </c>
      <c r="I7" s="6"/>
      <c r="J7" s="5" t="s">
        <v>11</v>
      </c>
    </row>
    <row r="8" spans="2:11">
      <c r="B8" s="7" t="s">
        <v>12</v>
      </c>
      <c r="C8" s="7" t="s">
        <v>13</v>
      </c>
      <c r="D8" s="7" t="s">
        <v>14</v>
      </c>
      <c r="E8" s="7" t="s">
        <v>15</v>
      </c>
      <c r="F8" s="7" t="s">
        <v>16</v>
      </c>
      <c r="G8" s="7" t="s">
        <v>17</v>
      </c>
      <c r="H8" s="7" t="s">
        <v>18</v>
      </c>
      <c r="I8" s="8" t="s">
        <v>19</v>
      </c>
      <c r="J8" s="7" t="s">
        <v>20</v>
      </c>
      <c r="K8" s="7" t="s">
        <v>21</v>
      </c>
    </row>
    <row r="9" spans="2:11">
      <c r="B9" s="9" t="s">
        <v>22</v>
      </c>
      <c r="C9" s="9"/>
      <c r="D9" s="9"/>
      <c r="E9" s="9"/>
      <c r="F9" s="9"/>
      <c r="G9" s="9"/>
      <c r="H9" s="9"/>
      <c r="I9" s="10"/>
      <c r="J9" s="9"/>
      <c r="K9" s="9"/>
    </row>
    <row r="10" spans="2:11">
      <c r="B10" s="3" t="s">
        <v>23</v>
      </c>
      <c r="C10" s="11">
        <v>316276607.74190146</v>
      </c>
      <c r="D10" s="11">
        <v>96016864.602307826</v>
      </c>
      <c r="E10" s="11">
        <v>15805989.356634393</v>
      </c>
      <c r="F10" s="11">
        <v>7616985.6593328845</v>
      </c>
      <c r="G10" s="11">
        <v>2092029.9083796735</v>
      </c>
      <c r="H10" s="11">
        <v>7208378.9059379045</v>
      </c>
      <c r="I10" s="12">
        <v>2459457.7326255864</v>
      </c>
      <c r="J10" s="11">
        <v>4434486.2917109001</v>
      </c>
      <c r="K10" s="11">
        <f>SUM(C10:J10)</f>
        <v>451910800.19883066</v>
      </c>
    </row>
    <row r="11" spans="2:11">
      <c r="C11" s="11"/>
      <c r="D11" s="11"/>
      <c r="E11" s="11"/>
      <c r="F11" s="11"/>
      <c r="G11" s="11"/>
      <c r="H11" s="11"/>
      <c r="I11" s="12"/>
      <c r="J11" s="11"/>
    </row>
    <row r="12" spans="2:11">
      <c r="C12" s="11"/>
      <c r="D12" s="11"/>
      <c r="E12" s="11"/>
      <c r="F12" s="11"/>
      <c r="G12" s="11"/>
      <c r="H12" s="11"/>
      <c r="I12" s="12"/>
      <c r="J12" s="11"/>
    </row>
    <row r="13" spans="2:11" ht="15" customHeight="1">
      <c r="B13" s="9" t="s">
        <v>24</v>
      </c>
      <c r="C13" s="9"/>
      <c r="D13" s="9"/>
      <c r="E13" s="9"/>
      <c r="F13" s="9"/>
      <c r="G13" s="9"/>
      <c r="H13" s="9"/>
      <c r="I13" s="10"/>
      <c r="J13" s="9"/>
      <c r="K13" s="9"/>
    </row>
    <row r="14" spans="2:11">
      <c r="B14" s="3" t="s">
        <v>25</v>
      </c>
      <c r="C14" s="11">
        <v>221228973.99000001</v>
      </c>
      <c r="D14" s="11">
        <v>68916838.269999996</v>
      </c>
      <c r="E14" s="11">
        <v>8013109.4442799995</v>
      </c>
      <c r="F14" s="11">
        <v>6479687.2600000007</v>
      </c>
      <c r="G14" s="11">
        <v>2300582.87</v>
      </c>
      <c r="H14" s="11">
        <v>5585917.9299999997</v>
      </c>
      <c r="I14" s="12"/>
      <c r="J14" s="11">
        <v>0</v>
      </c>
      <c r="K14" s="11"/>
    </row>
    <row r="15" spans="2:11">
      <c r="B15" s="3" t="s">
        <v>26</v>
      </c>
      <c r="C15" s="11">
        <v>0</v>
      </c>
      <c r="D15" s="11">
        <v>126842.76</v>
      </c>
      <c r="E15" s="11">
        <v>6088875.0499999998</v>
      </c>
      <c r="F15" s="11">
        <v>1041621.76</v>
      </c>
      <c r="G15" s="11">
        <v>139859.20000000001</v>
      </c>
      <c r="H15" s="11">
        <v>587851.52000000002</v>
      </c>
      <c r="I15" s="12"/>
      <c r="J15" s="11">
        <v>0</v>
      </c>
      <c r="K15" s="11"/>
    </row>
    <row r="16" spans="2:11">
      <c r="B16" s="3" t="s">
        <v>27</v>
      </c>
      <c r="C16" s="11">
        <v>91167087.600000009</v>
      </c>
      <c r="D16" s="11">
        <v>23171443.379999999</v>
      </c>
      <c r="E16" s="11">
        <v>4818788.49</v>
      </c>
      <c r="F16" s="11">
        <v>1385016.5499999998</v>
      </c>
      <c r="G16" s="11">
        <v>605151.20000000007</v>
      </c>
      <c r="H16" s="11">
        <v>372883.98</v>
      </c>
      <c r="I16" s="12"/>
      <c r="J16" s="11">
        <v>8138781.54</v>
      </c>
      <c r="K16" s="11"/>
    </row>
    <row r="17" spans="2:11">
      <c r="B17" s="3" t="s">
        <v>28</v>
      </c>
      <c r="C17" s="13">
        <f>SUM(C14:C16)</f>
        <v>312396061.59000003</v>
      </c>
      <c r="D17" s="13">
        <f t="shared" ref="D17:J17" si="0">SUM(D14:D16)</f>
        <v>92215124.409999996</v>
      </c>
      <c r="E17" s="13">
        <f t="shared" si="0"/>
        <v>18920772.984279998</v>
      </c>
      <c r="F17" s="13">
        <f t="shared" si="0"/>
        <v>8906325.5700000003</v>
      </c>
      <c r="G17" s="13">
        <f t="shared" si="0"/>
        <v>3045593.2700000005</v>
      </c>
      <c r="H17" s="13">
        <f t="shared" si="0"/>
        <v>6546653.4299999997</v>
      </c>
      <c r="I17" s="14">
        <v>1739140.4171499999</v>
      </c>
      <c r="J17" s="13">
        <f t="shared" si="0"/>
        <v>8138781.54</v>
      </c>
      <c r="K17" s="13">
        <f>SUM(C17:J17)</f>
        <v>451908453.21143001</v>
      </c>
    </row>
    <row r="18" spans="2:11">
      <c r="C18" s="11"/>
      <c r="D18" s="11"/>
      <c r="E18" s="11"/>
      <c r="F18" s="11"/>
      <c r="G18" s="11"/>
      <c r="H18" s="11"/>
      <c r="I18" s="12"/>
      <c r="J18" s="11"/>
    </row>
    <row r="19" spans="2:11">
      <c r="C19" s="11"/>
      <c r="D19" s="11"/>
      <c r="E19" s="11"/>
      <c r="F19" s="11"/>
      <c r="G19" s="11"/>
      <c r="H19" s="11"/>
      <c r="I19" s="12"/>
      <c r="J19" s="11"/>
    </row>
    <row r="20" spans="2:11">
      <c r="B20" s="15" t="s">
        <v>29</v>
      </c>
      <c r="C20" s="15"/>
      <c r="D20" s="15"/>
      <c r="E20" s="15"/>
      <c r="F20" s="15"/>
      <c r="G20" s="15"/>
      <c r="H20" s="15"/>
      <c r="I20" s="16"/>
      <c r="J20" s="15"/>
      <c r="K20" s="15"/>
    </row>
    <row r="21" spans="2:11">
      <c r="B21" s="3" t="s">
        <v>25</v>
      </c>
      <c r="C21" s="11">
        <v>227991627.97999999</v>
      </c>
      <c r="D21" s="11">
        <v>70637128.189999998</v>
      </c>
      <c r="E21" s="11">
        <v>7986513.6749600004</v>
      </c>
      <c r="F21" s="11">
        <v>6510330.46</v>
      </c>
      <c r="G21" s="11">
        <v>2296629.17</v>
      </c>
      <c r="H21" s="11">
        <v>5606265.1799999997</v>
      </c>
      <c r="I21" s="12"/>
      <c r="J21" s="11">
        <v>0</v>
      </c>
      <c r="K21" s="11"/>
    </row>
    <row r="22" spans="2:11">
      <c r="B22" s="3" t="s">
        <v>26</v>
      </c>
      <c r="C22" s="11">
        <v>0</v>
      </c>
      <c r="D22" s="11">
        <v>126842.76</v>
      </c>
      <c r="E22" s="11">
        <v>6136444.3799999999</v>
      </c>
      <c r="F22" s="11">
        <v>1049759.4300000002</v>
      </c>
      <c r="G22" s="11">
        <v>140951.85</v>
      </c>
      <c r="H22" s="11">
        <v>592444.11</v>
      </c>
      <c r="I22" s="12"/>
      <c r="J22" s="11">
        <v>0</v>
      </c>
      <c r="K22" s="11"/>
    </row>
    <row r="23" spans="2:11">
      <c r="B23" s="3" t="s">
        <v>27</v>
      </c>
      <c r="C23" s="11">
        <v>84413970</v>
      </c>
      <c r="D23" s="11">
        <v>21452336.010000002</v>
      </c>
      <c r="E23" s="11">
        <v>4798509.58</v>
      </c>
      <c r="F23" s="11">
        <v>1346167.79</v>
      </c>
      <c r="G23" s="11">
        <v>608197.13</v>
      </c>
      <c r="H23" s="11">
        <v>348358.21</v>
      </c>
      <c r="I23" s="12"/>
      <c r="J23" s="11">
        <v>8138781.54</v>
      </c>
      <c r="K23" s="11"/>
    </row>
    <row r="24" spans="2:11">
      <c r="B24" s="3" t="s">
        <v>28</v>
      </c>
      <c r="C24" s="17">
        <f>SUM(C21:C23)</f>
        <v>312405597.98000002</v>
      </c>
      <c r="D24" s="17">
        <f t="shared" ref="D24:J24" si="1">SUM(D21:D23)</f>
        <v>92216306.960000008</v>
      </c>
      <c r="E24" s="17">
        <f t="shared" si="1"/>
        <v>18921467.634960003</v>
      </c>
      <c r="F24" s="17">
        <f t="shared" si="1"/>
        <v>8906257.6799999997</v>
      </c>
      <c r="G24" s="17">
        <f t="shared" si="1"/>
        <v>3045778.15</v>
      </c>
      <c r="H24" s="17">
        <f t="shared" si="1"/>
        <v>6547067.5</v>
      </c>
      <c r="I24" s="18">
        <v>1727885.2571499997</v>
      </c>
      <c r="J24" s="17">
        <f t="shared" si="1"/>
        <v>8138781.54</v>
      </c>
      <c r="K24" s="13">
        <f>SUM(C24:J24)</f>
        <v>451909142.70211005</v>
      </c>
    </row>
    <row r="25" spans="2:11">
      <c r="B25" s="19"/>
      <c r="C25" s="19"/>
      <c r="D25" s="19"/>
      <c r="E25" s="19"/>
      <c r="F25" s="19"/>
      <c r="G25" s="19"/>
      <c r="H25" s="19"/>
      <c r="I25" s="20"/>
      <c r="J25" s="19"/>
      <c r="K25" s="19"/>
    </row>
    <row r="26" spans="2:11">
      <c r="C26" s="11"/>
      <c r="D26" s="11"/>
      <c r="E26" s="11"/>
      <c r="F26" s="11"/>
      <c r="G26" s="11"/>
      <c r="H26" s="11"/>
      <c r="I26" s="12"/>
      <c r="J26" s="11"/>
    </row>
    <row r="27" spans="2:11" ht="29.25" customHeight="1">
      <c r="B27" s="33" t="s">
        <v>30</v>
      </c>
      <c r="C27" s="33"/>
      <c r="D27" s="33"/>
      <c r="E27" s="33"/>
      <c r="F27" s="33"/>
      <c r="G27" s="33"/>
      <c r="H27" s="33"/>
      <c r="I27" s="33"/>
      <c r="J27" s="33"/>
    </row>
    <row r="28" spans="2:11">
      <c r="B28" s="33" t="s">
        <v>31</v>
      </c>
      <c r="C28" s="33"/>
      <c r="D28" s="33"/>
      <c r="E28" s="33"/>
      <c r="F28" s="33"/>
      <c r="G28" s="33"/>
      <c r="H28" s="33"/>
      <c r="I28" s="33"/>
      <c r="J28" s="33"/>
    </row>
    <row r="29" spans="2:11">
      <c r="B29" s="33" t="s">
        <v>32</v>
      </c>
      <c r="C29" s="33"/>
      <c r="D29" s="33"/>
      <c r="E29" s="33"/>
      <c r="F29" s="33"/>
      <c r="G29" s="33"/>
      <c r="H29" s="33"/>
      <c r="I29" s="33"/>
      <c r="J29" s="33"/>
    </row>
  </sheetData>
  <mergeCells count="3">
    <mergeCell ref="B27:J27"/>
    <mergeCell ref="B28:J28"/>
    <mergeCell ref="B29:J29"/>
  </mergeCells>
  <printOptions horizontalCentered="1"/>
  <pageMargins left="0.7" right="0.7" top="0.75" bottom="0.75" header="0.3" footer="0.3"/>
  <pageSetup scale="80" orientation="landscape" blackAndWhite="1" horizontalDpi="300" verticalDpi="300" r:id="rId1"/>
  <headerFooter>
    <oddFooter>&amp;L&amp;F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2011-06-13T07:00:00+00:00</OpenedDate>
    <Date1 xmlns="dc463f71-b30c-4ab2-9473-d307f9d35888">2011-12-07T08:00:00+00:00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111048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4EC8B21DBB10C40AB4409B4BAF96A70" ma:contentTypeVersion="135" ma:contentTypeDescription="" ma:contentTypeScope="" ma:versionID="4cf01636f593e233ed3b56f3bf2fb63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4DDA28-1A03-4F8D-A378-3A4FE78CAB24}"/>
</file>

<file path=customXml/itemProps2.xml><?xml version="1.0" encoding="utf-8"?>
<ds:datastoreItem xmlns:ds="http://schemas.openxmlformats.org/officeDocument/2006/customXml" ds:itemID="{7EFC0EBD-0865-4741-841D-F5340E16D652}"/>
</file>

<file path=customXml/itemProps3.xml><?xml version="1.0" encoding="utf-8"?>
<ds:datastoreItem xmlns:ds="http://schemas.openxmlformats.org/officeDocument/2006/customXml" ds:itemID="{9C4C0C13-03D2-4C87-93CD-8EE113F463EA}"/>
</file>

<file path=customXml/itemProps4.xml><?xml version="1.0" encoding="utf-8"?>
<ds:datastoreItem xmlns:ds="http://schemas.openxmlformats.org/officeDocument/2006/customXml" ds:itemID="{40C02608-49B2-44FC-A82A-786136901D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vt:lpstr>
      <vt:lpstr>Page 2</vt:lpstr>
      <vt:lpstr>'Page 1'!Print_Area</vt:lpstr>
      <vt:lpstr>'Page 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-1823820783</vt:i4>
  </property>
  <property fmtid="{D5CDD505-2E9C-101B-9397-08002B2CF9AE}" pid="3" name="_NewReviewCycle">
    <vt:lpwstr/>
  </property>
  <property fmtid="{D5CDD505-2E9C-101B-9397-08002B2CF9AE}" pid="4" name="_EmailSubject">
    <vt:lpwstr>WUTC v. PSE, Inc.., Docket No. UE-111048/UG-111049 (Consolidated) Prefiled Direct Testimony of Ralph C. Cavanagh</vt:lpwstr>
  </property>
  <property fmtid="{D5CDD505-2E9C-101B-9397-08002B2CF9AE}" pid="5" name="_AuthorEmail">
    <vt:lpwstr>chamborg@earthjustice.org</vt:lpwstr>
  </property>
  <property fmtid="{D5CDD505-2E9C-101B-9397-08002B2CF9AE}" pid="6" name="_AuthorEmailDisplayName">
    <vt:lpwstr>Catherine Hamborg</vt:lpwstr>
  </property>
  <property fmtid="{D5CDD505-2E9C-101B-9397-08002B2CF9AE}" pid="7" name="ContentTypeId">
    <vt:lpwstr>0x0101006E56B4D1795A2E4DB2F0B01679ED314A00C4EC8B21DBB10C40AB4409B4BAF96A70</vt:lpwstr>
  </property>
  <property fmtid="{D5CDD505-2E9C-101B-9397-08002B2CF9AE}" pid="8" name="_docset_NoMedatataSyncRequired">
    <vt:lpwstr>False</vt:lpwstr>
  </property>
</Properties>
</file>