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ome.utc.wa.gov/sites/alj/Rulemaking/ue191023/2nd Draft Rules/"/>
    </mc:Choice>
  </mc:AlternateContent>
  <bookViews>
    <workbookView xWindow="-105" yWindow="-105" windowWidth="23250" windowHeight="125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H13" i="1" s="1"/>
  <c r="F12" i="1"/>
  <c r="E5" i="1"/>
  <c r="E6" i="1" s="1"/>
  <c r="E7" i="1" s="1"/>
  <c r="E8" i="1" s="1"/>
  <c r="H8" i="1" l="1"/>
  <c r="H7" i="1"/>
  <c r="H6" i="1"/>
  <c r="H5" i="1"/>
  <c r="K7" i="1" l="1"/>
  <c r="L7" i="1" s="1"/>
  <c r="I7" i="1"/>
  <c r="J7" i="1" s="1"/>
  <c r="I8" i="1"/>
  <c r="J8" i="1" s="1"/>
  <c r="K8" i="1"/>
  <c r="L8" i="1" s="1"/>
  <c r="K6" i="1"/>
  <c r="L6" i="1" s="1"/>
  <c r="I6" i="1"/>
  <c r="J6" i="1" s="1"/>
  <c r="K5" i="1"/>
  <c r="I5" i="1"/>
  <c r="J5" i="1" l="1"/>
  <c r="J9" i="1" s="1"/>
  <c r="I9" i="1"/>
  <c r="L5" i="1"/>
  <c r="L9" i="1" s="1"/>
  <c r="K9" i="1"/>
</calcChain>
</file>

<file path=xl/sharedStrings.xml><?xml version="1.0" encoding="utf-8"?>
<sst xmlns="http://schemas.openxmlformats.org/spreadsheetml/2006/main" count="18" uniqueCount="15">
  <si>
    <t>Year</t>
  </si>
  <si>
    <t>Incremental cost $</t>
  </si>
  <si>
    <t>Incremental cost %</t>
  </si>
  <si>
    <t>Growth</t>
  </si>
  <si>
    <t>Rate Increase</t>
  </si>
  <si>
    <t>Baseline / Alternative portfolio</t>
  </si>
  <si>
    <t>AVERAGE</t>
  </si>
  <si>
    <t>Weather adjusted sales revenue</t>
  </si>
  <si>
    <t>Total Costs</t>
  </si>
  <si>
    <t>4-year view</t>
  </si>
  <si>
    <t>Interpretation 2</t>
  </si>
  <si>
    <t xml:space="preserve">.040 and .050 Compliance Portfolio </t>
  </si>
  <si>
    <t>Interpretation 1</t>
  </si>
  <si>
    <t>Directly Attributable Costs</t>
  </si>
  <si>
    <t>Attachment C: Example incremental cost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</si>
</sst>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Fill="1"/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7" xfId="0" applyFill="1" applyBorder="1"/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7" xfId="1" applyNumberFormat="1" applyFont="1" applyBorder="1"/>
    <xf numFmtId="0" fontId="0" fillId="0" borderId="2" xfId="0" applyBorder="1"/>
    <xf numFmtId="0" fontId="0" fillId="0" borderId="8" xfId="0" applyBorder="1"/>
    <xf numFmtId="164" fontId="0" fillId="0" borderId="8" xfId="1" applyNumberFormat="1" applyFont="1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Fill="1" applyBorder="1"/>
    <xf numFmtId="164" fontId="0" fillId="0" borderId="3" xfId="1" applyNumberFormat="1" applyFont="1" applyFill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tabSelected="1" zoomScale="84" zoomScaleNormal="84" workbookViewId="0">
      <selection activeCell="K17" sqref="K17"/>
    </sheetView>
  </sheetViews>
  <sheetFormatPr defaultRowHeight="15" x14ac:dyDescent="0.25"/>
  <cols>
    <col min="1" max="1" width="4.7109375" customWidth="1"/>
    <col min="3" max="4" width="8.7109375" customWidth="1"/>
    <col min="5" max="5" width="16.5703125" customWidth="1"/>
    <col min="6" max="6" width="19.28515625" customWidth="1"/>
    <col min="7" max="7" width="14.140625" customWidth="1"/>
    <col min="8" max="8" width="18.7109375" customWidth="1"/>
    <col min="9" max="9" width="18.5703125" bestFit="1" customWidth="1"/>
    <col min="10" max="10" width="19" bestFit="1" customWidth="1"/>
    <col min="11" max="11" width="18.5703125" bestFit="1" customWidth="1"/>
    <col min="12" max="12" width="19" bestFit="1" customWidth="1"/>
    <col min="13" max="13" width="30.7109375" customWidth="1"/>
    <col min="14" max="14" width="9.140625" customWidth="1"/>
  </cols>
  <sheetData>
    <row r="1" spans="2:13" x14ac:dyDescent="0.25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2:13" ht="45" x14ac:dyDescent="0.25">
      <c r="B3" s="11" t="s">
        <v>0</v>
      </c>
      <c r="C3" s="12" t="s">
        <v>3</v>
      </c>
      <c r="D3" s="12" t="s">
        <v>4</v>
      </c>
      <c r="E3" s="12" t="s">
        <v>7</v>
      </c>
      <c r="F3" s="12" t="s">
        <v>5</v>
      </c>
      <c r="G3" s="12" t="s">
        <v>11</v>
      </c>
      <c r="H3" s="13" t="s">
        <v>13</v>
      </c>
      <c r="I3" s="23" t="s">
        <v>12</v>
      </c>
      <c r="J3" s="24"/>
      <c r="K3" s="23" t="s">
        <v>10</v>
      </c>
      <c r="L3" s="24"/>
    </row>
    <row r="4" spans="2:13" x14ac:dyDescent="0.25">
      <c r="B4">
        <v>2021</v>
      </c>
      <c r="E4" s="14">
        <v>1000</v>
      </c>
      <c r="G4" s="1"/>
      <c r="H4" s="6"/>
      <c r="I4" s="10" t="s">
        <v>1</v>
      </c>
      <c r="J4" s="9" t="s">
        <v>2</v>
      </c>
      <c r="K4" s="10" t="s">
        <v>1</v>
      </c>
      <c r="L4" s="10" t="s">
        <v>2</v>
      </c>
    </row>
    <row r="5" spans="2:13" x14ac:dyDescent="0.25">
      <c r="B5" s="2">
        <v>2022</v>
      </c>
      <c r="C5" s="2">
        <v>10</v>
      </c>
      <c r="D5" s="2"/>
      <c r="E5" s="4">
        <f>E4+C5+D5</f>
        <v>1010</v>
      </c>
      <c r="F5" s="2">
        <v>200</v>
      </c>
      <c r="G5" s="2">
        <v>220</v>
      </c>
      <c r="H5" s="7">
        <f>(G5-F5)</f>
        <v>20</v>
      </c>
      <c r="I5" s="7">
        <f>H5</f>
        <v>20</v>
      </c>
      <c r="J5" s="15">
        <f>I5/E4</f>
        <v>0.02</v>
      </c>
      <c r="K5" s="7">
        <f>H5</f>
        <v>20</v>
      </c>
      <c r="L5" s="15">
        <f>K5/E4</f>
        <v>0.02</v>
      </c>
    </row>
    <row r="6" spans="2:13" x14ac:dyDescent="0.25">
      <c r="B6">
        <v>2023</v>
      </c>
      <c r="C6">
        <v>10</v>
      </c>
      <c r="E6" s="4">
        <f t="shared" ref="E6:E8" si="0">E5+C6+D6</f>
        <v>1020</v>
      </c>
      <c r="F6">
        <v>250</v>
      </c>
      <c r="G6">
        <v>280</v>
      </c>
      <c r="H6" s="7">
        <f>(G6-F6)</f>
        <v>30</v>
      </c>
      <c r="I6" s="7">
        <f t="shared" ref="I6:I8" si="1">H6</f>
        <v>30</v>
      </c>
      <c r="J6" s="15">
        <f>I6/E5</f>
        <v>2.9702970297029702E-2</v>
      </c>
      <c r="K6" s="7">
        <f>H6-H5</f>
        <v>10</v>
      </c>
      <c r="L6" s="15">
        <f>K6/E5</f>
        <v>9.9009900990099011E-3</v>
      </c>
    </row>
    <row r="7" spans="2:13" x14ac:dyDescent="0.25">
      <c r="B7" s="5">
        <v>2024</v>
      </c>
      <c r="C7" s="5">
        <v>10</v>
      </c>
      <c r="D7" s="5">
        <v>50</v>
      </c>
      <c r="E7" s="4">
        <f t="shared" si="0"/>
        <v>1080</v>
      </c>
      <c r="F7" s="5">
        <v>290</v>
      </c>
      <c r="G7" s="5">
        <v>300</v>
      </c>
      <c r="H7" s="8">
        <f>(G7-F7)</f>
        <v>10</v>
      </c>
      <c r="I7" s="7">
        <f t="shared" si="1"/>
        <v>10</v>
      </c>
      <c r="J7" s="15">
        <f>I7/E6</f>
        <v>9.8039215686274508E-3</v>
      </c>
      <c r="K7" s="7">
        <f t="shared" ref="K7:K8" si="2">H7-H6</f>
        <v>-20</v>
      </c>
      <c r="L7" s="15">
        <f>K7/E6</f>
        <v>-1.9607843137254902E-2</v>
      </c>
      <c r="M7" s="3"/>
    </row>
    <row r="8" spans="2:13" x14ac:dyDescent="0.25">
      <c r="B8" s="16">
        <v>2025</v>
      </c>
      <c r="C8" s="16">
        <v>10</v>
      </c>
      <c r="D8" s="16"/>
      <c r="E8" s="16">
        <f t="shared" si="0"/>
        <v>1090</v>
      </c>
      <c r="F8" s="16">
        <v>310</v>
      </c>
      <c r="G8" s="16">
        <v>330</v>
      </c>
      <c r="H8" s="17">
        <f>(G8-F8)</f>
        <v>20</v>
      </c>
      <c r="I8" s="17">
        <f t="shared" si="1"/>
        <v>20</v>
      </c>
      <c r="J8" s="18">
        <f>I8/E7</f>
        <v>1.8518518518518517E-2</v>
      </c>
      <c r="K8" s="17">
        <f t="shared" si="2"/>
        <v>10</v>
      </c>
      <c r="L8" s="18">
        <f>K8/E7</f>
        <v>9.2592592592592587E-3</v>
      </c>
    </row>
    <row r="9" spans="2:13" x14ac:dyDescent="0.25">
      <c r="H9" s="20" t="s">
        <v>6</v>
      </c>
      <c r="I9" s="21">
        <f>AVERAGE(I5:I8)</f>
        <v>20</v>
      </c>
      <c r="J9" s="22">
        <f t="shared" ref="J9:L9" si="3">AVERAGE(J5:J8)</f>
        <v>1.950635259604392E-2</v>
      </c>
      <c r="K9" s="21">
        <f t="shared" si="3"/>
        <v>5</v>
      </c>
      <c r="L9" s="22">
        <f t="shared" si="3"/>
        <v>4.8881015552535642E-3</v>
      </c>
    </row>
    <row r="11" spans="2:13" x14ac:dyDescent="0.25">
      <c r="E11" s="11" t="s">
        <v>9</v>
      </c>
    </row>
    <row r="12" spans="2:13" x14ac:dyDescent="0.25">
      <c r="E12" s="16" t="s">
        <v>8</v>
      </c>
      <c r="F12" s="16">
        <f>SUM(F5:F8)</f>
        <v>1050</v>
      </c>
      <c r="G12" s="16">
        <f>SUM(G5:G8)</f>
        <v>1130</v>
      </c>
      <c r="H12" s="16">
        <f>G12-F12</f>
        <v>80</v>
      </c>
    </row>
    <row r="13" spans="2:13" x14ac:dyDescent="0.25">
      <c r="G13" s="19" t="s">
        <v>6</v>
      </c>
      <c r="H13">
        <f>H12/4</f>
        <v>20</v>
      </c>
    </row>
  </sheetData>
  <mergeCells count="2">
    <mergeCell ref="I3:J3"/>
    <mergeCell ref="K3:L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2AC39A6020C4B4B8974034686D4A183" ma:contentTypeVersion="56" ma:contentTypeDescription="" ma:contentTypeScope="" ma:versionID="d3d17aff294c958f4477f201cf25d5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190698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2019-08-20T07:00:00+00:00</OpenedDate>
    <Date1 xmlns="dc463f71-b30c-4ab2-9473-d307f9d35888">2020-08-13T18:40:19+00:00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>IRP Rulemaking</Nickname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5059B31-9E16-4009-A2DF-F864FE2A37DD}"/>
</file>

<file path=customXml/itemProps2.xml><?xml version="1.0" encoding="utf-8"?>
<ds:datastoreItem xmlns:ds="http://schemas.openxmlformats.org/officeDocument/2006/customXml" ds:itemID="{BF6C5513-13A1-4151-AF97-656DF714F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D7C10-8C15-4306-AD37-DFBB58EED3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b371240-bfad-4c00-bc9b-0e9ef8fe056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45889B7-647F-4FBB-B4E1-B30934180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Cebulko, Bradley (UTC)</dc:creator>
  <cp:lastModifiedBy>Doyle, Paige (UTC)</cp:lastModifiedBy>
  <dcterms:created xsi:type="dcterms:W3CDTF">2020-07-06T19:04:12Z</dcterms:created>
  <dcterms:modified xsi:type="dcterms:W3CDTF">2020-08-13T17:33:56Z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0x0101006E56B4D1795A2E4DB2F0B01679ED314A0032AC39A6020C4B4B8974034686D4A183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