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025" tabRatio="561" activeTab="0"/>
  </bookViews>
  <sheets>
    <sheet name="Recap" sheetId="1" r:id="rId1"/>
    <sheet name="model" sheetId="2" r:id="rId2"/>
  </sheets>
  <externalReferences>
    <externalReference r:id="rId5"/>
    <externalReference r:id="rId6"/>
  </externalReferences>
  <definedNames>
    <definedName name="_Fill" localSheetId="1">'model'!#REF!</definedName>
    <definedName name="_Fill">#REF!</definedName>
    <definedName name="apeek" localSheetId="1">'model'!$F$46</definedName>
    <definedName name="apeek">#REF!</definedName>
    <definedName name="BADDEBT" localSheetId="1">'model'!#REF!</definedName>
    <definedName name="BADDEBT">#REF!</definedName>
    <definedName name="BD" localSheetId="1">'model'!#REF!</definedName>
    <definedName name="BD">#REF!</definedName>
    <definedName name="BEP" localSheetId="1">'model'!#REF!</definedName>
    <definedName name="BEP">#REF!</definedName>
    <definedName name="COLHOUSE" localSheetId="1">'model'!#REF!</definedName>
    <definedName name="COLHOUSE">#REF!</definedName>
    <definedName name="COLXFER" localSheetId="1">'model'!#REF!</definedName>
    <definedName name="COLXFER">#REF!</definedName>
    <definedName name="COMPINSR" localSheetId="1">'model'!#REF!</definedName>
    <definedName name="COMPINSR">#REF!</definedName>
    <definedName name="CONSERV" localSheetId="1">'model'!#REF!</definedName>
    <definedName name="CONSERV">#REF!</definedName>
    <definedName name="CONVFACT" localSheetId="1">'model'!#REF!</definedName>
    <definedName name="CONVFACT">#REF!</definedName>
    <definedName name="CUSTDEP" localSheetId="1">'model'!#REF!</definedName>
    <definedName name="CUSTDEP">#REF!</definedName>
    <definedName name="DEPRECIATION" localSheetId="1">'model'!#REF!</definedName>
    <definedName name="DEPRECIATION">#REF!</definedName>
    <definedName name="DOCKET" localSheetId="1">'model'!#REF!</definedName>
    <definedName name="DOCKET">#REF!</definedName>
    <definedName name="EMPLBENE" localSheetId="1">'model'!#REF!</definedName>
    <definedName name="EMPLBENE">#REF!</definedName>
    <definedName name="FACTORS" localSheetId="1">'model'!#REF!</definedName>
    <definedName name="FACTORS">#REF!</definedName>
    <definedName name="FF" localSheetId="1">'model'!#REF!</definedName>
    <definedName name="FF">#REF!</definedName>
    <definedName name="FIELDCHRG" localSheetId="1">'model'!#REF!</definedName>
    <definedName name="FIELDCHRG">#REF!</definedName>
    <definedName name="FIT" localSheetId="1">'model'!#REF!</definedName>
    <definedName name="FIT">#REF!</definedName>
    <definedName name="INCSTMNT" localSheetId="1">'model'!$B$4:$IV$47</definedName>
    <definedName name="INCSTMNT">#REF!</definedName>
    <definedName name="INTRESEXCH" localSheetId="1">'model'!#REF!</definedName>
    <definedName name="INTRESEXCH">#REF!</definedName>
    <definedName name="INVPLAN" localSheetId="1">'model'!#REF!</definedName>
    <definedName name="INVPLAN">#REF!</definedName>
    <definedName name="LATEPAY" localSheetId="1">'model'!#REF!</definedName>
    <definedName name="LATEPAY">#REF!</definedName>
    <definedName name="MERGER_COST" localSheetId="1">'[1]Sheet1'!$AF$3:$AJ$28</definedName>
    <definedName name="MERGER_COST">'[1]Sheet1'!$AF$3:$AJ$28</definedName>
    <definedName name="MISCELLANEOUS" localSheetId="1">'model'!#REF!</definedName>
    <definedName name="MISCELLANEOUS">#REF!</definedName>
    <definedName name="MT" localSheetId="1">'model'!#REF!</definedName>
    <definedName name="MT">#REF!</definedName>
    <definedName name="OBCLEASE" localSheetId="1">'model'!#REF!</definedName>
    <definedName name="OBCLEASE">#REF!</definedName>
    <definedName name="OPEXPPF" localSheetId="1">'model'!#REF!</definedName>
    <definedName name="OPEXPPF">#REF!</definedName>
    <definedName name="OPEXPRS" localSheetId="1">'model'!#REF!</definedName>
    <definedName name="OPEXPRS">#REF!</definedName>
    <definedName name="PEBBLE" localSheetId="1">'model'!#REF!</definedName>
    <definedName name="PEBBLE">#REF!</definedName>
    <definedName name="_xlnm.Print_Area" localSheetId="1">'model'!$A$1:$H$56</definedName>
    <definedName name="PRO_FORMA" localSheetId="1">'model'!$A$4:$C$50</definedName>
    <definedName name="PRO_FORMA">#REF!</definedName>
    <definedName name="PRODADJ" localSheetId="1">'model'!#REF!</definedName>
    <definedName name="PRODADJ">#REF!</definedName>
    <definedName name="PROPSALES" localSheetId="1">'model'!#REF!</definedName>
    <definedName name="PROPSALES">#REF!</definedName>
    <definedName name="PSPL" localSheetId="1">'model'!#REF!</definedName>
    <definedName name="PSPL">#REF!</definedName>
    <definedName name="PWRCSTPF" localSheetId="1">'model'!#REF!</definedName>
    <definedName name="PWRCSTPF">#REF!</definedName>
    <definedName name="PWRCSTRS" localSheetId="1">'model'!#REF!</definedName>
    <definedName name="PWRCSTRS">#REF!</definedName>
    <definedName name="PWRCSTWP" localSheetId="1">'model'!#REF!</definedName>
    <definedName name="PWRCSTWP">#REF!</definedName>
    <definedName name="PWRCSTWR" localSheetId="1">'model'!#REF!</definedName>
    <definedName name="PWRCSTWR">#REF!</definedName>
    <definedName name="RATEBASE" localSheetId="1">'model'!#REF!</definedName>
    <definedName name="RATEBASE">#REF!</definedName>
    <definedName name="RATECASE" localSheetId="1">'model'!#REF!</definedName>
    <definedName name="RATECASE">#REF!</definedName>
    <definedName name="RESTATING" localSheetId="1">'model'!$A$4:$A$49</definedName>
    <definedName name="RESTATING">#REF!</definedName>
    <definedName name="RETIREPLAN" localSheetId="1">'model'!#REF!</definedName>
    <definedName name="RETIREPLAN">#REF!</definedName>
    <definedName name="REVADJ" localSheetId="1">'model'!#REF!</definedName>
    <definedName name="REVADJ">#REF!</definedName>
    <definedName name="REVREQ" localSheetId="1">'model'!$B$44:$B$85</definedName>
    <definedName name="REVREQ">#REF!</definedName>
    <definedName name="ROE" localSheetId="1">'model'!#REF!</definedName>
    <definedName name="ROE">#REF!</definedName>
    <definedName name="ROR" localSheetId="1">'model'!#REF!</definedName>
    <definedName name="ROR">#REF!</definedName>
    <definedName name="SALESRESALEP" localSheetId="1">'model'!#REF!</definedName>
    <definedName name="SALESRESALEP">#REF!</definedName>
    <definedName name="SALESRESALER" localSheetId="1">'model'!#REF!</definedName>
    <definedName name="SALESRESALER">#REF!</definedName>
    <definedName name="SKAGIT" localSheetId="1">'model'!#REF!</definedName>
    <definedName name="SKAGIT">#REF!</definedName>
    <definedName name="SLFINSURANCE" localSheetId="1">'model'!#REF!</definedName>
    <definedName name="SLFINSURANCE">#REF!</definedName>
    <definedName name="STAFFREDUC" localSheetId="1">'model'!#REF!</definedName>
    <definedName name="STAFFREDUC">#REF!</definedName>
    <definedName name="STORM" localSheetId="1">'model'!#REF!</definedName>
    <definedName name="STORM">#REF!</definedName>
    <definedName name="SUMMARY" localSheetId="1">'model'!$A$4:$A$49</definedName>
    <definedName name="SUMMARY">#REF!</definedName>
    <definedName name="TAXCORPLIC" localSheetId="1">'model'!#REF!</definedName>
    <definedName name="TAXCORPLIC">#REF!</definedName>
    <definedName name="TAXENERGYP" localSheetId="1">'model'!#REF!</definedName>
    <definedName name="TAXENERGYP">#REF!</definedName>
    <definedName name="TAXENERGYR" localSheetId="1">'model'!#REF!</definedName>
    <definedName name="TAXENERGYR">#REF!</definedName>
    <definedName name="TAXEXCISE" localSheetId="1">'model'!#REF!</definedName>
    <definedName name="TAXEXCISE">#REF!</definedName>
    <definedName name="TAXFICA" localSheetId="1">'model'!#REF!</definedName>
    <definedName name="TAXFICA">#REF!</definedName>
    <definedName name="TAXFUT" localSheetId="1">'model'!#REF!</definedName>
    <definedName name="TAXFUT">#REF!</definedName>
    <definedName name="TAXINCOME" localSheetId="1">'model'!#REF!</definedName>
    <definedName name="TAXINCOME">#REF!</definedName>
    <definedName name="TAXMEDICARE" localSheetId="1">'model'!#REF!</definedName>
    <definedName name="TAXMEDICARE">#REF!</definedName>
    <definedName name="TAXPFINT" localSheetId="1">'model'!#REF!</definedName>
    <definedName name="TAXPFINT">#REF!</definedName>
    <definedName name="TAXPROPERTY" localSheetId="1">'model'!#REF!</definedName>
    <definedName name="TAXPROPERTY">#REF!</definedName>
    <definedName name="TAXSUT" localSheetId="1">'model'!#REF!</definedName>
    <definedName name="TAXSUT">#REF!</definedName>
    <definedName name="TEMPADJ" localSheetId="1">'model'!#REF!</definedName>
    <definedName name="TEMPADJ">#REF!</definedName>
    <definedName name="TESTYEAR" localSheetId="1">'model'!#REF!</definedName>
    <definedName name="TESTYEAR">#REF!</definedName>
    <definedName name="UTG" localSheetId="1">'model'!#REF!</definedName>
    <definedName name="UTG">#REF!</definedName>
    <definedName name="UTN" localSheetId="1">'model'!#REF!</definedName>
    <definedName name="UTN">#REF!</definedName>
    <definedName name="WAGES" localSheetId="1">'model'!#REF!</definedName>
    <definedName name="WAGES">#REF!</definedName>
    <definedName name="WRKCAP" localSheetId="1">'model'!#REF!</definedName>
    <definedName name="WRKCAP">#REF!</definedName>
  </definedNames>
  <calcPr fullCalcOnLoad="1"/>
</workbook>
</file>

<file path=xl/sharedStrings.xml><?xml version="1.0" encoding="utf-8"?>
<sst xmlns="http://schemas.openxmlformats.org/spreadsheetml/2006/main" count="111" uniqueCount="94">
  <si>
    <t>OPERATING REVENUES:</t>
  </si>
  <si>
    <t>SALES TO CUSTOMERS</t>
  </si>
  <si>
    <t>OTHER OPERATING REVENUES</t>
  </si>
  <si>
    <t>TOTAL OPERATING REVENUES</t>
  </si>
  <si>
    <t>OPERATING REVENUE DEDUCTIONS:</t>
  </si>
  <si>
    <t>TOTAL PRODUCTION EXPENSES</t>
  </si>
  <si>
    <t>TRANSMISSION EXPENSE</t>
  </si>
  <si>
    <t>DISTRIBUTION EXPENSE</t>
  </si>
  <si>
    <t>CUSTOMER SERVICE EXPENSES</t>
  </si>
  <si>
    <t>CONSERVATION AMORTIZATION</t>
  </si>
  <si>
    <t>ADMIN &amp; GENERAL EXPENSE</t>
  </si>
  <si>
    <t>DEPRECIATION/AMORTIZATION</t>
  </si>
  <si>
    <t>TAXES OTHER THAN F.I.T.</t>
  </si>
  <si>
    <t>FEDERAL INCOME TAXES</t>
  </si>
  <si>
    <t>DEFERRED INCOME TAXES</t>
  </si>
  <si>
    <t>TOTAL OPERATING REV. DEDUCT.</t>
  </si>
  <si>
    <t xml:space="preserve">RATE BASE </t>
  </si>
  <si>
    <t>RATE OF RETURN</t>
  </si>
  <si>
    <t/>
  </si>
  <si>
    <t xml:space="preserve"> </t>
  </si>
  <si>
    <t>LINE</t>
  </si>
  <si>
    <t>INCREASE</t>
  </si>
  <si>
    <t>ACTUAL</t>
  </si>
  <si>
    <t>TOTAL</t>
  </si>
  <si>
    <t>NO.</t>
  </si>
  <si>
    <t>OPERATIONS</t>
  </si>
  <si>
    <t>RESULTS OF</t>
  </si>
  <si>
    <t>RATE</t>
  </si>
  <si>
    <t>MUNICIPAL ADDITIONS</t>
  </si>
  <si>
    <t>OTHER POWER SUPPLY EXPENSES</t>
  </si>
  <si>
    <t>CUSTOMER ACCOUNT EXPENSES</t>
  </si>
  <si>
    <t>AMORTIZATION OF PROPERTY LOSS</t>
  </si>
  <si>
    <t>GENERAL RATE INCREASE</t>
  </si>
  <si>
    <t>RATE BASE:</t>
  </si>
  <si>
    <t xml:space="preserve">  UTILITY PLANT IN SERVICE AND OTHER ASSETS</t>
  </si>
  <si>
    <t xml:space="preserve">  ACCUMULATED DEPRECIATION</t>
  </si>
  <si>
    <t xml:space="preserve">  ACCUMULATED DEFERRED FIT - LIBERALIZED</t>
  </si>
  <si>
    <t xml:space="preserve">  ALLOWANCE FOR WORKING CAPITAL</t>
  </si>
  <si>
    <t>TOTAL RATE BASE</t>
  </si>
  <si>
    <t>TOTAL NET INVESTMENT</t>
  </si>
  <si>
    <t>ADJUSTED</t>
  </si>
  <si>
    <t>REVENUE</t>
  </si>
  <si>
    <t>AFTER</t>
  </si>
  <si>
    <t>REQUIREMENT</t>
  </si>
  <si>
    <t>DEFICIENCY</t>
  </si>
  <si>
    <t xml:space="preserve">  DEPRECIATION AND OTHER LIABILITIES</t>
  </si>
  <si>
    <t>GAS COSTS:</t>
  </si>
  <si>
    <t xml:space="preserve"> PURCHASED GAS</t>
  </si>
  <si>
    <t>PUGET SOUND ENERGY</t>
  </si>
  <si>
    <t>GENERAL RATE FILING-GAS</t>
  </si>
  <si>
    <t>GAS REVENUE REQUIREMENT ESTIMATE</t>
  </si>
  <si>
    <t>Tax Rate ---&gt;</t>
  </si>
  <si>
    <t>Rate of Return ---&gt;</t>
  </si>
  <si>
    <t>Gas Conversion Factor ---&gt;</t>
  </si>
  <si>
    <t>Expense</t>
  </si>
  <si>
    <t>Rate Base</t>
  </si>
  <si>
    <t>Revenue Requirement</t>
  </si>
  <si>
    <t>ORIGINAL REQUEST</t>
  </si>
  <si>
    <t>REMOVE REAL TIME PEM</t>
  </si>
  <si>
    <t>DECREASE IN COST OF CAPITAL (from 10.47% to 8.94%)</t>
  </si>
  <si>
    <t>PER SETTLEMENT STIPULATION</t>
  </si>
  <si>
    <t>PEM COST ALLOCATION SHIFT</t>
  </si>
  <si>
    <t xml:space="preserve">FOUR FACTOR SHIFT </t>
  </si>
  <si>
    <t>ADJUSTED CAP - PUBLISHED IN SETTLEMENT DOCUMENTS</t>
  </si>
  <si>
    <t>EFFECT OF USING ELECTRIC CONVERSION FACTOR AND NEW RATE OF RETURN FOR PEM AND FOUR FACTOR SHIFTS ABOVE</t>
  </si>
  <si>
    <t>EFFECT OF CHANGE IN RATE BASE (DUE TO 4 FACTOR SHIFT) ON TAX BENEFIT OF PRO FORMA INTEREST</t>
  </si>
  <si>
    <t xml:space="preserve">  TOTAL - ADJUSTED MODEL</t>
  </si>
  <si>
    <t>ADDITIONAL ADJUSTMENTS:</t>
  </si>
  <si>
    <t>DECREASE IN COST OF CAPITAL (from 8.94% to 8.76%)</t>
  </si>
  <si>
    <t>REVENUE (including effect of change in conversion factor on revenue)</t>
  </si>
  <si>
    <t>EFFECT OF CHANGE IN CONVERSION FACTOR (other than revenue)</t>
  </si>
  <si>
    <t>ADD BACK REAL TIME PEM COSTS WERE ELECTRIC ONLY</t>
  </si>
  <si>
    <t>SFAS 133</t>
  </si>
  <si>
    <t>INCENTIVE/MERIT PAY &amp; PAYROLL TAX</t>
  </si>
  <si>
    <t>SERP</t>
  </si>
  <si>
    <t>REMAINDER OF PEM TO RIDER</t>
  </si>
  <si>
    <t>ADS BASIC SERVICES</t>
  </si>
  <si>
    <t>METERING NETWORK SERVICES</t>
  </si>
  <si>
    <t>METER READING COSTS</t>
  </si>
  <si>
    <t>STAFF'S GOVERNANCE ADJ.</t>
  </si>
  <si>
    <t>PROPERTY TAX</t>
  </si>
  <si>
    <t>WAGE INCREASE</t>
  </si>
  <si>
    <t>EMPLOYEE INSURANCE</t>
  </si>
  <si>
    <t>INVESTMENT PLAN</t>
  </si>
  <si>
    <t>RATE CASE EXPENSES</t>
  </si>
  <si>
    <t>PROPERTY &amp; LIABILITY INSURANCE</t>
  </si>
  <si>
    <t xml:space="preserve">NCR REVENUE </t>
  </si>
  <si>
    <t xml:space="preserve">   RESULTS OF OPERATIONS-GAS</t>
  </si>
  <si>
    <t>FOR THE TWELVE MONTHS ENDED JUNE 30, 2001</t>
  </si>
  <si>
    <t>OTHER OPERATING EXPENSES</t>
  </si>
  <si>
    <t xml:space="preserve">     NET OPERATING INCOME</t>
  </si>
  <si>
    <t>MISCELLANEOUS A&amp;G REDUCTION</t>
  </si>
  <si>
    <t>ADJUSTMENTS</t>
  </si>
  <si>
    <t xml:space="preserve">
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</si>
</sst>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71" formatCode="0.00000%"/>
    <numFmt numFmtId="176" formatCode="0.0000000"/>
    <numFmt numFmtId="184" formatCode="#,##0;\(#,##0\)"/>
    <numFmt numFmtId="198" formatCode="_(* #,##0_);_(* \(#,##0\);_(* &quot;-&quot;??_);_(@_)"/>
    <numFmt numFmtId="199" formatCode="_(&quot;$&quot;* #,##0_);_(&quot;$&quot;* \(#,##0\);_(&quot;$&quot;* &quot;-&quot;??_);_(@_)"/>
    <numFmt numFmtId="204" formatCode="_(* #,##0_);[Red]_(* \(#,##0\);_(* &quot;-&quot;_);_(@_)"/>
    <numFmt numFmtId="228" formatCode="m/d/yy\ h:mm\ AM/PM"/>
    <numFmt numFmtId="258" formatCode="_(&quot;$&quot;* #,##0.0000_);_(&quot;$&quot;* \(#,##0.0000\);_(&quot;$&quot;* &quot;-&quot;??_);_(@_)"/>
  </numFmts>
  <fonts count="15">
    <font>
      <sz val="8"/>
      <name val="Helv"/>
      <family val="0"/>
    </font>
    <font>
      <sz val="8"/>
      <name val="Roman 17cpi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1"/>
      <name val="univers (E1)"/>
      <family val="0"/>
    </font>
    <font>
      <sz val="10"/>
      <name val="MS Sans Serif"/>
      <family val="0"/>
    </font>
    <font>
      <sz val="10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0"/>
      <name val="Arial"/>
      <family val="0"/>
    </font>
    <font>
      <sz val="10"/>
      <color indexed="8"/>
      <name val="Times New Roman"/>
      <family val="1"/>
    </font>
    <font>
      <b/>
      <sz val="8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u val="doubleAccounting"/>
      <sz val="10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38" fontId="11" fillId="0" borderId="0">
      <alignment/>
      <protection/>
    </xf>
    <xf numFmtId="40" fontId="11" fillId="0" borderId="0">
      <alignment/>
      <protection/>
    </xf>
    <xf numFmtId="9" fontId="4" fillId="0" borderId="0" applyFont="0" applyFill="0" applyBorder="0" applyAlignment="0" applyProtection="0"/>
    <xf numFmtId="38" fontId="12" fillId="0" borderId="1">
      <alignment/>
      <protection/>
    </xf>
    <xf numFmtId="38" fontId="11" fillId="0" borderId="2">
      <alignment/>
      <protection/>
    </xf>
  </cellStyleXfs>
  <cellXfs count="106">
    <xf numFmtId="0" fontId="0" fillId="0" borderId="0" xfId="0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184" fontId="6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10" fontId="6" fillId="0" borderId="0" xfId="0" applyNumberFormat="1" applyFont="1" applyAlignment="1">
      <alignment/>
    </xf>
    <xf numFmtId="0" fontId="6" fillId="0" borderId="3" xfId="0" applyFont="1" applyBorder="1" applyAlignment="1">
      <alignment/>
    </xf>
    <xf numFmtId="0" fontId="7" fillId="0" borderId="3" xfId="0" applyFont="1" applyBorder="1" applyAlignment="1">
      <alignment horizontal="center"/>
    </xf>
    <xf numFmtId="9" fontId="6" fillId="0" borderId="0" xfId="0" applyNumberFormat="1" applyFont="1" applyAlignment="1">
      <alignment/>
    </xf>
    <xf numFmtId="3" fontId="6" fillId="0" borderId="0" xfId="15" applyNumberFormat="1" applyFont="1" applyAlignment="1">
      <alignment/>
    </xf>
    <xf numFmtId="171" fontId="6" fillId="0" borderId="0" xfId="0" applyNumberFormat="1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 horizontal="centerContinuous"/>
    </xf>
    <xf numFmtId="41" fontId="6" fillId="0" borderId="0" xfId="0" applyNumberFormat="1" applyFont="1" applyAlignment="1">
      <alignment/>
    </xf>
    <xf numFmtId="37" fontId="6" fillId="0" borderId="0" xfId="15" applyNumberFormat="1" applyFont="1" applyAlignment="1">
      <alignment/>
    </xf>
    <xf numFmtId="0" fontId="7" fillId="0" borderId="0" xfId="0" applyFont="1" applyAlignment="1" applyProtection="1">
      <alignment horizontal="centerContinuous"/>
      <protection locked="0"/>
    </xf>
    <xf numFmtId="0" fontId="7" fillId="0" borderId="0" xfId="0" applyFont="1" applyBorder="1" applyAlignment="1">
      <alignment horizontal="center"/>
    </xf>
    <xf numFmtId="0" fontId="6" fillId="0" borderId="0" xfId="0" applyFont="1" applyAlignment="1">
      <alignment vertical="center"/>
    </xf>
    <xf numFmtId="42" fontId="6" fillId="0" borderId="0" xfId="16" applyNumberFormat="1" applyFont="1" applyBorder="1" applyAlignment="1">
      <alignment/>
    </xf>
    <xf numFmtId="0" fontId="6" fillId="0" borderId="0" xfId="0" applyFont="1" applyFill="1" applyAlignment="1">
      <alignment/>
    </xf>
    <xf numFmtId="42" fontId="6" fillId="0" borderId="0" xfId="16" applyNumberFormat="1" applyFont="1" applyAlignment="1">
      <alignment/>
    </xf>
    <xf numFmtId="42" fontId="6" fillId="0" borderId="0" xfId="16" applyNumberFormat="1" applyFont="1" applyAlignment="1" applyProtection="1">
      <alignment/>
      <protection locked="0"/>
    </xf>
    <xf numFmtId="42" fontId="6" fillId="0" borderId="0" xfId="16" applyNumberFormat="1" applyFont="1" applyBorder="1" applyAlignment="1" applyProtection="1">
      <alignment/>
      <protection locked="0"/>
    </xf>
    <xf numFmtId="41" fontId="6" fillId="0" borderId="3" xfId="15" applyNumberFormat="1" applyFont="1" applyBorder="1" applyAlignment="1">
      <alignment/>
    </xf>
    <xf numFmtId="41" fontId="6" fillId="0" borderId="0" xfId="15" applyNumberFormat="1" applyFont="1" applyAlignment="1">
      <alignment/>
    </xf>
    <xf numFmtId="41" fontId="6" fillId="0" borderId="0" xfId="0" applyNumberFormat="1" applyFont="1" applyBorder="1" applyAlignment="1">
      <alignment horizontal="right"/>
    </xf>
    <xf numFmtId="41" fontId="6" fillId="0" borderId="3" xfId="0" applyNumberFormat="1" applyFont="1" applyBorder="1" applyAlignment="1">
      <alignment/>
    </xf>
    <xf numFmtId="42" fontId="6" fillId="0" borderId="2" xfId="16" applyNumberFormat="1" applyFont="1" applyBorder="1" applyAlignment="1">
      <alignment/>
    </xf>
    <xf numFmtId="42" fontId="6" fillId="0" borderId="0" xfId="0" applyNumberFormat="1" applyFont="1" applyAlignment="1">
      <alignment/>
    </xf>
    <xf numFmtId="42" fontId="6" fillId="0" borderId="0" xfId="0" applyNumberFormat="1" applyFont="1" applyAlignment="1">
      <alignment horizontal="left"/>
    </xf>
    <xf numFmtId="41" fontId="6" fillId="0" borderId="0" xfId="0" applyNumberFormat="1" applyFont="1" applyAlignment="1">
      <alignment horizontal="right"/>
    </xf>
    <xf numFmtId="42" fontId="6" fillId="0" borderId="0" xfId="16" applyNumberFormat="1" applyFont="1" applyAlignment="1">
      <alignment horizontal="right"/>
    </xf>
    <xf numFmtId="42" fontId="10" fillId="0" borderId="0" xfId="16" applyNumberFormat="1" applyFont="1" applyFill="1" applyAlignment="1" applyProtection="1">
      <alignment/>
      <protection locked="0"/>
    </xf>
    <xf numFmtId="42" fontId="10" fillId="0" borderId="0" xfId="16" applyNumberFormat="1" applyFont="1" applyFill="1" applyAlignment="1" applyProtection="1">
      <alignment/>
      <protection/>
    </xf>
    <xf numFmtId="41" fontId="10" fillId="0" borderId="0" xfId="0" applyNumberFormat="1" applyFont="1" applyFill="1" applyAlignment="1" applyProtection="1">
      <alignment/>
      <protection locked="0"/>
    </xf>
    <xf numFmtId="41" fontId="10" fillId="0" borderId="0" xfId="0" applyNumberFormat="1" applyFont="1" applyFill="1" applyAlignment="1" applyProtection="1">
      <alignment/>
      <protection/>
    </xf>
    <xf numFmtId="41" fontId="10" fillId="0" borderId="0" xfId="0" applyNumberFormat="1" applyFont="1" applyFill="1" applyAlignment="1" applyProtection="1">
      <alignment horizontal="left"/>
      <protection locked="0"/>
    </xf>
    <xf numFmtId="41" fontId="10" fillId="0" borderId="0" xfId="0" applyNumberFormat="1" applyFont="1" applyFill="1" applyAlignment="1" applyProtection="1">
      <alignment horizontal="left"/>
      <protection/>
    </xf>
    <xf numFmtId="41" fontId="10" fillId="0" borderId="3" xfId="0" applyNumberFormat="1" applyFont="1" applyFill="1" applyBorder="1" applyAlignment="1" applyProtection="1">
      <alignment/>
      <protection locked="0"/>
    </xf>
    <xf numFmtId="42" fontId="10" fillId="0" borderId="4" xfId="16" applyNumberFormat="1" applyFont="1" applyFill="1" applyBorder="1" applyAlignment="1" applyProtection="1">
      <alignment/>
      <protection/>
    </xf>
    <xf numFmtId="204" fontId="10" fillId="0" borderId="0" xfId="0" applyNumberFormat="1" applyFont="1" applyFill="1" applyAlignment="1" applyProtection="1">
      <alignment horizontal="left"/>
      <protection/>
    </xf>
    <xf numFmtId="10" fontId="10" fillId="0" borderId="0" xfId="0" applyNumberFormat="1" applyFont="1" applyFill="1" applyAlignment="1" applyProtection="1">
      <alignment/>
      <protection/>
    </xf>
    <xf numFmtId="37" fontId="6" fillId="0" borderId="3" xfId="15" applyNumberFormat="1" applyFont="1" applyBorder="1" applyAlignment="1">
      <alignment/>
    </xf>
    <xf numFmtId="42" fontId="6" fillId="0" borderId="0" xfId="16" applyNumberFormat="1" applyFont="1" applyFill="1" applyAlignment="1" applyProtection="1">
      <alignment/>
      <protection locked="0"/>
    </xf>
    <xf numFmtId="0" fontId="7" fillId="0" borderId="0" xfId="0" applyFont="1" applyFill="1" applyAlignment="1">
      <alignment horizontal="center"/>
    </xf>
    <xf numFmtId="0" fontId="7" fillId="0" borderId="3" xfId="0" applyFont="1" applyFill="1" applyBorder="1" applyAlignment="1">
      <alignment horizontal="center"/>
    </xf>
    <xf numFmtId="184" fontId="6" fillId="0" borderId="0" xfId="0" applyNumberFormat="1" applyFont="1" applyFill="1" applyAlignment="1">
      <alignment/>
    </xf>
    <xf numFmtId="42" fontId="6" fillId="0" borderId="0" xfId="0" applyNumberFormat="1" applyFont="1" applyFill="1" applyAlignment="1">
      <alignment/>
    </xf>
    <xf numFmtId="42" fontId="6" fillId="0" borderId="0" xfId="0" applyNumberFormat="1" applyFont="1" applyFill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41" fontId="10" fillId="0" borderId="0" xfId="0" applyNumberFormat="1" applyFont="1" applyFill="1" applyBorder="1" applyAlignment="1" applyProtection="1">
      <alignment/>
      <protection/>
    </xf>
    <xf numFmtId="42" fontId="10" fillId="0" borderId="0" xfId="16" applyNumberFormat="1" applyFont="1" applyFill="1" applyBorder="1" applyAlignment="1" applyProtection="1">
      <alignment/>
      <protection/>
    </xf>
    <xf numFmtId="171" fontId="6" fillId="0" borderId="0" xfId="0" applyNumberFormat="1" applyFont="1" applyBorder="1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184" fontId="6" fillId="0" borderId="0" xfId="0" applyNumberFormat="1" applyFont="1" applyAlignment="1">
      <alignment vertical="top"/>
    </xf>
    <xf numFmtId="184" fontId="6" fillId="0" borderId="0" xfId="0" applyNumberFormat="1" applyFont="1" applyFill="1" applyAlignment="1">
      <alignment vertical="top"/>
    </xf>
    <xf numFmtId="0" fontId="7" fillId="0" borderId="0" xfId="0" applyFont="1" applyAlignment="1" quotePrefix="1">
      <alignment horizontal="left"/>
    </xf>
    <xf numFmtId="5" fontId="6" fillId="0" borderId="0" xfId="0" applyNumberFormat="1" applyFont="1" applyAlignment="1">
      <alignment/>
    </xf>
    <xf numFmtId="258" fontId="6" fillId="0" borderId="0" xfId="0" applyNumberFormat="1" applyFont="1" applyAlignment="1">
      <alignment/>
    </xf>
    <xf numFmtId="42" fontId="6" fillId="0" borderId="2" xfId="16" applyNumberFormat="1" applyFont="1" applyFill="1" applyBorder="1" applyAlignment="1" applyProtection="1">
      <alignment/>
      <protection locked="0"/>
    </xf>
    <xf numFmtId="42" fontId="6" fillId="0" borderId="2" xfId="16" applyNumberFormat="1" applyFont="1" applyFill="1" applyBorder="1" applyAlignment="1">
      <alignment/>
    </xf>
    <xf numFmtId="41" fontId="6" fillId="0" borderId="0" xfId="16" applyNumberFormat="1" applyFont="1" applyAlignment="1">
      <alignment/>
    </xf>
    <xf numFmtId="10" fontId="6" fillId="0" borderId="0" xfId="0" applyNumberFormat="1" applyFont="1" applyFill="1" applyAlignment="1">
      <alignment/>
    </xf>
    <xf numFmtId="42" fontId="6" fillId="0" borderId="0" xfId="16" applyNumberFormat="1" applyFont="1" applyFill="1" applyAlignment="1">
      <alignment horizontal="right"/>
    </xf>
    <xf numFmtId="41" fontId="6" fillId="0" borderId="0" xfId="0" applyNumberFormat="1" applyFont="1" applyFill="1" applyAlignment="1">
      <alignment horizontal="right"/>
    </xf>
    <xf numFmtId="41" fontId="6" fillId="0" borderId="3" xfId="0" applyNumberFormat="1" applyFont="1" applyFill="1" applyBorder="1" applyAlignment="1">
      <alignment horizontal="right"/>
    </xf>
    <xf numFmtId="41" fontId="6" fillId="0" borderId="0" xfId="16" applyNumberFormat="1" applyFont="1" applyFill="1" applyAlignment="1">
      <alignment horizontal="right"/>
    </xf>
    <xf numFmtId="258" fontId="6" fillId="0" borderId="0" xfId="0" applyNumberFormat="1" applyFont="1" applyFill="1" applyAlignment="1">
      <alignment/>
    </xf>
    <xf numFmtId="0" fontId="13" fillId="0" borderId="0" xfId="0" applyFont="1" applyAlignment="1">
      <alignment/>
    </xf>
    <xf numFmtId="228" fontId="13" fillId="0" borderId="0" xfId="0" applyNumberFormat="1" applyFont="1" applyAlignment="1">
      <alignment/>
    </xf>
    <xf numFmtId="176" fontId="6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0" fontId="7" fillId="0" borderId="0" xfId="0" applyFont="1" applyFill="1" applyAlignment="1">
      <alignment/>
    </xf>
    <xf numFmtId="0" fontId="8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198" fontId="6" fillId="0" borderId="0" xfId="15" applyNumberFormat="1" applyFont="1" applyFill="1" applyAlignment="1">
      <alignment/>
    </xf>
    <xf numFmtId="198" fontId="0" fillId="0" borderId="0" xfId="15" applyNumberFormat="1" applyFont="1" applyAlignment="1">
      <alignment/>
    </xf>
    <xf numFmtId="198" fontId="6" fillId="0" borderId="3" xfId="15" applyNumberFormat="1" applyFont="1" applyFill="1" applyBorder="1" applyAlignment="1">
      <alignment/>
    </xf>
    <xf numFmtId="198" fontId="6" fillId="0" borderId="0" xfId="15" applyNumberFormat="1" applyFont="1" applyFill="1" applyBorder="1" applyAlignment="1">
      <alignment/>
    </xf>
    <xf numFmtId="198" fontId="6" fillId="0" borderId="0" xfId="15" applyNumberFormat="1" applyFont="1" applyAlignment="1">
      <alignment/>
    </xf>
    <xf numFmtId="0" fontId="6" fillId="0" borderId="0" xfId="0" applyFont="1" applyFill="1" applyAlignment="1" quotePrefix="1">
      <alignment horizontal="left"/>
    </xf>
    <xf numFmtId="198" fontId="6" fillId="0" borderId="2" xfId="15" applyNumberFormat="1" applyFont="1" applyFill="1" applyBorder="1" applyAlignment="1">
      <alignment/>
    </xf>
    <xf numFmtId="199" fontId="6" fillId="0" borderId="0" xfId="16" applyNumberFormat="1" applyFont="1" applyFill="1" applyAlignment="1">
      <alignment/>
    </xf>
    <xf numFmtId="198" fontId="6" fillId="0" borderId="0" xfId="15" applyNumberFormat="1" applyFont="1" applyBorder="1" applyAlignment="1">
      <alignment/>
    </xf>
    <xf numFmtId="198" fontId="6" fillId="0" borderId="3" xfId="15" applyNumberFormat="1" applyFont="1" applyBorder="1" applyAlignment="1">
      <alignment/>
    </xf>
    <xf numFmtId="0" fontId="6" fillId="0" borderId="0" xfId="0" applyFont="1" applyAlignment="1" quotePrefix="1">
      <alignment horizontal="left"/>
    </xf>
    <xf numFmtId="199" fontId="14" fillId="0" borderId="0" xfId="16" applyNumberFormat="1" applyFont="1" applyBorder="1" applyAlignment="1">
      <alignment/>
    </xf>
    <xf numFmtId="0" fontId="7" fillId="0" borderId="0" xfId="0" applyFont="1" applyFill="1" applyAlignment="1">
      <alignment horizontal="left"/>
    </xf>
    <xf numFmtId="0" fontId="8" fillId="0" borderId="0" xfId="0" applyNumberFormat="1" applyFont="1" applyBorder="1" applyAlignment="1">
      <alignment horizontal="left" wrapText="1"/>
    </xf>
    <xf numFmtId="0" fontId="6" fillId="0" borderId="0" xfId="0" applyNumberFormat="1" applyFont="1" applyAlignment="1">
      <alignment horizontal="left" wrapText="1"/>
    </xf>
    <xf numFmtId="0" fontId="6" fillId="0" borderId="0" xfId="0" applyNumberFormat="1" applyFont="1" applyAlignment="1">
      <alignment wrapText="1"/>
    </xf>
    <xf numFmtId="0" fontId="6" fillId="0" borderId="0" xfId="0" applyNumberFormat="1" applyFont="1" applyBorder="1" applyAlignment="1">
      <alignment horizontal="left" wrapText="1"/>
    </xf>
    <xf numFmtId="0" fontId="6" fillId="0" borderId="0" xfId="0" applyNumberFormat="1" applyFont="1" applyFill="1" applyAlignment="1">
      <alignment horizontal="left" wrapText="1"/>
    </xf>
    <xf numFmtId="0" fontId="6" fillId="0" borderId="0" xfId="0" applyNumberFormat="1" applyFont="1" applyAlignment="1">
      <alignment horizontal="left" vertical="top" wrapText="1"/>
    </xf>
    <xf numFmtId="0" fontId="6" fillId="0" borderId="0" xfId="0" applyNumberFormat="1" applyFont="1" applyAlignment="1">
      <alignment horizontal="left" vertical="center" wrapText="1"/>
    </xf>
    <xf numFmtId="0" fontId="10" fillId="0" borderId="0" xfId="0" applyNumberFormat="1" applyFont="1" applyAlignment="1" applyProtection="1">
      <alignment horizontal="left" wrapText="1"/>
      <protection/>
    </xf>
    <xf numFmtId="3" fontId="6" fillId="0" borderId="0" xfId="15" applyNumberFormat="1" applyFont="1" applyAlignment="1">
      <alignment wrapText="1"/>
    </xf>
    <xf numFmtId="0" fontId="6" fillId="0" borderId="0" xfId="0" applyFont="1" applyFill="1" applyBorder="1" applyAlignment="1">
      <alignment horizontal="center"/>
    </xf>
    <xf numFmtId="0" fontId="6" fillId="0" borderId="0" xfId="0" applyFont="1" applyAlignment="1">
      <alignment wrapText="1"/>
    </xf>
    <xf numFmtId="0" fontId="0" fillId="0" borderId="0" xfId="0" applyAlignment="1">
      <alignment wrapText="1"/>
    </xf>
    <xf numFmtId="0" fontId="7" fillId="0" borderId="0" xfId="0" applyFont="1" applyAlignment="1" applyProtection="1">
      <alignment horizontal="center"/>
      <protection locked="0"/>
    </xf>
  </cellXfs>
  <cellStyles count="8">
    <cellStyle name="Normal" xfId="0"/>
    <cellStyle name="Comma" xfId="15"/>
    <cellStyle name="Currency" xfId="16"/>
    <cellStyle name="Heading1" xfId="17"/>
    <cellStyle name="Heading2" xfId="18"/>
    <cellStyle name="Percent" xfId="19"/>
    <cellStyle name="StmtTtl1" xfId="20"/>
    <cellStyle name="StmtTtl2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0</xdr:rowOff>
    </xdr:from>
    <xdr:to>
      <xdr:col>0</xdr:col>
      <xdr:colOff>0</xdr:colOff>
      <xdr:row>3</xdr:row>
      <xdr:rowOff>0</xdr:rowOff>
    </xdr:to>
    <xdr:sp>
      <xdr:nvSpPr>
        <xdr:cNvPr id="1" name="Rectangle 1"/>
        <xdr:cNvSpPr>
          <a:spLocks/>
        </xdr:cNvSpPr>
      </xdr:nvSpPr>
      <xdr:spPr>
        <a:xfrm>
          <a:off x="0" y="323850"/>
          <a:ext cx="0" cy="1619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  <xdr:twoCellAnchor>
    <xdr:from>
      <xdr:col>0</xdr:col>
      <xdr:colOff>0</xdr:colOff>
      <xdr:row>2</xdr:row>
      <xdr:rowOff>38100</xdr:rowOff>
    </xdr:from>
    <xdr:to>
      <xdr:col>0</xdr:col>
      <xdr:colOff>0</xdr:colOff>
      <xdr:row>3</xdr:row>
      <xdr:rowOff>19050</xdr:rowOff>
    </xdr:to>
    <xdr:sp>
      <xdr:nvSpPr>
        <xdr:cNvPr id="2" name="Rectangle 2"/>
        <xdr:cNvSpPr>
          <a:spLocks/>
        </xdr:cNvSpPr>
      </xdr:nvSpPr>
      <xdr:spPr>
        <a:xfrm>
          <a:off x="0" y="361950"/>
          <a:ext cx="0" cy="1428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"/>
              <a:ea typeface="Helv"/>
              <a:cs typeface="Helv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Jun_30_01\Proforma%20Adj_not%20use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WUTC\Puget%20Sound%20Energy\Semi%20Annual%20Report\Jun_30_01\WC%20060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3">
          <cell r="AJ3" t="str">
            <v>PAGE 2.16</v>
          </cell>
        </row>
        <row r="4">
          <cell r="AF4" t="str">
            <v>PUGET SOUND ENERGY-ELECTRIC ONLY</v>
          </cell>
        </row>
        <row r="5">
          <cell r="AF5" t="str">
            <v>MERGER COST RESTATEMENT</v>
          </cell>
        </row>
        <row r="6">
          <cell r="AF6" t="str">
            <v>FOR THE TWELVE MONTHS ENDED JUNE 30, 2001</v>
          </cell>
        </row>
        <row r="7">
          <cell r="AF7" t="str">
            <v>GENERAL RATE INCREASE</v>
          </cell>
        </row>
        <row r="9">
          <cell r="AF9" t="str">
            <v>LINE</v>
          </cell>
        </row>
        <row r="10">
          <cell r="AF10" t="str">
            <v>NO.</v>
          </cell>
          <cell r="AG10" t="str">
            <v>DESCRIPTION</v>
          </cell>
          <cell r="AH10" t="str">
            <v>ACTUAL</v>
          </cell>
          <cell r="AI10" t="str">
            <v>RESTATED</v>
          </cell>
          <cell r="AJ10" t="str">
            <v>ADJUSTMENT</v>
          </cell>
        </row>
        <row r="12">
          <cell r="AF12">
            <v>1</v>
          </cell>
          <cell r="AG12" t="str">
            <v>OPERATING EXPENSES</v>
          </cell>
        </row>
        <row r="13">
          <cell r="AF13">
            <v>2</v>
          </cell>
          <cell r="AG13" t="str">
            <v>MERGER COSTS AMORTIZED</v>
          </cell>
          <cell r="AH13">
            <v>0</v>
          </cell>
          <cell r="AI13">
            <v>8524719.85</v>
          </cell>
          <cell r="AJ13">
            <v>8524719.85</v>
          </cell>
        </row>
        <row r="14">
          <cell r="AF14">
            <v>3</v>
          </cell>
        </row>
        <row r="15">
          <cell r="AF15">
            <v>4</v>
          </cell>
        </row>
        <row r="16">
          <cell r="AF16">
            <v>5</v>
          </cell>
        </row>
        <row r="17">
          <cell r="AF17">
            <v>6</v>
          </cell>
        </row>
        <row r="18">
          <cell r="AF18">
            <v>7</v>
          </cell>
          <cell r="AG18" t="str">
            <v>SUBTOTAL MERGER COSTS EXPENSED</v>
          </cell>
          <cell r="AH18">
            <v>0</v>
          </cell>
          <cell r="AI18">
            <v>8524719.85</v>
          </cell>
          <cell r="AJ18">
            <v>8524719.85</v>
          </cell>
        </row>
        <row r="19">
          <cell r="AF19">
            <v>8</v>
          </cell>
        </row>
        <row r="20">
          <cell r="AF20">
            <v>9</v>
          </cell>
        </row>
        <row r="21">
          <cell r="AF21">
            <v>10</v>
          </cell>
        </row>
        <row r="22">
          <cell r="AF22">
            <v>11</v>
          </cell>
        </row>
        <row r="23">
          <cell r="AF23">
            <v>12</v>
          </cell>
        </row>
        <row r="24">
          <cell r="AF24">
            <v>13</v>
          </cell>
          <cell r="AG24" t="str">
            <v>INCREASE(DECREASE) INCOME</v>
          </cell>
          <cell r="AJ24">
            <v>-8524719.85</v>
          </cell>
        </row>
        <row r="25">
          <cell r="AF25">
            <v>14</v>
          </cell>
          <cell r="AG25" t="str">
            <v>INCREASE(DECREASE) FIT@</v>
          </cell>
          <cell r="AH25">
            <v>0.35</v>
          </cell>
          <cell r="AJ25">
            <v>-2983651.9475</v>
          </cell>
        </row>
        <row r="26">
          <cell r="AF26">
            <v>15</v>
          </cell>
        </row>
        <row r="27">
          <cell r="AF27">
            <v>16</v>
          </cell>
          <cell r="AG27" t="str">
            <v>INCREASE (DECREASE) NOI</v>
          </cell>
          <cell r="AJ27">
            <v>-5541067.9025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Extract"/>
      <sheetName val="enco"/>
      <sheetName val="Electric WC"/>
      <sheetName val="Gas WC"/>
      <sheetName val="Combined WC"/>
      <sheetName val="BS"/>
      <sheetName val="Electric Rate Base"/>
      <sheetName val="Gas Rate Base"/>
      <sheetName val="JulAug00"/>
      <sheetName val="SepOct00"/>
      <sheetName val="NovDec00"/>
      <sheetName val="JanFeb01"/>
      <sheetName val="MarApr01"/>
      <sheetName val="MayJun01"/>
      <sheetName val="WC comparison"/>
      <sheetName val="Extract Review"/>
      <sheetName val="Procedures"/>
    </sheetNames>
    <sheetDataSet>
      <sheetData sheetId="3">
        <row r="87">
          <cell r="C87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="75" zoomScaleNormal="75" workbookViewId="0" topLeftCell="A1">
      <selection activeCell="J46" sqref="J46"/>
    </sheetView>
  </sheetViews>
  <sheetFormatPr defaultColWidth="9.33203125" defaultRowHeight="10.5"/>
  <cols>
    <col min="1" max="1" width="3.66015625" style="0" customWidth="1"/>
    <col min="2" max="4" width="4.5" style="0" customWidth="1"/>
    <col min="5" max="5" width="4.66015625" style="0" customWidth="1"/>
    <col min="6" max="6" width="59.83203125" style="0" customWidth="1"/>
    <col min="7" max="7" width="18.33203125" style="0" customWidth="1"/>
    <col min="8" max="8" width="22.33203125" style="0" customWidth="1"/>
    <col min="9" max="9" width="21.16015625" style="0" customWidth="1"/>
  </cols>
  <sheetData>
    <row r="1" spans="1:6" ht="18" customHeight="1">
      <c r="A1" s="73" t="s">
        <v>48</v>
      </c>
      <c r="B1" s="73"/>
      <c r="C1" s="73"/>
      <c r="D1" s="73"/>
      <c r="E1" s="73"/>
      <c r="F1" s="73"/>
    </row>
    <row r="2" spans="1:6" ht="18" customHeight="1">
      <c r="A2" s="73" t="s">
        <v>49</v>
      </c>
      <c r="B2" s="73"/>
      <c r="C2" s="73"/>
      <c r="D2" s="73"/>
      <c r="E2" s="73"/>
      <c r="F2" s="73"/>
    </row>
    <row r="3" spans="1:9" ht="18" customHeight="1">
      <c r="A3" s="74" t="s">
        <v>50</v>
      </c>
      <c r="B3" s="74"/>
      <c r="C3" s="74"/>
      <c r="D3" s="74"/>
      <c r="E3" s="74"/>
      <c r="F3" s="73"/>
      <c r="G3" s="14"/>
      <c r="H3" s="2"/>
      <c r="I3" s="75"/>
    </row>
    <row r="4" spans="7:9" ht="18" customHeight="1">
      <c r="G4" s="1"/>
      <c r="H4" s="76" t="s">
        <v>51</v>
      </c>
      <c r="I4" s="11">
        <v>0.35</v>
      </c>
    </row>
    <row r="5" spans="7:9" ht="18" customHeight="1">
      <c r="G5" s="14"/>
      <c r="H5" s="76" t="s">
        <v>52</v>
      </c>
      <c r="I5" s="8">
        <v>0.0876</v>
      </c>
    </row>
    <row r="6" spans="7:9" ht="18" customHeight="1">
      <c r="G6" s="14"/>
      <c r="H6" s="76" t="s">
        <v>53</v>
      </c>
      <c r="I6" s="75">
        <v>0.5982891</v>
      </c>
    </row>
    <row r="7" spans="7:9" ht="18" customHeight="1">
      <c r="G7" s="1"/>
      <c r="H7" s="1"/>
      <c r="I7" s="77"/>
    </row>
    <row r="8" spans="7:9" ht="18" customHeight="1">
      <c r="G8" s="78" t="s">
        <v>54</v>
      </c>
      <c r="H8" s="78" t="s">
        <v>55</v>
      </c>
      <c r="I8" s="79" t="s">
        <v>56</v>
      </c>
    </row>
    <row r="9" spans="1:9" ht="18" customHeight="1">
      <c r="A9" s="1" t="s">
        <v>57</v>
      </c>
      <c r="B9" s="1"/>
      <c r="C9" s="1"/>
      <c r="D9" s="1"/>
      <c r="E9" s="1"/>
      <c r="F9" s="1"/>
      <c r="G9" s="1"/>
      <c r="H9" s="1"/>
      <c r="I9" s="80">
        <v>89188160</v>
      </c>
    </row>
    <row r="10" spans="1:9" ht="18" customHeight="1">
      <c r="A10" s="1"/>
      <c r="B10" s="1"/>
      <c r="C10" s="1"/>
      <c r="D10" s="1"/>
      <c r="E10" s="1"/>
      <c r="F10" s="1"/>
      <c r="G10" s="1"/>
      <c r="H10" s="1"/>
      <c r="I10" s="80"/>
    </row>
    <row r="11" spans="1:9" ht="18" customHeight="1">
      <c r="A11" s="1"/>
      <c r="B11" s="1" t="s">
        <v>58</v>
      </c>
      <c r="C11" s="1"/>
      <c r="D11" s="1"/>
      <c r="E11" s="1"/>
      <c r="F11" s="1"/>
      <c r="G11" s="81" t="s">
        <v>19</v>
      </c>
      <c r="H11" s="1"/>
      <c r="I11" s="80">
        <v>-5602998</v>
      </c>
    </row>
    <row r="12" spans="1:9" ht="18" customHeight="1">
      <c r="A12" s="1"/>
      <c r="B12" s="6" t="s">
        <v>59</v>
      </c>
      <c r="C12" s="1"/>
      <c r="D12" s="1"/>
      <c r="E12" s="1"/>
      <c r="F12" s="1"/>
      <c r="H12" s="1"/>
      <c r="I12" s="82">
        <v>-27338857</v>
      </c>
    </row>
    <row r="13" spans="1:9" ht="18" customHeight="1">
      <c r="A13" s="6"/>
      <c r="B13" s="1"/>
      <c r="C13" s="6" t="s">
        <v>60</v>
      </c>
      <c r="D13" s="6"/>
      <c r="E13" s="6"/>
      <c r="F13" s="1"/>
      <c r="G13" s="31" t="s">
        <v>19</v>
      </c>
      <c r="H13" s="31" t="s">
        <v>19</v>
      </c>
      <c r="I13" s="80">
        <v>56246305</v>
      </c>
    </row>
    <row r="14" spans="1:9" ht="18" customHeight="1">
      <c r="A14" s="6"/>
      <c r="B14" s="1"/>
      <c r="C14" s="6"/>
      <c r="D14" s="6"/>
      <c r="E14" s="6"/>
      <c r="F14" s="1"/>
      <c r="G14" s="31"/>
      <c r="H14" s="31"/>
      <c r="I14" s="80"/>
    </row>
    <row r="15" spans="1:9" ht="18" customHeight="1">
      <c r="A15" s="6"/>
      <c r="B15" s="1"/>
      <c r="C15" s="6"/>
      <c r="D15" s="6" t="s">
        <v>61</v>
      </c>
      <c r="E15" s="6"/>
      <c r="F15" s="1"/>
      <c r="G15" s="31"/>
      <c r="H15" s="31"/>
      <c r="I15" s="80">
        <v>-5497352</v>
      </c>
    </row>
    <row r="16" spans="1:9" ht="18" customHeight="1">
      <c r="A16" s="6"/>
      <c r="B16" s="1"/>
      <c r="C16" s="6"/>
      <c r="D16" s="6" t="s">
        <v>62</v>
      </c>
      <c r="E16" s="6"/>
      <c r="F16" s="1"/>
      <c r="G16" s="31"/>
      <c r="H16" s="31"/>
      <c r="I16" s="82">
        <v>-4219207</v>
      </c>
    </row>
    <row r="17" spans="1:9" ht="18" customHeight="1">
      <c r="A17" s="6"/>
      <c r="B17" s="1"/>
      <c r="C17" s="6"/>
      <c r="D17" s="6"/>
      <c r="E17" s="1" t="s">
        <v>63</v>
      </c>
      <c r="G17" s="31"/>
      <c r="H17" s="31"/>
      <c r="I17" s="83">
        <v>46529746</v>
      </c>
    </row>
    <row r="18" spans="1:9" ht="18" customHeight="1">
      <c r="A18" s="6"/>
      <c r="B18" s="1"/>
      <c r="C18" s="6"/>
      <c r="D18" s="6"/>
      <c r="E18" s="1"/>
      <c r="G18" s="31"/>
      <c r="H18" s="31"/>
      <c r="I18" s="83"/>
    </row>
    <row r="19" spans="1:9" ht="36" customHeight="1">
      <c r="A19" s="1"/>
      <c r="B19" s="1"/>
      <c r="C19" s="1"/>
      <c r="E19" s="103" t="s">
        <v>64</v>
      </c>
      <c r="F19" s="103"/>
      <c r="G19" s="31"/>
      <c r="H19" s="84"/>
      <c r="I19" s="83">
        <v>-386431</v>
      </c>
    </row>
    <row r="20" spans="1:9" ht="36" customHeight="1">
      <c r="A20" s="6"/>
      <c r="B20" s="1"/>
      <c r="C20" s="6"/>
      <c r="D20" s="6"/>
      <c r="E20" s="103" t="s">
        <v>65</v>
      </c>
      <c r="F20" s="104"/>
      <c r="G20" s="31"/>
      <c r="H20" s="31"/>
      <c r="I20" s="83">
        <v>214170</v>
      </c>
    </row>
    <row r="21" spans="1:9" ht="18" customHeight="1">
      <c r="A21" s="1"/>
      <c r="B21" s="1"/>
      <c r="C21" s="1"/>
      <c r="E21" s="1"/>
      <c r="F21" s="85" t="s">
        <v>66</v>
      </c>
      <c r="G21" s="31"/>
      <c r="H21" s="80"/>
      <c r="I21" s="86">
        <v>46357485</v>
      </c>
    </row>
    <row r="22" spans="1:9" ht="18" customHeight="1">
      <c r="A22" s="1"/>
      <c r="B22" s="1"/>
      <c r="C22" s="1"/>
      <c r="E22" s="1"/>
      <c r="F22" s="85"/>
      <c r="G22" s="31"/>
      <c r="H22" s="80"/>
      <c r="I22" s="83"/>
    </row>
    <row r="23" spans="1:9" ht="18" customHeight="1">
      <c r="A23" s="6"/>
      <c r="B23" s="1"/>
      <c r="C23" s="1"/>
      <c r="E23" s="6" t="s">
        <v>67</v>
      </c>
      <c r="F23" s="1"/>
      <c r="G23" s="31"/>
      <c r="H23" s="31"/>
      <c r="I23" s="87"/>
    </row>
    <row r="24" spans="1:9" ht="18" customHeight="1">
      <c r="A24" s="1"/>
      <c r="B24" s="1"/>
      <c r="C24" s="1"/>
      <c r="E24" s="1"/>
      <c r="F24" s="85"/>
      <c r="G24" s="31"/>
      <c r="H24" s="80"/>
      <c r="I24" s="83"/>
    </row>
    <row r="25" spans="1:9" ht="18" customHeight="1">
      <c r="A25" s="6"/>
      <c r="B25" s="1"/>
      <c r="C25" s="1"/>
      <c r="E25" s="6" t="s">
        <v>68</v>
      </c>
      <c r="F25" s="1"/>
      <c r="G25" s="31"/>
      <c r="H25" s="84"/>
      <c r="I25" s="80">
        <v>-1825669</v>
      </c>
    </row>
    <row r="26" spans="1:9" ht="18" customHeight="1">
      <c r="A26" s="1"/>
      <c r="B26" s="1"/>
      <c r="C26" s="1"/>
      <c r="E26" s="1" t="s">
        <v>69</v>
      </c>
      <c r="F26" s="1"/>
      <c r="G26" s="80">
        <v>-596125</v>
      </c>
      <c r="H26" s="84">
        <v>0</v>
      </c>
      <c r="I26" s="83">
        <v>-647648.8540406302</v>
      </c>
    </row>
    <row r="27" spans="1:9" ht="18" customHeight="1">
      <c r="A27" s="1"/>
      <c r="B27" s="1"/>
      <c r="C27" s="1"/>
      <c r="E27" s="1" t="s">
        <v>70</v>
      </c>
      <c r="F27" s="1"/>
      <c r="G27" s="31"/>
      <c r="H27" s="84"/>
      <c r="I27" s="83">
        <v>33867</v>
      </c>
    </row>
    <row r="28" spans="1:9" ht="18" customHeight="1">
      <c r="A28" s="1"/>
      <c r="B28" s="1"/>
      <c r="C28" s="1"/>
      <c r="E28" s="1"/>
      <c r="F28" s="85" t="s">
        <v>66</v>
      </c>
      <c r="G28" s="31"/>
      <c r="H28" s="80"/>
      <c r="I28" s="86">
        <v>43918034.14595937</v>
      </c>
    </row>
    <row r="29" spans="1:9" ht="18" customHeight="1">
      <c r="A29" s="1"/>
      <c r="B29" s="1"/>
      <c r="C29" s="1"/>
      <c r="E29" s="1"/>
      <c r="F29" s="85"/>
      <c r="G29" s="31"/>
      <c r="H29" s="84"/>
      <c r="I29" s="80"/>
    </row>
    <row r="30" spans="1:9" ht="18" customHeight="1">
      <c r="A30" s="6"/>
      <c r="B30" s="1"/>
      <c r="C30" s="1"/>
      <c r="E30" s="6" t="s">
        <v>71</v>
      </c>
      <c r="F30" s="1"/>
      <c r="G30" s="31"/>
      <c r="H30" s="31"/>
      <c r="I30" s="83">
        <v>5251287</v>
      </c>
    </row>
    <row r="31" spans="1:9" ht="18" customHeight="1">
      <c r="A31" s="1"/>
      <c r="B31" s="1"/>
      <c r="C31" s="1"/>
      <c r="E31" s="1" t="s">
        <v>72</v>
      </c>
      <c r="F31" s="1"/>
      <c r="G31" s="80">
        <v>-97650</v>
      </c>
      <c r="H31" s="84">
        <v>0</v>
      </c>
      <c r="I31" s="80">
        <v>-106090.01567971069</v>
      </c>
    </row>
    <row r="32" spans="1:9" ht="18" customHeight="1">
      <c r="A32" s="1"/>
      <c r="B32" s="1"/>
      <c r="C32" s="1"/>
      <c r="E32" s="1" t="s">
        <v>73</v>
      </c>
      <c r="F32" s="1"/>
      <c r="G32" s="80">
        <v>-7991</v>
      </c>
      <c r="H32" s="84">
        <v>0</v>
      </c>
      <c r="I32" s="80">
        <v>-8681.672455674021</v>
      </c>
    </row>
    <row r="33" spans="1:9" ht="18" customHeight="1">
      <c r="A33" s="1"/>
      <c r="B33" s="1"/>
      <c r="C33" s="1"/>
      <c r="E33" s="1" t="s">
        <v>74</v>
      </c>
      <c r="F33" s="1"/>
      <c r="G33" s="80">
        <v>-20337</v>
      </c>
      <c r="H33" s="84">
        <v>0</v>
      </c>
      <c r="I33" s="80">
        <v>-22094.75318871763</v>
      </c>
    </row>
    <row r="34" spans="1:9" ht="18" customHeight="1">
      <c r="A34" s="1"/>
      <c r="B34" s="1"/>
      <c r="C34" s="1"/>
      <c r="E34" s="1" t="s">
        <v>75</v>
      </c>
      <c r="F34" s="1"/>
      <c r="G34" s="80">
        <v>-2395828</v>
      </c>
      <c r="H34" s="84">
        <v>0</v>
      </c>
      <c r="I34" s="80">
        <v>-2602902.5098401424</v>
      </c>
    </row>
    <row r="35" spans="1:9" ht="18" customHeight="1">
      <c r="A35" s="1"/>
      <c r="B35" s="1"/>
      <c r="C35" s="1"/>
      <c r="E35" s="1" t="s">
        <v>76</v>
      </c>
      <c r="F35" s="1"/>
      <c r="G35" s="80">
        <v>-1228217</v>
      </c>
      <c r="H35" s="84">
        <v>0</v>
      </c>
      <c r="I35" s="80">
        <v>-1334373.3823664847</v>
      </c>
    </row>
    <row r="36" spans="1:9" ht="18" customHeight="1">
      <c r="A36" s="1"/>
      <c r="B36" s="1"/>
      <c r="C36" s="1"/>
      <c r="E36" s="1" t="s">
        <v>77</v>
      </c>
      <c r="F36" s="1"/>
      <c r="G36" s="80">
        <v>-431420</v>
      </c>
      <c r="H36" s="84">
        <v>0</v>
      </c>
      <c r="I36" s="80">
        <v>-468708.1880649338</v>
      </c>
    </row>
    <row r="37" spans="1:9" ht="18" customHeight="1">
      <c r="A37" s="1"/>
      <c r="B37" s="1"/>
      <c r="C37" s="1"/>
      <c r="E37" s="1" t="s">
        <v>78</v>
      </c>
      <c r="F37" s="1"/>
      <c r="G37" s="80">
        <v>-700777</v>
      </c>
      <c r="H37" s="84">
        <v>0</v>
      </c>
      <c r="I37" s="80">
        <v>-761346.0616280658</v>
      </c>
    </row>
    <row r="38" spans="1:9" ht="18" customHeight="1">
      <c r="A38" s="22"/>
      <c r="B38" s="1"/>
      <c r="C38" s="1"/>
      <c r="E38" s="22" t="s">
        <v>79</v>
      </c>
      <c r="F38" s="1"/>
      <c r="G38" s="80">
        <v>-120634</v>
      </c>
      <c r="H38" s="84">
        <v>0</v>
      </c>
      <c r="I38" s="80">
        <v>-131060.55249878363</v>
      </c>
    </row>
    <row r="39" spans="1:9" ht="18" customHeight="1">
      <c r="A39" s="22"/>
      <c r="B39" s="1"/>
      <c r="C39" s="1"/>
      <c r="E39" s="22" t="s">
        <v>80</v>
      </c>
      <c r="F39" s="1"/>
      <c r="G39" s="80">
        <v>-478839</v>
      </c>
      <c r="H39" s="84">
        <v>0</v>
      </c>
      <c r="I39" s="80">
        <v>-520225.6735080081</v>
      </c>
    </row>
    <row r="40" spans="1:9" ht="18" customHeight="1">
      <c r="A40" s="22"/>
      <c r="B40" s="1"/>
      <c r="C40" s="1"/>
      <c r="E40" s="22" t="s">
        <v>81</v>
      </c>
      <c r="F40" s="1"/>
      <c r="G40" s="80">
        <v>-2498721</v>
      </c>
      <c r="H40" s="84">
        <v>0</v>
      </c>
      <c r="I40" s="80">
        <v>-2714688.684784664</v>
      </c>
    </row>
    <row r="41" spans="1:9" ht="18" customHeight="1">
      <c r="A41" s="22"/>
      <c r="B41" s="1"/>
      <c r="C41" s="1"/>
      <c r="E41" s="22" t="s">
        <v>82</v>
      </c>
      <c r="F41" s="1"/>
      <c r="G41" s="80">
        <v>-833290</v>
      </c>
      <c r="H41" s="84">
        <v>0</v>
      </c>
      <c r="I41" s="80">
        <v>-905312.3314464529</v>
      </c>
    </row>
    <row r="42" spans="1:9" ht="18" customHeight="1">
      <c r="A42" s="22"/>
      <c r="B42" s="1"/>
      <c r="C42" s="1"/>
      <c r="E42" s="22" t="s">
        <v>83</v>
      </c>
      <c r="F42" s="1"/>
      <c r="G42" s="80">
        <v>-89061</v>
      </c>
      <c r="H42" s="84">
        <v>0</v>
      </c>
      <c r="I42" s="80">
        <v>-96758.65731132324</v>
      </c>
    </row>
    <row r="43" spans="1:9" ht="18" customHeight="1">
      <c r="A43" s="22"/>
      <c r="B43" s="1"/>
      <c r="C43" s="1"/>
      <c r="E43" s="22" t="s">
        <v>84</v>
      </c>
      <c r="F43" s="1"/>
      <c r="G43" s="80">
        <v>309255</v>
      </c>
      <c r="H43" s="84">
        <v>0</v>
      </c>
      <c r="I43" s="80">
        <v>335984.30925784877</v>
      </c>
    </row>
    <row r="44" spans="1:9" ht="18" customHeight="1">
      <c r="A44" s="22"/>
      <c r="B44" s="1"/>
      <c r="C44" s="1"/>
      <c r="E44" s="22" t="s">
        <v>85</v>
      </c>
      <c r="F44" s="1"/>
      <c r="G44" s="80">
        <v>496474</v>
      </c>
      <c r="H44" s="84">
        <v>0</v>
      </c>
      <c r="I44" s="80">
        <v>539384.8893453015</v>
      </c>
    </row>
    <row r="45" spans="1:9" ht="18" customHeight="1">
      <c r="A45" s="22"/>
      <c r="B45" s="1"/>
      <c r="C45" s="1"/>
      <c r="E45" s="22" t="s">
        <v>86</v>
      </c>
      <c r="F45" s="1"/>
      <c r="G45" s="83"/>
      <c r="H45" s="88"/>
      <c r="I45" s="83">
        <v>-788445</v>
      </c>
    </row>
    <row r="46" spans="1:9" ht="18" customHeight="1">
      <c r="A46" s="22"/>
      <c r="B46" s="1"/>
      <c r="C46" s="1"/>
      <c r="E46" s="22" t="s">
        <v>91</v>
      </c>
      <c r="F46" s="1"/>
      <c r="G46" s="82"/>
      <c r="H46" s="89"/>
      <c r="I46" s="82">
        <v>-4000000</v>
      </c>
    </row>
    <row r="47" spans="1:9" ht="18" customHeight="1">
      <c r="A47" s="90"/>
      <c r="B47" s="1"/>
      <c r="C47" s="1"/>
      <c r="D47" s="1"/>
      <c r="E47" s="1"/>
      <c r="F47" s="85" t="s">
        <v>66</v>
      </c>
      <c r="G47" s="91">
        <v>-8097036</v>
      </c>
      <c r="H47" s="91">
        <v>0</v>
      </c>
      <c r="I47" s="91">
        <v>35584002.86178956</v>
      </c>
    </row>
    <row r="48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  <row r="70" ht="18" customHeight="1"/>
    <row r="71" ht="18" customHeight="1"/>
    <row r="72" ht="18" customHeight="1"/>
    <row r="73" ht="18" customHeight="1"/>
    <row r="74" ht="18" customHeight="1"/>
    <row r="75" ht="18" customHeight="1"/>
    <row r="76" ht="18" customHeight="1"/>
    <row r="77" ht="18" customHeight="1"/>
    <row r="78" ht="18" customHeight="1"/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</sheetData>
  <mergeCells count="2">
    <mergeCell ref="E19:F19"/>
    <mergeCell ref="E20:F20"/>
  </mergeCells>
  <printOptions/>
  <pageMargins left="0.75" right="0.75" top="1" bottom="1" header="0.5" footer="0.5"/>
  <pageSetup fitToHeight="1" fitToWidth="1" horizontalDpi="600" verticalDpi="600" orientation="portrait" scale="73" r:id="rId1"/>
  <headerFooter alignWithMargins="0">
    <oddHeader xml:space="preserve">&amp;RRevenue Requirement Stipulation
Appendix 1, Page 1 of 2 </oddHeader>
    <oddFooter>&amp;RFilename: &amp;F 
Sheet: &amp;A
&amp;D &amp;T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Y101"/>
  <sheetViews>
    <sheetView view="pageBreakPreview" zoomScale="60" workbookViewId="0" topLeftCell="B1">
      <selection activeCell="N7" sqref="N7"/>
    </sheetView>
  </sheetViews>
  <sheetFormatPr defaultColWidth="9.33203125" defaultRowHeight="12.75" customHeight="1"/>
  <cols>
    <col min="1" max="1" width="4.16015625" style="1" customWidth="1"/>
    <col min="2" max="2" width="6.83203125" style="1" customWidth="1"/>
    <col min="3" max="3" width="50.83203125" style="1" bestFit="1" customWidth="1"/>
    <col min="4" max="4" width="21" style="1" customWidth="1"/>
    <col min="5" max="5" width="21.16015625" style="1" customWidth="1"/>
    <col min="6" max="6" width="21.33203125" style="1" customWidth="1"/>
    <col min="7" max="7" width="22.16015625" style="1" customWidth="1"/>
    <col min="8" max="8" width="18.83203125" style="1" customWidth="1"/>
    <col min="9" max="9" width="14.66015625" style="1" customWidth="1"/>
    <col min="10" max="11" width="15.33203125" style="1" customWidth="1"/>
    <col min="12" max="77" width="10.83203125" style="1" customWidth="1"/>
    <col min="78" max="79" width="21.16015625" style="1" customWidth="1"/>
    <col min="80" max="80" width="20" style="1" customWidth="1"/>
    <col min="81" max="81" width="9.33203125" style="1" customWidth="1"/>
    <col min="82" max="84" width="21.16015625" style="1" customWidth="1"/>
    <col min="85" max="85" width="20" style="1" customWidth="1"/>
    <col min="86" max="86" width="9.33203125" style="1" customWidth="1"/>
    <col min="87" max="89" width="21.16015625" style="1" customWidth="1"/>
    <col min="90" max="90" width="20" style="1" customWidth="1"/>
    <col min="91" max="91" width="9.33203125" style="1" customWidth="1"/>
    <col min="92" max="95" width="21.16015625" style="1" customWidth="1"/>
    <col min="96" max="96" width="20" style="1" customWidth="1"/>
    <col min="97" max="97" width="9.33203125" style="1" customWidth="1"/>
    <col min="98" max="100" width="21.16015625" style="1" customWidth="1"/>
    <col min="101" max="101" width="20" style="1" customWidth="1"/>
    <col min="102" max="102" width="9.33203125" style="1" customWidth="1"/>
    <col min="103" max="106" width="21.16015625" style="1" customWidth="1"/>
    <col min="107" max="107" width="20" style="1" customWidth="1"/>
    <col min="108" max="108" width="9.33203125" style="1" customWidth="1"/>
    <col min="109" max="111" width="21.16015625" style="1" customWidth="1"/>
    <col min="112" max="112" width="20" style="1" customWidth="1"/>
    <col min="113" max="113" width="9.33203125" style="1" customWidth="1"/>
    <col min="114" max="16384" width="21.16015625" style="1" customWidth="1"/>
  </cols>
  <sheetData>
    <row r="1" spans="1:77" ht="12.75" customHeight="1">
      <c r="A1" s="5"/>
      <c r="F1" s="12"/>
      <c r="G1" s="92" t="s">
        <v>19</v>
      </c>
      <c r="H1" s="12"/>
      <c r="I1" s="12"/>
      <c r="J1" s="12"/>
      <c r="K1" s="12"/>
      <c r="L1" s="12"/>
      <c r="M1" s="12"/>
      <c r="N1" s="12"/>
      <c r="O1" s="12"/>
      <c r="P1" s="12"/>
      <c r="Q1" s="12"/>
      <c r="R1" s="12"/>
      <c r="S1" s="12"/>
      <c r="T1" s="12"/>
      <c r="U1" s="12"/>
      <c r="V1" s="12"/>
      <c r="W1" s="12"/>
      <c r="X1" s="12"/>
      <c r="Y1" s="12"/>
      <c r="Z1" s="12"/>
      <c r="AA1" s="12"/>
      <c r="AB1" s="12"/>
      <c r="AC1" s="12"/>
      <c r="AD1" s="12"/>
      <c r="AE1" s="12"/>
      <c r="AF1" s="12"/>
      <c r="AG1" s="12"/>
      <c r="AH1" s="12"/>
      <c r="AI1" s="12"/>
      <c r="AJ1" s="12"/>
      <c r="AK1" s="12"/>
      <c r="AL1" s="12"/>
      <c r="AM1" s="12"/>
      <c r="AN1" s="12"/>
      <c r="AO1" s="12"/>
      <c r="AP1" s="12"/>
      <c r="AQ1" s="12"/>
      <c r="AR1" s="12"/>
      <c r="AS1" s="12"/>
      <c r="AT1" s="12"/>
      <c r="AU1" s="12"/>
      <c r="AV1" s="12"/>
      <c r="AW1" s="12"/>
      <c r="AX1" s="12"/>
      <c r="AY1" s="12"/>
      <c r="AZ1" s="12"/>
      <c r="BA1" s="12"/>
      <c r="BB1" s="12"/>
      <c r="BC1" s="12"/>
      <c r="BD1" s="12"/>
      <c r="BE1" s="12"/>
      <c r="BF1" s="12"/>
      <c r="BG1" s="12"/>
      <c r="BH1" s="12"/>
      <c r="BI1" s="12"/>
      <c r="BJ1" s="12"/>
      <c r="BK1" s="12"/>
      <c r="BL1" s="12"/>
      <c r="BM1" s="12"/>
      <c r="BN1" s="12"/>
      <c r="BO1" s="12"/>
      <c r="BP1" s="12"/>
      <c r="BQ1" s="12"/>
      <c r="BR1" s="12"/>
      <c r="BS1" s="12"/>
      <c r="BT1" s="12"/>
      <c r="BU1" s="12"/>
      <c r="BV1" s="12"/>
      <c r="BW1" s="12"/>
      <c r="BX1" s="12"/>
      <c r="BY1" s="12"/>
    </row>
    <row r="2" spans="1:77" ht="12.75" customHeight="1">
      <c r="A2" s="5"/>
      <c r="B2" s="5"/>
      <c r="C2" s="5"/>
      <c r="D2" s="5"/>
      <c r="E2" s="5"/>
      <c r="F2" s="12"/>
      <c r="G2" s="101" t="s">
        <v>93</v>
      </c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12"/>
      <c r="AD2" s="12"/>
      <c r="AE2" s="12"/>
      <c r="AF2" s="12"/>
      <c r="AG2" s="12"/>
      <c r="AH2" s="12"/>
      <c r="AI2" s="12"/>
      <c r="AJ2" s="12"/>
      <c r="AK2" s="12"/>
      <c r="AL2" s="12"/>
      <c r="AM2" s="12"/>
      <c r="AN2" s="12"/>
      <c r="AO2" s="12"/>
      <c r="AP2" s="12"/>
      <c r="AQ2" s="12"/>
      <c r="AR2" s="12"/>
      <c r="AS2" s="12"/>
      <c r="AT2" s="12"/>
      <c r="AU2" s="12"/>
      <c r="AV2" s="12"/>
      <c r="AW2" s="12"/>
      <c r="AX2" s="12"/>
      <c r="AY2" s="12"/>
      <c r="AZ2" s="12"/>
      <c r="BA2" s="12"/>
      <c r="BB2" s="12"/>
      <c r="BC2" s="12"/>
      <c r="BD2" s="12"/>
      <c r="BE2" s="12"/>
      <c r="BF2" s="12"/>
      <c r="BG2" s="12"/>
      <c r="BH2" s="12"/>
      <c r="BI2" s="12"/>
      <c r="BJ2" s="12"/>
      <c r="BK2" s="12"/>
      <c r="BL2" s="12"/>
      <c r="BM2" s="12"/>
      <c r="BN2" s="12"/>
      <c r="BO2" s="12"/>
      <c r="BP2" s="12"/>
      <c r="BQ2" s="12"/>
      <c r="BR2" s="12"/>
      <c r="BS2" s="12"/>
      <c r="BT2" s="12"/>
      <c r="BU2" s="12"/>
      <c r="BV2" s="12"/>
      <c r="BW2" s="12"/>
      <c r="BX2" s="12"/>
      <c r="BY2" s="12"/>
    </row>
    <row r="3" spans="1:77" s="14" customFormat="1" ht="12.75" customHeight="1">
      <c r="A3" s="61" t="s">
        <v>18</v>
      </c>
      <c r="B3" s="15"/>
      <c r="C3" s="15"/>
      <c r="D3" s="15"/>
      <c r="E3" s="15"/>
      <c r="F3" s="12"/>
      <c r="G3" s="102"/>
      <c r="I3" s="52"/>
      <c r="J3" s="52"/>
      <c r="K3" s="52"/>
      <c r="L3" s="52"/>
      <c r="M3" s="52"/>
      <c r="N3" s="52"/>
      <c r="O3" s="52"/>
      <c r="P3" s="52"/>
      <c r="Q3" s="52"/>
      <c r="R3" s="52"/>
      <c r="S3" s="52"/>
      <c r="T3" s="52"/>
      <c r="U3" s="52"/>
      <c r="V3" s="52"/>
      <c r="W3" s="52"/>
      <c r="X3" s="52"/>
      <c r="Y3" s="52"/>
      <c r="Z3" s="52"/>
      <c r="AA3" s="52"/>
      <c r="AB3" s="52"/>
      <c r="AC3" s="52"/>
      <c r="AD3" s="52"/>
      <c r="AE3" s="52"/>
      <c r="AF3" s="52"/>
      <c r="AG3" s="52"/>
      <c r="AH3" s="52"/>
      <c r="AI3" s="52"/>
      <c r="AJ3" s="52"/>
      <c r="AK3" s="52"/>
      <c r="AL3" s="52"/>
      <c r="AM3" s="52"/>
      <c r="AN3" s="52"/>
      <c r="AO3" s="52"/>
      <c r="AP3" s="52"/>
      <c r="AQ3" s="52"/>
      <c r="AR3" s="52"/>
      <c r="AS3" s="52"/>
      <c r="AT3" s="52"/>
      <c r="AU3" s="52"/>
      <c r="AV3" s="52"/>
      <c r="AW3" s="52"/>
      <c r="AX3" s="52"/>
      <c r="AY3" s="52"/>
      <c r="AZ3" s="52"/>
      <c r="BA3" s="52"/>
      <c r="BB3" s="52"/>
      <c r="BC3" s="52"/>
      <c r="BD3" s="52"/>
      <c r="BE3" s="52"/>
      <c r="BF3" s="52"/>
      <c r="BG3" s="52"/>
      <c r="BH3" s="52"/>
      <c r="BI3" s="52"/>
      <c r="BJ3" s="52"/>
      <c r="BK3" s="52"/>
      <c r="BL3" s="52"/>
      <c r="BM3" s="52"/>
      <c r="BN3" s="52"/>
      <c r="BO3" s="52"/>
      <c r="BP3" s="52"/>
      <c r="BQ3" s="52"/>
      <c r="BR3" s="52"/>
      <c r="BS3" s="52"/>
      <c r="BT3" s="52"/>
      <c r="BU3" s="52"/>
      <c r="BV3" s="52"/>
      <c r="BW3" s="52"/>
      <c r="BX3" s="52"/>
      <c r="BY3" s="52"/>
    </row>
    <row r="4" spans="2:77" s="14" customFormat="1" ht="12.75" customHeight="1">
      <c r="B4" s="105" t="s">
        <v>48</v>
      </c>
      <c r="C4" s="105"/>
      <c r="D4" s="105"/>
      <c r="E4" s="105"/>
      <c r="F4" s="105"/>
      <c r="G4" s="105"/>
      <c r="H4" s="105"/>
      <c r="I4" s="61" t="s">
        <v>18</v>
      </c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  <c r="AG4" s="15"/>
      <c r="AH4" s="15"/>
      <c r="AI4" s="15"/>
      <c r="AJ4" s="15"/>
      <c r="AK4" s="15"/>
      <c r="AL4" s="15"/>
      <c r="AM4" s="15"/>
      <c r="AN4" s="15"/>
      <c r="AO4" s="15"/>
      <c r="AP4" s="15"/>
      <c r="AQ4" s="15"/>
      <c r="AR4" s="15"/>
      <c r="AS4" s="15"/>
      <c r="AT4" s="15"/>
      <c r="AU4" s="15"/>
      <c r="AV4" s="15"/>
      <c r="AW4" s="15"/>
      <c r="AX4" s="15"/>
      <c r="AY4" s="15"/>
      <c r="AZ4" s="15"/>
      <c r="BA4" s="15"/>
      <c r="BB4" s="15"/>
      <c r="BC4" s="15"/>
      <c r="BD4" s="15"/>
      <c r="BE4" s="15"/>
      <c r="BF4" s="15"/>
      <c r="BG4" s="15"/>
      <c r="BH4" s="15"/>
      <c r="BI4" s="15"/>
      <c r="BJ4" s="15"/>
      <c r="BK4" s="15"/>
      <c r="BL4" s="15"/>
      <c r="BM4" s="15"/>
      <c r="BN4" s="15"/>
      <c r="BO4" s="15"/>
      <c r="BP4" s="15"/>
      <c r="BQ4" s="15"/>
      <c r="BR4" s="15"/>
      <c r="BS4" s="15"/>
      <c r="BT4" s="15"/>
      <c r="BU4" s="15"/>
      <c r="BV4" s="15"/>
      <c r="BW4" s="15"/>
      <c r="BX4" s="15"/>
      <c r="BY4" s="15"/>
    </row>
    <row r="5" spans="1:77" s="14" customFormat="1" ht="12.75" customHeight="1">
      <c r="A5" s="53"/>
      <c r="B5" s="18" t="s">
        <v>87</v>
      </c>
      <c r="C5" s="18"/>
      <c r="D5" s="18"/>
      <c r="E5" s="18"/>
      <c r="F5" s="18"/>
      <c r="G5" s="15"/>
      <c r="H5" s="15"/>
      <c r="I5" s="61" t="s">
        <v>18</v>
      </c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</row>
    <row r="6" spans="1:77" s="14" customFormat="1" ht="12.75" customHeight="1">
      <c r="A6" s="53"/>
      <c r="B6" s="15" t="s">
        <v>88</v>
      </c>
      <c r="C6" s="15"/>
      <c r="D6" s="15"/>
      <c r="E6" s="15"/>
      <c r="F6" s="15"/>
      <c r="G6" s="15"/>
      <c r="H6" s="15"/>
      <c r="I6" s="61" t="s">
        <v>18</v>
      </c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</row>
    <row r="7" spans="1:77" s="14" customFormat="1" ht="12.75" customHeight="1">
      <c r="A7" s="53"/>
      <c r="B7" s="15" t="s">
        <v>32</v>
      </c>
      <c r="C7" s="15"/>
      <c r="D7" s="15"/>
      <c r="E7" s="15"/>
      <c r="F7" s="15"/>
      <c r="G7" s="15"/>
      <c r="H7" s="15"/>
      <c r="I7" s="61" t="s">
        <v>18</v>
      </c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</row>
    <row r="8" s="14" customFormat="1" ht="12.75" customHeight="1"/>
    <row r="9" spans="4:77" s="14" customFormat="1" ht="12.75" customHeight="1">
      <c r="D9" s="7" t="s">
        <v>22</v>
      </c>
      <c r="E9" s="7"/>
      <c r="F9" s="47" t="s">
        <v>40</v>
      </c>
      <c r="G9" s="47" t="s">
        <v>41</v>
      </c>
      <c r="H9" s="47" t="s">
        <v>42</v>
      </c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  <c r="AN9" s="7"/>
      <c r="AO9" s="7"/>
      <c r="AP9" s="7"/>
      <c r="AQ9" s="7"/>
      <c r="AR9" s="7"/>
      <c r="AS9" s="7"/>
      <c r="AT9" s="7"/>
      <c r="AU9" s="7"/>
      <c r="AV9" s="7"/>
      <c r="AW9" s="7"/>
      <c r="AX9" s="7"/>
      <c r="AY9" s="7"/>
      <c r="AZ9" s="7"/>
      <c r="BA9" s="7"/>
      <c r="BB9" s="7"/>
      <c r="BC9" s="7"/>
      <c r="BD9" s="7"/>
      <c r="BE9" s="7"/>
      <c r="BF9" s="7"/>
      <c r="BG9" s="7"/>
      <c r="BH9" s="7"/>
      <c r="BI9" s="7"/>
      <c r="BJ9" s="7"/>
      <c r="BK9" s="7"/>
      <c r="BL9" s="7"/>
      <c r="BM9" s="7"/>
      <c r="BN9" s="7"/>
      <c r="BO9" s="7"/>
      <c r="BP9" s="7"/>
      <c r="BQ9" s="7"/>
      <c r="BR9" s="7"/>
      <c r="BS9" s="7"/>
      <c r="BT9" s="7"/>
      <c r="BU9" s="7"/>
      <c r="BV9" s="7"/>
      <c r="BW9" s="7"/>
      <c r="BX9" s="7"/>
      <c r="BY9" s="7"/>
    </row>
    <row r="10" spans="2:77" s="14" customFormat="1" ht="12.75" customHeight="1">
      <c r="B10" s="7" t="s">
        <v>20</v>
      </c>
      <c r="D10" s="7" t="s">
        <v>26</v>
      </c>
      <c r="E10" s="7" t="s">
        <v>23</v>
      </c>
      <c r="F10" s="47" t="s">
        <v>26</v>
      </c>
      <c r="G10" s="47" t="s">
        <v>43</v>
      </c>
      <c r="H10" s="47" t="s">
        <v>27</v>
      </c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7"/>
      <c r="AQ10" s="7"/>
      <c r="AR10" s="7"/>
      <c r="AS10" s="7"/>
      <c r="AT10" s="7"/>
      <c r="AU10" s="7"/>
      <c r="AV10" s="7"/>
      <c r="AW10" s="7"/>
      <c r="AX10" s="7"/>
      <c r="AY10" s="7"/>
      <c r="AZ10" s="7"/>
      <c r="BA10" s="7"/>
      <c r="BB10" s="7"/>
      <c r="BC10" s="7"/>
      <c r="BD10" s="7"/>
      <c r="BE10" s="7"/>
      <c r="BF10" s="7"/>
      <c r="BG10" s="7"/>
      <c r="BH10" s="7"/>
      <c r="BI10" s="7"/>
      <c r="BJ10" s="7"/>
      <c r="BK10" s="7"/>
      <c r="BL10" s="7"/>
      <c r="BM10" s="7"/>
      <c r="BN10" s="7"/>
      <c r="BO10" s="7"/>
      <c r="BP10" s="7"/>
      <c r="BQ10" s="7"/>
      <c r="BR10" s="7"/>
      <c r="BS10" s="7"/>
      <c r="BT10" s="7"/>
      <c r="BU10" s="7"/>
      <c r="BV10" s="7"/>
      <c r="BW10" s="7"/>
      <c r="BX10" s="7"/>
      <c r="BY10" s="7"/>
    </row>
    <row r="11" spans="2:77" ht="12.75" customHeight="1">
      <c r="B11" s="10" t="s">
        <v>24</v>
      </c>
      <c r="C11" s="9"/>
      <c r="D11" s="10" t="s">
        <v>25</v>
      </c>
      <c r="E11" s="45" t="s">
        <v>92</v>
      </c>
      <c r="F11" s="48" t="s">
        <v>25</v>
      </c>
      <c r="G11" s="48" t="s">
        <v>44</v>
      </c>
      <c r="H11" s="48" t="s">
        <v>21</v>
      </c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</row>
    <row r="12" spans="6:8" ht="12.75" customHeight="1">
      <c r="F12" s="22"/>
      <c r="G12" s="22"/>
      <c r="H12" s="22"/>
    </row>
    <row r="13" spans="2:8" ht="12.75" customHeight="1">
      <c r="B13" s="4">
        <v>1</v>
      </c>
      <c r="C13" s="93" t="s">
        <v>0</v>
      </c>
      <c r="D13" s="3"/>
      <c r="F13" s="22"/>
      <c r="G13" s="22"/>
      <c r="H13" s="22"/>
    </row>
    <row r="14" spans="2:77" ht="12.75" customHeight="1">
      <c r="B14" s="4">
        <f aca="true" t="shared" si="0" ref="B14:B56">+B13+1</f>
        <v>2</v>
      </c>
      <c r="C14" s="94" t="s">
        <v>1</v>
      </c>
      <c r="D14" s="23">
        <v>737379318.9399999</v>
      </c>
      <c r="E14" s="23">
        <v>-153332391.93999994</v>
      </c>
      <c r="F14" s="68">
        <v>584046927</v>
      </c>
      <c r="G14" s="68">
        <v>31529290.20329211</v>
      </c>
      <c r="H14" s="68">
        <v>615576217.2032921</v>
      </c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  <c r="BN14" s="34"/>
      <c r="BO14" s="34"/>
      <c r="BP14" s="34"/>
      <c r="BQ14" s="34"/>
      <c r="BR14" s="34"/>
      <c r="BS14" s="34"/>
      <c r="BT14" s="34"/>
      <c r="BU14" s="34"/>
      <c r="BV14" s="34"/>
      <c r="BW14" s="34"/>
      <c r="BX14" s="34"/>
      <c r="BY14" s="34"/>
    </row>
    <row r="15" spans="2:77" ht="12.75" customHeight="1">
      <c r="B15" s="4">
        <f t="shared" si="0"/>
        <v>3</v>
      </c>
      <c r="C15" s="94" t="s">
        <v>28</v>
      </c>
      <c r="D15" s="27">
        <v>28658519</v>
      </c>
      <c r="E15" s="17">
        <v>-5878049.497886777</v>
      </c>
      <c r="F15" s="69">
        <v>22780469.502113223</v>
      </c>
      <c r="G15" s="69">
        <v>1314029.796707892</v>
      </c>
      <c r="H15" s="69">
        <v>24094499.298821114</v>
      </c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/>
      <c r="T15" s="33"/>
      <c r="U15" s="33"/>
      <c r="V15" s="33"/>
      <c r="W15" s="33"/>
      <c r="X15" s="33"/>
      <c r="Y15" s="33"/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</row>
    <row r="16" spans="2:77" ht="12.75" customHeight="1">
      <c r="B16" s="4">
        <f t="shared" si="0"/>
        <v>4</v>
      </c>
      <c r="C16" s="94" t="s">
        <v>2</v>
      </c>
      <c r="D16" s="26">
        <v>10069037</v>
      </c>
      <c r="E16" s="29">
        <v>0</v>
      </c>
      <c r="F16" s="70">
        <v>10069037</v>
      </c>
      <c r="G16" s="70">
        <v>2740683</v>
      </c>
      <c r="H16" s="70">
        <v>12809720</v>
      </c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Z16" s="28"/>
      <c r="AA16" s="28"/>
      <c r="AB16" s="28"/>
      <c r="AC16" s="28"/>
      <c r="AD16" s="28"/>
      <c r="AE16" s="28"/>
      <c r="AF16" s="28"/>
      <c r="AG16" s="28"/>
      <c r="AH16" s="28"/>
      <c r="AI16" s="28"/>
      <c r="AJ16" s="28"/>
      <c r="AK16" s="28"/>
      <c r="AL16" s="28"/>
      <c r="AM16" s="28"/>
      <c r="AN16" s="28"/>
      <c r="AO16" s="28"/>
      <c r="AP16" s="28"/>
      <c r="AQ16" s="28"/>
      <c r="AR16" s="28"/>
      <c r="AS16" s="28"/>
      <c r="AT16" s="28"/>
      <c r="AU16" s="28"/>
      <c r="AV16" s="28"/>
      <c r="AW16" s="28"/>
      <c r="AX16" s="28"/>
      <c r="AY16" s="28"/>
      <c r="AZ16" s="28"/>
      <c r="BA16" s="28"/>
      <c r="BB16" s="28"/>
      <c r="BC16" s="28"/>
      <c r="BD16" s="28"/>
      <c r="BE16" s="28"/>
      <c r="BF16" s="28"/>
      <c r="BG16" s="28"/>
      <c r="BH16" s="28"/>
      <c r="BI16" s="28"/>
      <c r="BJ16" s="28"/>
      <c r="BK16" s="28"/>
      <c r="BL16" s="28"/>
      <c r="BM16" s="28"/>
      <c r="BN16" s="28"/>
      <c r="BO16" s="28"/>
      <c r="BP16" s="28"/>
      <c r="BQ16" s="28"/>
      <c r="BR16" s="28"/>
      <c r="BS16" s="28"/>
      <c r="BT16" s="28"/>
      <c r="BU16" s="28"/>
      <c r="BV16" s="28"/>
      <c r="BW16" s="28"/>
      <c r="BX16" s="28"/>
      <c r="BY16" s="28"/>
    </row>
    <row r="17" spans="2:77" ht="12.75" customHeight="1">
      <c r="B17" s="4">
        <f t="shared" si="0"/>
        <v>5</v>
      </c>
      <c r="C17" s="94" t="s">
        <v>3</v>
      </c>
      <c r="D17" s="23">
        <f>SUM(D14:D16)</f>
        <v>776106874.9399999</v>
      </c>
      <c r="E17" s="23">
        <f>SUM(E14:E16)</f>
        <v>-159210441.43788671</v>
      </c>
      <c r="F17" s="64">
        <f>SUM(F14:F16)</f>
        <v>616896433.5021132</v>
      </c>
      <c r="G17" s="64">
        <f>SUM(G14:G16)</f>
        <v>35584003</v>
      </c>
      <c r="H17" s="64">
        <f>SUM(H14:H16)</f>
        <v>652480436.5021132</v>
      </c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25"/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/>
      <c r="AF17" s="25"/>
      <c r="AG17" s="25"/>
      <c r="AH17" s="25"/>
      <c r="AI17" s="25"/>
      <c r="AJ17" s="25"/>
      <c r="AK17" s="25"/>
      <c r="AL17" s="25"/>
      <c r="AM17" s="25"/>
      <c r="AN17" s="25"/>
      <c r="AO17" s="25"/>
      <c r="AP17" s="25"/>
      <c r="AQ17" s="25"/>
      <c r="AR17" s="25"/>
      <c r="AS17" s="25"/>
      <c r="AT17" s="25"/>
      <c r="AU17" s="25"/>
      <c r="AV17" s="25"/>
      <c r="AW17" s="25"/>
      <c r="AX17" s="25"/>
      <c r="AY17" s="25"/>
      <c r="AZ17" s="25"/>
      <c r="BA17" s="25"/>
      <c r="BB17" s="25"/>
      <c r="BC17" s="25"/>
      <c r="BD17" s="25"/>
      <c r="BE17" s="25"/>
      <c r="BF17" s="25"/>
      <c r="BG17" s="25"/>
      <c r="BH17" s="25"/>
      <c r="BI17" s="25"/>
      <c r="BJ17" s="25"/>
      <c r="BK17" s="25"/>
      <c r="BL17" s="25"/>
      <c r="BM17" s="25"/>
      <c r="BN17" s="25"/>
      <c r="BO17" s="25"/>
      <c r="BP17" s="25"/>
      <c r="BQ17" s="25"/>
      <c r="BR17" s="25"/>
      <c r="BS17" s="25"/>
      <c r="BT17" s="25"/>
      <c r="BU17" s="25"/>
      <c r="BV17" s="25"/>
      <c r="BW17" s="25"/>
      <c r="BX17" s="25"/>
      <c r="BY17" s="25"/>
    </row>
    <row r="18" spans="2:8" ht="12.75" customHeight="1">
      <c r="B18" s="4">
        <f t="shared" si="0"/>
        <v>6</v>
      </c>
      <c r="C18" s="95"/>
      <c r="F18" s="22"/>
      <c r="G18" s="22" t="s">
        <v>19</v>
      </c>
      <c r="H18" s="22"/>
    </row>
    <row r="19" spans="2:77" ht="12.75" customHeight="1">
      <c r="B19" s="4">
        <f t="shared" si="0"/>
        <v>7</v>
      </c>
      <c r="C19" s="95"/>
      <c r="D19" s="3"/>
      <c r="E19" s="3"/>
      <c r="F19" s="49"/>
      <c r="G19" s="49"/>
      <c r="H19" s="49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</row>
    <row r="20" spans="2:77" ht="12.75" customHeight="1">
      <c r="B20" s="4">
        <f t="shared" si="0"/>
        <v>8</v>
      </c>
      <c r="C20" s="96" t="s">
        <v>4</v>
      </c>
      <c r="D20" s="3"/>
      <c r="E20" s="3"/>
      <c r="F20" s="49"/>
      <c r="G20" s="49"/>
      <c r="H20" s="49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</row>
    <row r="21" spans="2:77" ht="12.75" customHeight="1">
      <c r="B21" s="4">
        <f t="shared" si="0"/>
        <v>9</v>
      </c>
      <c r="C21" s="95"/>
      <c r="D21" s="3"/>
      <c r="E21" s="3"/>
      <c r="F21" s="49"/>
      <c r="G21" s="49"/>
      <c r="H21" s="49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</row>
    <row r="22" spans="2:77" ht="12.75" customHeight="1">
      <c r="B22" s="4">
        <f t="shared" si="0"/>
        <v>10</v>
      </c>
      <c r="C22" s="97" t="s">
        <v>46</v>
      </c>
      <c r="D22" s="3"/>
      <c r="E22" s="3"/>
      <c r="F22" s="49"/>
      <c r="G22" s="49"/>
      <c r="H22" s="49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</row>
    <row r="23" spans="2:77" ht="12.75" customHeight="1">
      <c r="B23" s="4">
        <f t="shared" si="0"/>
        <v>11</v>
      </c>
      <c r="C23" s="97"/>
      <c r="D23" s="66"/>
      <c r="E23" s="66"/>
      <c r="F23" s="71"/>
      <c r="G23" s="71"/>
      <c r="H23" s="71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  <c r="V23" s="34"/>
      <c r="W23" s="34"/>
      <c r="X23" s="34"/>
      <c r="Y23" s="34"/>
      <c r="Z23" s="34"/>
      <c r="AA23" s="34"/>
      <c r="AB23" s="34"/>
      <c r="AC23" s="34"/>
      <c r="AD23" s="34"/>
      <c r="AE23" s="34"/>
      <c r="AF23" s="34"/>
      <c r="AG23" s="34"/>
      <c r="AH23" s="34"/>
      <c r="AI23" s="3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  <c r="BO23" s="34"/>
      <c r="BP23" s="34"/>
      <c r="BQ23" s="34"/>
      <c r="BR23" s="34"/>
      <c r="BS23" s="34"/>
      <c r="BT23" s="34"/>
      <c r="BU23" s="34"/>
      <c r="BV23" s="34"/>
      <c r="BW23" s="34"/>
      <c r="BX23" s="34"/>
      <c r="BY23" s="34"/>
    </row>
    <row r="24" spans="2:77" ht="12.75" customHeight="1">
      <c r="B24" s="4">
        <f t="shared" si="0"/>
        <v>12</v>
      </c>
      <c r="C24" s="97" t="s">
        <v>47</v>
      </c>
      <c r="D24" s="23">
        <v>499332790.96</v>
      </c>
      <c r="E24" s="23">
        <v>-141879337.95999998</v>
      </c>
      <c r="F24" s="68">
        <v>357453453</v>
      </c>
      <c r="G24" s="68">
        <v>0</v>
      </c>
      <c r="H24" s="68">
        <v>357453453</v>
      </c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/>
      <c r="AA24" s="33"/>
      <c r="AB24" s="33"/>
      <c r="AC24" s="33"/>
      <c r="AD24" s="33"/>
      <c r="AE24" s="33"/>
      <c r="AF24" s="33"/>
      <c r="AG24" s="33"/>
      <c r="AH24" s="33"/>
      <c r="AI24" s="33"/>
      <c r="AJ24" s="33"/>
      <c r="AK24" s="33"/>
      <c r="AL24" s="33"/>
      <c r="AM24" s="33"/>
      <c r="AN24" s="33"/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  <c r="BA24" s="33"/>
      <c r="BB24" s="33"/>
      <c r="BC24" s="33"/>
      <c r="BD24" s="33"/>
      <c r="BE24" s="33"/>
      <c r="BF24" s="33"/>
      <c r="BG24" s="33"/>
      <c r="BH24" s="33"/>
      <c r="BI24" s="33"/>
      <c r="BJ24" s="33"/>
      <c r="BK24" s="33"/>
      <c r="BL24" s="33"/>
      <c r="BM24" s="33"/>
      <c r="BN24" s="33"/>
      <c r="BO24" s="33"/>
      <c r="BP24" s="33"/>
      <c r="BQ24" s="33"/>
      <c r="BR24" s="33"/>
      <c r="BS24" s="33"/>
      <c r="BT24" s="33"/>
      <c r="BU24" s="33"/>
      <c r="BV24" s="33"/>
      <c r="BW24" s="33"/>
      <c r="BX24" s="33"/>
      <c r="BY24" s="33"/>
    </row>
    <row r="25" spans="2:77" ht="12.75" customHeight="1">
      <c r="B25" s="4">
        <f t="shared" si="0"/>
        <v>13</v>
      </c>
      <c r="C25" s="94"/>
      <c r="D25" s="29"/>
      <c r="E25" s="16"/>
      <c r="F25" s="69"/>
      <c r="G25" s="69"/>
      <c r="H25" s="70"/>
      <c r="I25" s="33"/>
      <c r="J25" s="33"/>
      <c r="K25" s="33"/>
      <c r="L25" s="33"/>
      <c r="M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BY25" s="33"/>
    </row>
    <row r="26" spans="2:77" ht="12.75" customHeight="1">
      <c r="B26" s="4">
        <f t="shared" si="0"/>
        <v>14</v>
      </c>
      <c r="C26" s="94" t="s">
        <v>5</v>
      </c>
      <c r="D26" s="30">
        <f>SUM(D22:D25)</f>
        <v>499332790.96</v>
      </c>
      <c r="E26" s="30">
        <f>SUM(E22:E25)</f>
        <v>-141879337.95999998</v>
      </c>
      <c r="F26" s="65">
        <f>SUM(F22:F25)</f>
        <v>357453453</v>
      </c>
      <c r="G26" s="65">
        <f>SUM(G22:G25)</f>
        <v>0</v>
      </c>
      <c r="H26" s="65">
        <f>SUM(H22:H25)</f>
        <v>357453453</v>
      </c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21"/>
      <c r="AF26" s="21"/>
      <c r="AG26" s="21"/>
      <c r="AH26" s="21"/>
      <c r="AI26" s="21"/>
      <c r="AJ26" s="21"/>
      <c r="AK26" s="21"/>
      <c r="AL26" s="21"/>
      <c r="AM26" s="21"/>
      <c r="AN26" s="21"/>
      <c r="AO26" s="21"/>
      <c r="AP26" s="21"/>
      <c r="AQ26" s="21"/>
      <c r="AR26" s="21"/>
      <c r="AS26" s="21"/>
      <c r="AT26" s="21"/>
      <c r="AU26" s="21"/>
      <c r="AV26" s="21"/>
      <c r="AW26" s="21"/>
      <c r="AX26" s="21"/>
      <c r="AY26" s="21"/>
      <c r="AZ26" s="21"/>
      <c r="BA26" s="21"/>
      <c r="BB26" s="21"/>
      <c r="BC26" s="21"/>
      <c r="BD26" s="21"/>
      <c r="BE26" s="21"/>
      <c r="BF26" s="21"/>
      <c r="BG26" s="21"/>
      <c r="BH26" s="21"/>
      <c r="BI26" s="21"/>
      <c r="BJ26" s="21"/>
      <c r="BK26" s="21"/>
      <c r="BL26" s="21"/>
      <c r="BM26" s="21"/>
      <c r="BN26" s="21"/>
      <c r="BO26" s="21"/>
      <c r="BP26" s="21"/>
      <c r="BQ26" s="21"/>
      <c r="BR26" s="21"/>
      <c r="BS26" s="21"/>
      <c r="BT26" s="21"/>
      <c r="BU26" s="21"/>
      <c r="BV26" s="21"/>
      <c r="BW26" s="21"/>
      <c r="BX26" s="21"/>
      <c r="BY26" s="21"/>
    </row>
    <row r="27" spans="2:77" s="58" customFormat="1" ht="12.75" customHeight="1">
      <c r="B27" s="57">
        <f t="shared" si="0"/>
        <v>15</v>
      </c>
      <c r="C27" s="98"/>
      <c r="D27" s="59"/>
      <c r="E27" s="59"/>
      <c r="F27" s="60"/>
      <c r="G27" s="60"/>
      <c r="H27" s="60"/>
      <c r="I27" s="59"/>
      <c r="J27" s="59"/>
      <c r="K27" s="59"/>
      <c r="L27" s="59"/>
      <c r="M27" s="59"/>
      <c r="N27" s="59"/>
      <c r="O27" s="59"/>
      <c r="P27" s="59"/>
      <c r="Q27" s="59"/>
      <c r="R27" s="59"/>
      <c r="S27" s="59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59"/>
      <c r="AN27" s="59"/>
      <c r="AO27" s="59"/>
      <c r="AP27" s="59"/>
      <c r="AQ27" s="59"/>
      <c r="AR27" s="59"/>
      <c r="AS27" s="59"/>
      <c r="AT27" s="59"/>
      <c r="AU27" s="59"/>
      <c r="AV27" s="59"/>
      <c r="AW27" s="59"/>
      <c r="AX27" s="59"/>
      <c r="AY27" s="59"/>
      <c r="AZ27" s="59"/>
      <c r="BA27" s="59"/>
      <c r="BB27" s="59"/>
      <c r="BC27" s="59"/>
      <c r="BD27" s="59"/>
      <c r="BE27" s="59"/>
      <c r="BF27" s="59"/>
      <c r="BG27" s="59"/>
      <c r="BH27" s="59"/>
      <c r="BI27" s="59"/>
      <c r="BJ27" s="59"/>
      <c r="BK27" s="59"/>
      <c r="BL27" s="59"/>
      <c r="BM27" s="59"/>
      <c r="BN27" s="59"/>
      <c r="BO27" s="59"/>
      <c r="BP27" s="59"/>
      <c r="BQ27" s="59"/>
      <c r="BR27" s="59"/>
      <c r="BS27" s="59"/>
      <c r="BT27" s="59"/>
      <c r="BU27" s="59"/>
      <c r="BV27" s="59"/>
      <c r="BW27" s="59"/>
      <c r="BX27" s="59"/>
      <c r="BY27" s="59"/>
    </row>
    <row r="28" spans="2:77" ht="12.75" customHeight="1">
      <c r="B28" s="4">
        <f t="shared" si="0"/>
        <v>16</v>
      </c>
      <c r="C28" s="96" t="s">
        <v>29</v>
      </c>
      <c r="D28" s="23">
        <v>1127321.05</v>
      </c>
      <c r="E28" s="23">
        <v>-437508.8311633509</v>
      </c>
      <c r="F28" s="68">
        <v>689812.2188366491</v>
      </c>
      <c r="G28" s="68">
        <v>0</v>
      </c>
      <c r="H28" s="68">
        <v>689812.2188366491</v>
      </c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  <c r="AK28" s="34"/>
      <c r="AL28" s="34"/>
      <c r="AM28" s="34"/>
      <c r="AN28" s="34"/>
      <c r="AO28" s="34"/>
      <c r="AP28" s="34"/>
      <c r="AQ28" s="34"/>
      <c r="AR28" s="34"/>
      <c r="AS28" s="34"/>
      <c r="AT28" s="34"/>
      <c r="AU28" s="34"/>
      <c r="AV28" s="34"/>
      <c r="AW28" s="34"/>
      <c r="AX28" s="34"/>
      <c r="AY28" s="34"/>
      <c r="AZ28" s="34"/>
      <c r="BA28" s="34"/>
      <c r="BB28" s="34"/>
      <c r="BC28" s="34"/>
      <c r="BD28" s="34"/>
      <c r="BE28" s="34"/>
      <c r="BF28" s="34"/>
      <c r="BG28" s="34"/>
      <c r="BH28" s="34"/>
      <c r="BI28" s="34"/>
      <c r="BJ28" s="34"/>
      <c r="BK28" s="34"/>
      <c r="BL28" s="34"/>
      <c r="BM28" s="34"/>
      <c r="BN28" s="34"/>
      <c r="BO28" s="34"/>
      <c r="BP28" s="34"/>
      <c r="BQ28" s="34"/>
      <c r="BR28" s="34"/>
      <c r="BS28" s="34"/>
      <c r="BT28" s="34"/>
      <c r="BU28" s="34"/>
      <c r="BV28" s="34"/>
      <c r="BW28" s="34"/>
      <c r="BX28" s="34"/>
      <c r="BY28" s="34"/>
    </row>
    <row r="29" spans="2:77" ht="12.75" customHeight="1">
      <c r="B29" s="4">
        <f t="shared" si="0"/>
        <v>17</v>
      </c>
      <c r="C29" s="94" t="s">
        <v>6</v>
      </c>
      <c r="D29" s="16">
        <v>3533370.48</v>
      </c>
      <c r="E29" s="17">
        <v>-3126654.53</v>
      </c>
      <c r="F29" s="69">
        <v>406715.95</v>
      </c>
      <c r="G29" s="16">
        <v>0</v>
      </c>
      <c r="H29" s="69">
        <v>406715.95</v>
      </c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  <c r="BA29" s="33"/>
      <c r="BB29" s="33"/>
      <c r="BC29" s="33"/>
      <c r="BD29" s="33"/>
      <c r="BE29" s="33"/>
      <c r="BF29" s="33"/>
      <c r="BG29" s="33"/>
      <c r="BH29" s="33"/>
      <c r="BI29" s="33"/>
      <c r="BJ29" s="33"/>
      <c r="BK29" s="33"/>
      <c r="BL29" s="33"/>
      <c r="BM29" s="33"/>
      <c r="BN29" s="33"/>
      <c r="BO29" s="33"/>
      <c r="BP29" s="33"/>
      <c r="BQ29" s="33"/>
      <c r="BR29" s="33"/>
      <c r="BS29" s="33"/>
      <c r="BT29" s="33"/>
      <c r="BU29" s="33"/>
      <c r="BV29" s="33"/>
      <c r="BW29" s="33"/>
      <c r="BX29" s="33"/>
      <c r="BY29" s="33"/>
    </row>
    <row r="30" spans="2:77" ht="12.75" customHeight="1">
      <c r="B30" s="4">
        <f t="shared" si="0"/>
        <v>18</v>
      </c>
      <c r="C30" s="94" t="s">
        <v>7</v>
      </c>
      <c r="D30" s="16">
        <v>24072797.119999994</v>
      </c>
      <c r="E30" s="17">
        <v>-1994439</v>
      </c>
      <c r="F30" s="69">
        <v>22078358.119999994</v>
      </c>
      <c r="G30" s="16">
        <v>0</v>
      </c>
      <c r="H30" s="69">
        <v>22078358.119999994</v>
      </c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  <c r="BA30" s="33"/>
      <c r="BB30" s="33"/>
      <c r="BC30" s="33"/>
      <c r="BD30" s="33"/>
      <c r="BE30" s="33"/>
      <c r="BF30" s="33"/>
      <c r="BG30" s="33"/>
      <c r="BH30" s="33"/>
      <c r="BI30" s="33"/>
      <c r="BJ30" s="33"/>
      <c r="BK30" s="33"/>
      <c r="BL30" s="33"/>
      <c r="BM30" s="33"/>
      <c r="BN30" s="33"/>
      <c r="BO30" s="33"/>
      <c r="BP30" s="33"/>
      <c r="BQ30" s="33"/>
      <c r="BR30" s="33"/>
      <c r="BS30" s="33"/>
      <c r="BT30" s="33"/>
      <c r="BU30" s="33"/>
      <c r="BV30" s="33"/>
      <c r="BW30" s="33"/>
      <c r="BX30" s="33"/>
      <c r="BY30" s="33"/>
    </row>
    <row r="31" spans="2:77" ht="12.75" customHeight="1">
      <c r="B31" s="4">
        <f t="shared" si="0"/>
        <v>19</v>
      </c>
      <c r="C31" s="99" t="s">
        <v>30</v>
      </c>
      <c r="D31" s="16">
        <v>15844280.1</v>
      </c>
      <c r="E31" s="17">
        <v>308963.1790214258</v>
      </c>
      <c r="F31" s="69">
        <v>16153243.279021425</v>
      </c>
      <c r="G31" s="16">
        <v>0</v>
      </c>
      <c r="H31" s="69">
        <v>16153243.279021425</v>
      </c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BW31" s="33"/>
      <c r="BX31" s="33"/>
      <c r="BY31" s="33"/>
    </row>
    <row r="32" spans="2:77" ht="12.75" customHeight="1">
      <c r="B32" s="4">
        <f t="shared" si="0"/>
        <v>20</v>
      </c>
      <c r="C32" s="94" t="s">
        <v>8</v>
      </c>
      <c r="D32" s="16">
        <v>1876687.84</v>
      </c>
      <c r="E32" s="17">
        <v>84212</v>
      </c>
      <c r="F32" s="69">
        <v>1960899.84</v>
      </c>
      <c r="G32" s="16">
        <v>0</v>
      </c>
      <c r="H32" s="69">
        <v>1960899.84</v>
      </c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</row>
    <row r="33" spans="1:77" s="20" customFormat="1" ht="12.75" customHeight="1">
      <c r="A33" s="1"/>
      <c r="B33" s="4">
        <f t="shared" si="0"/>
        <v>21</v>
      </c>
      <c r="C33" s="94" t="s">
        <v>9</v>
      </c>
      <c r="D33" s="16">
        <v>1070692.43</v>
      </c>
      <c r="E33" s="17">
        <v>-138951.54333333336</v>
      </c>
      <c r="F33" s="69">
        <v>931740.8866666666</v>
      </c>
      <c r="G33" s="16">
        <v>0</v>
      </c>
      <c r="H33" s="69">
        <v>931740.8866666666</v>
      </c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</row>
    <row r="34" spans="2:77" ht="12.75" customHeight="1">
      <c r="B34" s="4">
        <f t="shared" si="0"/>
        <v>22</v>
      </c>
      <c r="C34" s="94" t="s">
        <v>10</v>
      </c>
      <c r="D34" s="16">
        <v>22046759.35</v>
      </c>
      <c r="E34" s="17">
        <v>343157.24180683447</v>
      </c>
      <c r="F34" s="69">
        <v>22389916.591806836</v>
      </c>
      <c r="G34" s="69">
        <v>149452.81260000003</v>
      </c>
      <c r="H34" s="69">
        <v>22539369.404406838</v>
      </c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/>
      <c r="AA34" s="33"/>
      <c r="AB34" s="33"/>
      <c r="AC34" s="33"/>
      <c r="AD34" s="33"/>
      <c r="AE34" s="33"/>
      <c r="AF34" s="33"/>
      <c r="AG34" s="33"/>
      <c r="AH34" s="33"/>
      <c r="AI34" s="33"/>
      <c r="AJ34" s="33"/>
      <c r="AK34" s="33"/>
      <c r="AL34" s="33"/>
      <c r="AM34" s="33"/>
      <c r="AN34" s="33"/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  <c r="BA34" s="33"/>
      <c r="BB34" s="33"/>
      <c r="BC34" s="33"/>
      <c r="BD34" s="33"/>
      <c r="BE34" s="33"/>
      <c r="BF34" s="33"/>
      <c r="BG34" s="33"/>
      <c r="BH34" s="33"/>
      <c r="BI34" s="33"/>
      <c r="BJ34" s="33"/>
      <c r="BK34" s="33"/>
      <c r="BL34" s="33"/>
      <c r="BM34" s="33"/>
      <c r="BN34" s="33"/>
      <c r="BO34" s="33"/>
      <c r="BP34" s="33"/>
      <c r="BQ34" s="33"/>
      <c r="BR34" s="33"/>
      <c r="BS34" s="33"/>
      <c r="BT34" s="33"/>
      <c r="BU34" s="33"/>
      <c r="BV34" s="33"/>
      <c r="BW34" s="33"/>
      <c r="BX34" s="33"/>
      <c r="BY34" s="33"/>
    </row>
    <row r="35" spans="2:77" ht="12.75" customHeight="1">
      <c r="B35" s="4">
        <f t="shared" si="0"/>
        <v>23</v>
      </c>
      <c r="C35" s="94" t="s">
        <v>11</v>
      </c>
      <c r="D35" s="16">
        <v>56452198.82</v>
      </c>
      <c r="E35" s="17">
        <v>2241181.48</v>
      </c>
      <c r="F35" s="69">
        <v>58693380.3</v>
      </c>
      <c r="G35" s="16">
        <v>0</v>
      </c>
      <c r="H35" s="69">
        <v>58693380.3</v>
      </c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/>
      <c r="AA35" s="33"/>
      <c r="AB35" s="33"/>
      <c r="AC35" s="33"/>
      <c r="AD35" s="33"/>
      <c r="AE35" s="33"/>
      <c r="AF35" s="33"/>
      <c r="AG35" s="33"/>
      <c r="AH35" s="33"/>
      <c r="AI35" s="33"/>
      <c r="AJ35" s="33"/>
      <c r="AK35" s="33"/>
      <c r="AL35" s="33"/>
      <c r="AM35" s="33"/>
      <c r="AN35" s="33"/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  <c r="BA35" s="33"/>
      <c r="BB35" s="33"/>
      <c r="BC35" s="33"/>
      <c r="BD35" s="33"/>
      <c r="BE35" s="33"/>
      <c r="BF35" s="33"/>
      <c r="BG35" s="33"/>
      <c r="BH35" s="33"/>
      <c r="BI35" s="33"/>
      <c r="BJ35" s="33"/>
      <c r="BK35" s="33"/>
      <c r="BL35" s="33"/>
      <c r="BM35" s="33"/>
      <c r="BN35" s="33"/>
      <c r="BO35" s="33"/>
      <c r="BP35" s="33"/>
      <c r="BQ35" s="33"/>
      <c r="BR35" s="33"/>
      <c r="BS35" s="33"/>
      <c r="BT35" s="33"/>
      <c r="BU35" s="33"/>
      <c r="BV35" s="33"/>
      <c r="BW35" s="33"/>
      <c r="BX35" s="33"/>
      <c r="BY35" s="33"/>
    </row>
    <row r="36" spans="2:77" ht="12.75" customHeight="1">
      <c r="B36" s="4">
        <f t="shared" si="0"/>
        <v>24</v>
      </c>
      <c r="C36" s="94" t="s">
        <v>31</v>
      </c>
      <c r="D36" s="16">
        <v>47294.45</v>
      </c>
      <c r="E36" s="16">
        <v>0</v>
      </c>
      <c r="F36" s="69">
        <v>47294.45</v>
      </c>
      <c r="G36" s="16">
        <v>0</v>
      </c>
      <c r="H36" s="69">
        <v>47294.45</v>
      </c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  <c r="BN36" s="33"/>
      <c r="BO36" s="33"/>
      <c r="BP36" s="33"/>
      <c r="BQ36" s="33"/>
      <c r="BR36" s="33"/>
      <c r="BS36" s="33"/>
      <c r="BT36" s="33"/>
      <c r="BU36" s="33"/>
      <c r="BV36" s="33"/>
      <c r="BW36" s="33"/>
      <c r="BX36" s="33"/>
      <c r="BY36" s="33"/>
    </row>
    <row r="37" spans="2:77" ht="12.75" customHeight="1">
      <c r="B37" s="4">
        <f t="shared" si="0"/>
        <v>25</v>
      </c>
      <c r="C37" s="94" t="s">
        <v>89</v>
      </c>
      <c r="D37" s="16">
        <v>0</v>
      </c>
      <c r="E37" s="16">
        <v>0</v>
      </c>
      <c r="F37" s="16">
        <v>0</v>
      </c>
      <c r="G37" s="16">
        <v>0</v>
      </c>
      <c r="H37" s="16">
        <v>0</v>
      </c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/>
      <c r="AA37" s="33"/>
      <c r="AB37" s="33"/>
      <c r="AC37" s="33"/>
      <c r="AD37" s="33"/>
      <c r="AE37" s="33"/>
      <c r="AF37" s="33"/>
      <c r="AG37" s="33"/>
      <c r="AH37" s="33"/>
      <c r="AI37" s="33"/>
      <c r="AJ37" s="33"/>
      <c r="AK37" s="33"/>
      <c r="AL37" s="33"/>
      <c r="AM37" s="33"/>
      <c r="AN37" s="33"/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  <c r="BA37" s="33"/>
      <c r="BB37" s="33"/>
      <c r="BC37" s="33"/>
      <c r="BD37" s="33"/>
      <c r="BE37" s="33"/>
      <c r="BF37" s="33"/>
      <c r="BG37" s="33"/>
      <c r="BH37" s="33"/>
      <c r="BI37" s="33"/>
      <c r="BJ37" s="33"/>
      <c r="BK37" s="33"/>
      <c r="BL37" s="33"/>
      <c r="BM37" s="33"/>
      <c r="BN37" s="33"/>
      <c r="BO37" s="33"/>
      <c r="BP37" s="33"/>
      <c r="BQ37" s="33"/>
      <c r="BR37" s="33"/>
      <c r="BS37" s="33"/>
      <c r="BT37" s="33"/>
      <c r="BU37" s="33"/>
      <c r="BV37" s="33"/>
      <c r="BW37" s="33"/>
      <c r="BX37" s="33"/>
      <c r="BY37" s="33"/>
    </row>
    <row r="38" spans="2:77" ht="12.75" customHeight="1">
      <c r="B38" s="4">
        <f t="shared" si="0"/>
        <v>26</v>
      </c>
      <c r="C38" s="94" t="s">
        <v>12</v>
      </c>
      <c r="D38" s="16">
        <v>71223932.45</v>
      </c>
      <c r="E38" s="17">
        <v>-11097022.985300737</v>
      </c>
      <c r="F38" s="17">
        <v>60126909.46469927</v>
      </c>
      <c r="G38" s="17">
        <v>2681441.6555697685</v>
      </c>
      <c r="H38" s="17">
        <v>62808351.12026904</v>
      </c>
      <c r="I38" s="33"/>
      <c r="J38" s="33"/>
      <c r="K38" s="33"/>
      <c r="L38" s="33"/>
      <c r="M38" s="33"/>
      <c r="N38" s="33"/>
      <c r="O38" s="33"/>
      <c r="P38" s="33"/>
      <c r="Q38" s="33"/>
      <c r="R38" s="33"/>
      <c r="S38" s="33"/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BM38" s="33"/>
      <c r="BN38" s="33"/>
      <c r="BO38" s="33"/>
      <c r="BP38" s="33"/>
      <c r="BQ38" s="33"/>
      <c r="BR38" s="33"/>
      <c r="BS38" s="33"/>
      <c r="BT38" s="33"/>
      <c r="BU38" s="33"/>
      <c r="BV38" s="33"/>
      <c r="BW38" s="33"/>
      <c r="BX38" s="33"/>
      <c r="BY38" s="33"/>
    </row>
    <row r="39" spans="2:77" ht="12.75" customHeight="1">
      <c r="B39" s="4">
        <f t="shared" si="0"/>
        <v>27</v>
      </c>
      <c r="C39" s="94" t="s">
        <v>13</v>
      </c>
      <c r="D39" s="16">
        <v>6576888.9</v>
      </c>
      <c r="E39" s="17">
        <v>3261657.6036461666</v>
      </c>
      <c r="F39" s="17">
        <v>9838546.503646167</v>
      </c>
      <c r="G39" s="17">
        <v>11463587.98614058</v>
      </c>
      <c r="H39" s="17">
        <v>21302134.489786748</v>
      </c>
      <c r="I39" s="33"/>
      <c r="J39" s="33"/>
      <c r="K39" s="33"/>
      <c r="L39" s="33"/>
      <c r="M39" s="33"/>
      <c r="N39" s="33"/>
      <c r="O39" s="33"/>
      <c r="P39" s="33"/>
      <c r="Q39" s="33"/>
      <c r="R39" s="33"/>
      <c r="S39" s="33"/>
      <c r="T39" s="33"/>
      <c r="U39" s="33"/>
      <c r="V39" s="33"/>
      <c r="W39" s="33"/>
      <c r="X39" s="33"/>
      <c r="Y39" s="33"/>
      <c r="Z39" s="33"/>
      <c r="AA39" s="33"/>
      <c r="AB39" s="33"/>
      <c r="AC39" s="33"/>
      <c r="AD39" s="33"/>
      <c r="AE39" s="33"/>
      <c r="AF39" s="33"/>
      <c r="AG39" s="33"/>
      <c r="AH39" s="33"/>
      <c r="AI39" s="33"/>
      <c r="AJ39" s="33"/>
      <c r="AK39" s="33"/>
      <c r="AL39" s="33"/>
      <c r="AM39" s="33"/>
      <c r="AN39" s="33"/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  <c r="BA39" s="33"/>
      <c r="BB39" s="33"/>
      <c r="BC39" s="33"/>
      <c r="BD39" s="33"/>
      <c r="BE39" s="33"/>
      <c r="BF39" s="33"/>
      <c r="BG39" s="33"/>
      <c r="BH39" s="33"/>
      <c r="BI39" s="33"/>
      <c r="BJ39" s="33"/>
      <c r="BK39" s="33"/>
      <c r="BL39" s="33"/>
      <c r="BM39" s="33"/>
      <c r="BN39" s="33"/>
      <c r="BO39" s="33"/>
      <c r="BP39" s="33"/>
      <c r="BQ39" s="33"/>
      <c r="BR39" s="33"/>
      <c r="BS39" s="33"/>
      <c r="BT39" s="33"/>
      <c r="BU39" s="33"/>
      <c r="BV39" s="33"/>
      <c r="BW39" s="33"/>
      <c r="BX39" s="33"/>
      <c r="BY39" s="33"/>
    </row>
    <row r="40" spans="2:77" ht="12.75" customHeight="1">
      <c r="B40" s="4">
        <f t="shared" si="0"/>
        <v>28</v>
      </c>
      <c r="C40" s="95" t="s">
        <v>14</v>
      </c>
      <c r="D40" s="29">
        <v>2270533</v>
      </c>
      <c r="E40" s="17">
        <v>-152883</v>
      </c>
      <c r="F40" s="17">
        <v>2117650</v>
      </c>
      <c r="G40" s="29">
        <v>0</v>
      </c>
      <c r="H40" s="17">
        <v>2117650</v>
      </c>
      <c r="I40" s="28"/>
      <c r="J40" s="28"/>
      <c r="K40" s="28" t="s">
        <v>19</v>
      </c>
      <c r="L40" s="28"/>
      <c r="M40" s="28"/>
      <c r="N40" s="28"/>
      <c r="O40" s="28"/>
      <c r="P40" s="28"/>
      <c r="Q40" s="28"/>
      <c r="R40" s="28"/>
      <c r="S40" s="28"/>
      <c r="T40" s="28"/>
      <c r="U40" s="28"/>
      <c r="V40" s="28"/>
      <c r="W40" s="28"/>
      <c r="X40" s="28"/>
      <c r="Y40" s="28"/>
      <c r="Z40" s="28"/>
      <c r="AA40" s="28"/>
      <c r="AB40" s="28"/>
      <c r="AC40" s="28"/>
      <c r="AD40" s="28"/>
      <c r="AE40" s="28"/>
      <c r="AF40" s="28"/>
      <c r="AG40" s="28"/>
      <c r="AH40" s="28"/>
      <c r="AI40" s="28"/>
      <c r="AJ40" s="28"/>
      <c r="AK40" s="28"/>
      <c r="AL40" s="28"/>
      <c r="AM40" s="28"/>
      <c r="AN40" s="28"/>
      <c r="AO40" s="28"/>
      <c r="AP40" s="28"/>
      <c r="AQ40" s="28"/>
      <c r="AR40" s="28"/>
      <c r="AS40" s="28"/>
      <c r="AT40" s="28"/>
      <c r="AU40" s="28"/>
      <c r="AV40" s="28"/>
      <c r="AW40" s="28"/>
      <c r="AX40" s="28"/>
      <c r="AY40" s="28"/>
      <c r="AZ40" s="28"/>
      <c r="BA40" s="28"/>
      <c r="BB40" s="28"/>
      <c r="BC40" s="28"/>
      <c r="BD40" s="28"/>
      <c r="BE40" s="28"/>
      <c r="BF40" s="28"/>
      <c r="BG40" s="28"/>
      <c r="BH40" s="28"/>
      <c r="BI40" s="28"/>
      <c r="BJ40" s="28"/>
      <c r="BK40" s="28"/>
      <c r="BL40" s="28"/>
      <c r="BM40" s="28"/>
      <c r="BN40" s="28"/>
      <c r="BO40" s="28"/>
      <c r="BP40" s="28"/>
      <c r="BQ40" s="28"/>
      <c r="BR40" s="28"/>
      <c r="BS40" s="28"/>
      <c r="BT40" s="28"/>
      <c r="BU40" s="28"/>
      <c r="BV40" s="28"/>
      <c r="BW40" s="28"/>
      <c r="BX40" s="28"/>
      <c r="BY40" s="28"/>
    </row>
    <row r="41" spans="2:77" ht="12.75" customHeight="1">
      <c r="B41" s="4">
        <f t="shared" si="0"/>
        <v>29</v>
      </c>
      <c r="C41" s="94" t="s">
        <v>15</v>
      </c>
      <c r="D41" s="30">
        <f>SUM(D26:D40)</f>
        <v>705475546.9500002</v>
      </c>
      <c r="E41" s="30">
        <f>SUM(E26:E40)</f>
        <v>-152587626.345323</v>
      </c>
      <c r="F41" s="65">
        <f>SUM(F26:F40)</f>
        <v>552887920.604677</v>
      </c>
      <c r="G41" s="65">
        <f>SUM(G26:G40)</f>
        <v>14294482.45431035</v>
      </c>
      <c r="H41" s="65">
        <f>SUM(H26:H40)</f>
        <v>567182403.0589874</v>
      </c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21"/>
      <c r="AS41" s="21"/>
      <c r="AT41" s="21"/>
      <c r="AU41" s="21"/>
      <c r="AV41" s="21"/>
      <c r="AW41" s="21"/>
      <c r="AX41" s="21"/>
      <c r="AY41" s="21"/>
      <c r="AZ41" s="21"/>
      <c r="BA41" s="21"/>
      <c r="BB41" s="21"/>
      <c r="BC41" s="21"/>
      <c r="BD41" s="21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21"/>
      <c r="BR41" s="21"/>
      <c r="BS41" s="21"/>
      <c r="BT41" s="21"/>
      <c r="BU41" s="21"/>
      <c r="BV41" s="21"/>
      <c r="BW41" s="21"/>
      <c r="BX41" s="21"/>
      <c r="BY41" s="21"/>
    </row>
    <row r="42" spans="2:77" ht="12.75" customHeight="1">
      <c r="B42" s="4">
        <f t="shared" si="0"/>
        <v>30</v>
      </c>
      <c r="C42" s="95"/>
      <c r="D42" s="31"/>
      <c r="E42" s="31"/>
      <c r="F42" s="50" t="s">
        <v>19</v>
      </c>
      <c r="G42" s="50"/>
      <c r="H42" s="50"/>
      <c r="I42" s="31"/>
      <c r="J42" s="31"/>
      <c r="K42" s="31"/>
      <c r="L42" s="31"/>
      <c r="M42" s="31"/>
      <c r="N42" s="31"/>
      <c r="O42" s="31"/>
      <c r="P42" s="31"/>
      <c r="Q42" s="31"/>
      <c r="R42" s="31"/>
      <c r="S42" s="31"/>
      <c r="T42" s="31"/>
      <c r="U42" s="31"/>
      <c r="V42" s="31"/>
      <c r="W42" s="31"/>
      <c r="X42" s="31"/>
      <c r="Y42" s="31"/>
      <c r="Z42" s="31"/>
      <c r="AA42" s="31"/>
      <c r="AB42" s="31"/>
      <c r="AC42" s="31"/>
      <c r="AD42" s="31"/>
      <c r="AE42" s="31"/>
      <c r="AF42" s="31"/>
      <c r="AG42" s="31"/>
      <c r="AH42" s="31"/>
      <c r="AI42" s="31"/>
      <c r="AJ42" s="31"/>
      <c r="AK42" s="31"/>
      <c r="AL42" s="31"/>
      <c r="AM42" s="31"/>
      <c r="AN42" s="31"/>
      <c r="AO42" s="31"/>
      <c r="AP42" s="31"/>
      <c r="AQ42" s="31"/>
      <c r="AR42" s="31"/>
      <c r="AS42" s="31"/>
      <c r="AT42" s="31"/>
      <c r="AU42" s="31"/>
      <c r="AV42" s="31"/>
      <c r="AW42" s="31"/>
      <c r="AX42" s="31"/>
      <c r="AY42" s="31"/>
      <c r="AZ42" s="31"/>
      <c r="BA42" s="31"/>
      <c r="BB42" s="31"/>
      <c r="BC42" s="31"/>
      <c r="BD42" s="31"/>
      <c r="BE42" s="31"/>
      <c r="BF42" s="31"/>
      <c r="BG42" s="31"/>
      <c r="BH42" s="31"/>
      <c r="BI42" s="31"/>
      <c r="BJ42" s="31"/>
      <c r="BK42" s="31"/>
      <c r="BL42" s="31"/>
      <c r="BM42" s="31"/>
      <c r="BN42" s="31"/>
      <c r="BO42" s="31"/>
      <c r="BP42" s="31"/>
      <c r="BQ42" s="31"/>
      <c r="BR42" s="31"/>
      <c r="BS42" s="31"/>
      <c r="BT42" s="31"/>
      <c r="BU42" s="31"/>
      <c r="BV42" s="31"/>
      <c r="BW42" s="31"/>
      <c r="BX42" s="31"/>
      <c r="BY42" s="31"/>
    </row>
    <row r="43" spans="2:77" ht="12.75" customHeight="1">
      <c r="B43" s="4">
        <f t="shared" si="0"/>
        <v>31</v>
      </c>
      <c r="C43" s="95" t="s">
        <v>90</v>
      </c>
      <c r="D43" s="24">
        <f>D17-D41</f>
        <v>70631327.98999977</v>
      </c>
      <c r="E43" s="24">
        <f>E17-E41</f>
        <v>-6622815.092563719</v>
      </c>
      <c r="F43" s="46">
        <f>F17-F41</f>
        <v>64008512.89743626</v>
      </c>
      <c r="G43" s="46">
        <f>G17-G41</f>
        <v>21289520.54568965</v>
      </c>
      <c r="H43" s="46">
        <f>H17-H41</f>
        <v>85298033.44312584</v>
      </c>
      <c r="I43" s="46" t="s">
        <v>19</v>
      </c>
      <c r="J43" s="24" t="s">
        <v>19</v>
      </c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  <c r="AE43" s="24"/>
      <c r="AF43" s="24"/>
      <c r="AG43" s="24"/>
      <c r="AH43" s="24"/>
      <c r="AI43" s="24"/>
      <c r="AJ43" s="24"/>
      <c r="AK43" s="24"/>
      <c r="AL43" s="24"/>
      <c r="AM43" s="24"/>
      <c r="AN43" s="24"/>
      <c r="AO43" s="24"/>
      <c r="AP43" s="24"/>
      <c r="AQ43" s="24"/>
      <c r="AR43" s="24"/>
      <c r="AS43" s="24"/>
      <c r="AT43" s="24"/>
      <c r="AU43" s="24"/>
      <c r="AV43" s="24"/>
      <c r="AW43" s="24"/>
      <c r="AX43" s="24"/>
      <c r="AY43" s="24"/>
      <c r="AZ43" s="24"/>
      <c r="BA43" s="24"/>
      <c r="BB43" s="24"/>
      <c r="BC43" s="24"/>
      <c r="BD43" s="24"/>
      <c r="BE43" s="24"/>
      <c r="BF43" s="24"/>
      <c r="BG43" s="24"/>
      <c r="BH43" s="24"/>
      <c r="BI43" s="24"/>
      <c r="BJ43" s="24"/>
      <c r="BK43" s="24"/>
      <c r="BL43" s="24"/>
      <c r="BM43" s="24"/>
      <c r="BN43" s="24"/>
      <c r="BO43" s="24"/>
      <c r="BP43" s="24"/>
      <c r="BQ43" s="24"/>
      <c r="BR43" s="24"/>
      <c r="BS43" s="24"/>
      <c r="BT43" s="24"/>
      <c r="BU43" s="24"/>
      <c r="BV43" s="24"/>
      <c r="BW43" s="24"/>
      <c r="BX43" s="24"/>
      <c r="BY43" s="24"/>
    </row>
    <row r="44" spans="2:77" ht="12.75" customHeight="1">
      <c r="B44" s="4">
        <f t="shared" si="0"/>
        <v>32</v>
      </c>
      <c r="C44" s="94"/>
      <c r="D44" s="32"/>
      <c r="E44" s="32"/>
      <c r="F44" s="51"/>
      <c r="G44" s="51"/>
      <c r="H44" s="51"/>
      <c r="I44" s="32"/>
      <c r="J44" s="32"/>
      <c r="K44" s="32"/>
      <c r="L44" s="32"/>
      <c r="M44" s="32"/>
      <c r="N44" s="32"/>
      <c r="O44" s="32"/>
      <c r="P44" s="32"/>
      <c r="Q44" s="32"/>
      <c r="R44" s="32"/>
      <c r="S44" s="32"/>
      <c r="T44" s="32"/>
      <c r="U44" s="32"/>
      <c r="V44" s="32"/>
      <c r="W44" s="32"/>
      <c r="X44" s="32"/>
      <c r="Y44" s="32"/>
      <c r="Z44" s="32"/>
      <c r="AA44" s="32"/>
      <c r="AB44" s="32"/>
      <c r="AC44" s="32"/>
      <c r="AD44" s="32"/>
      <c r="AE44" s="32"/>
      <c r="AF44" s="32"/>
      <c r="AG44" s="32"/>
      <c r="AH44" s="32"/>
      <c r="AI44" s="32"/>
      <c r="AJ44" s="32"/>
      <c r="AK44" s="32"/>
      <c r="AL44" s="32"/>
      <c r="AM44" s="32"/>
      <c r="AN44" s="32"/>
      <c r="AO44" s="32"/>
      <c r="AP44" s="32"/>
      <c r="AQ44" s="32"/>
      <c r="AR44" s="32"/>
      <c r="AS44" s="32"/>
      <c r="AT44" s="32"/>
      <c r="AU44" s="32"/>
      <c r="AV44" s="32"/>
      <c r="AW44" s="32"/>
      <c r="AX44" s="32"/>
      <c r="AY44" s="32"/>
      <c r="AZ44" s="32"/>
      <c r="BA44" s="32"/>
      <c r="BB44" s="32"/>
      <c r="BC44" s="32"/>
      <c r="BD44" s="32"/>
      <c r="BE44" s="32"/>
      <c r="BF44" s="32"/>
      <c r="BG44" s="32"/>
      <c r="BH44" s="32"/>
      <c r="BI44" s="32"/>
      <c r="BJ44" s="32"/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</row>
    <row r="45" spans="2:77" ht="12.75" customHeight="1">
      <c r="B45" s="4">
        <f t="shared" si="0"/>
        <v>33</v>
      </c>
      <c r="C45" s="94" t="s">
        <v>16</v>
      </c>
      <c r="D45" s="31">
        <v>984216088</v>
      </c>
      <c r="E45" s="62">
        <v>-10174228.770000001</v>
      </c>
      <c r="F45" s="50">
        <v>974041859.23</v>
      </c>
      <c r="G45" s="50">
        <v>0</v>
      </c>
      <c r="H45" s="50">
        <v>974041859.23</v>
      </c>
      <c r="I45" s="31"/>
      <c r="J45" s="31"/>
      <c r="K45" s="31"/>
      <c r="L45" s="31"/>
      <c r="M45" s="31"/>
      <c r="N45" s="31"/>
      <c r="O45" s="31"/>
      <c r="P45" s="31"/>
      <c r="Q45" s="31"/>
      <c r="R45" s="31"/>
      <c r="S45" s="31"/>
      <c r="T45" s="31"/>
      <c r="U45" s="31"/>
      <c r="V45" s="31"/>
      <c r="W45" s="31"/>
      <c r="X45" s="31"/>
      <c r="Y45" s="31"/>
      <c r="Z45" s="31"/>
      <c r="AA45" s="31"/>
      <c r="AB45" s="31"/>
      <c r="AC45" s="31"/>
      <c r="AD45" s="31"/>
      <c r="AE45" s="31"/>
      <c r="AF45" s="31"/>
      <c r="AG45" s="31"/>
      <c r="AH45" s="31"/>
      <c r="AI45" s="31"/>
      <c r="AJ45" s="31"/>
      <c r="AK45" s="31"/>
      <c r="AL45" s="31"/>
      <c r="AM45" s="31"/>
      <c r="AN45" s="31"/>
      <c r="AO45" s="31"/>
      <c r="AP45" s="31"/>
      <c r="AQ45" s="31"/>
      <c r="AR45" s="31"/>
      <c r="AS45" s="31"/>
      <c r="AT45" s="31"/>
      <c r="AU45" s="31"/>
      <c r="AV45" s="31"/>
      <c r="AW45" s="31"/>
      <c r="AX45" s="31"/>
      <c r="AY45" s="31"/>
      <c r="AZ45" s="31"/>
      <c r="BA45" s="31"/>
      <c r="BB45" s="31"/>
      <c r="BC45" s="31"/>
      <c r="BD45" s="31"/>
      <c r="BE45" s="31"/>
      <c r="BF45" s="31"/>
      <c r="BG45" s="31"/>
      <c r="BH45" s="31"/>
      <c r="BI45" s="31"/>
      <c r="BJ45" s="31"/>
      <c r="BK45" s="31"/>
      <c r="BL45" s="31"/>
      <c r="BM45" s="31"/>
      <c r="BN45" s="31"/>
      <c r="BO45" s="31"/>
      <c r="BP45" s="31"/>
      <c r="BQ45" s="31"/>
      <c r="BR45" s="31"/>
      <c r="BS45" s="31"/>
      <c r="BT45" s="31"/>
      <c r="BU45" s="31"/>
      <c r="BV45" s="31"/>
      <c r="BW45" s="31"/>
      <c r="BX45" s="31"/>
      <c r="BY45" s="31"/>
    </row>
    <row r="46" spans="2:8" ht="12.75" customHeight="1">
      <c r="B46" s="4">
        <f t="shared" si="0"/>
        <v>34</v>
      </c>
      <c r="C46" s="95"/>
      <c r="F46" s="22"/>
      <c r="G46" s="22"/>
      <c r="H46" s="22"/>
    </row>
    <row r="47" spans="2:77" ht="12.75" customHeight="1">
      <c r="B47" s="4">
        <f t="shared" si="0"/>
        <v>35</v>
      </c>
      <c r="C47" s="94" t="s">
        <v>17</v>
      </c>
      <c r="D47" s="67">
        <f>D43/D45</f>
        <v>0.07176404536683388</v>
      </c>
      <c r="F47" s="67">
        <f>F43/F45</f>
        <v>0.06571433485213489</v>
      </c>
      <c r="G47" s="67"/>
      <c r="H47" s="67">
        <f>H43/H45</f>
        <v>0.0875712194859425</v>
      </c>
      <c r="I47" s="8"/>
      <c r="J47" s="8"/>
      <c r="K47" s="8"/>
      <c r="L47" s="8"/>
      <c r="M47" s="8"/>
      <c r="N47" s="8"/>
      <c r="O47" s="8"/>
      <c r="P47" s="8"/>
      <c r="Q47" s="8"/>
      <c r="R47" s="8"/>
      <c r="S47" s="8"/>
      <c r="T47" s="8"/>
      <c r="U47" s="8"/>
      <c r="V47" s="8"/>
      <c r="W47" s="8"/>
      <c r="X47" s="8"/>
      <c r="Y47" s="8"/>
      <c r="Z47" s="8"/>
      <c r="AA47" s="8"/>
      <c r="AB47" s="8"/>
      <c r="AC47" s="8"/>
      <c r="AD47" s="8"/>
      <c r="AE47" s="8"/>
      <c r="AF47" s="8"/>
      <c r="AG47" s="8"/>
      <c r="AH47" s="8"/>
      <c r="AI47" s="8"/>
      <c r="AJ47" s="8"/>
      <c r="AK47" s="8"/>
      <c r="AL47" s="8"/>
      <c r="AM47" s="8"/>
      <c r="AN47" s="8"/>
      <c r="AO47" s="8"/>
      <c r="AP47" s="8"/>
      <c r="AQ47" s="8"/>
      <c r="AR47" s="8"/>
      <c r="AS47" s="8"/>
      <c r="AT47" s="8"/>
      <c r="AU47" s="8"/>
      <c r="AV47" s="8"/>
      <c r="AW47" s="8"/>
      <c r="AX47" s="8"/>
      <c r="AY47" s="8"/>
      <c r="AZ47" s="8"/>
      <c r="BA47" s="8"/>
      <c r="BB47" s="8"/>
      <c r="BC47" s="8"/>
      <c r="BD47" s="8"/>
      <c r="BE47" s="8"/>
      <c r="BF47" s="8"/>
      <c r="BG47" s="8"/>
      <c r="BH47" s="8"/>
      <c r="BI47" s="8"/>
      <c r="BJ47" s="8"/>
      <c r="BK47" s="8"/>
      <c r="BL47" s="8"/>
      <c r="BM47" s="8"/>
      <c r="BN47" s="8"/>
      <c r="BO47" s="8"/>
      <c r="BP47" s="8"/>
      <c r="BQ47" s="8"/>
      <c r="BR47" s="8"/>
      <c r="BS47" s="8"/>
      <c r="BT47" s="8"/>
      <c r="BU47" s="8"/>
      <c r="BV47" s="8"/>
      <c r="BW47" s="8"/>
      <c r="BX47" s="8"/>
      <c r="BY47" s="8"/>
    </row>
    <row r="48" spans="2:8" ht="12.75" customHeight="1">
      <c r="B48" s="4">
        <f t="shared" si="0"/>
        <v>36</v>
      </c>
      <c r="C48" s="95"/>
      <c r="D48" s="63"/>
      <c r="F48" s="72"/>
      <c r="G48" s="72"/>
      <c r="H48" s="72"/>
    </row>
    <row r="49" spans="2:77" ht="12.75" customHeight="1">
      <c r="B49" s="4">
        <f t="shared" si="0"/>
        <v>37</v>
      </c>
      <c r="C49" s="95" t="s">
        <v>33</v>
      </c>
      <c r="F49" s="22"/>
      <c r="G49" s="22"/>
      <c r="H49" s="22"/>
      <c r="I49" s="36"/>
      <c r="J49" s="3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</row>
    <row r="50" spans="2:77" ht="12.75" customHeight="1">
      <c r="B50" s="4">
        <f t="shared" si="0"/>
        <v>38</v>
      </c>
      <c r="C50" s="100" t="s">
        <v>34</v>
      </c>
      <c r="D50" s="35">
        <v>1516324327</v>
      </c>
      <c r="E50" s="36">
        <v>-10174228.770000001</v>
      </c>
      <c r="F50" s="35">
        <v>1506150098.23</v>
      </c>
      <c r="G50" s="22"/>
      <c r="H50" s="22"/>
      <c r="I50" s="38"/>
      <c r="J50" s="38"/>
      <c r="K50" s="38"/>
      <c r="L50" s="38"/>
      <c r="M50" s="38"/>
      <c r="N50" s="38"/>
      <c r="O50" s="38"/>
      <c r="P50" s="38"/>
      <c r="Q50" s="38"/>
      <c r="R50" s="38"/>
      <c r="S50" s="38"/>
      <c r="T50" s="38"/>
      <c r="U50" s="38"/>
      <c r="V50" s="38"/>
      <c r="W50" s="38"/>
      <c r="X50" s="38"/>
      <c r="Y50" s="38"/>
      <c r="Z50" s="38"/>
      <c r="AA50" s="38"/>
      <c r="AB50" s="38"/>
      <c r="AC50" s="38"/>
      <c r="AD50" s="38"/>
      <c r="AE50" s="38"/>
      <c r="AF50" s="38"/>
      <c r="AG50" s="38"/>
      <c r="AH50" s="38"/>
      <c r="AI50" s="38"/>
      <c r="AJ50" s="38"/>
      <c r="AK50" s="38"/>
      <c r="AL50" s="38"/>
      <c r="AM50" s="38"/>
      <c r="AN50" s="38"/>
      <c r="AO50" s="38"/>
      <c r="AP50" s="38"/>
      <c r="AQ50" s="38"/>
      <c r="AR50" s="38"/>
      <c r="AS50" s="38"/>
      <c r="AT50" s="38"/>
      <c r="AU50" s="38"/>
      <c r="AV50" s="38"/>
      <c r="AW50" s="38"/>
      <c r="AX50" s="38"/>
      <c r="AY50" s="38"/>
      <c r="AZ50" s="38"/>
      <c r="BA50" s="38"/>
      <c r="BB50" s="38"/>
      <c r="BC50" s="38"/>
      <c r="BD50" s="38"/>
      <c r="BE50" s="38"/>
      <c r="BF50" s="38"/>
      <c r="BG50" s="38"/>
      <c r="BH50" s="38"/>
      <c r="BI50" s="38"/>
      <c r="BJ50" s="38"/>
      <c r="BK50" s="38"/>
      <c r="BL50" s="38"/>
      <c r="BM50" s="38"/>
      <c r="BN50" s="38"/>
      <c r="BO50" s="38"/>
      <c r="BP50" s="38"/>
      <c r="BQ50" s="38"/>
      <c r="BR50" s="38"/>
      <c r="BS50" s="38"/>
      <c r="BT50" s="38"/>
      <c r="BU50" s="38"/>
      <c r="BV50" s="38"/>
      <c r="BW50" s="38"/>
      <c r="BX50" s="38"/>
      <c r="BY50" s="38"/>
    </row>
    <row r="51" spans="2:77" ht="12.75" customHeight="1">
      <c r="B51" s="4">
        <f t="shared" si="0"/>
        <v>39</v>
      </c>
      <c r="C51" s="100" t="s">
        <v>35</v>
      </c>
      <c r="D51" s="37">
        <v>-443257270</v>
      </c>
      <c r="E51" s="37">
        <v>0</v>
      </c>
      <c r="F51" s="37">
        <v>-443257270</v>
      </c>
      <c r="G51" s="40"/>
      <c r="H51" s="40"/>
      <c r="I51" s="40"/>
      <c r="J51" s="40"/>
      <c r="K51" s="40"/>
      <c r="L51" s="40"/>
      <c r="M51" s="40"/>
      <c r="N51" s="40"/>
      <c r="O51" s="40"/>
      <c r="P51" s="40"/>
      <c r="Q51" s="40"/>
      <c r="R51" s="40"/>
      <c r="S51" s="40"/>
      <c r="T51" s="40"/>
      <c r="U51" s="40"/>
      <c r="V51" s="40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0"/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0"/>
      <c r="BV51" s="40"/>
      <c r="BW51" s="40"/>
      <c r="BX51" s="40"/>
      <c r="BY51" s="40"/>
    </row>
    <row r="52" spans="2:77" ht="12.75" customHeight="1">
      <c r="B52" s="4">
        <f t="shared" si="0"/>
        <v>40</v>
      </c>
      <c r="C52" s="100" t="s">
        <v>36</v>
      </c>
      <c r="D52" s="39">
        <v>0</v>
      </c>
      <c r="E52" s="39">
        <v>0</v>
      </c>
      <c r="F52" s="39">
        <v>0</v>
      </c>
      <c r="G52" s="54"/>
      <c r="H52" s="54"/>
      <c r="I52" s="54"/>
      <c r="J52" s="54"/>
      <c r="K52" s="54"/>
      <c r="L52" s="54"/>
      <c r="M52" s="54"/>
      <c r="N52" s="54"/>
      <c r="O52" s="54"/>
      <c r="P52" s="54"/>
      <c r="Q52" s="54"/>
      <c r="R52" s="54"/>
      <c r="S52" s="54"/>
      <c r="T52" s="54"/>
      <c r="U52" s="54"/>
      <c r="V52" s="54"/>
      <c r="W52" s="54"/>
      <c r="X52" s="54"/>
      <c r="Y52" s="54"/>
      <c r="Z52" s="54"/>
      <c r="AA52" s="54"/>
      <c r="AB52" s="54"/>
      <c r="AC52" s="54"/>
      <c r="AD52" s="54"/>
      <c r="AE52" s="54"/>
      <c r="AF52" s="54"/>
      <c r="AG52" s="54"/>
      <c r="AH52" s="54"/>
      <c r="AI52" s="54"/>
      <c r="AJ52" s="54"/>
      <c r="AK52" s="54"/>
      <c r="AL52" s="54"/>
      <c r="AM52" s="54"/>
      <c r="AN52" s="54"/>
      <c r="AO52" s="54"/>
      <c r="AP52" s="54"/>
      <c r="AQ52" s="54"/>
      <c r="AR52" s="54"/>
      <c r="AS52" s="54"/>
      <c r="AT52" s="54"/>
      <c r="AU52" s="54"/>
      <c r="AV52" s="54"/>
      <c r="AW52" s="54"/>
      <c r="AX52" s="54"/>
      <c r="AY52" s="54"/>
      <c r="AZ52" s="54"/>
      <c r="BA52" s="54"/>
      <c r="BB52" s="54"/>
      <c r="BC52" s="54"/>
      <c r="BD52" s="54"/>
      <c r="BE52" s="54"/>
      <c r="BF52" s="54"/>
      <c r="BG52" s="54"/>
      <c r="BH52" s="54"/>
      <c r="BI52" s="54"/>
      <c r="BJ52" s="54"/>
      <c r="BK52" s="54"/>
      <c r="BL52" s="54"/>
      <c r="BM52" s="54"/>
      <c r="BN52" s="54"/>
      <c r="BO52" s="54"/>
      <c r="BP52" s="54"/>
      <c r="BQ52" s="54"/>
      <c r="BR52" s="54"/>
      <c r="BS52" s="54"/>
      <c r="BT52" s="54"/>
      <c r="BU52" s="54"/>
      <c r="BV52" s="54"/>
      <c r="BW52" s="54"/>
      <c r="BX52" s="54"/>
      <c r="BY52" s="54"/>
    </row>
    <row r="53" spans="2:77" ht="12.75" customHeight="1">
      <c r="B53" s="4">
        <f t="shared" si="0"/>
        <v>41</v>
      </c>
      <c r="C53" s="100" t="s">
        <v>45</v>
      </c>
      <c r="D53" s="41">
        <v>-88850969</v>
      </c>
      <c r="E53" s="41">
        <v>0</v>
      </c>
      <c r="F53" s="41">
        <v>-88850969</v>
      </c>
      <c r="G53" s="36"/>
      <c r="H53" s="36"/>
      <c r="I53" s="36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</row>
    <row r="54" spans="2:77" ht="12.75" customHeight="1">
      <c r="B54" s="4">
        <f t="shared" si="0"/>
        <v>42</v>
      </c>
      <c r="C54" s="100" t="s">
        <v>39</v>
      </c>
      <c r="D54" s="36">
        <f>SUM(D50:D53)</f>
        <v>984216088</v>
      </c>
      <c r="E54" s="36">
        <f>SUM(E50:E53)</f>
        <v>-10174228.770000001</v>
      </c>
      <c r="F54" s="36">
        <f>SUM(F50:F53)</f>
        <v>974041859.23</v>
      </c>
      <c r="G54" s="54"/>
      <c r="H54" s="54"/>
      <c r="I54" s="54"/>
      <c r="J54" s="54"/>
      <c r="K54" s="54"/>
      <c r="L54" s="54"/>
      <c r="M54" s="54"/>
      <c r="N54" s="54"/>
      <c r="O54" s="54"/>
      <c r="P54" s="54"/>
      <c r="Q54" s="54"/>
      <c r="R54" s="54"/>
      <c r="S54" s="54"/>
      <c r="T54" s="54"/>
      <c r="U54" s="54"/>
      <c r="V54" s="54"/>
      <c r="W54" s="54"/>
      <c r="X54" s="54"/>
      <c r="Y54" s="54"/>
      <c r="Z54" s="54"/>
      <c r="AA54" s="54"/>
      <c r="AB54" s="54"/>
      <c r="AC54" s="54"/>
      <c r="AD54" s="54"/>
      <c r="AE54" s="54"/>
      <c r="AF54" s="54"/>
      <c r="AG54" s="54"/>
      <c r="AH54" s="54"/>
      <c r="AI54" s="54"/>
      <c r="AJ54" s="54"/>
      <c r="AK54" s="54"/>
      <c r="AL54" s="54"/>
      <c r="AM54" s="54"/>
      <c r="AN54" s="54"/>
      <c r="AO54" s="54"/>
      <c r="AP54" s="54"/>
      <c r="AQ54" s="54"/>
      <c r="AR54" s="54"/>
      <c r="AS54" s="54"/>
      <c r="AT54" s="54"/>
      <c r="AU54" s="54"/>
      <c r="AV54" s="54"/>
      <c r="AW54" s="54"/>
      <c r="AX54" s="54"/>
      <c r="AY54" s="54"/>
      <c r="AZ54" s="54"/>
      <c r="BA54" s="54"/>
      <c r="BB54" s="54"/>
      <c r="BC54" s="54"/>
      <c r="BD54" s="54"/>
      <c r="BE54" s="54"/>
      <c r="BF54" s="54"/>
      <c r="BG54" s="54"/>
      <c r="BH54" s="54"/>
      <c r="BI54" s="54"/>
      <c r="BJ54" s="54"/>
      <c r="BK54" s="54"/>
      <c r="BL54" s="54"/>
      <c r="BM54" s="54"/>
      <c r="BN54" s="54"/>
      <c r="BO54" s="54"/>
      <c r="BP54" s="54"/>
      <c r="BQ54" s="54"/>
      <c r="BR54" s="54"/>
      <c r="BS54" s="54"/>
      <c r="BT54" s="54"/>
      <c r="BU54" s="54"/>
      <c r="BV54" s="54"/>
      <c r="BW54" s="54"/>
      <c r="BX54" s="54"/>
      <c r="BY54" s="54"/>
    </row>
    <row r="55" spans="2:77" ht="12.75" customHeight="1">
      <c r="B55" s="4">
        <f t="shared" si="0"/>
        <v>43</v>
      </c>
      <c r="C55" s="100" t="s">
        <v>37</v>
      </c>
      <c r="D55" s="41">
        <f>'[2]Gas WC'!$C$87</f>
        <v>0</v>
      </c>
      <c r="E55" s="41">
        <v>0</v>
      </c>
      <c r="F55" s="41">
        <f>+E55+D55</f>
        <v>0</v>
      </c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55"/>
      <c r="R55" s="55"/>
      <c r="S55" s="55"/>
      <c r="T55" s="55"/>
      <c r="U55" s="55"/>
      <c r="V55" s="55"/>
      <c r="W55" s="55"/>
      <c r="X55" s="55"/>
      <c r="Y55" s="55"/>
      <c r="Z55" s="55"/>
      <c r="AA55" s="55"/>
      <c r="AB55" s="55"/>
      <c r="AC55" s="55"/>
      <c r="AD55" s="55"/>
      <c r="AE55" s="55"/>
      <c r="AF55" s="55"/>
      <c r="AG55" s="55"/>
      <c r="AH55" s="55"/>
      <c r="AI55" s="55"/>
      <c r="AJ55" s="55"/>
      <c r="AK55" s="55"/>
      <c r="AL55" s="55"/>
      <c r="AM55" s="55"/>
      <c r="AN55" s="55"/>
      <c r="AO55" s="55"/>
      <c r="AP55" s="55"/>
      <c r="AQ55" s="55"/>
      <c r="AR55" s="55"/>
      <c r="AS55" s="55"/>
      <c r="AT55" s="55"/>
      <c r="AU55" s="55"/>
      <c r="AV55" s="55"/>
      <c r="AW55" s="55"/>
      <c r="AX55" s="55"/>
      <c r="AY55" s="55"/>
      <c r="AZ55" s="55"/>
      <c r="BA55" s="55"/>
      <c r="BB55" s="55"/>
      <c r="BC55" s="55"/>
      <c r="BD55" s="55"/>
      <c r="BE55" s="55"/>
      <c r="BF55" s="55"/>
      <c r="BG55" s="55"/>
      <c r="BH55" s="55"/>
      <c r="BI55" s="55"/>
      <c r="BJ55" s="55"/>
      <c r="BK55" s="55"/>
      <c r="BL55" s="55"/>
      <c r="BM55" s="55"/>
      <c r="BN55" s="55"/>
      <c r="BO55" s="55"/>
      <c r="BP55" s="55"/>
      <c r="BQ55" s="55"/>
      <c r="BR55" s="55"/>
      <c r="BS55" s="55"/>
      <c r="BT55" s="55"/>
      <c r="BU55" s="55"/>
      <c r="BV55" s="55"/>
      <c r="BW55" s="55"/>
      <c r="BX55" s="55"/>
      <c r="BY55" s="55"/>
    </row>
    <row r="56" spans="2:77" ht="12.75" customHeight="1" thickBot="1">
      <c r="B56" s="4">
        <f t="shared" si="0"/>
        <v>44</v>
      </c>
      <c r="C56" s="100" t="s">
        <v>38</v>
      </c>
      <c r="D56" s="42">
        <v>984216088</v>
      </c>
      <c r="E56" s="42">
        <v>-10174228.770000001</v>
      </c>
      <c r="F56" s="42">
        <v>974041859.23</v>
      </c>
      <c r="G56" s="43"/>
      <c r="H56" s="43"/>
      <c r="I56" s="43"/>
      <c r="J56" s="43"/>
      <c r="K56" s="43"/>
      <c r="L56" s="43"/>
      <c r="M56" s="43"/>
      <c r="N56" s="43"/>
      <c r="O56" s="43"/>
      <c r="P56" s="43"/>
      <c r="Q56" s="43"/>
      <c r="R56" s="43"/>
      <c r="S56" s="43"/>
      <c r="T56" s="43"/>
      <c r="U56" s="43"/>
      <c r="V56" s="43"/>
      <c r="W56" s="43"/>
      <c r="X56" s="43"/>
      <c r="Y56" s="43"/>
      <c r="Z56" s="43"/>
      <c r="AA56" s="43"/>
      <c r="AB56" s="43"/>
      <c r="AC56" s="43"/>
      <c r="AD56" s="43"/>
      <c r="AE56" s="43"/>
      <c r="AF56" s="43"/>
      <c r="AG56" s="43"/>
      <c r="AH56" s="43"/>
      <c r="AI56" s="43"/>
      <c r="AJ56" s="43"/>
      <c r="AK56" s="43"/>
      <c r="AL56" s="43"/>
      <c r="AM56" s="43"/>
      <c r="AN56" s="43"/>
      <c r="AO56" s="43"/>
      <c r="AP56" s="43"/>
      <c r="AQ56" s="43"/>
      <c r="AR56" s="43"/>
      <c r="AS56" s="43"/>
      <c r="AT56" s="43"/>
      <c r="AU56" s="43"/>
      <c r="AV56" s="43"/>
      <c r="AW56" s="43"/>
      <c r="AX56" s="43"/>
      <c r="AY56" s="43"/>
      <c r="AZ56" s="43"/>
      <c r="BA56" s="43"/>
      <c r="BB56" s="43"/>
      <c r="BC56" s="43"/>
      <c r="BD56" s="43"/>
      <c r="BE56" s="43"/>
      <c r="BF56" s="43"/>
      <c r="BG56" s="43"/>
      <c r="BH56" s="43"/>
      <c r="BI56" s="43"/>
      <c r="BJ56" s="43"/>
      <c r="BK56" s="43"/>
      <c r="BL56" s="43"/>
      <c r="BM56" s="43"/>
      <c r="BN56" s="43"/>
      <c r="BO56" s="43"/>
      <c r="BP56" s="43"/>
      <c r="BQ56" s="43"/>
      <c r="BR56" s="43"/>
      <c r="BS56" s="43"/>
      <c r="BT56" s="43"/>
      <c r="BU56" s="43"/>
      <c r="BV56" s="43"/>
      <c r="BW56" s="43"/>
      <c r="BX56" s="43"/>
      <c r="BY56" s="43"/>
    </row>
    <row r="57" spans="2:77" ht="12.75" customHeight="1" thickTop="1">
      <c r="B57" s="4"/>
      <c r="F57" s="22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</row>
    <row r="58" spans="6:8" ht="12.75" customHeight="1">
      <c r="F58" s="22"/>
      <c r="G58" s="22"/>
      <c r="H58" s="22"/>
    </row>
    <row r="59" spans="6:8" ht="12.75" customHeight="1">
      <c r="F59" s="22"/>
      <c r="G59" s="22"/>
      <c r="H59" s="22"/>
    </row>
    <row r="60" spans="6:8" ht="12.75" customHeight="1">
      <c r="F60" s="22"/>
      <c r="G60" s="22"/>
      <c r="H60" s="22"/>
    </row>
    <row r="61" spans="6:8" ht="12.75" customHeight="1">
      <c r="F61" s="22"/>
      <c r="G61" s="22"/>
      <c r="H61" s="22"/>
    </row>
    <row r="62" spans="6:8" ht="12.75" customHeight="1">
      <c r="F62" s="22"/>
      <c r="G62" s="22"/>
      <c r="H62" s="22"/>
    </row>
    <row r="63" spans="6:8" ht="12.75" customHeight="1">
      <c r="F63" s="22"/>
      <c r="G63" s="22"/>
      <c r="H63" s="22"/>
    </row>
    <row r="64" spans="6:8" ht="12.75" customHeight="1">
      <c r="F64" s="22"/>
      <c r="G64" s="22"/>
      <c r="H64" s="22"/>
    </row>
    <row r="65" spans="6:8" ht="12.75" customHeight="1">
      <c r="F65" s="22"/>
      <c r="G65" s="22"/>
      <c r="H65" s="22"/>
    </row>
    <row r="88" ht="12.75" customHeight="1">
      <c r="A88" s="4"/>
    </row>
    <row r="89" ht="12.75" customHeight="1">
      <c r="A89" s="4"/>
    </row>
    <row r="90" spans="1:77" ht="12.75" customHeight="1">
      <c r="A90" s="4"/>
      <c r="G90" s="13"/>
      <c r="H90" s="13"/>
      <c r="I90" s="13"/>
      <c r="J90" s="13"/>
      <c r="K90" s="13"/>
      <c r="L90" s="13"/>
      <c r="M90" s="13"/>
      <c r="N90" s="13"/>
      <c r="O90" s="13"/>
      <c r="P90" s="13"/>
      <c r="Q90" s="13"/>
      <c r="R90" s="13"/>
      <c r="S90" s="13"/>
      <c r="T90" s="13"/>
      <c r="U90" s="13"/>
      <c r="V90" s="13"/>
      <c r="W90" s="13"/>
      <c r="X90" s="13"/>
      <c r="Y90" s="13"/>
      <c r="Z90" s="13"/>
      <c r="AA90" s="13"/>
      <c r="AB90" s="13"/>
      <c r="AC90" s="13"/>
      <c r="AD90" s="13"/>
      <c r="AE90" s="13"/>
      <c r="AF90" s="13"/>
      <c r="AG90" s="13"/>
      <c r="AH90" s="13"/>
      <c r="AI90" s="13"/>
      <c r="AJ90" s="13"/>
      <c r="AK90" s="13"/>
      <c r="AL90" s="13"/>
      <c r="AM90" s="13"/>
      <c r="AN90" s="13"/>
      <c r="AO90" s="13"/>
      <c r="AP90" s="13"/>
      <c r="AQ90" s="13"/>
      <c r="AR90" s="13"/>
      <c r="AS90" s="13"/>
      <c r="AT90" s="13"/>
      <c r="AU90" s="13"/>
      <c r="AV90" s="13"/>
      <c r="AW90" s="13"/>
      <c r="AX90" s="13"/>
      <c r="AY90" s="13"/>
      <c r="AZ90" s="13"/>
      <c r="BA90" s="13"/>
      <c r="BB90" s="13"/>
      <c r="BC90" s="13"/>
      <c r="BD90" s="13"/>
      <c r="BE90" s="13"/>
      <c r="BF90" s="13"/>
      <c r="BG90" s="13"/>
      <c r="BH90" s="13"/>
      <c r="BI90" s="13"/>
      <c r="BJ90" s="13"/>
      <c r="BK90" s="13"/>
      <c r="BL90" s="13"/>
      <c r="BM90" s="13"/>
      <c r="BN90" s="13"/>
      <c r="BO90" s="13"/>
      <c r="BP90" s="13"/>
      <c r="BQ90" s="13"/>
      <c r="BR90" s="13"/>
      <c r="BS90" s="13"/>
      <c r="BT90" s="13"/>
      <c r="BU90" s="13"/>
      <c r="BV90" s="13"/>
      <c r="BW90" s="13"/>
      <c r="BX90" s="13"/>
      <c r="BY90" s="13"/>
    </row>
    <row r="91" spans="1:77" ht="12.75" customHeight="1">
      <c r="A91" s="4"/>
      <c r="G91" s="13"/>
      <c r="H91" s="13"/>
      <c r="I91" s="13"/>
      <c r="J91" s="13"/>
      <c r="K91" s="13"/>
      <c r="L91" s="13"/>
      <c r="M91" s="13"/>
      <c r="N91" s="13"/>
      <c r="O91" s="13"/>
      <c r="P91" s="13"/>
      <c r="Q91" s="13"/>
      <c r="R91" s="13"/>
      <c r="S91" s="13"/>
      <c r="T91" s="13"/>
      <c r="U91" s="13"/>
      <c r="V91" s="13"/>
      <c r="W91" s="13"/>
      <c r="X91" s="13"/>
      <c r="Y91" s="13"/>
      <c r="Z91" s="13"/>
      <c r="AA91" s="13"/>
      <c r="AB91" s="13"/>
      <c r="AC91" s="13"/>
      <c r="AD91" s="13"/>
      <c r="AE91" s="13"/>
      <c r="AF91" s="13"/>
      <c r="AG91" s="13"/>
      <c r="AH91" s="13"/>
      <c r="AI91" s="13"/>
      <c r="AJ91" s="13"/>
      <c r="AK91" s="13"/>
      <c r="AL91" s="13"/>
      <c r="AM91" s="13"/>
      <c r="AN91" s="13"/>
      <c r="AO91" s="13"/>
      <c r="AP91" s="13"/>
      <c r="AQ91" s="13"/>
      <c r="AR91" s="13"/>
      <c r="AS91" s="13"/>
      <c r="AT91" s="13"/>
      <c r="AU91" s="13"/>
      <c r="AV91" s="13"/>
      <c r="AW91" s="13"/>
      <c r="AX91" s="13"/>
      <c r="AY91" s="13"/>
      <c r="AZ91" s="13"/>
      <c r="BA91" s="13"/>
      <c r="BB91" s="13"/>
      <c r="BC91" s="13"/>
      <c r="BD91" s="13"/>
      <c r="BE91" s="13"/>
      <c r="BF91" s="13"/>
      <c r="BG91" s="13"/>
      <c r="BH91" s="13"/>
      <c r="BI91" s="13"/>
      <c r="BJ91" s="13"/>
      <c r="BK91" s="13"/>
      <c r="BL91" s="13"/>
      <c r="BM91" s="13"/>
      <c r="BN91" s="13"/>
      <c r="BO91" s="13"/>
      <c r="BP91" s="13"/>
      <c r="BQ91" s="13"/>
      <c r="BR91" s="13"/>
      <c r="BS91" s="13"/>
      <c r="BT91" s="13"/>
      <c r="BU91" s="13"/>
      <c r="BV91" s="13"/>
      <c r="BW91" s="13"/>
      <c r="BX91" s="13"/>
      <c r="BY91" s="13"/>
    </row>
    <row r="92" spans="1:77" ht="12.75" customHeight="1">
      <c r="A92" s="4"/>
      <c r="G92" s="56"/>
      <c r="H92" s="56"/>
      <c r="I92" s="56"/>
      <c r="J92" s="56"/>
      <c r="K92" s="56"/>
      <c r="L92" s="56"/>
      <c r="M92" s="56"/>
      <c r="N92" s="56"/>
      <c r="O92" s="56"/>
      <c r="P92" s="56"/>
      <c r="Q92" s="56"/>
      <c r="R92" s="56"/>
      <c r="S92" s="56"/>
      <c r="T92" s="56"/>
      <c r="U92" s="56"/>
      <c r="V92" s="56"/>
      <c r="W92" s="56"/>
      <c r="X92" s="56"/>
      <c r="Y92" s="56"/>
      <c r="Z92" s="56"/>
      <c r="AA92" s="56"/>
      <c r="AB92" s="56"/>
      <c r="AC92" s="56"/>
      <c r="AD92" s="56"/>
      <c r="AE92" s="56"/>
      <c r="AF92" s="56"/>
      <c r="AG92" s="56"/>
      <c r="AH92" s="56"/>
      <c r="AI92" s="56"/>
      <c r="AJ92" s="56"/>
      <c r="AK92" s="56"/>
      <c r="AL92" s="56"/>
      <c r="AM92" s="56"/>
      <c r="AN92" s="56"/>
      <c r="AO92" s="56"/>
      <c r="AP92" s="56"/>
      <c r="AQ92" s="56"/>
      <c r="AR92" s="56"/>
      <c r="AS92" s="56"/>
      <c r="AT92" s="56"/>
      <c r="AU92" s="56"/>
      <c r="AV92" s="56"/>
      <c r="AW92" s="56"/>
      <c r="AX92" s="56"/>
      <c r="AY92" s="56"/>
      <c r="AZ92" s="56"/>
      <c r="BA92" s="56"/>
      <c r="BB92" s="56"/>
      <c r="BC92" s="56"/>
      <c r="BD92" s="56"/>
      <c r="BE92" s="56"/>
      <c r="BF92" s="56"/>
      <c r="BG92" s="56"/>
      <c r="BH92" s="56"/>
      <c r="BI92" s="56"/>
      <c r="BJ92" s="56"/>
      <c r="BK92" s="56"/>
      <c r="BL92" s="56"/>
      <c r="BM92" s="56"/>
      <c r="BN92" s="56"/>
      <c r="BO92" s="56"/>
      <c r="BP92" s="56"/>
      <c r="BQ92" s="56"/>
      <c r="BR92" s="56"/>
      <c r="BS92" s="56"/>
      <c r="BT92" s="56"/>
      <c r="BU92" s="56"/>
      <c r="BV92" s="56"/>
      <c r="BW92" s="56"/>
      <c r="BX92" s="56"/>
      <c r="BY92" s="56"/>
    </row>
    <row r="93" spans="1:77" ht="12.75" customHeight="1">
      <c r="A93" s="4"/>
      <c r="G93" s="13"/>
      <c r="H93" s="13"/>
      <c r="I93" s="13"/>
      <c r="J93" s="13"/>
      <c r="K93" s="13"/>
      <c r="L93" s="13"/>
      <c r="M93" s="13"/>
      <c r="N93" s="13"/>
      <c r="O93" s="13"/>
      <c r="P93" s="13"/>
      <c r="Q93" s="13"/>
      <c r="R93" s="13"/>
      <c r="S93" s="13"/>
      <c r="T93" s="13"/>
      <c r="U93" s="13"/>
      <c r="V93" s="13"/>
      <c r="W93" s="13"/>
      <c r="X93" s="13"/>
      <c r="Y93" s="13"/>
      <c r="Z93" s="13"/>
      <c r="AA93" s="13"/>
      <c r="AB93" s="13"/>
      <c r="AC93" s="13"/>
      <c r="AD93" s="13"/>
      <c r="AE93" s="13"/>
      <c r="AF93" s="13"/>
      <c r="AG93" s="13"/>
      <c r="AH93" s="13"/>
      <c r="AI93" s="13"/>
      <c r="AJ93" s="13"/>
      <c r="AK93" s="13"/>
      <c r="AL93" s="13"/>
      <c r="AM93" s="13"/>
      <c r="AN93" s="13"/>
      <c r="AO93" s="13"/>
      <c r="AP93" s="13"/>
      <c r="AQ93" s="13"/>
      <c r="AR93" s="13"/>
      <c r="AS93" s="13"/>
      <c r="AT93" s="13"/>
      <c r="AU93" s="13"/>
      <c r="AV93" s="13"/>
      <c r="AW93" s="13"/>
      <c r="AX93" s="13"/>
      <c r="AY93" s="13"/>
      <c r="AZ93" s="13"/>
      <c r="BA93" s="13"/>
      <c r="BB93" s="13"/>
      <c r="BC93" s="13"/>
      <c r="BD93" s="13"/>
      <c r="BE93" s="13"/>
      <c r="BF93" s="13"/>
      <c r="BG93" s="13"/>
      <c r="BH93" s="13"/>
      <c r="BI93" s="13"/>
      <c r="BJ93" s="13"/>
      <c r="BK93" s="13"/>
      <c r="BL93" s="13"/>
      <c r="BM93" s="13"/>
      <c r="BN93" s="13"/>
      <c r="BO93" s="13"/>
      <c r="BP93" s="13"/>
      <c r="BQ93" s="13"/>
      <c r="BR93" s="13"/>
      <c r="BS93" s="13"/>
      <c r="BT93" s="13"/>
      <c r="BU93" s="13"/>
      <c r="BV93" s="13"/>
      <c r="BW93" s="13"/>
      <c r="BX93" s="13"/>
      <c r="BY93" s="13"/>
    </row>
    <row r="94" spans="1:77" ht="12.75" customHeight="1">
      <c r="A94" s="4"/>
      <c r="G94" s="13"/>
      <c r="H94" s="13"/>
      <c r="I94" s="13"/>
      <c r="J94" s="13"/>
      <c r="K94" s="13"/>
      <c r="L94" s="13"/>
      <c r="M94" s="13"/>
      <c r="N94" s="13"/>
      <c r="O94" s="13"/>
      <c r="P94" s="13"/>
      <c r="Q94" s="13"/>
      <c r="R94" s="13"/>
      <c r="S94" s="13"/>
      <c r="T94" s="13"/>
      <c r="U94" s="13"/>
      <c r="V94" s="13"/>
      <c r="W94" s="13"/>
      <c r="X94" s="13"/>
      <c r="Y94" s="13"/>
      <c r="Z94" s="13"/>
      <c r="AA94" s="13"/>
      <c r="AB94" s="13"/>
      <c r="AC94" s="13"/>
      <c r="AD94" s="13"/>
      <c r="AE94" s="13"/>
      <c r="AF94" s="13"/>
      <c r="AG94" s="13"/>
      <c r="AH94" s="13"/>
      <c r="AI94" s="13"/>
      <c r="AJ94" s="13"/>
      <c r="AK94" s="13"/>
      <c r="AL94" s="13"/>
      <c r="AM94" s="13"/>
      <c r="AN94" s="13"/>
      <c r="AO94" s="13"/>
      <c r="AP94" s="13"/>
      <c r="AQ94" s="13"/>
      <c r="AR94" s="13"/>
      <c r="AS94" s="13"/>
      <c r="AT94" s="13"/>
      <c r="AU94" s="13"/>
      <c r="AV94" s="13"/>
      <c r="AW94" s="13"/>
      <c r="AX94" s="13"/>
      <c r="AY94" s="13"/>
      <c r="AZ94" s="13"/>
      <c r="BA94" s="13"/>
      <c r="BB94" s="13"/>
      <c r="BC94" s="13"/>
      <c r="BD94" s="13"/>
      <c r="BE94" s="13"/>
      <c r="BF94" s="13"/>
      <c r="BG94" s="13"/>
      <c r="BH94" s="13"/>
      <c r="BI94" s="13"/>
      <c r="BJ94" s="13"/>
      <c r="BK94" s="13"/>
      <c r="BL94" s="13"/>
      <c r="BM94" s="13"/>
      <c r="BN94" s="13"/>
      <c r="BO94" s="13"/>
      <c r="BP94" s="13"/>
      <c r="BQ94" s="13"/>
      <c r="BR94" s="13"/>
      <c r="BS94" s="13"/>
      <c r="BT94" s="13"/>
      <c r="BU94" s="13"/>
      <c r="BV94" s="13"/>
      <c r="BW94" s="13"/>
      <c r="BX94" s="13"/>
      <c r="BY94" s="13"/>
    </row>
    <row r="95" ht="12.75" customHeight="1">
      <c r="A95" s="4"/>
    </row>
    <row r="96" ht="12.75" customHeight="1">
      <c r="A96" s="4"/>
    </row>
    <row r="97" ht="12.75" customHeight="1">
      <c r="A97" s="4"/>
    </row>
    <row r="98" spans="1:77" ht="12.75" customHeight="1">
      <c r="A98" s="4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1"/>
      <c r="AY98" s="11"/>
      <c r="AZ98" s="11"/>
      <c r="BA98" s="11"/>
      <c r="BB98" s="11"/>
      <c r="BC98" s="11"/>
      <c r="BD98" s="11"/>
      <c r="BE98" s="11"/>
      <c r="BF98" s="11"/>
      <c r="BG98" s="11"/>
      <c r="BH98" s="11"/>
      <c r="BI98" s="11"/>
      <c r="BJ98" s="11"/>
      <c r="BK98" s="11"/>
      <c r="BL98" s="11"/>
      <c r="BM98" s="11"/>
      <c r="BN98" s="11"/>
      <c r="BO98" s="11"/>
      <c r="BP98" s="11"/>
      <c r="BQ98" s="11"/>
      <c r="BR98" s="11"/>
      <c r="BS98" s="11"/>
      <c r="BT98" s="11"/>
      <c r="BU98" s="11"/>
      <c r="BV98" s="11"/>
      <c r="BW98" s="11"/>
      <c r="BX98" s="11"/>
      <c r="BY98" s="11"/>
    </row>
    <row r="99" ht="12.75" customHeight="1">
      <c r="A99" s="4"/>
    </row>
    <row r="100" ht="12.75" customHeight="1">
      <c r="A100" s="4"/>
    </row>
    <row r="101" ht="12.75" customHeight="1">
      <c r="A101" s="4"/>
    </row>
  </sheetData>
  <mergeCells count="1">
    <mergeCell ref="B4:H4"/>
  </mergeCells>
  <printOptions horizontalCentered="1"/>
  <pageMargins left="0.25" right="0.25" top="0.5" bottom="0.5" header="0.25" footer="0.25"/>
  <pageSetup horizontalDpi="1200" verticalDpi="1200" orientation="landscape" scale="75" r:id="rId2"/>
  <headerFooter alignWithMargins="0">
    <oddHeader>&amp;RRevenue Requirement Stipulation
Appendix 1, Page 2 of 2</oddHeader>
    <oddFooter>&amp;L&amp;"Times New Roman,Regular"&amp;F/model&amp;6
&amp;D   &amp;T
&amp;R&amp;"Helv,Bold"&amp;D/&amp;T/Excel</oddFooter>
  </headerFooter>
  <colBreaks count="2" manualBreakCount="2">
    <brk id="8" max="55" man="1"/>
    <brk id="21" max="5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Excel Gas Statement Revenue Requirement Settlement (8/07/02)</dc:title>
  <dc:subject>4</dc:subject>
  <dc:creator>Dodge, Kirstin S.</dc:creator>
  <cp:keywords>00000-0000</cp:keywords>
  <dc:description/>
  <cp:lastModifiedBy>Mike Sommerville</cp:lastModifiedBy>
  <cp:lastPrinted>2002-08-15T16:24:02Z</cp:lastPrinted>
  <dcterms:created xsi:type="dcterms:W3CDTF">1997-10-13T22:59:17Z</dcterms:created>
  <dcterms:modified xsi:type="dcterms:W3CDTF">2002-08-16T15:34:03Z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lication">
    <vt:lpwstr>EXCEL - .XLS</vt:lpwstr>
  </property>
  <property fmtid="{D5CDD505-2E9C-101B-9397-08002B2CF9AE}" pid="3" name="author">
    <vt:lpwstr>Dodge, Kirstin S.</vt:lpwstr>
  </property>
  <property fmtid="{D5CDD505-2E9C-101B-9397-08002B2CF9AE}" pid="4" name="archive">
    <vt:lpwstr>24 mos. last access</vt:lpwstr>
  </property>
  <property fmtid="{D5CDD505-2E9C-101B-9397-08002B2CF9AE}" pid="5" name="template">
    <vt:lpwstr>IMPORT</vt:lpwstr>
  </property>
  <property fmtid="{D5CDD505-2E9C-101B-9397-08002B2CF9AE}" pid="6" name="encrypt">
    <vt:lpwstr>0</vt:lpwstr>
  </property>
  <property fmtid="{D5CDD505-2E9C-101B-9397-08002B2CF9AE}" pid="7" name="association">
    <vt:lpwstr>Unassigned</vt:lpwstr>
  </property>
  <property fmtid="{D5CDD505-2E9C-101B-9397-08002B2CF9AE}" pid="8" name="reference">
    <vt:lpwstr>00000-0000</vt:lpwstr>
  </property>
  <property fmtid="{D5CDD505-2E9C-101B-9397-08002B2CF9AE}" pid="9" name="doctype">
    <vt:lpwstr>IMPORT</vt:lpwstr>
  </property>
  <property fmtid="{D5CDD505-2E9C-101B-9397-08002B2CF9AE}" pid="10" name="title">
    <vt:lpwstr>Excel Gas Statement Revenue Requirement Settlement (8/07/02)</vt:lpwstr>
  </property>
  <property fmtid="{D5CDD505-2E9C-101B-9397-08002B2CF9AE}" pid="11" name="catid">
    <vt:lpwstr>BA</vt:lpwstr>
  </property>
  <property fmtid="{D5CDD505-2E9C-101B-9397-08002B2CF9AE}" pid="12" name="refname1">
    <vt:lpwstr>PERKINS COIE</vt:lpwstr>
  </property>
  <property fmtid="{D5CDD505-2E9C-101B-9397-08002B2CF9AE}" pid="13" name="refname2">
    <vt:lpwstr>GENERAL</vt:lpwstr>
  </property>
  <property fmtid="{D5CDD505-2E9C-101B-9397-08002B2CF9AE}" pid="14" name="refname3">
    <vt:lpwstr/>
  </property>
  <property fmtid="{D5CDD505-2E9C-101B-9397-08002B2CF9AE}" pid="15" name="indextext">
    <vt:lpwstr>0</vt:lpwstr>
  </property>
  <property fmtid="{D5CDD505-2E9C-101B-9397-08002B2CF9AE}" pid="16" name="filecat">
    <vt:lpwstr>1 LITIGATION</vt:lpwstr>
  </property>
  <property fmtid="{D5CDD505-2E9C-101B-9397-08002B2CF9AE}" pid="17" name="ckogroup">
    <vt:lpwstr>GENERAL USERS</vt:lpwstr>
  </property>
  <property fmtid="{D5CDD505-2E9C-101B-9397-08002B2CF9AE}" pid="18" name="version">
    <vt:lpwstr>4</vt:lpwstr>
  </property>
  <property fmtid="{D5CDD505-2E9C-101B-9397-08002B2CF9AE}" pid="19" name="typist">
    <vt:lpwstr>Dodge, Kirstin S.</vt:lpwstr>
  </property>
  <property fmtid="{D5CDD505-2E9C-101B-9397-08002B2CF9AE}" pid="20" name="filename">
    <vt:lpwstr>BA022200.054</vt:lpwstr>
  </property>
  <property fmtid="{D5CDD505-2E9C-101B-9397-08002B2CF9AE}" pid="21" name="DocumentSetType">
    <vt:lpwstr>Order - Final</vt:lpwstr>
  </property>
  <property fmtid="{D5CDD505-2E9C-101B-9397-08002B2CF9AE}" pid="22" name="IsDocumentOrder">
    <vt:lpwstr>1</vt:lpwstr>
  </property>
  <property fmtid="{D5CDD505-2E9C-101B-9397-08002B2CF9AE}" pid="23" name="IsHighlyConfidential">
    <vt:lpwstr>0</vt:lpwstr>
  </property>
  <property fmtid="{D5CDD505-2E9C-101B-9397-08002B2CF9AE}" pid="24" name="DocketNumber">
    <vt:lpwstr>011570</vt:lpwstr>
  </property>
  <property fmtid="{D5CDD505-2E9C-101B-9397-08002B2CF9AE}" pid="25" name="IsConfidential">
    <vt:lpwstr>0</vt:lpwstr>
  </property>
  <property fmtid="{D5CDD505-2E9C-101B-9397-08002B2CF9AE}" pid="26" name="Date1">
    <vt:lpwstr>2002-08-28T00:00:00Z</vt:lpwstr>
  </property>
  <property fmtid="{D5CDD505-2E9C-101B-9397-08002B2CF9AE}" pid="27" name="CaseType">
    <vt:lpwstr>Tariff Revision</vt:lpwstr>
  </property>
  <property fmtid="{D5CDD505-2E9C-101B-9397-08002B2CF9AE}" pid="28" name="OpenedDate">
    <vt:lpwstr>2001-11-26T00:00:00Z</vt:lpwstr>
  </property>
  <property fmtid="{D5CDD505-2E9C-101B-9397-08002B2CF9AE}" pid="29" name="Prefix">
    <vt:lpwstr>UE</vt:lpwstr>
  </property>
  <property fmtid="{D5CDD505-2E9C-101B-9397-08002B2CF9AE}" pid="30" name="CaseCompanyNames">
    <vt:lpwstr>Puget Sound Energy</vt:lpwstr>
  </property>
  <property fmtid="{D5CDD505-2E9C-101B-9397-08002B2CF9AE}" pid="31" name="IndustryCode">
    <vt:lpwstr>140</vt:lpwstr>
  </property>
  <property fmtid="{D5CDD505-2E9C-101B-9397-08002B2CF9AE}" pid="32" name="CaseStatus">
    <vt:lpwstr>Closed</vt:lpwstr>
  </property>
  <property fmtid="{D5CDD505-2E9C-101B-9397-08002B2CF9AE}" pid="33" name="_docset_NoMedatataSyncRequired">
    <vt:lpwstr>False</vt:lpwstr>
  </property>
  <property fmtid="{D5CDD505-2E9C-101B-9397-08002B2CF9AE}" pid="34" name="Nickname">
    <vt:lpwstr/>
  </property>
  <property fmtid="{D5CDD505-2E9C-101B-9397-08002B2CF9AE}" pid="35" name="Process">
    <vt:lpwstr/>
  </property>
  <property fmtid="{D5CDD505-2E9C-101B-9397-08002B2CF9AE}" pid="36" name="Visibility">
    <vt:lpwstr/>
  </property>
  <property fmtid="{D5CDD505-2E9C-101B-9397-08002B2CF9AE}" pid="37" name="DocumentGroup">
    <vt:lpwstr/>
  </property>
  <property fmtid="{D5CDD505-2E9C-101B-9397-08002B2CF9AE}" pid="38" name="DelegatedOrder">
    <vt:lpwstr>0</vt:lpwstr>
  </property>
  <property fmtid="{D5CDD505-2E9C-101B-9397-08002B2CF9AE}" pid="39" name="AgendaOrder">
    <vt:lpwstr>0</vt:lpwstr>
  </property>
</Properties>
</file>