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Pivot" sheetId="1" r:id="rId1"/>
    <sheet name="2016" sheetId="2" r:id="rId2"/>
    <sheet name="Sheet1" sheetId="3" r:id="rId3"/>
  </sheets>
  <definedNames>
    <definedName name="_xlnm._FilterDatabase" localSheetId="1" hidden="1">'2016'!$A$1:$AT$776</definedName>
    <definedName name="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_xlnm.Print_Area" localSheetId="1">'2016'!$A$1:$AT$777</definedName>
    <definedName name="_xlnm.Print_Titles" localSheetId="1">'2016'!$1:$1</definedName>
    <definedName name="Recover">'Macro1'!$A$955</definedName>
    <definedName name="TableName">"Dummy"</definedName>
  </definedNames>
  <calcPr fullCalcOnLoad="1"/>
  <pivotCaches>
    <pivotCache cacheId="1" r:id="rId4"/>
  </pivotCaches>
</workbook>
</file>

<file path=xl/comments2.xml><?xml version="1.0" encoding="utf-8"?>
<comments xmlns="http://schemas.openxmlformats.org/spreadsheetml/2006/main">
  <authors>
    <author>Pluth, Jeanne</author>
  </authors>
  <commentList>
    <comment ref="AG330" authorId="0">
      <text>
        <r>
          <rPr>
            <b/>
            <sz val="9"/>
            <rFont val="Tahoma"/>
            <family val="2"/>
          </rPr>
          <t>Pluth, Jeanne:</t>
        </r>
        <r>
          <rPr>
            <sz val="9"/>
            <rFont val="Tahoma"/>
            <family val="2"/>
          </rPr>
          <t xml:space="preserve">
Only WA removes from rate base</t>
        </r>
      </text>
    </comment>
    <comment ref="AE2" authorId="0">
      <text>
        <r>
          <rPr>
            <b/>
            <sz val="9"/>
            <rFont val="Tahoma"/>
            <family val="0"/>
          </rPr>
          <t>Pluth, Jeanne:</t>
        </r>
        <r>
          <rPr>
            <sz val="9"/>
            <rFont val="Tahoma"/>
            <family val="0"/>
          </rPr>
          <t xml:space="preserve">
All plane accounts net to zero
</t>
        </r>
      </text>
    </comment>
    <comment ref="AE3" authorId="0">
      <text>
        <r>
          <rPr>
            <b/>
            <sz val="9"/>
            <rFont val="Tahoma"/>
            <family val="0"/>
          </rPr>
          <t>Pluth, Jeanne:</t>
        </r>
        <r>
          <rPr>
            <sz val="9"/>
            <rFont val="Tahoma"/>
            <family val="0"/>
          </rPr>
          <t xml:space="preserve">
All plane accounts net to zero
</t>
        </r>
      </text>
    </comment>
    <comment ref="AE100" authorId="0">
      <text>
        <r>
          <rPr>
            <b/>
            <sz val="9"/>
            <rFont val="Tahoma"/>
            <family val="0"/>
          </rPr>
          <t>Pluth, Jeanne:</t>
        </r>
        <r>
          <rPr>
            <sz val="9"/>
            <rFont val="Tahoma"/>
            <family val="0"/>
          </rPr>
          <t xml:space="preserve">
All plane accounts net to zero
</t>
        </r>
      </text>
    </comment>
    <comment ref="AE113" authorId="0">
      <text>
        <r>
          <rPr>
            <b/>
            <sz val="9"/>
            <rFont val="Tahoma"/>
            <family val="0"/>
          </rPr>
          <t>Pluth, Jeanne:</t>
        </r>
        <r>
          <rPr>
            <sz val="9"/>
            <rFont val="Tahoma"/>
            <family val="0"/>
          </rPr>
          <t xml:space="preserve">
All plane accounts net to zero
</t>
        </r>
      </text>
    </comment>
    <comment ref="AE210" authorId="0">
      <text>
        <r>
          <rPr>
            <b/>
            <sz val="9"/>
            <rFont val="Tahoma"/>
            <family val="0"/>
          </rPr>
          <t>Pluth, Jeanne:</t>
        </r>
        <r>
          <rPr>
            <sz val="9"/>
            <rFont val="Tahoma"/>
            <family val="0"/>
          </rPr>
          <t xml:space="preserve">
All plane accounts net to zero
</t>
        </r>
      </text>
    </comment>
  </commentList>
</comments>
</file>

<file path=xl/sharedStrings.xml><?xml version="1.0" encoding="utf-8"?>
<sst xmlns="http://schemas.openxmlformats.org/spreadsheetml/2006/main" count="6636" uniqueCount="2535">
  <si>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</si>
  <si>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</si>
  <si>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</si>
  <si>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</si>
  <si>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</si>
  <si>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</si>
  <si>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</si>
  <si>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</si>
  <si>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</si>
  <si>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</si>
  <si>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</si>
  <si>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</si>
  <si>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</si>
  <si>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Ferc Acct</t>
  </si>
  <si>
    <t>Ferc Acct Desc</t>
  </si>
  <si>
    <t>101000</t>
  </si>
  <si>
    <t>PLANT IN SERVICE OWNED</t>
  </si>
  <si>
    <t>CD</t>
  </si>
  <si>
    <t>AA</t>
  </si>
  <si>
    <t>AN</t>
  </si>
  <si>
    <t>ID</t>
  </si>
  <si>
    <t>WA</t>
  </si>
  <si>
    <t>ED</t>
  </si>
  <si>
    <t>MT</t>
  </si>
  <si>
    <t>GD</t>
  </si>
  <si>
    <t>AS</t>
  </si>
  <si>
    <t>CA</t>
  </si>
  <si>
    <t>OR</t>
  </si>
  <si>
    <t>ZZ</t>
  </si>
  <si>
    <t>101030</t>
  </si>
  <si>
    <t>KFGS DISALLOWED PLANT/PLANT RE</t>
  </si>
  <si>
    <t>101050</t>
  </si>
  <si>
    <t xml:space="preserve">BOULDER PARK (BPK) DISALLOWED </t>
  </si>
  <si>
    <t>101100</t>
  </si>
  <si>
    <t>PLANT IN SERVICE LEASED</t>
  </si>
  <si>
    <t>101120</t>
  </si>
  <si>
    <t>AIRPLANE IN SERVICE LEASED</t>
  </si>
  <si>
    <t>105000</t>
  </si>
  <si>
    <t xml:space="preserve"> PLANT HELD FOR FUTURE USE</t>
  </si>
  <si>
    <t>107000</t>
  </si>
  <si>
    <t>CONSTRUCTION WORK IN PROGRESS-</t>
  </si>
  <si>
    <t>107010</t>
  </si>
  <si>
    <t>CONSTRUCTION OVERHEAD A&amp;G</t>
  </si>
  <si>
    <t>107020</t>
  </si>
  <si>
    <t>CONSTRUCTION OVERHEAD PRODUCTI</t>
  </si>
  <si>
    <t>107025</t>
  </si>
  <si>
    <t>SAFETY CLOTHING - PRODUCTION</t>
  </si>
  <si>
    <t>107030</t>
  </si>
  <si>
    <t>CONSTRUCTION OVERHEAD TRANSMIS</t>
  </si>
  <si>
    <t>107035</t>
  </si>
  <si>
    <t>SAFETY CLOTHING - TRANSMISSION</t>
  </si>
  <si>
    <t>107040</t>
  </si>
  <si>
    <t>CONSTRUCTION OVERHEAD DISTRIBU</t>
  </si>
  <si>
    <t>107045</t>
  </si>
  <si>
    <t>SAFETY CLOTHING - DISTRIBUTION</t>
  </si>
  <si>
    <t>107050</t>
  </si>
  <si>
    <t>CONSTRUCTION OVERHEAD NORTH GA</t>
  </si>
  <si>
    <t>107060</t>
  </si>
  <si>
    <t>CONSTRUCTION OVERHEAD SOUTH GA</t>
  </si>
  <si>
    <t>108000</t>
  </si>
  <si>
    <t>ACCUMULATED PROVISION DEPRECIA</t>
  </si>
  <si>
    <t>108030</t>
  </si>
  <si>
    <t>ACC AMT KFGS DISALLOWED PLNT/R</t>
  </si>
  <si>
    <t>108050</t>
  </si>
  <si>
    <t>ACC AMT BPK DISALLOWED PLANT</t>
  </si>
  <si>
    <t>108070</t>
  </si>
  <si>
    <t>ACC AMT LEASED AIRPLANE</t>
  </si>
  <si>
    <t>111000</t>
  </si>
  <si>
    <t>ACC PROVISION AMT OF UTILITY P</t>
  </si>
  <si>
    <t>111100</t>
  </si>
  <si>
    <t xml:space="preserve">ACC AMT COLSTRIP AFUDC COMMON </t>
  </si>
  <si>
    <t>117100</t>
  </si>
  <si>
    <t>GAS STORED-RECOVERABLE BASE GA</t>
  </si>
  <si>
    <t>121000</t>
  </si>
  <si>
    <t>NONUTILITY PROPERTY</t>
  </si>
  <si>
    <t>121100</t>
  </si>
  <si>
    <t>NON-UTILITY LAND</t>
  </si>
  <si>
    <t>121110</t>
  </si>
  <si>
    <t>NON-UTILITY BUILDING</t>
  </si>
  <si>
    <t>122000</t>
  </si>
  <si>
    <t>ACC DEPR NONUTILITY PROPERTY</t>
  </si>
  <si>
    <t>123000</t>
  </si>
  <si>
    <t>INVESTMENT IN SPOKANE ENERGY</t>
  </si>
  <si>
    <t>123010</t>
  </si>
  <si>
    <t>INVESTMENT IN AVISTA CAPITAL I</t>
  </si>
  <si>
    <t>123100</t>
  </si>
  <si>
    <t>STOCK INVESTMENT IN SUBS</t>
  </si>
  <si>
    <t>123120</t>
  </si>
  <si>
    <t>EQUITY INVESTMENT IN SUBS</t>
  </si>
  <si>
    <t>123500</t>
  </si>
  <si>
    <t>EQUITY INVESTMENT IN AERC</t>
  </si>
  <si>
    <t>123505</t>
  </si>
  <si>
    <t>INVESTMENT IN AERC</t>
  </si>
  <si>
    <t>124020</t>
  </si>
  <si>
    <t>ENERGY COMMODITY CONTRACT</t>
  </si>
  <si>
    <t>124350</t>
  </si>
  <si>
    <t>OTHER INVEST-WZN LOANS SANDPOI</t>
  </si>
  <si>
    <t>124600</t>
  </si>
  <si>
    <t>OTHER INVEST-COLI CASH VAL</t>
  </si>
  <si>
    <t>124610</t>
  </si>
  <si>
    <t>OTHER INVEST-COLI BORROWINGS</t>
  </si>
  <si>
    <t>124680</t>
  </si>
  <si>
    <t>OTHER INVESTMENT-WZN LOANS ORE</t>
  </si>
  <si>
    <t>124820</t>
  </si>
  <si>
    <t>OTHER INVEST-NON AFFILIATED LT</t>
  </si>
  <si>
    <t>124900</t>
  </si>
  <si>
    <t>OTHER INVEST-WNP3 EXCHANGE POW</t>
  </si>
  <si>
    <t>124930</t>
  </si>
  <si>
    <t>OTHER INVEST-AMT WNP3 EXCHANGE</t>
  </si>
  <si>
    <t>128150</t>
  </si>
  <si>
    <t>SPECIAL FUNDS-CS2 GE LTSA ADVA</t>
  </si>
  <si>
    <t>128155</t>
  </si>
  <si>
    <t>SPECIAL FUNDS-CS2 LTSA ADV-O&amp;M</t>
  </si>
  <si>
    <t>128250</t>
  </si>
  <si>
    <t>SPECIAL FUNDS-EXEC DEF COMP TR</t>
  </si>
  <si>
    <t>128300</t>
  </si>
  <si>
    <t>SPECIAL FUNDS-TRANSMSN SRVC RE</t>
  </si>
  <si>
    <t>131100</t>
  </si>
  <si>
    <t>CASH-US BANK</t>
  </si>
  <si>
    <t>131110</t>
  </si>
  <si>
    <t>CASH-WELLS FARGO</t>
  </si>
  <si>
    <t>131120</t>
  </si>
  <si>
    <t>CASH-PAYROLL</t>
  </si>
  <si>
    <t>131140</t>
  </si>
  <si>
    <t>CASH-WORKERS COMPENSATION</t>
  </si>
  <si>
    <t>131400</t>
  </si>
  <si>
    <t>CASH - CANADIAN ACCOUNT (USD)</t>
  </si>
  <si>
    <t>134100</t>
  </si>
  <si>
    <t>SPECIAL DEPOSITS-INTEREST RATE</t>
  </si>
  <si>
    <t>134101</t>
  </si>
  <si>
    <t>SPECIAL DEPOSITS-IR SWAP CONTR</t>
  </si>
  <si>
    <t>134120</t>
  </si>
  <si>
    <t>OTHER SPECIAL DEPOSITS - NEWED</t>
  </si>
  <si>
    <t>134121</t>
  </si>
  <si>
    <t>SPECIAL DEPOSITS - CONTRA</t>
  </si>
  <si>
    <t>134122</t>
  </si>
  <si>
    <t>OTHER SPECIAL DEPOSITS - MIZUH</t>
  </si>
  <si>
    <t>134123</t>
  </si>
  <si>
    <t>OTHER SPECIAL DEPOSITS - WELLS</t>
  </si>
  <si>
    <t>134150</t>
  </si>
  <si>
    <t xml:space="preserve">OTHER SPECIAL DEPOSITS-ENERGY </t>
  </si>
  <si>
    <t>134200</t>
  </si>
  <si>
    <t>RESTRICTED CASH</t>
  </si>
  <si>
    <t>134500</t>
  </si>
  <si>
    <t>DOC EECE GRANT MM</t>
  </si>
  <si>
    <t>135400</t>
  </si>
  <si>
    <t>WORKING FUND-REAL ESTATE DEPT</t>
  </si>
  <si>
    <t>135430</t>
  </si>
  <si>
    <t>WORKING FUND-FLEET MANAGEMENT</t>
  </si>
  <si>
    <t>135630</t>
  </si>
  <si>
    <t>WORKING FUND-COLSTRIP</t>
  </si>
  <si>
    <t>136000</t>
  </si>
  <si>
    <t>TEMPORARY CASH INVESTMENTS</t>
  </si>
  <si>
    <t>142100</t>
  </si>
  <si>
    <t>CUST ACCT REC-RETAIL SERVICE</t>
  </si>
  <si>
    <t>142150</t>
  </si>
  <si>
    <t>CUST ACCT REC-CT FUEL SALES</t>
  </si>
  <si>
    <t>142200</t>
  </si>
  <si>
    <t>CUST ACCT REC-CUSTOMER CONTRAC</t>
  </si>
  <si>
    <t>142350</t>
  </si>
  <si>
    <t>CUST ACCT REC- NET PRESENTATIO</t>
  </si>
  <si>
    <t>142500</t>
  </si>
  <si>
    <t>CUST ACCT REC-UNBILLED REV ELE</t>
  </si>
  <si>
    <t>142510</t>
  </si>
  <si>
    <t>CUST ACCT REC-UNBILLED REV GAS</t>
  </si>
  <si>
    <t>142600</t>
  </si>
  <si>
    <t>CUST ACCT REC-RESALE GAS</t>
  </si>
  <si>
    <t>142610</t>
  </si>
  <si>
    <t>CUST ACCT REC-RESALE ELECTRIC</t>
  </si>
  <si>
    <t>143020</t>
  </si>
  <si>
    <t>GST</t>
  </si>
  <si>
    <t>143050</t>
  </si>
  <si>
    <t>OTHER ACCT REC-RETIREE DEDUCTI</t>
  </si>
  <si>
    <t>143200</t>
  </si>
  <si>
    <t>OTHER ACCT REC-OTHER MISC</t>
  </si>
  <si>
    <t>143210</t>
  </si>
  <si>
    <t>OTHER ACCT REC-POWER TRANSACTI</t>
  </si>
  <si>
    <t>143220</t>
  </si>
  <si>
    <t>OTHER ACCT REC - HEADWATER</t>
  </si>
  <si>
    <t>143390</t>
  </si>
  <si>
    <t>OTHER ACCT REC-WILMINGTON TRUS</t>
  </si>
  <si>
    <t>143500</t>
  </si>
  <si>
    <t>OTHER ACCT REC-MISCELLANEOUS</t>
  </si>
  <si>
    <t>143501</t>
  </si>
  <si>
    <t>OTHER ACCT REC-PRE-LINE SCHOOL</t>
  </si>
  <si>
    <t>143502</t>
  </si>
  <si>
    <t>OTHER ACCT REC-APP LNMN SCHOOL</t>
  </si>
  <si>
    <t>143550</t>
  </si>
  <si>
    <t>OTHER ACCT REC-DAMAGE CLAIMS</t>
  </si>
  <si>
    <t>143900</t>
  </si>
  <si>
    <t>OTHER ACCT REC-DEVELOPERS PROM</t>
  </si>
  <si>
    <t>144030</t>
  </si>
  <si>
    <t>ACC PRV UNCOLL NET OF ACTUAL-D</t>
  </si>
  <si>
    <t>144200</t>
  </si>
  <si>
    <t>ACCUMULATED RETAIL WRITE-OFFS</t>
  </si>
  <si>
    <t>144600</t>
  </si>
  <si>
    <t>ACCUMULATED RETAIL REINSTATEME</t>
  </si>
  <si>
    <t>ACC PROV FOR UNCOLLECTIBLES-RE</t>
  </si>
  <si>
    <t>144700</t>
  </si>
  <si>
    <t>ACCUMULATED RETAIL RECOVERIES</t>
  </si>
  <si>
    <t>144990</t>
  </si>
  <si>
    <t>145000</t>
  </si>
  <si>
    <t>NOTES REC ASSOC CO-AVISTA CAPI</t>
  </si>
  <si>
    <t>146000</t>
  </si>
  <si>
    <t>A/R ASSOC CO-GENERAL</t>
  </si>
  <si>
    <t>146210</t>
  </si>
  <si>
    <t>A/R ASSOC CO-COURTYARD</t>
  </si>
  <si>
    <t>146300</t>
  </si>
  <si>
    <t>A/R ASSOC CO-ECOVA</t>
  </si>
  <si>
    <t>146750</t>
  </si>
  <si>
    <t>ACCTS REC ASSOC CO-AEL&amp;P</t>
  </si>
  <si>
    <t>146760</t>
  </si>
  <si>
    <t>A/R ASSOC CO - AJTM</t>
  </si>
  <si>
    <t>151120</t>
  </si>
  <si>
    <t>FUEL STOCK COAL-COLSTRIP</t>
  </si>
  <si>
    <t>151210</t>
  </si>
  <si>
    <t>FUEL STOCK HOG FUEL-KFGS</t>
  </si>
  <si>
    <t>154100</t>
  </si>
  <si>
    <t>PLANT MATERIALS &amp; OPER SUPPLIE</t>
  </si>
  <si>
    <t>154300</t>
  </si>
  <si>
    <t>PLANT MAT &amp; OPER SUP-COYOTE SP</t>
  </si>
  <si>
    <t>154400</t>
  </si>
  <si>
    <t>PLANT MAT &amp; OPER SUP-COLSTRIP</t>
  </si>
  <si>
    <t>154500</t>
  </si>
  <si>
    <t>SUPPLY CHAIN RECEIVING INVENTO</t>
  </si>
  <si>
    <t>154550</t>
  </si>
  <si>
    <t>SUPPLY CHAIN AVERAGE COST VARI</t>
  </si>
  <si>
    <t>154560</t>
  </si>
  <si>
    <t>SUPPLY CHAIN INVOICE PRICE VAR</t>
  </si>
  <si>
    <t>163000</t>
  </si>
  <si>
    <t>STORES EXPENSE UNDISTRIBUTED</t>
  </si>
  <si>
    <t>163200</t>
  </si>
  <si>
    <t>STORES EXPENSE-SUPPLY CHAIN IN</t>
  </si>
  <si>
    <t>164100</t>
  </si>
  <si>
    <t>GAS STORED UNDERGND-408AVA-JP</t>
  </si>
  <si>
    <t>164105</t>
  </si>
  <si>
    <t>GAS STORED UNDERGND-403NWPL-JP</t>
  </si>
  <si>
    <t>164115</t>
  </si>
  <si>
    <t>GAS STORED UNDERGRND-CLAY BASI</t>
  </si>
  <si>
    <t>165100</t>
  </si>
  <si>
    <t>PREPAYMENTS-PREPAID INSURANCE</t>
  </si>
  <si>
    <t>165110</t>
  </si>
  <si>
    <t>PREPAYMENTS-MISC</t>
  </si>
  <si>
    <t>165150</t>
  </si>
  <si>
    <t>PREPAYMENTS-PREPAID LICENSE FE</t>
  </si>
  <si>
    <t>165180</t>
  </si>
  <si>
    <t>PREPAYMENTS-CUSTOMER BILLING S</t>
  </si>
  <si>
    <t>165190</t>
  </si>
  <si>
    <t>RESOURCE DEFERRED OPT EXPENSE</t>
  </si>
  <si>
    <t>165191</t>
  </si>
  <si>
    <t xml:space="preserve">RESOURCE DEFERRED OPT EXPENSE </t>
  </si>
  <si>
    <t>165192</t>
  </si>
  <si>
    <t>RESOURCE DEFERRED OPT EXP - WE</t>
  </si>
  <si>
    <t>165200</t>
  </si>
  <si>
    <t>PREPAYMENTS-POSTAGE METERS</t>
  </si>
  <si>
    <t>165240</t>
  </si>
  <si>
    <t>PREPAYMENTS-BPA TRANS RESERVAT</t>
  </si>
  <si>
    <t>165250</t>
  </si>
  <si>
    <t>COLSTRIP PREPAID ASSET</t>
  </si>
  <si>
    <t>165260</t>
  </si>
  <si>
    <t>PREPAYMENTS-SPOKANE TRIBE</t>
  </si>
  <si>
    <t>165312</t>
  </si>
  <si>
    <t>GAS IMBALANCE - LANCASTER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</si>
  <si>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</si>
  <si>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</si>
  <si>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</si>
  <si>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</si>
  <si>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</si>
  <si>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</si>
  <si>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</si>
  <si>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</si>
  <si>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</si>
  <si>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</si>
  <si>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</si>
  <si>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</si>
  <si>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</si>
  <si>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</si>
  <si>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165681</t>
  </si>
  <si>
    <t>PREPAYMENT LAKE CdA 4e CDR FUN</t>
  </si>
  <si>
    <t>171000</t>
  </si>
  <si>
    <t>INTEREST &amp; DIVIDENDS RECEIVABL</t>
  </si>
  <si>
    <t>172500</t>
  </si>
  <si>
    <t>RENTS RECEIVABLE-MISCELLANEOUS</t>
  </si>
  <si>
    <t>172510</t>
  </si>
  <si>
    <t>RENTS RECEIVABLE-ACCRUED</t>
  </si>
  <si>
    <t>174500</t>
  </si>
  <si>
    <t>MISC ASSETS-NONMONETARY PWR EX</t>
  </si>
  <si>
    <t>175740</t>
  </si>
  <si>
    <t>DERIVATIVE INSTR ASSET-ST MTM</t>
  </si>
  <si>
    <t>175750</t>
  </si>
  <si>
    <t>DERIVATIVE INSTR ASSET-LT MTM</t>
  </si>
  <si>
    <t>176100</t>
  </si>
  <si>
    <t>DERIVATIVE INSTR ASSET-IR SWAP</t>
  </si>
  <si>
    <t>176110</t>
  </si>
  <si>
    <t>176745</t>
  </si>
  <si>
    <t>DERIV INSTR ASSET - FX HEDGE S</t>
  </si>
  <si>
    <t>181750</t>
  </si>
  <si>
    <t>UNAMT DEBT EXPENSE-TOPRS</t>
  </si>
  <si>
    <t>181860</t>
  </si>
  <si>
    <t>UNAMT DEBT EXPENSE-LT DEBT</t>
  </si>
  <si>
    <t>181950</t>
  </si>
  <si>
    <t>UNAMT DEBT EXP-DEBT STRATEGIES</t>
  </si>
  <si>
    <t>181960</t>
  </si>
  <si>
    <t>UNAMT DEBT EXP-RATHDRUM 2005</t>
  </si>
  <si>
    <t>181990</t>
  </si>
  <si>
    <t>UNAMT DEBT EXP-ST DEBT</t>
  </si>
  <si>
    <t>182175</t>
  </si>
  <si>
    <t xml:space="preserve">REGULATORY ASSET FAS 109 DSIT </t>
  </si>
  <si>
    <t>182302</t>
  </si>
  <si>
    <t>WA EXCESS NAT GAS LINE EXTENSI</t>
  </si>
  <si>
    <t>182305</t>
  </si>
  <si>
    <t>REG ASSET POST RET LIAB</t>
  </si>
  <si>
    <t>182310</t>
  </si>
  <si>
    <t>REGULATORY ASSET FAS109 UTILIT</t>
  </si>
  <si>
    <t>182312</t>
  </si>
  <si>
    <t>REGULATORY ASSET - LANCASTER G</t>
  </si>
  <si>
    <t>182315</t>
  </si>
  <si>
    <t>REGULATORY ASSET FAS109 DSIT N</t>
  </si>
  <si>
    <t>182316</t>
  </si>
  <si>
    <t>REGULATORY ASSET FAS109 DFIT S</t>
  </si>
  <si>
    <t>182320</t>
  </si>
  <si>
    <t>REGULATORY ASSET FAS109 WNP3</t>
  </si>
  <si>
    <t>182321</t>
  </si>
  <si>
    <t>REG ASSET - ROSEBURG/MEDFORD D</t>
  </si>
  <si>
    <t>182322</t>
  </si>
  <si>
    <t>REG ASSET SPOKANE RIVER RELICE</t>
  </si>
  <si>
    <t>182323</t>
  </si>
  <si>
    <t>REG ASSET SPOKANE RIVER PM&amp;Es</t>
  </si>
  <si>
    <t>182324</t>
  </si>
  <si>
    <t>REG ASSET LAKE CDA CDR FUND</t>
  </si>
  <si>
    <t>182325</t>
  </si>
  <si>
    <t>REG ASSET LAKE CDA IPA FUND</t>
  </si>
  <si>
    <t>182326</t>
  </si>
  <si>
    <t>REG ASSET SPOKANE RIVER TDG ID</t>
  </si>
  <si>
    <t>182328</t>
  </si>
  <si>
    <t>REG ASSET- DECOUPLING SURCHARG</t>
  </si>
  <si>
    <t>182329</t>
  </si>
  <si>
    <t>REG ASSET- DECOUPLING PRIOR YE</t>
  </si>
  <si>
    <t>182333</t>
  </si>
  <si>
    <t>REG ASSET LAKE CDA DEF COSTS</t>
  </si>
  <si>
    <t>182338</t>
  </si>
  <si>
    <t>REG ASSET - NON RES DECOUPLING</t>
  </si>
  <si>
    <t>182339</t>
  </si>
  <si>
    <t>182345</t>
  </si>
  <si>
    <t>REGULATORY ASSET BPA RESIDENTI</t>
  </si>
  <si>
    <t>182350</t>
  </si>
  <si>
    <t xml:space="preserve">REGULATORY ASSET ERM APPROVED </t>
  </si>
  <si>
    <t>182355</t>
  </si>
  <si>
    <t>DEF CS2 &amp; COLSTRIP O&amp;M</t>
  </si>
  <si>
    <t>182364</t>
  </si>
  <si>
    <t>REGULATORY ASSET-ID REARDAN WI</t>
  </si>
  <si>
    <t>182365</t>
  </si>
  <si>
    <t>ID WIND GEN AFUDC</t>
  </si>
  <si>
    <t>182372</t>
  </si>
  <si>
    <t>REGULATORY ASSET WARTSILA UNIT</t>
  </si>
  <si>
    <t>182374</t>
  </si>
  <si>
    <t>MTM ST REGULATORY ASSET</t>
  </si>
  <si>
    <t>182375</t>
  </si>
  <si>
    <t>MTM LT REGULATORY ASSET</t>
  </si>
  <si>
    <t>182376</t>
  </si>
  <si>
    <t>REGULATORY ASSET FAS 143 ASSET</t>
  </si>
  <si>
    <t>182381</t>
  </si>
  <si>
    <t>REG ASSET AN-CDA LAKE SETTLEME</t>
  </si>
  <si>
    <t>182382</t>
  </si>
  <si>
    <t>REG ASSET WA-CDA LAKE SETTLEME</t>
  </si>
  <si>
    <t>182383</t>
  </si>
  <si>
    <t>REGULATORY ASSET WORKERS COMP</t>
  </si>
  <si>
    <t>182385</t>
  </si>
  <si>
    <t>REGULATORY ASSET ID PCA DEFERR</t>
  </si>
  <si>
    <t>182386</t>
  </si>
  <si>
    <t>182387</t>
  </si>
  <si>
    <t>182391</t>
  </si>
  <si>
    <t>REG ASSET SPOKANE RIVER TDG</t>
  </si>
  <si>
    <t>182395</t>
  </si>
  <si>
    <t>SETTLED INTEREST RATE SWAP ASS</t>
  </si>
  <si>
    <t>182396</t>
  </si>
  <si>
    <t>UNSETTLED INTEREST RATE SWAP A</t>
  </si>
  <si>
    <t>183000</t>
  </si>
  <si>
    <t>PRELIMINARY SURVEY AND INVESTI</t>
  </si>
  <si>
    <t>184054</t>
  </si>
  <si>
    <t>CLEARING ACCT-CORP ACCT</t>
  </si>
  <si>
    <t>184055</t>
  </si>
  <si>
    <t>CLEARING ACCT-RESOURCE ACCT</t>
  </si>
  <si>
    <t>184057</t>
  </si>
  <si>
    <t>CLEARING ACCT-ENERGY DLIVERY A</t>
  </si>
  <si>
    <t>184070</t>
  </si>
  <si>
    <t>CLEARING ACCT-CCB PROJECTS</t>
  </si>
  <si>
    <t>184071</t>
  </si>
  <si>
    <t>CLEARING ACCT-CCB ADJUSTMENTS</t>
  </si>
  <si>
    <t>184200</t>
  </si>
  <si>
    <t>PAYROLL CLEARING</t>
  </si>
  <si>
    <t>184260</t>
  </si>
  <si>
    <t>PAYROLL BENEFITS CLEARING</t>
  </si>
  <si>
    <t>184270</t>
  </si>
  <si>
    <t>PAYROLL TAXES CLEARING</t>
  </si>
  <si>
    <t>184290</t>
  </si>
  <si>
    <t>ORACLE DEFAULT SUSPENSE ACCOUN</t>
  </si>
  <si>
    <t>184300</t>
  </si>
  <si>
    <t>MISC AR PROJECT CLEARING</t>
  </si>
  <si>
    <t>184400</t>
  </si>
  <si>
    <t>SPOKANE RIVER LICENSE EXPENSE</t>
  </si>
  <si>
    <t>184500</t>
  </si>
  <si>
    <t>CLARK FORK RELICENSE EXPENSE</t>
  </si>
  <si>
    <t>184800</t>
  </si>
  <si>
    <t>4(e) CDR FUND</t>
  </si>
  <si>
    <t>184900</t>
  </si>
  <si>
    <t>POST FALLS LICENSE EXPENSE</t>
  </si>
  <si>
    <t>184996</t>
  </si>
  <si>
    <t>4(e) CDR TRUST FUND REIMBURSEM</t>
  </si>
  <si>
    <t>184997</t>
  </si>
  <si>
    <t>184998</t>
  </si>
  <si>
    <t>184999</t>
  </si>
  <si>
    <t>CLARK FORK RELICENSE EXPENSE C</t>
  </si>
  <si>
    <t>186055</t>
  </si>
  <si>
    <t>MISC DEF DEBITS-AIRPLANE LEASE</t>
  </si>
  <si>
    <t>186100</t>
  </si>
  <si>
    <t>REGULATORY ASSET AFUDC ALLOWED</t>
  </si>
  <si>
    <t>186180</t>
  </si>
  <si>
    <t>PREPAID AIRPLANE LEASE EXPENSE</t>
  </si>
  <si>
    <t>186200</t>
  </si>
  <si>
    <t>VARIOUS SUSPENSE WORKORDERS</t>
  </si>
  <si>
    <t>186205</t>
  </si>
  <si>
    <t>PLANT ALLOC OF CLEARING JOURNA</t>
  </si>
  <si>
    <t>186210</t>
  </si>
  <si>
    <t>MISC DEF DEBITS SUSPENSE PROJE</t>
  </si>
  <si>
    <t>186280</t>
  </si>
  <si>
    <t>REGULATORY ASSET ERM  DEFERRED</t>
  </si>
  <si>
    <t>186290</t>
  </si>
  <si>
    <t xml:space="preserve">REGULATORY ASSET ERM DEFERRED </t>
  </si>
  <si>
    <t>186321</t>
  </si>
  <si>
    <t>MISC DEF DEBIT - RESOURCE ACTG</t>
  </si>
  <si>
    <t>186322</t>
  </si>
  <si>
    <t>MISC DEF DEBIT - WA REC 1</t>
  </si>
  <si>
    <t>186323</t>
  </si>
  <si>
    <t>MISC DEF DEBIT-WA REC 2</t>
  </si>
  <si>
    <t>186324</t>
  </si>
  <si>
    <t>MISC DEF DEBIT-WA REC 3</t>
  </si>
  <si>
    <t>186328</t>
  </si>
  <si>
    <t xml:space="preserve">REG ASSET-DECOUPLING DEFERRED </t>
  </si>
  <si>
    <t>186338</t>
  </si>
  <si>
    <t>REG ASSET NON-RES DECOUPLING D</t>
  </si>
  <si>
    <t>186360</t>
  </si>
  <si>
    <t>REGULATORY ASSET-MT LEASE PAYM</t>
  </si>
  <si>
    <t>186365</t>
  </si>
  <si>
    <t xml:space="preserve">REGULATORY ASSET FOR COLSTRIP </t>
  </si>
  <si>
    <t>186368</t>
  </si>
  <si>
    <t>DEFERRED PROJECT COMPASS - ID</t>
  </si>
  <si>
    <t>186382</t>
  </si>
  <si>
    <t>REG ASSET ID-CdA LAKE SETTLEME</t>
  </si>
  <si>
    <t>186400</t>
  </si>
  <si>
    <t xml:space="preserve">MISC DEFERRED DEBITS TREASURY </t>
  </si>
  <si>
    <t>186401</t>
  </si>
  <si>
    <t>DEFERRED 401k Debits/Credits S</t>
  </si>
  <si>
    <t>186410</t>
  </si>
  <si>
    <t>MISC DEFERRED DEBITS NSF SUSPE</t>
  </si>
  <si>
    <t>186420</t>
  </si>
  <si>
    <t>MISC DEFERRED DEBITS KUBRA SUS</t>
  </si>
  <si>
    <t>186460</t>
  </si>
  <si>
    <t>186700</t>
  </si>
  <si>
    <t xml:space="preserve">REGULATORY ASSET CONSERVATION </t>
  </si>
  <si>
    <t>186800</t>
  </si>
  <si>
    <t>REGULATORY ASSET NEZ PERCE SET</t>
  </si>
  <si>
    <t>186850</t>
  </si>
  <si>
    <t>RENEWABLE ENERGY CERTIFICATE F</t>
  </si>
  <si>
    <t>186910</t>
  </si>
  <si>
    <t>MISC DEFERRED DEBIT CSS UNPOST</t>
  </si>
  <si>
    <t>189860</t>
  </si>
  <si>
    <t>UNAMT LOSS-REACQ DEBT</t>
  </si>
  <si>
    <t>ADFIT MISC</t>
  </si>
  <si>
    <t>190005</t>
  </si>
  <si>
    <t>IDAHO ITC CREDIT CARRYFORWARD</t>
  </si>
  <si>
    <t>190010</t>
  </si>
  <si>
    <t>OREGON BETC CARRYFORWARD</t>
  </si>
  <si>
    <t>190020</t>
  </si>
  <si>
    <t>DFIT-NOXON ACCUMULATED ITC</t>
  </si>
  <si>
    <t>190025</t>
  </si>
  <si>
    <t>DFIT-NOXON REGULATORY LIABILIT</t>
  </si>
  <si>
    <t>190035</t>
  </si>
  <si>
    <t>DFIT-COMMUNITY SOLAR REG LIABI</t>
  </si>
  <si>
    <t>190036</t>
  </si>
  <si>
    <t>DFIT-COMMUNITY SOLAR ACCUM ITC</t>
  </si>
  <si>
    <t>190037</t>
  </si>
  <si>
    <t>DFIT- NINE MILE ITC REG LIABIL</t>
  </si>
  <si>
    <t>190038</t>
  </si>
  <si>
    <t>DFIT-NINE MILE ACCUM ITC</t>
  </si>
  <si>
    <t>190039</t>
  </si>
  <si>
    <t>DFIT- ITC Carryforward</t>
  </si>
  <si>
    <t>190040</t>
  </si>
  <si>
    <t>ADFIT IPUC DISALLOWED PLANT</t>
  </si>
  <si>
    <t>190060</t>
  </si>
  <si>
    <t>ADFIT DRY CREEK</t>
  </si>
  <si>
    <t>190070</t>
  </si>
  <si>
    <t>DFIT SERP</t>
  </si>
  <si>
    <t>190120</t>
  </si>
  <si>
    <t>DFIT NONMONETARY POWER EXPENSE</t>
  </si>
  <si>
    <t>190122</t>
  </si>
  <si>
    <t>DFIT OREGON REGULATORY FEE</t>
  </si>
  <si>
    <t>190135</t>
  </si>
  <si>
    <t>DFIT-KETTLE FALLS DIESEL LEAK</t>
  </si>
  <si>
    <t>190140</t>
  </si>
  <si>
    <t>DFIT DSM TARIFF RIDER</t>
  </si>
  <si>
    <t>190150</t>
  </si>
  <si>
    <t>ADFIT FAS87 UNFUNDED PENSION</t>
  </si>
  <si>
    <t>190151</t>
  </si>
  <si>
    <t>DFIT SFAS 158</t>
  </si>
  <si>
    <t>190155</t>
  </si>
  <si>
    <t>DFIT OFFICER LIFE INSURANCE</t>
  </si>
  <si>
    <t>190160</t>
  </si>
  <si>
    <t>DFIT UNBILLED REVENUE ADD-ONS</t>
  </si>
  <si>
    <t>190180</t>
  </si>
  <si>
    <t>ADFIT FAS109 ITC</t>
  </si>
  <si>
    <t>190200</t>
  </si>
  <si>
    <t>ADFIT INJURY AND DAMAGE</t>
  </si>
  <si>
    <t>190220</t>
  </si>
  <si>
    <t>ADFIT NEZ PERCE</t>
  </si>
  <si>
    <t>190229</t>
  </si>
  <si>
    <t>ADFIT IDAHO EARNINGS TEST DEFE</t>
  </si>
  <si>
    <t>190230</t>
  </si>
  <si>
    <t>ADFIT NE TANK SPILL</t>
  </si>
  <si>
    <t>190240</t>
  </si>
  <si>
    <t>ADFIT WARTSILA UNITS</t>
  </si>
  <si>
    <t>190250</t>
  </si>
  <si>
    <t>ADFIT OREGON SB 408</t>
  </si>
  <si>
    <t>190310</t>
  </si>
  <si>
    <t>ADFIT DOLLAR ROAD REMEDIATION</t>
  </si>
  <si>
    <t>190316</t>
  </si>
  <si>
    <t>DFIT- STATE ITC REG LIABILITY</t>
  </si>
  <si>
    <t>190331</t>
  </si>
  <si>
    <t>DFIT BPA PARALLEL CAPACITY</t>
  </si>
  <si>
    <t>190376</t>
  </si>
  <si>
    <t>DFIT- ASSET RETIREMENT OBLIGAT</t>
  </si>
  <si>
    <t>190395</t>
  </si>
  <si>
    <t>DFIT- OPTIONAL RENEWABLE POWER</t>
  </si>
  <si>
    <t>190420</t>
  </si>
  <si>
    <t>ADFIT KF RESERVE</t>
  </si>
  <si>
    <t>190449</t>
  </si>
  <si>
    <t>DFIT PROVISION FOR RATE REFUND</t>
  </si>
  <si>
    <t>ADFIT BPA RES EXCHANGE</t>
  </si>
  <si>
    <t>190500</t>
  </si>
  <si>
    <t>DFIT ON EQUITY STOCK COMP</t>
  </si>
  <si>
    <t>190510</t>
  </si>
  <si>
    <t>DFIT ON LIABILITY STOCK COMP</t>
  </si>
  <si>
    <t>190600</t>
  </si>
  <si>
    <t>DFIT - EWIB/PGE REC's</t>
  </si>
  <si>
    <t>190740</t>
  </si>
  <si>
    <t>ADFIT - MTM/DERIVATIVE</t>
  </si>
  <si>
    <t>190741</t>
  </si>
  <si>
    <t xml:space="preserve"> DFIT DERIVATIVE INSTR LIAB IR</t>
  </si>
  <si>
    <t>190810</t>
  </si>
  <si>
    <t>ADFIT BAD DEBT RESERVE &amp; WRITE</t>
  </si>
  <si>
    <t>190820</t>
  </si>
  <si>
    <t>ADFIT- Def Comp ACTIVE Execs</t>
  </si>
  <si>
    <t>190821</t>
  </si>
  <si>
    <t>ADFIT- Def Comp RETIRE Execs</t>
  </si>
  <si>
    <t>190822</t>
  </si>
  <si>
    <t>ADFIT- Def Comp Exec Stock Inc</t>
  </si>
  <si>
    <t>190830</t>
  </si>
  <si>
    <t>ADFIT PAID TIME OFF</t>
  </si>
  <si>
    <t>190900</t>
  </si>
  <si>
    <t>DSIT - STATE TAX NOL CARRYFORW</t>
  </si>
  <si>
    <t>190950</t>
  </si>
  <si>
    <t>ADFIT OTHER</t>
  </si>
  <si>
    <t>191000</t>
  </si>
  <si>
    <t>RECOVERABLE GAS COSTS AMORTIZE</t>
  </si>
  <si>
    <t>191010</t>
  </si>
  <si>
    <t>CURR UNRECOV PGA DEFERRED</t>
  </si>
  <si>
    <t>191015</t>
  </si>
  <si>
    <t>ID HOLDBACK</t>
  </si>
  <si>
    <t>191025</t>
  </si>
  <si>
    <t>WA GRC JACKSON PRAIRIE DEFERRA</t>
  </si>
  <si>
    <t>191685</t>
  </si>
  <si>
    <t>OR RESIDUAL BALANCES</t>
  </si>
  <si>
    <t>191715</t>
  </si>
  <si>
    <t>DEFERRAL COLLINS AGREEMENT</t>
  </si>
  <si>
    <t>191720</t>
  </si>
  <si>
    <t>INTERVENOR CITIZEN UTILITY BOA</t>
  </si>
  <si>
    <t>191721</t>
  </si>
  <si>
    <t>INTERVENOR PREAUTHORIZED MATCH</t>
  </si>
  <si>
    <t>191722</t>
  </si>
  <si>
    <t>INTERVENOR OTHER ISSUES FUND</t>
  </si>
  <si>
    <t>191723</t>
  </si>
  <si>
    <t>OR RES INTEVENOR FUNDING AMORT</t>
  </si>
  <si>
    <t>191724</t>
  </si>
  <si>
    <t>OR TRANS INTEVENOR FUNDING AMO</t>
  </si>
  <si>
    <t>191890</t>
  </si>
  <si>
    <t>DEFERRED GAS COSTS-MARGIN REDU</t>
  </si>
  <si>
    <t>191909</t>
  </si>
  <si>
    <t>CURRENT PGA COMMODITY DEFERRAL</t>
  </si>
  <si>
    <t>191910</t>
  </si>
  <si>
    <t>CURRENT PGA DEMAND DEFERRAL</t>
  </si>
  <si>
    <t>191911</t>
  </si>
  <si>
    <t>PRIOR PGA COMMODITY AMORTIZATI</t>
  </si>
  <si>
    <t>191912</t>
  </si>
  <si>
    <t>PRIOR PGA DEMAND AMORTIZATION</t>
  </si>
  <si>
    <t>201000</t>
  </si>
  <si>
    <t>COMMON STOCK ISSUED - NO PAR</t>
  </si>
  <si>
    <t>211000</t>
  </si>
  <si>
    <t>MISC PAID IN CAPITAL -ECOVA</t>
  </si>
  <si>
    <t>214000</t>
  </si>
  <si>
    <t xml:space="preserve">CAP STOCK EXP - COMMON PUBLIC </t>
  </si>
  <si>
    <t>214010</t>
  </si>
  <si>
    <t>CAP STOCK EXP-SHARE WITHHOLDIN</t>
  </si>
  <si>
    <t>214040</t>
  </si>
  <si>
    <t>TAX BENEFIT - OPTIONS EXERCISE</t>
  </si>
  <si>
    <t>214050</t>
  </si>
  <si>
    <t>UNVESTED STOCK COMPENSATION</t>
  </si>
  <si>
    <t>214051</t>
  </si>
  <si>
    <t>VESTED STOCK COMPENSATION</t>
  </si>
  <si>
    <t>214060</t>
  </si>
  <si>
    <t>STOCK COMP - SUBS</t>
  </si>
  <si>
    <t>215100</t>
  </si>
  <si>
    <t>APPROPRIATED RETAINED EARNINGS</t>
  </si>
  <si>
    <t>216000</t>
  </si>
  <si>
    <t>RETAINED EARNINGS</t>
  </si>
  <si>
    <t>216050</t>
  </si>
  <si>
    <t>ADJUSTMENT TO RETAINED EARNING</t>
  </si>
  <si>
    <t>216100</t>
  </si>
  <si>
    <t>UNAPPROPRIATED UNDIST SUB EARN</t>
  </si>
  <si>
    <t>216150</t>
  </si>
  <si>
    <t>CORP SUBSIDIARY ACTIVITY</t>
  </si>
  <si>
    <t>219100</t>
  </si>
  <si>
    <t>AOCI - SFAS 158</t>
  </si>
  <si>
    <t>221300</t>
  </si>
  <si>
    <t>FMBS - SERIES C - 6.37% DUE 06</t>
  </si>
  <si>
    <t>221332</t>
  </si>
  <si>
    <t>FMBS - SERIES A - 7.39% DUE 5/</t>
  </si>
  <si>
    <t>221333</t>
  </si>
  <si>
    <t>FMBS - SERIES A - 7.45% DUE 6/</t>
  </si>
  <si>
    <t>221334</t>
  </si>
  <si>
    <t>FMBS - SERIES A - 7.53% DUE 05</t>
  </si>
  <si>
    <t>221335</t>
  </si>
  <si>
    <t>FMBS - SERIES A - 7.54% DUE 5/</t>
  </si>
  <si>
    <t>221336</t>
  </si>
  <si>
    <t>FMBS - SERIES A - 7.18% DUE 8/</t>
  </si>
  <si>
    <t>221350</t>
  </si>
  <si>
    <t>COLSTRIP 2010A PCRBs DUE 2032</t>
  </si>
  <si>
    <t>221360</t>
  </si>
  <si>
    <t>COLSTRIP 2010B PCRBs DUE 2034</t>
  </si>
  <si>
    <t>221390</t>
  </si>
  <si>
    <t>5.45% SERIES DUE 12-01-2019</t>
  </si>
  <si>
    <t>221400</t>
  </si>
  <si>
    <t>FMBS - 6.25% DUE 12-01-35</t>
  </si>
  <si>
    <t>221420</t>
  </si>
  <si>
    <t>FMBS - 5.70% DUE 07-01-2037</t>
  </si>
  <si>
    <t>221440</t>
  </si>
  <si>
    <t>5.95% SERIES DUE 06-01-2018</t>
  </si>
  <si>
    <t>221480</t>
  </si>
  <si>
    <t>5.125% SERIES DUE 04-01-2022</t>
  </si>
  <si>
    <t>221520</t>
  </si>
  <si>
    <t>3.89% SERIES DUE 12-20-2020</t>
  </si>
  <si>
    <t>221540</t>
  </si>
  <si>
    <t>5.55% SERIES DUE 12-20-2040</t>
  </si>
  <si>
    <t>221560</t>
  </si>
  <si>
    <t>4.45% SERIES DUE 12-14-2041</t>
  </si>
  <si>
    <t>221580</t>
  </si>
  <si>
    <t>4.23% SERIES DUE 11-29-2047</t>
  </si>
  <si>
    <t>221600</t>
  </si>
  <si>
    <t>0.84% SERIES DUE 8-14-2016</t>
  </si>
  <si>
    <t>221610</t>
  </si>
  <si>
    <t>4.11% SERIES DUE 12-1-2044</t>
  </si>
  <si>
    <t>221620</t>
  </si>
  <si>
    <t>4.37% SERIES DUE 12-1-2045</t>
  </si>
  <si>
    <t>221630</t>
  </si>
  <si>
    <t>3.54% SERIES DUE 2051</t>
  </si>
  <si>
    <t>222000</t>
  </si>
  <si>
    <t>REACQUIRED BONDS</t>
  </si>
  <si>
    <t>223010</t>
  </si>
  <si>
    <t>ADVANCE ASSOCIATED-AVISTA CAPI</t>
  </si>
  <si>
    <t>225000</t>
  </si>
  <si>
    <t>UNAMORT PREMIUM</t>
  </si>
  <si>
    <t>226000</t>
  </si>
  <si>
    <t>UNAMORTIZED LONG TERM DEBT DIS</t>
  </si>
  <si>
    <t>227000</t>
  </si>
  <si>
    <t>OBLIG UNDER CAP LEASE-NON CURR</t>
  </si>
  <si>
    <t>228200</t>
  </si>
  <si>
    <t>ACCUM PROV FOR INJURY &amp; DAMAGE</t>
  </si>
  <si>
    <t>228210</t>
  </si>
  <si>
    <t>PAYMENT/REFUND INJURY &amp; DAMAGE</t>
  </si>
  <si>
    <t>228300</t>
  </si>
  <si>
    <t>ACCUM PROV FAS106 POST RET MED</t>
  </si>
  <si>
    <t>228301</t>
  </si>
  <si>
    <t>RETIREE MED UNFUNDED</t>
  </si>
  <si>
    <t>228310</t>
  </si>
  <si>
    <t>OTHER DEF CR-SERP</t>
  </si>
  <si>
    <t>228311</t>
  </si>
  <si>
    <t>SERP - UNFUNDED</t>
  </si>
  <si>
    <t>228320</t>
  </si>
  <si>
    <t>ACCUM PROV FAS87 ACCUM PEN COS</t>
  </si>
  <si>
    <t>228321</t>
  </si>
  <si>
    <t>PENSION UNFUNDED</t>
  </si>
  <si>
    <t>228330</t>
  </si>
  <si>
    <t>HRA - RETIREE</t>
  </si>
  <si>
    <t>228331</t>
  </si>
  <si>
    <t>HRA UNFUNDED - RETIREE</t>
  </si>
  <si>
    <t>228335</t>
  </si>
  <si>
    <t>HRA - ACTIVE EMPLOYEES</t>
  </si>
  <si>
    <t>228340</t>
  </si>
  <si>
    <t>ACCUM PROV MED CLAIMS PAYABLE</t>
  </si>
  <si>
    <t>228350</t>
  </si>
  <si>
    <t>OFFICER LIFE INSURANCE</t>
  </si>
  <si>
    <t>228351</t>
  </si>
  <si>
    <t>OFFICER LIFE INSURANCE-UNFUNDE</t>
  </si>
  <si>
    <t>228399</t>
  </si>
  <si>
    <t>CURRENT PORTION-BENEFIT LIAB</t>
  </si>
  <si>
    <t>229000</t>
  </si>
  <si>
    <t>ACCUMULATED PROVISION - RATE R</t>
  </si>
  <si>
    <t>230000</t>
  </si>
  <si>
    <t>ASSET RETIREMENT OBLIGATIONS</t>
  </si>
  <si>
    <t>231000</t>
  </si>
  <si>
    <t>NOTES PAYABLE-CURRENT</t>
  </si>
  <si>
    <t>231100</t>
  </si>
  <si>
    <t>TERM LOANS (SHORT-TERM)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</si>
  <si>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</si>
  <si>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</si>
  <si>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</si>
  <si>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</si>
  <si>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</si>
  <si>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</si>
  <si>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</si>
  <si>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</t>
  </si>
  <si>
    <t>232135</t>
  </si>
  <si>
    <t>ACCTS PAY-LDC GAS BROKER FEES</t>
  </si>
  <si>
    <t>232140</t>
  </si>
  <si>
    <t>ACCTS PAY-GAS RESEARCH INSTITU</t>
  </si>
  <si>
    <t>232160</t>
  </si>
  <si>
    <t>ACCTS PAY-STAMPS</t>
  </si>
  <si>
    <t>232170</t>
  </si>
  <si>
    <t>ACCTS PAY-BPA TRANSACTIONS</t>
  </si>
  <si>
    <t>232180</t>
  </si>
  <si>
    <t>ACCTS PAY-POLE RENTAL</t>
  </si>
  <si>
    <t>232200</t>
  </si>
  <si>
    <t>ACCTS PAY-VOUCHERS</t>
  </si>
  <si>
    <t>232300</t>
  </si>
  <si>
    <t>ACCTS PAY-PAYROLL</t>
  </si>
  <si>
    <t>232350</t>
  </si>
  <si>
    <t>ACCTS PAY- NET PRESENTATION AC</t>
  </si>
  <si>
    <t>232360</t>
  </si>
  <si>
    <t>ACCTS PAY-NEGATIVE CASH ADJUST</t>
  </si>
  <si>
    <t>232370</t>
  </si>
  <si>
    <t>LIABILITY AWARD INCENTIVE ACCR</t>
  </si>
  <si>
    <t>232380</t>
  </si>
  <si>
    <t>ACCTS PAY-EMPLOYEE INCENTIVE P</t>
  </si>
  <si>
    <t>232400</t>
  </si>
  <si>
    <t>ACCTS PAY-UNCLAIMED FUNDS</t>
  </si>
  <si>
    <t>232545</t>
  </si>
  <si>
    <t>ACCTS PAY-JACKSON PRAIRIE STOR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</si>
  <si>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</si>
  <si>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</si>
  <si>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</si>
  <si>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</si>
  <si>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</si>
  <si>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</si>
  <si>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</si>
  <si>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</t>
  </si>
  <si>
    <t>232650</t>
  </si>
  <si>
    <t>ACCTS PAY-RESOURCE ACCOUNTING</t>
  </si>
  <si>
    <t>232660</t>
  </si>
  <si>
    <t>ACCTS PAY-CS2 OPERATIONS AVA S</t>
  </si>
  <si>
    <t>232681</t>
  </si>
  <si>
    <t>ACCTS PAY LAKE CDA CURRENT FUN</t>
  </si>
  <si>
    <t>232700</t>
  </si>
  <si>
    <t>WA/ID-PROJECT SHARE</t>
  </si>
  <si>
    <t>232710</t>
  </si>
  <si>
    <t>WA/ID-GIFT CERTIFICATES</t>
  </si>
  <si>
    <t>232800</t>
  </si>
  <si>
    <t>CUSTOMER REFUNDS PAYABLE-CSS</t>
  </si>
  <si>
    <t>232830</t>
  </si>
  <si>
    <t>CITY OF PALOUSE STREET LIGHTS</t>
  </si>
  <si>
    <t>233120</t>
  </si>
  <si>
    <t xml:space="preserve">NOTES PAY SUBSIDIARIES-AVISTA </t>
  </si>
  <si>
    <t>234000</t>
  </si>
  <si>
    <t>A/P ASSOC CO-GENERAL</t>
  </si>
  <si>
    <t>234390</t>
  </si>
  <si>
    <t>INTEREST INC PAYABLE-SPOKANE E</t>
  </si>
  <si>
    <t>235100</t>
  </si>
  <si>
    <t>CUSTOMER DEPOSITS</t>
  </si>
  <si>
    <t>235200</t>
  </si>
  <si>
    <t>MISC BILL DEPOSITS</t>
  </si>
  <si>
    <t>235201</t>
  </si>
  <si>
    <t>PRE-LINE SCHOOL DEPOSITS</t>
  </si>
  <si>
    <t>235202</t>
  </si>
  <si>
    <t>APP LNMN SCHOOL DEPOSITS</t>
  </si>
  <si>
    <t>235400</t>
  </si>
  <si>
    <t>TRANSMISSION SERVICE DEPOSITS</t>
  </si>
  <si>
    <t>236000</t>
  </si>
  <si>
    <t>TAXES ACCRUED-FEDERAL</t>
  </si>
  <si>
    <t>236050</t>
  </si>
  <si>
    <t>TAXES ACCRUED - STATE</t>
  </si>
  <si>
    <t>236100</t>
  </si>
  <si>
    <t>TAXES OTHER THAN INC-WA/ID &amp; O</t>
  </si>
  <si>
    <t>236230</t>
  </si>
  <si>
    <t>WA/ID MOTOR VEHICLE TAX - IDAH</t>
  </si>
  <si>
    <t>236400</t>
  </si>
  <si>
    <t>COMMUNITY SOLAR PUT TAX CREDIT</t>
  </si>
  <si>
    <t>236500</t>
  </si>
  <si>
    <t>USE TAX ACCRUAL</t>
  </si>
  <si>
    <t>236680</t>
  </si>
  <si>
    <t>OR/CA TAXES ACCRUED BETC-OREGO</t>
  </si>
  <si>
    <t>236690</t>
  </si>
  <si>
    <t>OR REGULATORY BETC</t>
  </si>
  <si>
    <t>237100</t>
  </si>
  <si>
    <t>INTEREST ACCRUED - LT DEBT</t>
  </si>
  <si>
    <t>237200</t>
  </si>
  <si>
    <t>INTEREST ACCRUED - OTHER LIABI</t>
  </si>
  <si>
    <t>237210</t>
  </si>
  <si>
    <t>INTEREST ACCRUED - CUST DEPOSI</t>
  </si>
  <si>
    <t>237298</t>
  </si>
  <si>
    <t>INTEREST ACCRUED - LAKE CDA IP</t>
  </si>
  <si>
    <t>238000</t>
  </si>
  <si>
    <t>DIV DECLARED - COMMON STOCK</t>
  </si>
  <si>
    <t>241000</t>
  </si>
  <si>
    <t>PAYROLL TAX PAYABLE</t>
  </si>
  <si>
    <t>241200</t>
  </si>
  <si>
    <t>SALES TAX PAYABLE</t>
  </si>
  <si>
    <t>241300</t>
  </si>
  <si>
    <t>DIRECTORS WA B&amp;O TAXES PAYABLE</t>
  </si>
  <si>
    <t>242050</t>
  </si>
  <si>
    <t>MISC LIAB-MARGIN CALL DEPOSIT</t>
  </si>
  <si>
    <t>242060</t>
  </si>
  <si>
    <t>MISC LIAB-FOREST USE PERMITS</t>
  </si>
  <si>
    <t>242090</t>
  </si>
  <si>
    <t>SETTLEMENT PAYABLE</t>
  </si>
  <si>
    <t>242095</t>
  </si>
  <si>
    <t>MISC LIAB-MIRABEAU ACCRUED REN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</si>
  <si>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</si>
  <si>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</si>
  <si>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</si>
  <si>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</si>
  <si>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</si>
  <si>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</si>
  <si>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242375</t>
  </si>
  <si>
    <t>MISC LIAB-MT LEASE PAYMENTS</t>
  </si>
  <si>
    <t>242400</t>
  </si>
  <si>
    <t>STATE COMMISSION FEE ACCRUED</t>
  </si>
  <si>
    <t>242500</t>
  </si>
  <si>
    <t>MISC LIABILITY-MISC NON-MON PW</t>
  </si>
  <si>
    <t>242600</t>
  </si>
  <si>
    <t>DSM TARIFF RIDER</t>
  </si>
  <si>
    <t>242700</t>
  </si>
  <si>
    <t>MISC LIAB-PAID TIME OFF</t>
  </si>
  <si>
    <t>LOW INCOME ENERGY ASSIST</t>
  </si>
  <si>
    <t>242770</t>
  </si>
  <si>
    <t>242780</t>
  </si>
  <si>
    <t>AVISTA GRANTS ENG SUSTAIN WSU-</t>
  </si>
  <si>
    <t>242790</t>
  </si>
  <si>
    <t>MISC LIAB-MOBIUS</t>
  </si>
  <si>
    <t>242830</t>
  </si>
  <si>
    <t>WORKERS COMP LIABILITY</t>
  </si>
  <si>
    <t>242900</t>
  </si>
  <si>
    <t>ACCTS PAYABLE INVENTORY ACCRUA</t>
  </si>
  <si>
    <t>242910</t>
  </si>
  <si>
    <t>ACCTS PAYABLE EXPENSE ACCRUAL-</t>
  </si>
  <si>
    <t>242950</t>
  </si>
  <si>
    <t>ACCRUED EXPENSES - SUBS</t>
  </si>
  <si>
    <t>242999</t>
  </si>
  <si>
    <t>243000</t>
  </si>
  <si>
    <t>OBLIGATION UNDER CAPITAL LEASE</t>
  </si>
  <si>
    <t>243100</t>
  </si>
  <si>
    <t>CURR PORTION OF LONG TERM DEBT</t>
  </si>
  <si>
    <t>244740</t>
  </si>
  <si>
    <t>DERIVATIVE INSTR LIAB-ST MTM</t>
  </si>
  <si>
    <t>244741</t>
  </si>
  <si>
    <t>MTM COLLATERAL NETTING - ST</t>
  </si>
  <si>
    <t>244750</t>
  </si>
  <si>
    <t>DERIVATIVE INSTR LIAB-LT MTM</t>
  </si>
  <si>
    <t>244751</t>
  </si>
  <si>
    <t>MTM COLLATERAL NETTING - LT</t>
  </si>
  <si>
    <t>245100</t>
  </si>
  <si>
    <t>DERIVATIVE INSTR LIAB-IR SWAPS</t>
  </si>
  <si>
    <t>245740</t>
  </si>
  <si>
    <t>DERIVATIVE INSTR LIAB IR SWAPS</t>
  </si>
  <si>
    <t>245745</t>
  </si>
  <si>
    <t>DERIV INSTR LIAB - FX HEDGE</t>
  </si>
  <si>
    <t>252000</t>
  </si>
  <si>
    <t>CUSTOMER ADVANCE ASSIGNED TO P</t>
  </si>
  <si>
    <t>253020</t>
  </si>
  <si>
    <t>DEF CR ENERGY COMMODITY CONTRA</t>
  </si>
  <si>
    <t>253028</t>
  </si>
  <si>
    <t>LIABILITY-DEFERRED GAS EXCHANG</t>
  </si>
  <si>
    <t>253120</t>
  </si>
  <si>
    <t>DEF CR- RATHDRUM REFUND</t>
  </si>
  <si>
    <t>253130</t>
  </si>
  <si>
    <t>OTHER DEF CR-NE TANK SPILL</t>
  </si>
  <si>
    <t>253135</t>
  </si>
  <si>
    <t>KETTLE FALLS DIESEL LEAK</t>
  </si>
  <si>
    <t>253140</t>
  </si>
  <si>
    <t>OTH DEF CR-ADV BILLS POLE RENT</t>
  </si>
  <si>
    <t>253150</t>
  </si>
  <si>
    <t>OTHER DEF CR-CS2 GE LTSA</t>
  </si>
  <si>
    <t>253151</t>
  </si>
  <si>
    <t>OTHER DEF CREDIT RESOURCE ACTG</t>
  </si>
  <si>
    <t>253155</t>
  </si>
  <si>
    <t>DOC EECE GRANT-LIABILITY</t>
  </si>
  <si>
    <t>253311</t>
  </si>
  <si>
    <t>CONTRA DECOUPLING DEFERRED REV</t>
  </si>
  <si>
    <t>253312</t>
  </si>
  <si>
    <t>CONTRA DECOUPLED DEFERRED REVE</t>
  </si>
  <si>
    <t>253900</t>
  </si>
  <si>
    <t>DEF CR-DEF COMP RETIRE EXECS</t>
  </si>
  <si>
    <t>253910</t>
  </si>
  <si>
    <t>DEF CR-DEF COMP ACTIVE EXECS</t>
  </si>
  <si>
    <t>253920</t>
  </si>
  <si>
    <t>DEF CR-EXEC STOCK INCENTIVE PL</t>
  </si>
  <si>
    <t>253990</t>
  </si>
  <si>
    <t>AMT UNBILLED REV ADD-ONS</t>
  </si>
  <si>
    <t>254005</t>
  </si>
  <si>
    <t>REGULATORY LIABILITY, IDAHO IT</t>
  </si>
  <si>
    <t>254010</t>
  </si>
  <si>
    <t>REGULATORY LIABILITY, OREGON B</t>
  </si>
  <si>
    <t>254025</t>
  </si>
  <si>
    <t>REGULATORY LIABILITY, NOXON IT</t>
  </si>
  <si>
    <t>254035</t>
  </si>
  <si>
    <t>REG LIAB-COMMUNITY SOLAR ITC</t>
  </si>
  <si>
    <t>254037</t>
  </si>
  <si>
    <t>REG LIAB- NINE MILE ITC</t>
  </si>
  <si>
    <t>254090</t>
  </si>
  <si>
    <t>SETTLED INTEREST RATE SWAP LIA</t>
  </si>
  <si>
    <t>254100</t>
  </si>
  <si>
    <t>UNSETTLED INTEREST RATE SWAP L</t>
  </si>
  <si>
    <t>254120</t>
  </si>
  <si>
    <t>OTH REG LIAB-OREGON COMM FEE D</t>
  </si>
  <si>
    <t>254180</t>
  </si>
  <si>
    <t>FAS109 - ITC - REGULATORY LIAB</t>
  </si>
  <si>
    <t>254220</t>
  </si>
  <si>
    <t>NEZ PERCE REGULATORY LIABILITY</t>
  </si>
  <si>
    <t>254229</t>
  </si>
  <si>
    <t>IDAHO EARNINGS TEST DEFERRAL</t>
  </si>
  <si>
    <t>254250</t>
  </si>
  <si>
    <t>OTHER REG LIAB - OREGON SB 408</t>
  </si>
  <si>
    <t>254331</t>
  </si>
  <si>
    <t>REG LIABILITY BPA PARALLEL CAP</t>
  </si>
  <si>
    <t>254338</t>
  </si>
  <si>
    <t>REG LIABILITY NON RES DECOUPLI</t>
  </si>
  <si>
    <t>254345</t>
  </si>
  <si>
    <t>BPA RES EXCH REGULATORY LIAB</t>
  </si>
  <si>
    <t>254399</t>
  </si>
  <si>
    <t xml:space="preserve">REG LIABILITY-UNREALIZED CURR </t>
  </si>
  <si>
    <t>254700</t>
  </si>
  <si>
    <t>REGULATORY LIABILITY - OTHER</t>
  </si>
  <si>
    <t>255000</t>
  </si>
  <si>
    <t>DEF INVESTMENT TAX CREDITS</t>
  </si>
  <si>
    <t>257000</t>
  </si>
  <si>
    <t>UNAMORTIZED GAIN ON REACQUIRED</t>
  </si>
  <si>
    <t>282190</t>
  </si>
  <si>
    <t>ADFIT NON-UTILITY PLANT</t>
  </si>
  <si>
    <t>282380</t>
  </si>
  <si>
    <t xml:space="preserve">ADFIT SANDPOINT ACQUISITION - </t>
  </si>
  <si>
    <t>282680</t>
  </si>
  <si>
    <t xml:space="preserve">ADFIT OREGON WPNG ACQUISITION </t>
  </si>
  <si>
    <t>282900</t>
  </si>
  <si>
    <t>ADFIT</t>
  </si>
  <si>
    <t>283000</t>
  </si>
  <si>
    <t>283005</t>
  </si>
  <si>
    <t>DFIT- IDAHO ITC CREDIT CARRYFO</t>
  </si>
  <si>
    <t>283010</t>
  </si>
  <si>
    <t>DFIT- OREGON BETC CARRYFORWARD</t>
  </si>
  <si>
    <t>283040</t>
  </si>
  <si>
    <t>ADFIT CS2 RET</t>
  </si>
  <si>
    <t>283070</t>
  </si>
  <si>
    <t>DFIT - INTEREST RATE SWAPS AMO</t>
  </si>
  <si>
    <t>283080</t>
  </si>
  <si>
    <t>ADFIT CLARK FORK PM&amp;E</t>
  </si>
  <si>
    <t>283090</t>
  </si>
  <si>
    <t>283110</t>
  </si>
  <si>
    <t>DFIT-DERIVATIVE INSTR ASSET-IR</t>
  </si>
  <si>
    <t>283120</t>
  </si>
  <si>
    <t>ADFIT WNP3</t>
  </si>
  <si>
    <t>283150</t>
  </si>
  <si>
    <t>FAS 106-CURRENT</t>
  </si>
  <si>
    <t>283151</t>
  </si>
  <si>
    <t>DFIT REG ASSET - SFAS 158</t>
  </si>
  <si>
    <t>283152</t>
  </si>
  <si>
    <t>ADFIT FAS 106 - HRA</t>
  </si>
  <si>
    <t>283153</t>
  </si>
  <si>
    <t>ADFIT FAS 106 - HRA ACTIVE EMP</t>
  </si>
  <si>
    <t>283170</t>
  </si>
  <si>
    <t>ADFIT FAS109 UTILITY PLANT</t>
  </si>
  <si>
    <t>283175</t>
  </si>
  <si>
    <t>ADSIT FAS109 UTILITY PLANT</t>
  </si>
  <si>
    <t>283180</t>
  </si>
  <si>
    <t>ADFIT FAS109 WNP3</t>
  </si>
  <si>
    <t>283200</t>
  </si>
  <si>
    <t>ADFIT COLSTRIP PCB</t>
  </si>
  <si>
    <t>283280</t>
  </si>
  <si>
    <t>ADFIT ERM</t>
  </si>
  <si>
    <t>283302</t>
  </si>
  <si>
    <t>DFIT-WA EXCESS NAT GAS LINE EX</t>
  </si>
  <si>
    <t>283305</t>
  </si>
  <si>
    <t>DFIT- WA REC DEF</t>
  </si>
  <si>
    <t>283310</t>
  </si>
  <si>
    <t>DFIT- WA REC AMORT</t>
  </si>
  <si>
    <t>283312</t>
  </si>
  <si>
    <t>ADFIT LANCASTER GENERATION</t>
  </si>
  <si>
    <t>283317</t>
  </si>
  <si>
    <t>ADFIT CDA ANNUAL 4e &amp; 10e PAYM</t>
  </si>
  <si>
    <t>283321</t>
  </si>
  <si>
    <t>DFIT ROSEBURG/MEDFORD DEFERRAL</t>
  </si>
  <si>
    <t>283322</t>
  </si>
  <si>
    <t>ADFIT SPOKANE RIVER RELICENSIN</t>
  </si>
  <si>
    <t>283323</t>
  </si>
  <si>
    <t>ADFIT SPOKANE RIVER PM&amp;Es</t>
  </si>
  <si>
    <t>283328</t>
  </si>
  <si>
    <t>ADFIT DECOUPLING DEFERRED REV</t>
  </si>
  <si>
    <t>283330</t>
  </si>
  <si>
    <t>ADFIT PGA</t>
  </si>
  <si>
    <t>283333</t>
  </si>
  <si>
    <t>ADFIT - LAKE CDA DEF COSTS</t>
  </si>
  <si>
    <t>283355</t>
  </si>
  <si>
    <t>ADFIT-ID WIND GEN AFUDC</t>
  </si>
  <si>
    <t>283365</t>
  </si>
  <si>
    <t>ADFIT- MT LEASE PAYMENTS</t>
  </si>
  <si>
    <t>283366</t>
  </si>
  <si>
    <t>ADFIT- COLSTRIP SETTLEMENT</t>
  </si>
  <si>
    <t>283368</t>
  </si>
  <si>
    <t>ADFIT-DEF PROJECT COMPASS</t>
  </si>
  <si>
    <t>283375</t>
  </si>
  <si>
    <t>ADFIT CS2 &amp; COLSTRIP O&amp;M</t>
  </si>
  <si>
    <t>283376</t>
  </si>
  <si>
    <t>DFIT- REG ASSET ARO</t>
  </si>
  <si>
    <t>283377</t>
  </si>
  <si>
    <t>DFIT- RETIREMENT ASSET</t>
  </si>
  <si>
    <t>283380</t>
  </si>
  <si>
    <t>ADFIT PCA</t>
  </si>
  <si>
    <t>283382</t>
  </si>
  <si>
    <t>ADFIT LAKE CDA STORAGE SETTLEM</t>
  </si>
  <si>
    <t>283391</t>
  </si>
  <si>
    <t>ADFIT-SPOKANE RIVER TDG</t>
  </si>
  <si>
    <t>283450</t>
  </si>
  <si>
    <t>283600</t>
  </si>
  <si>
    <t>283700</t>
  </si>
  <si>
    <t>ADFIT PGE MONETIZATION</t>
  </si>
  <si>
    <t>283710</t>
  </si>
  <si>
    <t>DSM PROGRAM</t>
  </si>
  <si>
    <t>283740</t>
  </si>
  <si>
    <t>283741</t>
  </si>
  <si>
    <t>DFIT MISC DEF DEBITS-IR SWAPS</t>
  </si>
  <si>
    <t>283750</t>
  </si>
  <si>
    <t>DFIT AFUDC-CWIP INTANGIBLES</t>
  </si>
  <si>
    <t>283800</t>
  </si>
  <si>
    <t>DFIT- PROPERTY TAX</t>
  </si>
  <si>
    <t>283850</t>
  </si>
  <si>
    <t>ADFIT FMB &amp; MTN REDEEMED</t>
  </si>
  <si>
    <t>283855</t>
  </si>
  <si>
    <t>ADFIT-RENEWABLE ENERGY CERTIFI</t>
  </si>
  <si>
    <t>283950</t>
  </si>
  <si>
    <t>ADSIT-OTHER</t>
  </si>
  <si>
    <t>283951</t>
  </si>
  <si>
    <t>DFIT- MISC DTL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</si>
  <si>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</si>
  <si>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</si>
  <si>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</si>
  <si>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</si>
  <si>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</si>
  <si>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</si>
  <si>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</si>
  <si>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</si>
  <si>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</si>
  <si>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2016 AMA</t>
  </si>
  <si>
    <t>2015 AMA</t>
  </si>
  <si>
    <t>Jur</t>
  </si>
  <si>
    <t>Ser</t>
  </si>
  <si>
    <t>Net Income</t>
  </si>
  <si>
    <t>101000.CD.AA</t>
  </si>
  <si>
    <t>19.0.0</t>
  </si>
  <si>
    <t>101000.CD.AN</t>
  </si>
  <si>
    <t>101000.CD.ID</t>
  </si>
  <si>
    <t>101000.CD.WA</t>
  </si>
  <si>
    <t>13.0.0</t>
  </si>
  <si>
    <t>101000.ED.AN</t>
  </si>
  <si>
    <t>101000.ED.ID</t>
  </si>
  <si>
    <t>101000.ED.MT</t>
  </si>
  <si>
    <t>101000.ED.WA</t>
  </si>
  <si>
    <t>101000.GD.AA</t>
  </si>
  <si>
    <t>15.0.0</t>
  </si>
  <si>
    <t>101000.GD.AN</t>
  </si>
  <si>
    <t>0.0.0</t>
  </si>
  <si>
    <t>101000.GD.ID</t>
  </si>
  <si>
    <t>101000.GD.OR</t>
  </si>
  <si>
    <t>101000.GD.WA</t>
  </si>
  <si>
    <t>101030.ED.ID</t>
  </si>
  <si>
    <t>101030.ED.WA</t>
  </si>
  <si>
    <t>101050.ED.ID</t>
  </si>
  <si>
    <t>101100.CD.AN</t>
  </si>
  <si>
    <t>101100.GD.AN</t>
  </si>
  <si>
    <t>101100.GD.ID</t>
  </si>
  <si>
    <t>101100.GD.WA</t>
  </si>
  <si>
    <t>101120.CD.AA</t>
  </si>
  <si>
    <t>105000.ED.AN</t>
  </si>
  <si>
    <t>105000.ED.ID</t>
  </si>
  <si>
    <t>105000.ED.WA</t>
  </si>
  <si>
    <t>105000.GD.ID</t>
  </si>
  <si>
    <t>107000.CD.AA</t>
  </si>
  <si>
    <t>33.0.0</t>
  </si>
  <si>
    <t>107000.CD.AN</t>
  </si>
  <si>
    <t>107000.CD.ID</t>
  </si>
  <si>
    <t>107000.CD.WA</t>
  </si>
  <si>
    <t>107000.ED.AN</t>
  </si>
  <si>
    <t>107000.ED.ID</t>
  </si>
  <si>
    <t>107000.ED.MT</t>
  </si>
  <si>
    <t>107000.ED.WA</t>
  </si>
  <si>
    <t>107000.GD.AA</t>
  </si>
  <si>
    <t>107000.GD.AN</t>
  </si>
  <si>
    <t>107000.GD.ID</t>
  </si>
  <si>
    <t>107000.GD.OR</t>
  </si>
  <si>
    <t>107000.GD.WA</t>
  </si>
  <si>
    <t>107010.ZZ.ZZ</t>
  </si>
  <si>
    <t>107020.ZZ.ZZ</t>
  </si>
  <si>
    <t>107025.ZZ.ZZ</t>
  </si>
  <si>
    <t>107030.ZZ.ZZ</t>
  </si>
  <si>
    <t>107035.ZZ.ZZ</t>
  </si>
  <si>
    <t>107040.ZZ.ZZ</t>
  </si>
  <si>
    <t>107045.ZZ.ZZ</t>
  </si>
  <si>
    <t>107050.ZZ.ZZ</t>
  </si>
  <si>
    <t>107060.ZZ.ZZ</t>
  </si>
  <si>
    <t>108000.CD.AA</t>
  </si>
  <si>
    <t>20.0.0</t>
  </si>
  <si>
    <t>108000.CD.AN</t>
  </si>
  <si>
    <t>108000.CD.ID</t>
  </si>
  <si>
    <t>108000.CD.WA</t>
  </si>
  <si>
    <t>108000.ED.AA</t>
  </si>
  <si>
    <t>14.0.0</t>
  </si>
  <si>
    <t>108000.ED.AN</t>
  </si>
  <si>
    <t>108000.ED.ID</t>
  </si>
  <si>
    <t>108000.ED.MT</t>
  </si>
  <si>
    <t>108000.ED.WA</t>
  </si>
  <si>
    <t>108000.GD.AA</t>
  </si>
  <si>
    <t>16.0.0</t>
  </si>
  <si>
    <t>108000.GD.AN</t>
  </si>
  <si>
    <t>108000.GD.ID</t>
  </si>
  <si>
    <t>108000.GD.OR</t>
  </si>
  <si>
    <t>108000.GD.WA</t>
  </si>
  <si>
    <t>108030.ED.ID</t>
  </si>
  <si>
    <t>108030.ED.WA</t>
  </si>
  <si>
    <t>108050.ED.ID</t>
  </si>
  <si>
    <t>108070.CD.AA</t>
  </si>
  <si>
    <t>111000.CD.AA</t>
  </si>
  <si>
    <t>111000.CD.AN</t>
  </si>
  <si>
    <t>111000.CD.ID</t>
  </si>
  <si>
    <t>111000.CD.WA</t>
  </si>
  <si>
    <t>111000.ED.AN</t>
  </si>
  <si>
    <t>111000.ED.ID</t>
  </si>
  <si>
    <t>111000.ED.WA</t>
  </si>
  <si>
    <t>111000.GD.AA</t>
  </si>
  <si>
    <t>111000.GD.AN</t>
  </si>
  <si>
    <t>111000.GD.ID</t>
  </si>
  <si>
    <t>111000.GD.OR</t>
  </si>
  <si>
    <t>111000.GD.WA</t>
  </si>
  <si>
    <t>111100.ED.ID</t>
  </si>
  <si>
    <t>111100.ED.WA</t>
  </si>
  <si>
    <t>117100.GD.AN</t>
  </si>
  <si>
    <t>23.0.0</t>
  </si>
  <si>
    <t>117100.GD.OR</t>
  </si>
  <si>
    <t>121000.ZZ.ZZ</t>
  </si>
  <si>
    <t>39.0.0</t>
  </si>
  <si>
    <t>121110.ZZ.ZZ</t>
  </si>
  <si>
    <t>122000.ZZ.ZZ</t>
  </si>
  <si>
    <t>123000.ZZ.ZZ</t>
  </si>
  <si>
    <t>41.0.0</t>
  </si>
  <si>
    <t>123010.ZZ.ZZ</t>
  </si>
  <si>
    <t>123100.ZZ.ZZ</t>
  </si>
  <si>
    <t>40.0.0</t>
  </si>
  <si>
    <t>123120.ZZ.ZZ</t>
  </si>
  <si>
    <t>123500.ZZ.ZZ</t>
  </si>
  <si>
    <t>124020.ZZ.ZZ</t>
  </si>
  <si>
    <t>44.0.0</t>
  </si>
  <si>
    <t>124350.ED.ID</t>
  </si>
  <si>
    <t>124600.ZZ.ZZ</t>
  </si>
  <si>
    <t>124610.ZZ.ZZ</t>
  </si>
  <si>
    <t>124680.GD.OR</t>
  </si>
  <si>
    <t>124900.ED.WA</t>
  </si>
  <si>
    <t>27.0.0</t>
  </si>
  <si>
    <t>124930.ED.WA</t>
  </si>
  <si>
    <t>128150.ZZ.ZZ</t>
  </si>
  <si>
    <t>0.1.ED.AN</t>
  </si>
  <si>
    <t>128155.ZZ.ZZ</t>
  </si>
  <si>
    <t>128250.ZZ.ZZ</t>
  </si>
  <si>
    <t>42.0.0</t>
  </si>
  <si>
    <t>128300.ZZ.ZZ</t>
  </si>
  <si>
    <t>131100.ZZ.ZZ</t>
  </si>
  <si>
    <t>0.4.CD.AA</t>
  </si>
  <si>
    <t>131110.ZZ.ZZ</t>
  </si>
  <si>
    <t>131120.ZZ.ZZ</t>
  </si>
  <si>
    <t>131140.ZZ.ZZ</t>
  </si>
  <si>
    <t>131400.ZZ.ZZ</t>
  </si>
  <si>
    <t>134100.ZZ.ZZ</t>
  </si>
  <si>
    <t>134101.ZZ.ZZ</t>
  </si>
  <si>
    <t>134120.ZZ.ZZ</t>
  </si>
  <si>
    <t>134121.ZZ.ZZ</t>
  </si>
  <si>
    <t>46.0.0</t>
  </si>
  <si>
    <t>134122.ZZ.ZZ</t>
  </si>
  <si>
    <t>134150.ZZ.ZZ</t>
  </si>
  <si>
    <t>134200.ZZ.ZZ</t>
  </si>
  <si>
    <t>134500.ZZ.ZZ</t>
  </si>
  <si>
    <t>43.0.0</t>
  </si>
  <si>
    <t>135400.ZZ.ZZ</t>
  </si>
  <si>
    <t>135430.ZZ.ZZ</t>
  </si>
  <si>
    <t>135630.ZZ.ZZ</t>
  </si>
  <si>
    <t>136000.ZZ.ZZ</t>
  </si>
  <si>
    <t>142100.ZZ.ZZ</t>
  </si>
  <si>
    <t>142150.ZZ.ZZ</t>
  </si>
  <si>
    <t>142200.ZZ.ZZ</t>
  </si>
  <si>
    <t>142350.ZZ.ZZ</t>
  </si>
  <si>
    <t>142500.ZZ.ZZ</t>
  </si>
  <si>
    <t>142510.ZZ.ZZ</t>
  </si>
  <si>
    <t>0.4.GD.AA</t>
  </si>
  <si>
    <t>142600.ZZ.ZZ</t>
  </si>
  <si>
    <t>142610.ZZ.ZZ</t>
  </si>
  <si>
    <t>143020.ZZ.ZZ</t>
  </si>
  <si>
    <t>143050.ZZ.ZZ</t>
  </si>
  <si>
    <t>143200.ZZ.ZZ</t>
  </si>
  <si>
    <t>143210.ZZ.ZZ</t>
  </si>
  <si>
    <t>143220.ZZ.ZZ</t>
  </si>
  <si>
    <t>143390.ZZ.ZZ</t>
  </si>
  <si>
    <t>143500.ZZ.ZZ</t>
  </si>
  <si>
    <t>143501.ZZ.ZZ</t>
  </si>
  <si>
    <t>143502.ZZ.ZZ</t>
  </si>
  <si>
    <t>143550.ZZ.ZZ</t>
  </si>
  <si>
    <t>143900.ZZ.ZZ</t>
  </si>
  <si>
    <t>144030.ED.AN</t>
  </si>
  <si>
    <t>0.2.ED.AN</t>
  </si>
  <si>
    <t>0.2.ED.WA</t>
  </si>
  <si>
    <t>144030.GD.AN</t>
  </si>
  <si>
    <t>0.2.GD.AN</t>
  </si>
  <si>
    <t>144030.GD.OR</t>
  </si>
  <si>
    <t>0.1.GD.OR</t>
  </si>
  <si>
    <t>0.2.GD.WA</t>
  </si>
  <si>
    <t>144200.CD.ID</t>
  </si>
  <si>
    <t>0.2.CD.ID</t>
  </si>
  <si>
    <t>144200.CD.WA</t>
  </si>
  <si>
    <t>0.2.CD.WA</t>
  </si>
  <si>
    <t>144200.ED.ID</t>
  </si>
  <si>
    <t>0.2.ED.ID</t>
  </si>
  <si>
    <t>144200.ED.WA</t>
  </si>
  <si>
    <t>144200.GD.CA</t>
  </si>
  <si>
    <t>0.2.CD.AA</t>
  </si>
  <si>
    <t>144200.GD.ID</t>
  </si>
  <si>
    <t>0.2.GD.ID</t>
  </si>
  <si>
    <t>144200.GD.OR</t>
  </si>
  <si>
    <t>144200.GD.WA</t>
  </si>
  <si>
    <t>144600.CD.ID</t>
  </si>
  <si>
    <t>144600.CD.WA</t>
  </si>
  <si>
    <t>144600.GD.CA</t>
  </si>
  <si>
    <t>144600.GD.OR</t>
  </si>
  <si>
    <t>144700.CD.ID</t>
  </si>
  <si>
    <t>144700.CD.WA</t>
  </si>
  <si>
    <t>144700.GD.CA</t>
  </si>
  <si>
    <t>144700.GD.OR</t>
  </si>
  <si>
    <t>144990.CD.AA</t>
  </si>
  <si>
    <t>145000.ZZ.ZZ</t>
  </si>
  <si>
    <t>45.0.0</t>
  </si>
  <si>
    <t>146000.ZZ.ZZ</t>
  </si>
  <si>
    <t>146210.ZZ.ZZ</t>
  </si>
  <si>
    <t>146300.ZZ.ZZ</t>
  </si>
  <si>
    <t>146750.ZZ.ZZ</t>
  </si>
  <si>
    <t>146760.ZZ.ZZ</t>
  </si>
  <si>
    <t>151120.ZZ.ZZ</t>
  </si>
  <si>
    <t>151210.ZZ.ZZ</t>
  </si>
  <si>
    <t>154100.ZZ.ZZ</t>
  </si>
  <si>
    <t>154300.ZZ.ZZ</t>
  </si>
  <si>
    <t>154400.ZZ.ZZ</t>
  </si>
  <si>
    <t>154500.ZZ.ZZ</t>
  </si>
  <si>
    <t>154550.ZZ.ZZ</t>
  </si>
  <si>
    <t>154560.ZZ.ZZ</t>
  </si>
  <si>
    <t>163000.ZZ.ZZ</t>
  </si>
  <si>
    <t>163200.ZZ.ZZ</t>
  </si>
  <si>
    <t>164100.GD.AN</t>
  </si>
  <si>
    <t>164100.GD.OR</t>
  </si>
  <si>
    <t>164105.GD.OR</t>
  </si>
  <si>
    <t>164115.GD.AA</t>
  </si>
  <si>
    <t>165100.ZZ.ZZ</t>
  </si>
  <si>
    <t>165110.ZZ.ZZ</t>
  </si>
  <si>
    <t>165150.ZZ.ZZ</t>
  </si>
  <si>
    <t>165180.ZZ.ZZ</t>
  </si>
  <si>
    <t>165190.ZZ.ZZ</t>
  </si>
  <si>
    <t>165191.ZZ.ZZ</t>
  </si>
  <si>
    <t>165200.ZZ.ZZ</t>
  </si>
  <si>
    <t>165240.ZZ.ZZ</t>
  </si>
  <si>
    <t>165250.ZZ.ZZ</t>
  </si>
  <si>
    <t>165260.ZZ.ZZ</t>
  </si>
  <si>
    <t>165312.ED.AN</t>
  </si>
  <si>
    <t>165320.GD.ID</t>
  </si>
  <si>
    <t>0.1.GD.ID</t>
  </si>
  <si>
    <t>165320.GD.OR</t>
  </si>
  <si>
    <t>165320.GD.WA</t>
  </si>
  <si>
    <t>0.1.GD.WA</t>
  </si>
  <si>
    <t>165340.ED.AN</t>
  </si>
  <si>
    <t>165350.ED.AN</t>
  </si>
  <si>
    <t>165360.ED.AN</t>
  </si>
  <si>
    <t>165370.ED.AN</t>
  </si>
  <si>
    <t>165380.ED.AN</t>
  </si>
  <si>
    <t>165390.ED.AN</t>
  </si>
  <si>
    <t>165681.ZZ.ZZ</t>
  </si>
  <si>
    <t>171000.ZZ.ZZ</t>
  </si>
  <si>
    <t>172500.ZZ.ZZ</t>
  </si>
  <si>
    <t>172510.ZZ.ZZ</t>
  </si>
  <si>
    <t>174500.ZZ.ZZ</t>
  </si>
  <si>
    <t>175740.ZZ.ZZ</t>
  </si>
  <si>
    <t>175750.ZZ.ZZ</t>
  </si>
  <si>
    <t>176100.ZZ.ZZ</t>
  </si>
  <si>
    <t>176110.ZZ.ZZ</t>
  </si>
  <si>
    <t>176745.ZZ.ZZ</t>
  </si>
  <si>
    <t>181750.ZZ.ZZ</t>
  </si>
  <si>
    <t>5.0.0</t>
  </si>
  <si>
    <t>181860.ZZ.ZZ</t>
  </si>
  <si>
    <t>181950.ZZ.ZZ</t>
  </si>
  <si>
    <t>181960.ZZ.ZZ</t>
  </si>
  <si>
    <t>181990.ZZ.ZZ</t>
  </si>
  <si>
    <t>182305.CD.AA</t>
  </si>
  <si>
    <t>182310.CD.AA</t>
  </si>
  <si>
    <t>48.0.0</t>
  </si>
  <si>
    <t>182312.ED.WA</t>
  </si>
  <si>
    <t>182315.CD.AA</t>
  </si>
  <si>
    <t>182316.CD.ID</t>
  </si>
  <si>
    <t>182316.GD.OR</t>
  </si>
  <si>
    <t>182320.ED.WA</t>
  </si>
  <si>
    <t>182321.GD.OR</t>
  </si>
  <si>
    <t>182322.ED.ID</t>
  </si>
  <si>
    <t>182322.ED.WA</t>
  </si>
  <si>
    <t>182323.ED.ID</t>
  </si>
  <si>
    <t>182323.ED.WA</t>
  </si>
  <si>
    <t>182324.ED.AN</t>
  </si>
  <si>
    <t>182324.ED.WA</t>
  </si>
  <si>
    <t>182325.ED.AN</t>
  </si>
  <si>
    <t>182326.ED.ID</t>
  </si>
  <si>
    <t>182328.GD.WA</t>
  </si>
  <si>
    <t>182329.GD.WA</t>
  </si>
  <si>
    <t>182333.ED.AN</t>
  </si>
  <si>
    <t>182345.ED.ID</t>
  </si>
  <si>
    <t>182350.ED.WA</t>
  </si>
  <si>
    <t>182355.ED.ID</t>
  </si>
  <si>
    <t>182355.ED.WA</t>
  </si>
  <si>
    <t>182364.ED.ID</t>
  </si>
  <si>
    <t>182365.ED.ID</t>
  </si>
  <si>
    <t>34.0.0</t>
  </si>
  <si>
    <t>182372.ED.WA</t>
  </si>
  <si>
    <t>182374.CD.AA</t>
  </si>
  <si>
    <t>182375.CD.AA</t>
  </si>
  <si>
    <t>50.0.0</t>
  </si>
  <si>
    <t>182376.ED.AN</t>
  </si>
  <si>
    <t>182381.ED.AN</t>
  </si>
  <si>
    <t>182382.ED.WA</t>
  </si>
  <si>
    <t>182383.CD.AA</t>
  </si>
  <si>
    <t>182385.ED.ID</t>
  </si>
  <si>
    <t>182386.ED.ID</t>
  </si>
  <si>
    <t>182387.ED.ID</t>
  </si>
  <si>
    <t>182391.ED.WA</t>
  </si>
  <si>
    <t>182395.CD.AA</t>
  </si>
  <si>
    <t>182396.CD.AA</t>
  </si>
  <si>
    <t>183000.ZZ.ZZ</t>
  </si>
  <si>
    <t>184054.ZZ.ZZ</t>
  </si>
  <si>
    <t>184055.ZZ.ZZ</t>
  </si>
  <si>
    <t>184057.ZZ.ZZ</t>
  </si>
  <si>
    <t>184070.ZZ.ZZ</t>
  </si>
  <si>
    <t>184071.ZZ.ZZ</t>
  </si>
  <si>
    <t>184200.ZZ.ZZ</t>
  </si>
  <si>
    <t>184260.ZZ.ZZ</t>
  </si>
  <si>
    <t>184270.ZZ.ZZ</t>
  </si>
  <si>
    <t>184290.ZZ.ZZ</t>
  </si>
  <si>
    <t>184300.ZZ.ZZ</t>
  </si>
  <si>
    <t>184400.ZZ.ZZ</t>
  </si>
  <si>
    <t>184500.ZZ.ZZ</t>
  </si>
  <si>
    <t>184800.ZZ.ZZ</t>
  </si>
  <si>
    <t>184900.ZZ.ZZ</t>
  </si>
  <si>
    <t>184996.ZZ.ZZ</t>
  </si>
  <si>
    <t>184997.ZZ.ZZ</t>
  </si>
  <si>
    <t>184998.ZZ.ZZ</t>
  </si>
  <si>
    <t>184999.ZZ.ZZ</t>
  </si>
  <si>
    <t>186055.ZZ.ZZ</t>
  </si>
  <si>
    <t>186100.ED.ID</t>
  </si>
  <si>
    <t>186100.ED.WA</t>
  </si>
  <si>
    <t>186180.ZZ.ZZ</t>
  </si>
  <si>
    <t>186200.ZZ.ZZ</t>
  </si>
  <si>
    <t>186205.ZZ.ZZ</t>
  </si>
  <si>
    <t>186210.ZZ.ZZ</t>
  </si>
  <si>
    <t>186280.ED.WA</t>
  </si>
  <si>
    <t>186290.ED.WA</t>
  </si>
  <si>
    <t>186321.ED.WA</t>
  </si>
  <si>
    <t>186322.ED.WA</t>
  </si>
  <si>
    <t>186323.ED.WA</t>
  </si>
  <si>
    <t>186328.ED.WA</t>
  </si>
  <si>
    <t>186328.GD.WA</t>
  </si>
  <si>
    <t>186338.ED.WA</t>
  </si>
  <si>
    <t>186338.GD.WA</t>
  </si>
  <si>
    <t>186360.ED.ID</t>
  </si>
  <si>
    <t>186360.ED.WA</t>
  </si>
  <si>
    <t>186365.ED.ID</t>
  </si>
  <si>
    <t>0.1.ED.ID</t>
  </si>
  <si>
    <t>186368.ED.ID</t>
  </si>
  <si>
    <t>186368.GD.ID</t>
  </si>
  <si>
    <t>186382.ED.ID</t>
  </si>
  <si>
    <t>186400.CD.AA</t>
  </si>
  <si>
    <t>186400.ZZ.ZZ</t>
  </si>
  <si>
    <t>186401.ZZ.ZZ</t>
  </si>
  <si>
    <t>186410.ZZ.ZZ</t>
  </si>
  <si>
    <t>186420.ZZ.ZZ</t>
  </si>
  <si>
    <t>186460.ZZ.ZZ</t>
  </si>
  <si>
    <t>186700.GD.OR</t>
  </si>
  <si>
    <t>25.0.0</t>
  </si>
  <si>
    <t>186700.ZZ.ZZ</t>
  </si>
  <si>
    <t>186800.ED.ID</t>
  </si>
  <si>
    <t>186800.ED.WA</t>
  </si>
  <si>
    <t>186850.ED.AN</t>
  </si>
  <si>
    <t>186910.ZZ.ZZ</t>
  </si>
  <si>
    <t>189860.ZZ.ZZ</t>
  </si>
  <si>
    <t>22.0.0</t>
  </si>
  <si>
    <t>190005.CD.ID</t>
  </si>
  <si>
    <t>190010.GD.OR</t>
  </si>
  <si>
    <t>190020.ED.AN</t>
  </si>
  <si>
    <t>190025.ED.AN</t>
  </si>
  <si>
    <t>190040.ED.ID</t>
  </si>
  <si>
    <t>190060.ZZ.ZZ</t>
  </si>
  <si>
    <t>47.0.0</t>
  </si>
  <si>
    <t>190070.ZZ.ZZ</t>
  </si>
  <si>
    <t>190120.ED.AN</t>
  </si>
  <si>
    <t>190122.GD.OR</t>
  </si>
  <si>
    <t>190135.ED.AN</t>
  </si>
  <si>
    <t>190140.ED.ID</t>
  </si>
  <si>
    <t>190140.ED.WA</t>
  </si>
  <si>
    <t>190140.GD.ID</t>
  </si>
  <si>
    <t>190140.GD.WA</t>
  </si>
  <si>
    <t>190150.CD.AA</t>
  </si>
  <si>
    <t>190150.CD.AN</t>
  </si>
  <si>
    <t>190151.ZZ.ZZ</t>
  </si>
  <si>
    <t>190155.ZZ.ZZ</t>
  </si>
  <si>
    <t>190160.ED.ID</t>
  </si>
  <si>
    <t>190160.ED.WA</t>
  </si>
  <si>
    <t>190160.GD.ID</t>
  </si>
  <si>
    <t>190160.GD.WA</t>
  </si>
  <si>
    <t>190180.GD.AN</t>
  </si>
  <si>
    <t>190200.ED.AN</t>
  </si>
  <si>
    <t>0.4.ED.AN</t>
  </si>
  <si>
    <t>190200.GD.AN</t>
  </si>
  <si>
    <t>0.4.GD.AN</t>
  </si>
  <si>
    <t>190200.GD.AS</t>
  </si>
  <si>
    <t>190200.GD.OR</t>
  </si>
  <si>
    <t>190220.ED.WA</t>
  </si>
  <si>
    <t>190229.ED.ID</t>
  </si>
  <si>
    <t>190229.GD.ID</t>
  </si>
  <si>
    <t>190230.ED.AN</t>
  </si>
  <si>
    <t>190240.ED.ID</t>
  </si>
  <si>
    <t>190240.ED.WA</t>
  </si>
  <si>
    <t>190250.GD.OR</t>
  </si>
  <si>
    <t>190310.ZZ.ZZ</t>
  </si>
  <si>
    <t>190331.ED.ID</t>
  </si>
  <si>
    <t>190331.ED.WA</t>
  </si>
  <si>
    <t>190376.ZZ.ZZ</t>
  </si>
  <si>
    <t>190395.ED.AN</t>
  </si>
  <si>
    <t>190420.ED.ID</t>
  </si>
  <si>
    <t>190420.ED.WA</t>
  </si>
  <si>
    <t>190449.ED.ID</t>
  </si>
  <si>
    <t>190449.ED.WA</t>
  </si>
  <si>
    <t>190449.GD.ID</t>
  </si>
  <si>
    <t>190500.ZZ.ZZ</t>
  </si>
  <si>
    <t>190510.ZZ.ZZ</t>
  </si>
  <si>
    <t>190600.ED.AN</t>
  </si>
  <si>
    <t>190600.ED.WA</t>
  </si>
  <si>
    <t>190740.ZZ.ZZ</t>
  </si>
  <si>
    <t>190741.ZZ.ZZ</t>
  </si>
  <si>
    <t>190810.CD.AA</t>
  </si>
  <si>
    <t>190820.CD.AA</t>
  </si>
  <si>
    <t>190821.CD.AA</t>
  </si>
  <si>
    <t>190822.CD.AA</t>
  </si>
  <si>
    <t>190830.CD.AA</t>
  </si>
  <si>
    <t>190900.CD.ID</t>
  </si>
  <si>
    <t>190900.CD.MT</t>
  </si>
  <si>
    <t>190900.CD.OR</t>
  </si>
  <si>
    <t>190950.ED.AN</t>
  </si>
  <si>
    <t>191000.GD.ID</t>
  </si>
  <si>
    <t>24.0.0</t>
  </si>
  <si>
    <t>191000.GD.WA</t>
  </si>
  <si>
    <t>191010.GD.ID</t>
  </si>
  <si>
    <t>191010.GD.WA</t>
  </si>
  <si>
    <t>191015.GD.ID</t>
  </si>
  <si>
    <t>191025.GD.WA</t>
  </si>
  <si>
    <t>191715.GD.OR</t>
  </si>
  <si>
    <t>191720.GD.OR</t>
  </si>
  <si>
    <t>191721.GD.OR</t>
  </si>
  <si>
    <t>191722.GD.OR</t>
  </si>
  <si>
    <t>191723.GD.OR</t>
  </si>
  <si>
    <t>191724.GD.OR</t>
  </si>
  <si>
    <t>191890.GD.OR</t>
  </si>
  <si>
    <t>191909.GD.OR</t>
  </si>
  <si>
    <t>191910.GD.OR</t>
  </si>
  <si>
    <t>191911.GD.OR</t>
  </si>
  <si>
    <t>191912.GD.OR</t>
  </si>
  <si>
    <t>201000.ZZ.ZZ</t>
  </si>
  <si>
    <t>2.0.0</t>
  </si>
  <si>
    <t>211000.ZZ.ZZ</t>
  </si>
  <si>
    <t>214000.ZZ.ZZ</t>
  </si>
  <si>
    <t>214010.ZZ.ZZ</t>
  </si>
  <si>
    <t>214040.ZZ.ZZ</t>
  </si>
  <si>
    <t>214050.ZZ.ZZ</t>
  </si>
  <si>
    <t>214060.ZZ.ZZ</t>
  </si>
  <si>
    <t>215100.ZZ.ZZ</t>
  </si>
  <si>
    <t>216000.ZZ.ZZ</t>
  </si>
  <si>
    <t>216050.ZZ.ZZ</t>
  </si>
  <si>
    <t>216100.ZZ.ZZ</t>
  </si>
  <si>
    <t>216150.ZZ.ZZ</t>
  </si>
  <si>
    <t>219100.ZZ.ZZ</t>
  </si>
  <si>
    <t>4.0.0</t>
  </si>
  <si>
    <t>221300.ZZ.ZZ</t>
  </si>
  <si>
    <t>221332.ZZ.ZZ</t>
  </si>
  <si>
    <t>221333.ZZ.ZZ</t>
  </si>
  <si>
    <t>221334.ZZ.ZZ</t>
  </si>
  <si>
    <t>221335.ZZ.ZZ</t>
  </si>
  <si>
    <t>221336.ZZ.ZZ</t>
  </si>
  <si>
    <t>221350.ZZ.ZZ</t>
  </si>
  <si>
    <t>221360.ZZ.ZZ</t>
  </si>
  <si>
    <t>221390.ZZ.ZZ</t>
  </si>
  <si>
    <t>221400.ZZ.ZZ</t>
  </si>
  <si>
    <t>221420.ZZ.ZZ</t>
  </si>
  <si>
    <t>221440.ZZ.ZZ</t>
  </si>
  <si>
    <t>221480.ZZ.ZZ</t>
  </si>
  <si>
    <t>221520.ZZ.ZZ</t>
  </si>
  <si>
    <t>221540.ZZ.ZZ</t>
  </si>
  <si>
    <t>221560.ZZ.ZZ</t>
  </si>
  <si>
    <t>221580.ZZ.ZZ</t>
  </si>
  <si>
    <t>221600.ZZ.ZZ</t>
  </si>
  <si>
    <t>221610.ZZ.ZZ</t>
  </si>
  <si>
    <t>222000.ZZ.ZZ</t>
  </si>
  <si>
    <t>223010.ZZ.ZZ</t>
  </si>
  <si>
    <t>3.0.0</t>
  </si>
  <si>
    <t>225000.ZZ.ZZ</t>
  </si>
  <si>
    <t>226000.ZZ.ZZ</t>
  </si>
  <si>
    <t>227000.ZZ.ZZ</t>
  </si>
  <si>
    <t>228200.ED.AN</t>
  </si>
  <si>
    <t>228200.GD.AN</t>
  </si>
  <si>
    <t>228200.GD.OR</t>
  </si>
  <si>
    <t>228210.ED.ID</t>
  </si>
  <si>
    <t>0.4.ED.ID</t>
  </si>
  <si>
    <t>228210.ED.MT</t>
  </si>
  <si>
    <t>0.4.ED.MT</t>
  </si>
  <si>
    <t>228210.ED.WA</t>
  </si>
  <si>
    <t>0.4.ED.WA</t>
  </si>
  <si>
    <t>228210.GD.ID</t>
  </si>
  <si>
    <t>0.4.GD.ID</t>
  </si>
  <si>
    <t>228210.GD.OR</t>
  </si>
  <si>
    <t>228210.GD.WA</t>
  </si>
  <si>
    <t>0.4.GD.WA</t>
  </si>
  <si>
    <t>228300.ZZ.ZZ</t>
  </si>
  <si>
    <t>228301.ZZ.ZZ</t>
  </si>
  <si>
    <t>228310.ZZ.ZZ</t>
  </si>
  <si>
    <t>228311.ZZ.ZZ</t>
  </si>
  <si>
    <t>228320.ZZ.ZZ</t>
  </si>
  <si>
    <t>228321.ZZ.ZZ</t>
  </si>
  <si>
    <t>228330.ZZ.ZZ</t>
  </si>
  <si>
    <t>228331.ZZ.ZZ</t>
  </si>
  <si>
    <t>228335.ZZ.ZZ</t>
  </si>
  <si>
    <t>228340.ZZ.ZZ</t>
  </si>
  <si>
    <t>228350.ZZ.ZZ</t>
  </si>
  <si>
    <t>228351.ZZ.ZZ</t>
  </si>
  <si>
    <t>228399.ZZ.ZZ</t>
  </si>
  <si>
    <t>229000.ED.ID</t>
  </si>
  <si>
    <t>229000.ED.WA</t>
  </si>
  <si>
    <t>229000.GD.ID</t>
  </si>
  <si>
    <t>230000.ZZ.ZZ</t>
  </si>
  <si>
    <t>231000.ZZ.ZZ</t>
  </si>
  <si>
    <t>7.0.0</t>
  </si>
  <si>
    <t>232100.ZZ.ZZ</t>
  </si>
  <si>
    <t>232110.ZZ.ZZ</t>
  </si>
  <si>
    <t>232120.ZZ.ZZ</t>
  </si>
  <si>
    <t>232130.ZZ.ZZ</t>
  </si>
  <si>
    <t>232135.ZZ.ZZ</t>
  </si>
  <si>
    <t>232140.ZZ.ZZ</t>
  </si>
  <si>
    <t>232160.ZZ.ZZ</t>
  </si>
  <si>
    <t>232170.ZZ.ZZ</t>
  </si>
  <si>
    <t>232180.ZZ.ZZ</t>
  </si>
  <si>
    <t>232200.ZZ.ZZ</t>
  </si>
  <si>
    <t>232300.ZZ.ZZ</t>
  </si>
  <si>
    <t>232350.ZZ.ZZ</t>
  </si>
  <si>
    <t>232360.ZZ.ZZ</t>
  </si>
  <si>
    <t>232370.ZZ.ZZ</t>
  </si>
  <si>
    <t>232380.ZZ.ZZ</t>
  </si>
  <si>
    <t>232400.CD.ID</t>
  </si>
  <si>
    <t>232400.GD.CA</t>
  </si>
  <si>
    <t>232400.GD.OR</t>
  </si>
  <si>
    <t>232400.ZZ.ZZ</t>
  </si>
  <si>
    <t>232545.ZZ.ZZ</t>
  </si>
  <si>
    <t>232610.ZZ.ZZ</t>
  </si>
  <si>
    <t>232620.ZZ.ZZ</t>
  </si>
  <si>
    <t>232630.ZZ.ZZ</t>
  </si>
  <si>
    <t>232640.ZZ.ZZ</t>
  </si>
  <si>
    <t>232650.ZZ.ZZ</t>
  </si>
  <si>
    <t>232660.ZZ.ZZ</t>
  </si>
  <si>
    <t>232681.ZZ.ZZ</t>
  </si>
  <si>
    <t>0.4.CD.AN</t>
  </si>
  <si>
    <t>232700.ZZ.ZZ</t>
  </si>
  <si>
    <t>232710.ZZ.ZZ</t>
  </si>
  <si>
    <t>232800.ZZ.ZZ</t>
  </si>
  <si>
    <t>232830.ZZ.ZZ</t>
  </si>
  <si>
    <t>233120.ZZ.ZZ</t>
  </si>
  <si>
    <t>234000.ZZ.ZZ</t>
  </si>
  <si>
    <t>234390.ZZ.ZZ</t>
  </si>
  <si>
    <t>235100.ZZ.ZZ</t>
  </si>
  <si>
    <t>21.0.0</t>
  </si>
  <si>
    <t>235200.ZZ.ZZ</t>
  </si>
  <si>
    <t>235201.ZZ.ZZ</t>
  </si>
  <si>
    <t>235202.ZZ.ZZ</t>
  </si>
  <si>
    <t>235400.ZZ.ZZ</t>
  </si>
  <si>
    <t>236000.ZZ.ZZ</t>
  </si>
  <si>
    <t>236050.ZZ.ZZ</t>
  </si>
  <si>
    <t>236100.CD.ID</t>
  </si>
  <si>
    <t>0.4.CD.ID</t>
  </si>
  <si>
    <t>236100.CD.WA</t>
  </si>
  <si>
    <t>0.4.CD.WA</t>
  </si>
  <si>
    <t>236100.ED.ID</t>
  </si>
  <si>
    <t>0.20.ED.ID</t>
  </si>
  <si>
    <t>236100.ED.MT</t>
  </si>
  <si>
    <t>0.20.ED.MT</t>
  </si>
  <si>
    <t>236100.ED.OR</t>
  </si>
  <si>
    <t>0.20.ED.OR</t>
  </si>
  <si>
    <t>236100.ED.WA</t>
  </si>
  <si>
    <t>0.20.ED.WA</t>
  </si>
  <si>
    <t>236100.GD.ID</t>
  </si>
  <si>
    <t>0.20.GD.ID</t>
  </si>
  <si>
    <t>236100.GD.OR</t>
  </si>
  <si>
    <t>0.20.GD.OR</t>
  </si>
  <si>
    <t>236100.GD.WA</t>
  </si>
  <si>
    <t>0.20.GD.WA</t>
  </si>
  <si>
    <t>236100.ZZ.ZZ</t>
  </si>
  <si>
    <t>236230.ZZ.ZZ</t>
  </si>
  <si>
    <t>236400.ED.WA</t>
  </si>
  <si>
    <t>236400.ZZ.ZZ</t>
  </si>
  <si>
    <t>236500.ZZ.ZZ</t>
  </si>
  <si>
    <t>236680.ZZ.ZZ</t>
  </si>
  <si>
    <t>236690.ZZ.ZZ</t>
  </si>
  <si>
    <t>237100.ZZ.ZZ</t>
  </si>
  <si>
    <t>237200.ZZ.ZZ</t>
  </si>
  <si>
    <t>237210.ZZ.ZZ</t>
  </si>
  <si>
    <t>237298.ZZ.ZZ</t>
  </si>
  <si>
    <t>238000.ZZ.ZZ</t>
  </si>
  <si>
    <t>241000.CD.WA</t>
  </si>
  <si>
    <t>241000.ZZ.ZZ</t>
  </si>
  <si>
    <t>241200.CD.AA</t>
  </si>
  <si>
    <t>241200.CD.ID</t>
  </si>
  <si>
    <t>241200.CD.WA</t>
  </si>
  <si>
    <t>241200.GD.WA</t>
  </si>
  <si>
    <t>241200.ZZ.ZZ</t>
  </si>
  <si>
    <t>241300.ZZ.ZZ</t>
  </si>
  <si>
    <t>242050.ZZ.ZZ</t>
  </si>
  <si>
    <t>242060.ZZ.ZZ</t>
  </si>
  <si>
    <t>242090.ZZ.ZZ</t>
  </si>
  <si>
    <t>242095.ZZ.ZZ</t>
  </si>
  <si>
    <t>242200.ZZ.ZZ</t>
  </si>
  <si>
    <t>242300.ED.AN</t>
  </si>
  <si>
    <t>242310.ED.AN</t>
  </si>
  <si>
    <t>242375.ZZ.ZZ</t>
  </si>
  <si>
    <t>242400.CD.ID</t>
  </si>
  <si>
    <t>242400.CD.WA</t>
  </si>
  <si>
    <t>242400.GD.OR</t>
  </si>
  <si>
    <t>242500.ZZ.ZZ</t>
  </si>
  <si>
    <t>242600.ED.ID</t>
  </si>
  <si>
    <t>242600.ED.WA</t>
  </si>
  <si>
    <t>242600.GD.ID</t>
  </si>
  <si>
    <t>242600.GD.WA</t>
  </si>
  <si>
    <t>242700.ZZ.ZZ</t>
  </si>
  <si>
    <t>242770.CD.WA</t>
  </si>
  <si>
    <t>242770.ED.WA</t>
  </si>
  <si>
    <t>242770.GD.OR</t>
  </si>
  <si>
    <t>242770.GD.WA</t>
  </si>
  <si>
    <t>242780.CD.WA</t>
  </si>
  <si>
    <t>242790.CD.WA</t>
  </si>
  <si>
    <t>242830.ZZ.ZZ</t>
  </si>
  <si>
    <t>242900.ZZ.ZZ</t>
  </si>
  <si>
    <t>242910.ZZ.ZZ</t>
  </si>
  <si>
    <t>242950.ZZ.ZZ</t>
  </si>
  <si>
    <t>242999.ZZ.ZZ</t>
  </si>
  <si>
    <t>243000.ZZ.ZZ</t>
  </si>
  <si>
    <t>243100.ZZ.ZZ</t>
  </si>
  <si>
    <t>6.0.0</t>
  </si>
  <si>
    <t>244740.ZZ.ZZ</t>
  </si>
  <si>
    <t>244741.ZZ.ZZ</t>
  </si>
  <si>
    <t>244750.ZZ.ZZ</t>
  </si>
  <si>
    <t>244751.ZZ.ZZ</t>
  </si>
  <si>
    <t>245100.ZZ.ZZ</t>
  </si>
  <si>
    <t>245740.ZZ.ZZ</t>
  </si>
  <si>
    <t>245745.ZZ.ZZ</t>
  </si>
  <si>
    <t>252000.CD.AA</t>
  </si>
  <si>
    <t>252000.ED.ID</t>
  </si>
  <si>
    <t>252000.ED.WA</t>
  </si>
  <si>
    <t>252000.GD.ID</t>
  </si>
  <si>
    <t>252000.GD.WA</t>
  </si>
  <si>
    <t>253020.ZZ.ZZ</t>
  </si>
  <si>
    <t>253028.GD.AN</t>
  </si>
  <si>
    <t>253120.ED.AN</t>
  </si>
  <si>
    <t>253130.ED.AN</t>
  </si>
  <si>
    <t>253135.ED.AN</t>
  </si>
  <si>
    <t>253140.ZZ.ZZ</t>
  </si>
  <si>
    <t>253150.ZZ.ZZ</t>
  </si>
  <si>
    <t>253151.ED.WA</t>
  </si>
  <si>
    <t>253155.ZZ.ZZ</t>
  </si>
  <si>
    <t>253900.ZZ.ZZ</t>
  </si>
  <si>
    <t>253910.ZZ.ZZ</t>
  </si>
  <si>
    <t>253920.ZZ.ZZ</t>
  </si>
  <si>
    <t>253990.ED.ID</t>
  </si>
  <si>
    <t>253990.ED.WA</t>
  </si>
  <si>
    <t>253990.GD.ID</t>
  </si>
  <si>
    <t>253990.GD.WA</t>
  </si>
  <si>
    <t>254005.CD.ID</t>
  </si>
  <si>
    <t>254010.GD.OR</t>
  </si>
  <si>
    <t>254025.ED.AN</t>
  </si>
  <si>
    <t>254090.CD.AA</t>
  </si>
  <si>
    <t>254100.CD.AA</t>
  </si>
  <si>
    <t>254120.GD.OR</t>
  </si>
  <si>
    <t>254180.GD.AN</t>
  </si>
  <si>
    <t>254220.ED.WA</t>
  </si>
  <si>
    <t>254229.ED.ID</t>
  </si>
  <si>
    <t>254229.GD.ID</t>
  </si>
  <si>
    <t>254250.GD.OR</t>
  </si>
  <si>
    <t>254331.ED.ID</t>
  </si>
  <si>
    <t>254331.ED.WA</t>
  </si>
  <si>
    <t>254345.ED.ID</t>
  </si>
  <si>
    <t>254345.ED.WA</t>
  </si>
  <si>
    <t>254399.ED.AN</t>
  </si>
  <si>
    <t>254399.GD.AA</t>
  </si>
  <si>
    <t>254700.CD.ID</t>
  </si>
  <si>
    <t>23.0.0.</t>
  </si>
  <si>
    <t>254700.CD.MT</t>
  </si>
  <si>
    <t>254700.CD.OR</t>
  </si>
  <si>
    <t>255000.ED.AN</t>
  </si>
  <si>
    <t>255000.GD.ID</t>
  </si>
  <si>
    <t>255000.GD.WA</t>
  </si>
  <si>
    <t>257000.ZZ.ZZ</t>
  </si>
  <si>
    <t>282190.ZZ.ZZ</t>
  </si>
  <si>
    <t>282380.ZZ.ZZ</t>
  </si>
  <si>
    <t>282680.GD.OR</t>
  </si>
  <si>
    <t>282900.CD.AA</t>
  </si>
  <si>
    <t>282900.CD.AN</t>
  </si>
  <si>
    <t>282900.ED.AN</t>
  </si>
  <si>
    <t>282900.GD.AN</t>
  </si>
  <si>
    <t>282900.GD.OR</t>
  </si>
  <si>
    <t>283000.ZZ.ZZ</t>
  </si>
  <si>
    <t>283005.CD.ID</t>
  </si>
  <si>
    <t>283005.ZZ.ZZ</t>
  </si>
  <si>
    <t>283010.GD.OR</t>
  </si>
  <si>
    <t>283010.ZZ.ZZ</t>
  </si>
  <si>
    <t>283040.ED.ID</t>
  </si>
  <si>
    <t>283070.ZZ.ZZ</t>
  </si>
  <si>
    <t>283080.ED.ID</t>
  </si>
  <si>
    <t>283090.ED.ID</t>
  </si>
  <si>
    <t>283110.ZZ.ZZ</t>
  </si>
  <si>
    <t>283120.ED.WA</t>
  </si>
  <si>
    <t>283150.CD.AA</t>
  </si>
  <si>
    <t>283150.ED.ID</t>
  </si>
  <si>
    <t>283150.ED.WA</t>
  </si>
  <si>
    <t>283150.GD.WA</t>
  </si>
  <si>
    <t>283150.ZZ.ZZ</t>
  </si>
  <si>
    <t>283151.ZZ.ZZ</t>
  </si>
  <si>
    <t>283152.CD.AA</t>
  </si>
  <si>
    <t>283153.CD.AA</t>
  </si>
  <si>
    <t>283170.CD.AA</t>
  </si>
  <si>
    <t>283175.CD.AA</t>
  </si>
  <si>
    <t>283180.ED.WA</t>
  </si>
  <si>
    <t>283200.ED.AN</t>
  </si>
  <si>
    <t>283280.ED.WA</t>
  </si>
  <si>
    <t>283305.ED.WA</t>
  </si>
  <si>
    <t>283310.ED.WA</t>
  </si>
  <si>
    <t>283312.ED.WA</t>
  </si>
  <si>
    <t>283317.ED.AN</t>
  </si>
  <si>
    <t>283321.GD.OR</t>
  </si>
  <si>
    <t>283322.ED.ID</t>
  </si>
  <si>
    <t>283322.ED.WA</t>
  </si>
  <si>
    <t>283323.ED.ID</t>
  </si>
  <si>
    <t>283323.ED.WA</t>
  </si>
  <si>
    <t>283328.ED.WA</t>
  </si>
  <si>
    <t>283328.GD.WA</t>
  </si>
  <si>
    <t>283330.GD.AN</t>
  </si>
  <si>
    <t>283330.GD.ID</t>
  </si>
  <si>
    <t>283330.GD.OR</t>
  </si>
  <si>
    <t>283330.GD.WA</t>
  </si>
  <si>
    <t>283333.ED.AN</t>
  </si>
  <si>
    <t>283355.ED.AN</t>
  </si>
  <si>
    <t>283355.ED.ID</t>
  </si>
  <si>
    <t>283365.ED.ID</t>
  </si>
  <si>
    <t>283365.ED.WA</t>
  </si>
  <si>
    <t>283366.ED.ID</t>
  </si>
  <si>
    <t>283368.ED.ID</t>
  </si>
  <si>
    <t>283368.GD.ID</t>
  </si>
  <si>
    <t>283375.ED.ID</t>
  </si>
  <si>
    <t>283375.ED.WA</t>
  </si>
  <si>
    <t>283376.ED.AN</t>
  </si>
  <si>
    <t>283377.CD.AA</t>
  </si>
  <si>
    <t>283380.ED.ID</t>
  </si>
  <si>
    <t>283382.ED.AN</t>
  </si>
  <si>
    <t>283382.ED.ID</t>
  </si>
  <si>
    <t>283382.ED.WA</t>
  </si>
  <si>
    <t>283391.ED.ID</t>
  </si>
  <si>
    <t>283391.ED.WA</t>
  </si>
  <si>
    <t>283450.ED.ID</t>
  </si>
  <si>
    <t>283450.ED.WA</t>
  </si>
  <si>
    <t>283600.ED.AN</t>
  </si>
  <si>
    <t>283600.ED.WA</t>
  </si>
  <si>
    <t>283700.ZZ.ZZ</t>
  </si>
  <si>
    <t>283710.ED.WA</t>
  </si>
  <si>
    <t>283710.GD.OR</t>
  </si>
  <si>
    <t>283740.ZZ.ZZ</t>
  </si>
  <si>
    <t>283741.ZZ.ZZ</t>
  </si>
  <si>
    <t>283750.CD.AA</t>
  </si>
  <si>
    <t>283750.ZZ.ZZ</t>
  </si>
  <si>
    <t>283800.ZZ.ZZ</t>
  </si>
  <si>
    <t>283850.CD.AA</t>
  </si>
  <si>
    <t>283855.ED.AN</t>
  </si>
  <si>
    <t>283950.ZZ.ZZ</t>
  </si>
  <si>
    <t>101100.ED.AN</t>
  </si>
  <si>
    <t>121100.ZZ.ZZ</t>
  </si>
  <si>
    <t>123505.ZZ.ZZ</t>
  </si>
  <si>
    <t>124820.ZZ.ZZ</t>
  </si>
  <si>
    <t>134123.ZZ.ZZ</t>
  </si>
  <si>
    <t>165190.ED.AN</t>
  </si>
  <si>
    <t>165192.ZZ.ZZ</t>
  </si>
  <si>
    <t>182175.CD.AA</t>
  </si>
  <si>
    <t>182302.GD.WA</t>
  </si>
  <si>
    <t>182328.ED.WA</t>
  </si>
  <si>
    <t>182329.ED.WA</t>
  </si>
  <si>
    <t>182338.GD.WA</t>
  </si>
  <si>
    <t>182339.ED.WA</t>
  </si>
  <si>
    <t>182339.GD.WA</t>
  </si>
  <si>
    <t>186324.ED.WA</t>
  </si>
  <si>
    <t>186328.ED.ID</t>
  </si>
  <si>
    <t>186328.GD.ID</t>
  </si>
  <si>
    <t>186328.GD.OR</t>
  </si>
  <si>
    <t>186338.ED.ID</t>
  </si>
  <si>
    <t>186338.GD.ID</t>
  </si>
  <si>
    <t>186338.GD.OR</t>
  </si>
  <si>
    <t>190035.ED.AN</t>
  </si>
  <si>
    <t>190036.ED.AN</t>
  </si>
  <si>
    <t>190037.ED.AN</t>
  </si>
  <si>
    <t>190038.ED.AN</t>
  </si>
  <si>
    <t>190039.ED.AN</t>
  </si>
  <si>
    <t>190140.GD.OR</t>
  </si>
  <si>
    <t>190316.CD.ID</t>
  </si>
  <si>
    <t>190316.GD.OR</t>
  </si>
  <si>
    <t>190449.GD.WA</t>
  </si>
  <si>
    <t>190950.CD.AA</t>
  </si>
  <si>
    <t>191685.GD.OR</t>
  </si>
  <si>
    <t>214051.ZZ.ZZ</t>
  </si>
  <si>
    <t>216001.ZZ.ZZ</t>
  </si>
  <si>
    <t>221620.ZZ.ZZ</t>
  </si>
  <si>
    <t>221630.ZZ.ZZ</t>
  </si>
  <si>
    <t>229000.GD.WA</t>
  </si>
  <si>
    <t>231100.ZZ.ZZ</t>
  </si>
  <si>
    <t>241200.ED.WA</t>
  </si>
  <si>
    <t>242600.GD.OR</t>
  </si>
  <si>
    <t>253311.ED.ID</t>
  </si>
  <si>
    <t>253311.ED.WA</t>
  </si>
  <si>
    <t>253311.GD.ID</t>
  </si>
  <si>
    <t>253311.GD.OR</t>
  </si>
  <si>
    <t>253311.GD.WA</t>
  </si>
  <si>
    <t>253312.GD.WA</t>
  </si>
  <si>
    <t>254035.ED.AN</t>
  </si>
  <si>
    <t>254037.ED.AN</t>
  </si>
  <si>
    <t>254338.ED.WA</t>
  </si>
  <si>
    <t>283302.GD.WA</t>
  </si>
  <si>
    <t>283328.ED.ID</t>
  </si>
  <si>
    <t>283328.GD.ID</t>
  </si>
  <si>
    <t>283328.GD.OR</t>
  </si>
  <si>
    <t>283951.ZZ.ZZ</t>
  </si>
  <si>
    <t>26.0.0</t>
  </si>
  <si>
    <t>Group</t>
  </si>
  <si>
    <t>FERC.SER.JUR</t>
  </si>
  <si>
    <t>Combination</t>
  </si>
  <si>
    <t>Allocation Factor</t>
  </si>
  <si>
    <t>Allocation Ser</t>
  </si>
  <si>
    <t>Allocation Jur</t>
  </si>
  <si>
    <t>Grand Total</t>
  </si>
  <si>
    <t>Sum of 2016 AMA</t>
  </si>
  <si>
    <t>Data</t>
  </si>
  <si>
    <t>Sum of 201612</t>
  </si>
  <si>
    <t>CWC</t>
  </si>
  <si>
    <t>Invested Capital</t>
  </si>
  <si>
    <t>Investments</t>
  </si>
  <si>
    <t>Investments-CWIP</t>
  </si>
  <si>
    <t>Investments - Other Operating</t>
  </si>
  <si>
    <t>Investments - Nonoperating</t>
  </si>
  <si>
    <t>Adjustments in Results of Operations Not Made in Working Capital</t>
  </si>
  <si>
    <t>Reclassify Community Solar as Non-utility</t>
  </si>
  <si>
    <t>CWIP that was transferred to Plant in Error was removed from Plant in ROO</t>
  </si>
  <si>
    <t>RWIP included in GL Acct 108 not included in ROO</t>
  </si>
  <si>
    <t>PHFFU included in FERC 101 in error in G/L (s/b FERC 105) corrected in ROO</t>
  </si>
  <si>
    <t>ARO - Included in FERC 101/108 but removed in ROO</t>
  </si>
  <si>
    <t>Rate Base - Per ROO</t>
  </si>
  <si>
    <t>WA - Electric</t>
  </si>
  <si>
    <t>Less: WA Electric Working Capital</t>
  </si>
  <si>
    <t>ID - Electric</t>
  </si>
  <si>
    <t>Less: ID Electric Working Capital</t>
  </si>
  <si>
    <t>WA - Natural Gas</t>
  </si>
  <si>
    <t>Less: WA Natural Gas Working Capital</t>
  </si>
  <si>
    <t>ID - Natural Gas</t>
  </si>
  <si>
    <t>Less: ID Natural Gas Working Capital</t>
  </si>
  <si>
    <t>OR - Natural Gas</t>
  </si>
  <si>
    <t>Less: OR Natural Gas Working Capital</t>
  </si>
  <si>
    <t>Unknown variance - Not Material</t>
  </si>
  <si>
    <t>Other Adjustments Identified by Avista</t>
  </si>
  <si>
    <t>FERC 190316 - Included in Group 22 when it should be Group 48</t>
  </si>
  <si>
    <t>FERC 283110 - Included in Group 22 when it should be Group 46</t>
  </si>
  <si>
    <t>FERC 182175 - Included in Group 23 when it should be Group 48</t>
  </si>
  <si>
    <t>FERC 124350 - Included in Group 47 when it should be Group 47</t>
  </si>
  <si>
    <t>FERC 190741 - Included in Group 47 when it should be Group 46 (no impact to investment group)</t>
  </si>
  <si>
    <t>FERC 283070 - Included in Group 47 when it should be Group 46 (no impact to investment group)</t>
  </si>
  <si>
    <t>Line</t>
  </si>
  <si>
    <t>Total Rate Base Per ROO</t>
  </si>
  <si>
    <t>new</t>
  </si>
  <si>
    <t>Group Assignment from 2011 GRC</t>
  </si>
  <si>
    <t>Check</t>
  </si>
  <si>
    <t>different</t>
  </si>
  <si>
    <t>No impact to W/C (investment group was corrected)</t>
  </si>
  <si>
    <t>Investments - Rate Base</t>
  </si>
  <si>
    <t>Indicates different assignment of account from 2011</t>
  </si>
  <si>
    <t>Working Capital - Per ROO</t>
  </si>
  <si>
    <t>Restatement made to Working Capital for Effect of Nine Mile ITC recorded in GL in error (FERC Account 236/255)</t>
  </si>
  <si>
    <t>Working Capital - As Filed in GRC</t>
  </si>
  <si>
    <t>Restated Investments</t>
  </si>
  <si>
    <t>101000.GD.AS</t>
  </si>
  <si>
    <t>101000.GD.CA</t>
  </si>
  <si>
    <t>101000.ZZ.ZZ</t>
  </si>
  <si>
    <t>101030.CD.AA</t>
  </si>
  <si>
    <t>101060.ED.ID</t>
  </si>
  <si>
    <t>101100.CD.AA</t>
  </si>
  <si>
    <t>101100.GD.AA</t>
  </si>
  <si>
    <t>102000.ED.AN</t>
  </si>
  <si>
    <t>107000.CD.OR</t>
  </si>
  <si>
    <t>107000.ED.AA</t>
  </si>
  <si>
    <t>107000.GD.AS</t>
  </si>
  <si>
    <t>107000.GD.CA</t>
  </si>
  <si>
    <t>107020.ED.ID</t>
  </si>
  <si>
    <t>108000.GD.AS</t>
  </si>
  <si>
    <t>108000.GD.CA</t>
  </si>
  <si>
    <t>108060.ED.ID</t>
  </si>
  <si>
    <t>111000.ED.MT</t>
  </si>
  <si>
    <t>111000.GD.AS</t>
  </si>
  <si>
    <t>111000.GD.CA</t>
  </si>
  <si>
    <t>114000.GD.CA</t>
  </si>
  <si>
    <t>114000.GD.OR</t>
  </si>
  <si>
    <t>115000.GD.CA</t>
  </si>
  <si>
    <t>115000.GD.OR</t>
  </si>
  <si>
    <t>117100.CD.AA</t>
  </si>
  <si>
    <t>123125.ZZ.ZZ</t>
  </si>
  <si>
    <t>123130.ZZ.ZZ</t>
  </si>
  <si>
    <t>123210.ZZ.ZZ</t>
  </si>
  <si>
    <t>123280.ZZ.ZZ</t>
  </si>
  <si>
    <t>124080.ZZ.ZZ</t>
  </si>
  <si>
    <t>124100.ZZ.ZZ</t>
  </si>
  <si>
    <t>124200.CD.WA</t>
  </si>
  <si>
    <t>124200.ZZ.ZZ</t>
  </si>
  <si>
    <t>124350.ZZ.ZZ</t>
  </si>
  <si>
    <t>124680.CD.AA</t>
  </si>
  <si>
    <t>124680.CD.OR</t>
  </si>
  <si>
    <t>124680.GD.ID</t>
  </si>
  <si>
    <t>124680.GD.ZZ</t>
  </si>
  <si>
    <t>124680.ZZ.ZZ</t>
  </si>
  <si>
    <t>124750.ZZ.ZZ</t>
  </si>
  <si>
    <t>124800.ZZ.ZZ</t>
  </si>
  <si>
    <t>124810.ZZ.ZZ</t>
  </si>
  <si>
    <t>124950.ED.AN</t>
  </si>
  <si>
    <t>124950.ZZ.ZZ</t>
  </si>
  <si>
    <t>128160.ZZ.ZZ</t>
  </si>
  <si>
    <t>128170.ZZ.ZZ</t>
  </si>
  <si>
    <t>128681.ZZ.ZZ</t>
  </si>
  <si>
    <t>131130.ZZ.ZZ</t>
  </si>
  <si>
    <t>131150.ZZ.ZZ</t>
  </si>
  <si>
    <t>131160.ZZ.ZZ</t>
  </si>
  <si>
    <t>131170.ZZ.ZZ</t>
  </si>
  <si>
    <t>131200.ZZ.ZZ</t>
  </si>
  <si>
    <t>134300.ZZ.ZZ</t>
  </si>
  <si>
    <t>135100.ZZ.ZZ</t>
  </si>
  <si>
    <t>135200.ZZ.ZZ</t>
  </si>
  <si>
    <t>135420.ZZ.ZZ</t>
  </si>
  <si>
    <t>135440.ZZ.ZZ</t>
  </si>
  <si>
    <t>135450.ZZ.ZZ</t>
  </si>
  <si>
    <t>135600.ZZ.ZZ</t>
  </si>
  <si>
    <t>136050.ZZ.ZZ</t>
  </si>
  <si>
    <t>136150.ZZ.ZZ</t>
  </si>
  <si>
    <t>136200.ZZ.ZZ</t>
  </si>
  <si>
    <t>136300.ZZ.ZZ</t>
  </si>
  <si>
    <t>136510.ZZ.ZZ</t>
  </si>
  <si>
    <t>141000.ZZ.ZZ</t>
  </si>
  <si>
    <t>141150.ZZ.ZZ</t>
  </si>
  <si>
    <t>142780.ZZ.ZZ</t>
  </si>
  <si>
    <t>142900.ZZ.ZZ</t>
  </si>
  <si>
    <t>143025.ZZ.ZZ</t>
  </si>
  <si>
    <t>143100.ZZ.ZZ</t>
  </si>
  <si>
    <t>143300.ZZ.ZZ</t>
  </si>
  <si>
    <t>143350.ZZ.ZZ</t>
  </si>
  <si>
    <t>143510.ZZ.ZZ</t>
  </si>
  <si>
    <t>143800.ZZ.ZZ</t>
  </si>
  <si>
    <t>144000.CD.WA</t>
  </si>
  <si>
    <t>144000.ZZ.ZZ</t>
  </si>
  <si>
    <t>144010.ZZ.ZZ</t>
  </si>
  <si>
    <t>144030.ED.ID</t>
  </si>
  <si>
    <t>144030.ED.WA</t>
  </si>
  <si>
    <t>144030.GD.AS</t>
  </si>
  <si>
    <t>144030.GD.ID</t>
  </si>
  <si>
    <t>144030.GD.WA</t>
  </si>
  <si>
    <t>144080.ED.ID</t>
  </si>
  <si>
    <t>144080.GD.OR</t>
  </si>
  <si>
    <t>144080.ZZ.ZZ</t>
  </si>
  <si>
    <t>144140.CD.AA</t>
  </si>
  <si>
    <t>144140.ZZ.ZZ</t>
  </si>
  <si>
    <t>144200.CD.AA</t>
  </si>
  <si>
    <t>144200.CD.ZZ</t>
  </si>
  <si>
    <t>144200.ED.MT</t>
  </si>
  <si>
    <t>144600.CD.AA</t>
  </si>
  <si>
    <t>144600.ED.WA</t>
  </si>
  <si>
    <t>144610.ED.AN</t>
  </si>
  <si>
    <t>144610.GD.AA</t>
  </si>
  <si>
    <t>144700.ED.ID</t>
  </si>
  <si>
    <t>144700.ED.WA</t>
  </si>
  <si>
    <t>144990.CD.AN</t>
  </si>
  <si>
    <t>144990.GD.AS</t>
  </si>
  <si>
    <t>144990.ZZ.ZZ</t>
  </si>
  <si>
    <t>146100.ZZ.ZZ</t>
  </si>
  <si>
    <t>146150.ZZ.ZZ</t>
  </si>
  <si>
    <t>146200.ZZ.ZZ</t>
  </si>
  <si>
    <t>146205.ZZ.ZZ</t>
  </si>
  <si>
    <t>146240.ZZ.ZZ</t>
  </si>
  <si>
    <t>146250.ZZ.ZZ</t>
  </si>
  <si>
    <t>146260.ZZ.ZZ</t>
  </si>
  <si>
    <t>146290.ZZ.ZZ</t>
  </si>
  <si>
    <t>146310.ZZ.ZZ</t>
  </si>
  <si>
    <t>146320.ZZ.ZZ</t>
  </si>
  <si>
    <t>146340.ZZ.ZZ</t>
  </si>
  <si>
    <t>146360.ZZ.ZZ</t>
  </si>
  <si>
    <t>146370.ZZ.ZZ</t>
  </si>
  <si>
    <t>146500.ZZ.ZZ</t>
  </si>
  <si>
    <t>146610.ZZ.ZZ</t>
  </si>
  <si>
    <t>151310.ZZ.ZZ</t>
  </si>
  <si>
    <t>151410.ZZ.ZZ</t>
  </si>
  <si>
    <t>164110.GD.OR</t>
  </si>
  <si>
    <t>164115.GD.AN</t>
  </si>
  <si>
    <t>164115.GD.OR</t>
  </si>
  <si>
    <t>164200.GD.AN</t>
  </si>
  <si>
    <t>164200.GD.CA</t>
  </si>
  <si>
    <t>164200.GD.OR</t>
  </si>
  <si>
    <t>164230.GD.CA</t>
  </si>
  <si>
    <t>165120.ZZ.ZZ</t>
  </si>
  <si>
    <t>165130.ZZ.ZZ</t>
  </si>
  <si>
    <t>165140.ZZ.ZZ</t>
  </si>
  <si>
    <t>165150.ZZ.AA</t>
  </si>
  <si>
    <t>165170.ZZ.ZZ</t>
  </si>
  <si>
    <t>165210.ED.AN</t>
  </si>
  <si>
    <t>165210.ZZ.ZZ</t>
  </si>
  <si>
    <t>165220.ZZ.ZZ</t>
  </si>
  <si>
    <t>165230.ZZ.ZZ</t>
  </si>
  <si>
    <t>165270.ZZ.ZZ</t>
  </si>
  <si>
    <t>165280.ZZ.ZZ</t>
  </si>
  <si>
    <t>165312.ZZ.ZZ</t>
  </si>
  <si>
    <t>165320.GD.CA</t>
  </si>
  <si>
    <t>165340.GD.AN</t>
  </si>
  <si>
    <t>165350.GD.AN</t>
  </si>
  <si>
    <t>165360.GD.AN</t>
  </si>
  <si>
    <t>165370.GD.AN</t>
  </si>
  <si>
    <t>165380.GD.AN</t>
  </si>
  <si>
    <t>165390.GD.AN</t>
  </si>
  <si>
    <t>165545.GD.AN</t>
  </si>
  <si>
    <t>165545.GD.OR</t>
  </si>
  <si>
    <t>165550.ZZ.ZZ</t>
  </si>
  <si>
    <t>165681.ED.AN</t>
  </si>
  <si>
    <t>165810.ZZ.ZZ</t>
  </si>
  <si>
    <t>174050.ZZ.ZZ</t>
  </si>
  <si>
    <t>174100.ZZ.ZZ</t>
  </si>
  <si>
    <t>176740.ZZ.ZZ</t>
  </si>
  <si>
    <t>176750.ZZ.ZZ</t>
  </si>
  <si>
    <t>181330.ZZ.ZZ</t>
  </si>
  <si>
    <t>181870.ZZ.ZZ</t>
  </si>
  <si>
    <t>181880.ZZ.ZZ</t>
  </si>
  <si>
    <t>181930.ZZ.ZZ</t>
  </si>
  <si>
    <t>182300.CD.AA</t>
  </si>
  <si>
    <t>182300.CD.AN</t>
  </si>
  <si>
    <t>182301.CD.AA</t>
  </si>
  <si>
    <t>182325.ED.ID</t>
  </si>
  <si>
    <t>182328.GD.OR</t>
  </si>
  <si>
    <t>182330.CD.ID</t>
  </si>
  <si>
    <t>182330.ED.AN</t>
  </si>
  <si>
    <t>182330.ED.ID</t>
  </si>
  <si>
    <t>182330.GD.ID</t>
  </si>
  <si>
    <t>182335.ED.ID</t>
  </si>
  <si>
    <t>182335.GD.ID</t>
  </si>
  <si>
    <t>182340.ED.ID</t>
  </si>
  <si>
    <t>182345.ED.AN</t>
  </si>
  <si>
    <t>182345.ED.WA</t>
  </si>
  <si>
    <t>182346.ED.ID</t>
  </si>
  <si>
    <t>182346.ED.WA</t>
  </si>
  <si>
    <t>182351.ED.ID</t>
  </si>
  <si>
    <t>182351.ED.WA</t>
  </si>
  <si>
    <t>182360.ED.WA</t>
  </si>
  <si>
    <t>182362.ED.WA</t>
  </si>
  <si>
    <t>182370.ED.ID</t>
  </si>
  <si>
    <t>182372.ED.ID</t>
  </si>
  <si>
    <t>182374.ZZ.ZZ</t>
  </si>
  <si>
    <t>182376.CD.AA</t>
  </si>
  <si>
    <t>182380.GD.OR</t>
  </si>
  <si>
    <t>182381.ED.AS</t>
  </si>
  <si>
    <t>182383.ZZ.ZZ</t>
  </si>
  <si>
    <t>182384.ED.ID</t>
  </si>
  <si>
    <t>182389.ED.AN</t>
  </si>
  <si>
    <t>182390.GD.ID</t>
  </si>
  <si>
    <t>182390.GD.WA</t>
  </si>
  <si>
    <t>182399.ED.AN</t>
  </si>
  <si>
    <t>182399.GD.AA</t>
  </si>
  <si>
    <t>182740.CD.AA</t>
  </si>
  <si>
    <t>183000.ED.ZZ</t>
  </si>
  <si>
    <t>183000.GD.ZZ</t>
  </si>
  <si>
    <t>184020.ZZ.ZZ</t>
  </si>
  <si>
    <t>184058.ZZ.ZZ</t>
  </si>
  <si>
    <t>184068.ZZ.ZZ</t>
  </si>
  <si>
    <t>184100.ZZ.ZZ</t>
  </si>
  <si>
    <t>184150.ZZ.ZZ</t>
  </si>
  <si>
    <t>184250.ZZ.ZZ</t>
  </si>
  <si>
    <t>186000.ED.WA</t>
  </si>
  <si>
    <t>186000.ZZ.ZZ</t>
  </si>
  <si>
    <t>186010.ED.WA</t>
  </si>
  <si>
    <t>186020.ED.WA</t>
  </si>
  <si>
    <t>186030.ED.WA</t>
  </si>
  <si>
    <t>186035.ED.WA</t>
  </si>
  <si>
    <t>186040.ED.WA</t>
  </si>
  <si>
    <t>186045.ED.WA</t>
  </si>
  <si>
    <t>186050.ZZ.ZZ</t>
  </si>
  <si>
    <t>186060.ZZ.ZZ</t>
  </si>
  <si>
    <t>186155.ZZ.ZZ</t>
  </si>
  <si>
    <t>186170.ZZ.ZZ</t>
  </si>
  <si>
    <t>186200.ED.ID</t>
  </si>
  <si>
    <t>186200.ED.WA</t>
  </si>
  <si>
    <t>186200.ED.ZZ</t>
  </si>
  <si>
    <t>186270.ED.WA</t>
  </si>
  <si>
    <t>186312.ED.WA</t>
  </si>
  <si>
    <t>186320.ZZ.ZZ</t>
  </si>
  <si>
    <t>186321.ED.AN</t>
  </si>
  <si>
    <t>186330.ZZ.ZZ</t>
  </si>
  <si>
    <t>186350.ED.WA</t>
  </si>
  <si>
    <t>186365.ED.WA</t>
  </si>
  <si>
    <t>186370.ED.ID</t>
  </si>
  <si>
    <t>186380.ED.ID</t>
  </si>
  <si>
    <t>186390.ED.ID</t>
  </si>
  <si>
    <t>186400.ZZ.AA</t>
  </si>
  <si>
    <t>186410.ZZ.AA</t>
  </si>
  <si>
    <t>186420.ZZ.AA</t>
  </si>
  <si>
    <t>186420.ZZ.AS</t>
  </si>
  <si>
    <t>186430.ZZ.ZZ</t>
  </si>
  <si>
    <t>186650.ZZ.ZZ</t>
  </si>
  <si>
    <t>186700.ED.AN</t>
  </si>
  <si>
    <t>186700.ED.ID</t>
  </si>
  <si>
    <t>186700.ED.WA</t>
  </si>
  <si>
    <t>186700.GD.AN</t>
  </si>
  <si>
    <t>186700.GD.CA</t>
  </si>
  <si>
    <t>186700.GD.ID</t>
  </si>
  <si>
    <t>186700.GD.WA</t>
  </si>
  <si>
    <t>186710.ED.ID</t>
  </si>
  <si>
    <t>186710.GD.ID</t>
  </si>
  <si>
    <t>186710.GD.OR</t>
  </si>
  <si>
    <t>186710.GD.WA</t>
  </si>
  <si>
    <t>186710.ZZ.ZZ</t>
  </si>
  <si>
    <t>186800.ED.AN</t>
  </si>
  <si>
    <t>186810.ED.WA</t>
  </si>
  <si>
    <t>186820.ED.WA</t>
  </si>
  <si>
    <t>186830.ED.ID</t>
  </si>
  <si>
    <t>186830.ED.WA</t>
  </si>
  <si>
    <t>186840.ED.ID</t>
  </si>
  <si>
    <t>186840.ED.WA</t>
  </si>
  <si>
    <t>186850.ED.ID</t>
  </si>
  <si>
    <t>186850.ED.WA</t>
  </si>
  <si>
    <t>186860.ED.ID</t>
  </si>
  <si>
    <t>186860.ZZ.ZZ</t>
  </si>
  <si>
    <t>186870.ED.AN</t>
  </si>
  <si>
    <t>186870.ZZ.ZZ</t>
  </si>
  <si>
    <t>186880.ZZ.ZZ</t>
  </si>
  <si>
    <t>186890.ED.WA</t>
  </si>
  <si>
    <t>186900.ZZ.WA</t>
  </si>
  <si>
    <t>186900.ZZ.ZZ</t>
  </si>
  <si>
    <t>186920.ZZ.ZZ</t>
  </si>
  <si>
    <t>186940.ZZ.ZZ</t>
  </si>
  <si>
    <t>186980.ZZ.ZZ</t>
  </si>
  <si>
    <t>186990.ZZ.ZZ</t>
  </si>
  <si>
    <t>190000.CD.AA</t>
  </si>
  <si>
    <t>190000.ED.AN</t>
  </si>
  <si>
    <t>190000.ED.WA</t>
  </si>
  <si>
    <t>190030.ZZ.ZZ</t>
  </si>
  <si>
    <t>190040.CD.ID</t>
  </si>
  <si>
    <t>190050.ZZ.ZZ</t>
  </si>
  <si>
    <t>190080.ZZ.ZZ</t>
  </si>
  <si>
    <t>190090.ZZ.ZZ</t>
  </si>
  <si>
    <t>190100.ZZ.ZZ</t>
  </si>
  <si>
    <t>190110.ED.ID</t>
  </si>
  <si>
    <t>190110.ED.WA</t>
  </si>
  <si>
    <t>190130.ED.AN</t>
  </si>
  <si>
    <t>190130.ZZ.ZZ</t>
  </si>
  <si>
    <t>190140.ED.AN</t>
  </si>
  <si>
    <t>190140.GD.AN</t>
  </si>
  <si>
    <t>190150.ZZ.ZZ</t>
  </si>
  <si>
    <t>190160.CD.AN</t>
  </si>
  <si>
    <t>190160.GD.OR</t>
  </si>
  <si>
    <t>190160.ZZ.ZZ</t>
  </si>
  <si>
    <t>190170.ZZ.ZZ</t>
  </si>
  <si>
    <t>190180.GD.WA</t>
  </si>
  <si>
    <t>190180.ZZ.ZZ</t>
  </si>
  <si>
    <t>190190.ZZ.ZZ</t>
  </si>
  <si>
    <t>190210.ZZ.ZZ</t>
  </si>
  <si>
    <t>190260.ZZ.ZZ</t>
  </si>
  <si>
    <t>190300.ZZ.ZZ</t>
  </si>
  <si>
    <t>190325.ED.AN</t>
  </si>
  <si>
    <t>190335.ED.ID</t>
  </si>
  <si>
    <t>190335.GD.ID</t>
  </si>
  <si>
    <t>190360.ED.WA</t>
  </si>
  <si>
    <t>190390.GD.AN</t>
  </si>
  <si>
    <t>190400.ED.AN</t>
  </si>
  <si>
    <t>190400.ED.ID</t>
  </si>
  <si>
    <t>190400.ED.WA</t>
  </si>
  <si>
    <t>190450.ED.ID</t>
  </si>
  <si>
    <t>190450.ED.WA</t>
  </si>
  <si>
    <t>190540.ZZ.ZZ</t>
  </si>
  <si>
    <t>190610.ED.ID</t>
  </si>
  <si>
    <t>190610.ED.WA</t>
  </si>
  <si>
    <t>190610.GD.CA</t>
  </si>
  <si>
    <t>190610.GD.ID</t>
  </si>
  <si>
    <t>190610.GD.OR</t>
  </si>
  <si>
    <t>190610.GD.WA</t>
  </si>
  <si>
    <t>190615.ED.ID</t>
  </si>
  <si>
    <t>190615.GD.ID</t>
  </si>
  <si>
    <t>190615.GD.OR</t>
  </si>
  <si>
    <t>190800.CD.AA</t>
  </si>
  <si>
    <t>190810.ED.AN</t>
  </si>
  <si>
    <t>190820.ZZ.ZZ</t>
  </si>
  <si>
    <t>190840.CD.AA</t>
  </si>
  <si>
    <t>190850.ED.AN</t>
  </si>
  <si>
    <t>190850.GD.AN</t>
  </si>
  <si>
    <t>190880.ZZ.ZZ</t>
  </si>
  <si>
    <t>190950.ZZ.ZZ</t>
  </si>
  <si>
    <t>191000.GD.OR</t>
  </si>
  <si>
    <t>191001.GD.ID</t>
  </si>
  <si>
    <t>191001.GD.WA</t>
  </si>
  <si>
    <t>191005.GD.ID</t>
  </si>
  <si>
    <t>191005.GD.WA</t>
  </si>
  <si>
    <t>191020.GD.CA</t>
  </si>
  <si>
    <t>191025.ZZ.ZZ</t>
  </si>
  <si>
    <t>191500.GD.AN</t>
  </si>
  <si>
    <t>191710.GD.OR</t>
  </si>
  <si>
    <t>191711.GD.OR</t>
  </si>
  <si>
    <t>191899.GD.OR</t>
  </si>
  <si>
    <t>191900.GD.OR</t>
  </si>
  <si>
    <t>191901.GD.OR</t>
  </si>
  <si>
    <t>191902.GD.OR</t>
  </si>
  <si>
    <t>191903.GD.OR</t>
  </si>
  <si>
    <t>191904.GD.OR</t>
  </si>
  <si>
    <t>191905.GD.OR</t>
  </si>
  <si>
    <t>191906.GD.OR</t>
  </si>
  <si>
    <t>191907.GD.OR</t>
  </si>
  <si>
    <t>191908.GD.OR</t>
  </si>
  <si>
    <t>191980.GD.AA</t>
  </si>
  <si>
    <t>191990.GD.AA</t>
  </si>
  <si>
    <t>200000.ZZ.ZZ</t>
  </si>
  <si>
    <t>214030.ZZ.ZZ</t>
  </si>
  <si>
    <t>214870.ZZ.ZZ</t>
  </si>
  <si>
    <t>219000.ZZ.ZZ</t>
  </si>
  <si>
    <t>219200.ZZ.ZZ</t>
  </si>
  <si>
    <t>219300.ZZ.ZZ</t>
  </si>
  <si>
    <t>219400.ZZ.ZZ</t>
  </si>
  <si>
    <t>219500.ZZ.ZZ</t>
  </si>
  <si>
    <t>221160.ZZ.ZZ</t>
  </si>
  <si>
    <t>221330.ZZ.ZZ</t>
  </si>
  <si>
    <t>221331.ZZ.ZZ</t>
  </si>
  <si>
    <t>221340.ZZ.ZZ</t>
  </si>
  <si>
    <t>221370.ZZ.ZZ</t>
  </si>
  <si>
    <t>221380.ZZ.ZZ</t>
  </si>
  <si>
    <t>221410.ZZ.ZZ</t>
  </si>
  <si>
    <t>221430.ZZ.ZZ</t>
  </si>
  <si>
    <t>221450.ZZ.ZZ</t>
  </si>
  <si>
    <t>221460.ZZ.ZZ</t>
  </si>
  <si>
    <t>221470.ZZ.ZZ</t>
  </si>
  <si>
    <t>221500.ZZ.ZZ</t>
  </si>
  <si>
    <t>221550.ZZ.ZZ</t>
  </si>
  <si>
    <t>221570.ZZ.ZZ</t>
  </si>
  <si>
    <t>223300.ZZ.ZZ</t>
  </si>
  <si>
    <t>223310.ZZ.ZZ</t>
  </si>
  <si>
    <t>223320.ZZ.ZZ</t>
  </si>
  <si>
    <t>224100.ZZ.ZZ</t>
  </si>
  <si>
    <t>224500.ZZ.ZZ</t>
  </si>
  <si>
    <t>224550.ZZ.ZZ</t>
  </si>
  <si>
    <t>224600.ZZ.ZZ</t>
  </si>
  <si>
    <t>224610.ZZ.ZZ</t>
  </si>
  <si>
    <t>224620.ZZ.ZZ</t>
  </si>
  <si>
    <t>224640.ZZ.ZZ</t>
  </si>
  <si>
    <t>224650.ZZ.ZZ</t>
  </si>
  <si>
    <t>228200.GD.AS</t>
  </si>
  <si>
    <t>228200.GD.WA</t>
  </si>
  <si>
    <t>228200.ZZ.ZZ</t>
  </si>
  <si>
    <t>228210.GD.CA</t>
  </si>
  <si>
    <t>228210.ZZ.ZZ</t>
  </si>
  <si>
    <t>228410.ZZ.ZZ</t>
  </si>
  <si>
    <t>231000.GD.ID</t>
  </si>
  <si>
    <t>231000.GD.WA</t>
  </si>
  <si>
    <t>232100.CD.AA</t>
  </si>
  <si>
    <t>232100.ED.ZZ</t>
  </si>
  <si>
    <t>232110.ZZ.AA</t>
  </si>
  <si>
    <t>232130.GD.AN</t>
  </si>
  <si>
    <t>232130.GD.CA</t>
  </si>
  <si>
    <t>232130.GD.OR</t>
  </si>
  <si>
    <t>232135.CD.AA</t>
  </si>
  <si>
    <t>232150.CD.AN</t>
  </si>
  <si>
    <t>232150.ZZ.ZZ</t>
  </si>
  <si>
    <t>232250.ZZ.ZZ</t>
  </si>
  <si>
    <t>232380.CD.AA</t>
  </si>
  <si>
    <t>232390.ZZ.ZZ</t>
  </si>
  <si>
    <t>232500.ZZ.ZZ</t>
  </si>
  <si>
    <t>232600.ZZ.ZZ</t>
  </si>
  <si>
    <t>232605.ZZ.ZZ</t>
  </si>
  <si>
    <t>232620.ED.AN</t>
  </si>
  <si>
    <t>232620.GD.AN</t>
  </si>
  <si>
    <t>232640.CD.WA</t>
  </si>
  <si>
    <t>232650.ED.AN</t>
  </si>
  <si>
    <t>232650.ED.WA</t>
  </si>
  <si>
    <t>232660.ED.AN</t>
  </si>
  <si>
    <t>232670.ZZ.ZZ</t>
  </si>
  <si>
    <t>232700.CD.AA</t>
  </si>
  <si>
    <t>232710.ZZ.AA</t>
  </si>
  <si>
    <t>232810.ZZ.ZZ</t>
  </si>
  <si>
    <t>232990.ZZ.ZZ</t>
  </si>
  <si>
    <t>233500.ZZ.ZZ</t>
  </si>
  <si>
    <t>233600.ZZ.ZZ</t>
  </si>
  <si>
    <t>234290.ZZ.ZZ</t>
  </si>
  <si>
    <t>234312.ZZ.ZZ</t>
  </si>
  <si>
    <t>234600.ZZ.ZZ</t>
  </si>
  <si>
    <t>235100.GD.WA</t>
  </si>
  <si>
    <t>235200.CD.AA</t>
  </si>
  <si>
    <t>235200.ED.ZZ</t>
  </si>
  <si>
    <t>235201.ZZ.AN</t>
  </si>
  <si>
    <t>235300.ZZ.ZZ</t>
  </si>
  <si>
    <t>236000.ED.ID</t>
  </si>
  <si>
    <t>236010.ED.AN</t>
  </si>
  <si>
    <t>236010.ZZ.ZZ</t>
  </si>
  <si>
    <t>236100.CD.AA</t>
  </si>
  <si>
    <t>236100.CD.CA</t>
  </si>
  <si>
    <t>236100.CD.MT</t>
  </si>
  <si>
    <t>236100.CD.OR</t>
  </si>
  <si>
    <t>236100.ED.AN</t>
  </si>
  <si>
    <t>236100.GD.CA</t>
  </si>
  <si>
    <t>236100.ZZ.ID</t>
  </si>
  <si>
    <t>236100.ZZ.WA</t>
  </si>
  <si>
    <t>236220.ZZ.ZZ</t>
  </si>
  <si>
    <t>236240.ZZ.ZZ</t>
  </si>
  <si>
    <t>236250.ZZ.ZZ</t>
  </si>
  <si>
    <t>236300.ZZ.ZZ</t>
  </si>
  <si>
    <t>236500.CD.WA</t>
  </si>
  <si>
    <t>236680.GD.OR</t>
  </si>
  <si>
    <t>237100.ZZ.AA</t>
  </si>
  <si>
    <t>237298.ED.ID</t>
  </si>
  <si>
    <t>241000.CD.AA</t>
  </si>
  <si>
    <t>241200.ED.ID</t>
  </si>
  <si>
    <t>241200.GD.CA</t>
  </si>
  <si>
    <t>241200.GD.ID</t>
  </si>
  <si>
    <t>242000.ZZ.ZZ</t>
  </si>
  <si>
    <t>242050.ZZ.AA</t>
  </si>
  <si>
    <t>242055.ZZ.ZZ</t>
  </si>
  <si>
    <t>242100.ZZ.ZZ</t>
  </si>
  <si>
    <t>242350.ED.AN</t>
  </si>
  <si>
    <t>242400.GD.CA</t>
  </si>
  <si>
    <t>242600.ED.AN</t>
  </si>
  <si>
    <t>242600.GD.AN</t>
  </si>
  <si>
    <t>242600.ZZ.ZZ</t>
  </si>
  <si>
    <t>242710.ED.ID</t>
  </si>
  <si>
    <t>242710.ED.WA</t>
  </si>
  <si>
    <t>242710.GD.ID</t>
  </si>
  <si>
    <t>242710.GD.WA</t>
  </si>
  <si>
    <t>242750.ZZ.ZZ</t>
  </si>
  <si>
    <t>242760.ED.WA</t>
  </si>
  <si>
    <t>242760.GD.OR</t>
  </si>
  <si>
    <t>242760.GD.WA</t>
  </si>
  <si>
    <t>242770.ZZ.ZZ</t>
  </si>
  <si>
    <t>242775.ZZ.ZZ</t>
  </si>
  <si>
    <t>242780.ZZ.ZZ</t>
  </si>
  <si>
    <t>242790.ZZ.ZZ</t>
  </si>
  <si>
    <t>242970.ZZ.ZZ</t>
  </si>
  <si>
    <t>242990.ZZ.ZZ</t>
  </si>
  <si>
    <t>245750.ZZ.ZZ</t>
  </si>
  <si>
    <t>252000.CD.AN</t>
  </si>
  <si>
    <t>252000.CD.ID</t>
  </si>
  <si>
    <t>252000.CD.ZZ</t>
  </si>
  <si>
    <t>252000.GD.AA</t>
  </si>
  <si>
    <t>252000.GD.CA</t>
  </si>
  <si>
    <t>252000.GD.OR</t>
  </si>
  <si>
    <t>252000.ZZ.ZZ</t>
  </si>
  <si>
    <t>253000.ZZ.ZZ</t>
  </si>
  <si>
    <t>253028.CD.AA</t>
  </si>
  <si>
    <t>253028.ZZ.ZZ</t>
  </si>
  <si>
    <t>253080.ED.AN</t>
  </si>
  <si>
    <t>253090.ZZ.ZZ</t>
  </si>
  <si>
    <t>253100.ED.AN</t>
  </si>
  <si>
    <t>253100.ZZ.ZZ</t>
  </si>
  <si>
    <t>253110.ED.AN</t>
  </si>
  <si>
    <t>253110.ED.WA</t>
  </si>
  <si>
    <t>253110.ZZ.ZZ</t>
  </si>
  <si>
    <t>253120.ZZ.ZZ</t>
  </si>
  <si>
    <t>253130.ZZ.ZZ</t>
  </si>
  <si>
    <t>253150.ED.AN</t>
  </si>
  <si>
    <t>253151.ED.AN</t>
  </si>
  <si>
    <t>253160.ZZ.ZZ</t>
  </si>
  <si>
    <t>253170.ZZ.ZZ</t>
  </si>
  <si>
    <t>253290.ZZ.ZZ</t>
  </si>
  <si>
    <t>253291.ZZ.ZZ</t>
  </si>
  <si>
    <t>253400.ZZ.ZZ</t>
  </si>
  <si>
    <t>253650.ZZ.ZZ</t>
  </si>
  <si>
    <t>253850.ED.AN</t>
  </si>
  <si>
    <t>253850.GD.AN</t>
  </si>
  <si>
    <t>253890.ED.ID</t>
  </si>
  <si>
    <t>253950.ZZ.ZZ</t>
  </si>
  <si>
    <t>253990.CD.AA</t>
  </si>
  <si>
    <t>253990.CD.AN</t>
  </si>
  <si>
    <t>253990.GD.OR</t>
  </si>
  <si>
    <t>253990.ZZ.ZZ</t>
  </si>
  <si>
    <t>254005.GD.OR</t>
  </si>
  <si>
    <t>254028.GD.AN</t>
  </si>
  <si>
    <t>254110.ED.ID</t>
  </si>
  <si>
    <t>254180.ZZ.ZZ</t>
  </si>
  <si>
    <t>254220.ED.AN</t>
  </si>
  <si>
    <t>254300.ED.ID</t>
  </si>
  <si>
    <t>254325.ED.AN</t>
  </si>
  <si>
    <t>254325.ED.WA</t>
  </si>
  <si>
    <t>254328.GD.WA</t>
  </si>
  <si>
    <t>254335.ED.ID</t>
  </si>
  <si>
    <t>254335.GD.ID</t>
  </si>
  <si>
    <t>254345.ED.AN</t>
  </si>
  <si>
    <t>254346.ED.ID</t>
  </si>
  <si>
    <t>254346.ED.WA</t>
  </si>
  <si>
    <t>254360.ED.WA</t>
  </si>
  <si>
    <t>254680.GD.OR</t>
  </si>
  <si>
    <t>254700.ED.AN</t>
  </si>
  <si>
    <t>254740.CD.AA</t>
  </si>
  <si>
    <t>254740.ZZ.ZZ</t>
  </si>
  <si>
    <t>254750.CD.AA</t>
  </si>
  <si>
    <t>254780.GD.CA</t>
  </si>
  <si>
    <t>282190.CD.AA</t>
  </si>
  <si>
    <t>282400.CD.AA</t>
  </si>
  <si>
    <t>282400.CD.AN</t>
  </si>
  <si>
    <t>282400.ED.AN</t>
  </si>
  <si>
    <t>282400.ED.ID</t>
  </si>
  <si>
    <t>282400.GD.AA</t>
  </si>
  <si>
    <t>282400.GD.AN</t>
  </si>
  <si>
    <t>282400.GD.AS</t>
  </si>
  <si>
    <t>282400.GD.ID</t>
  </si>
  <si>
    <t>282400.GD.OR</t>
  </si>
  <si>
    <t>282680.GD.CA</t>
  </si>
  <si>
    <t>282680.ZZ.ZZ</t>
  </si>
  <si>
    <t>282780.GD.CA</t>
  </si>
  <si>
    <t>282800.ED.AN</t>
  </si>
  <si>
    <t>282800.GD.AN</t>
  </si>
  <si>
    <t>282800.GD.OR</t>
  </si>
  <si>
    <t>282800.ZZ.ZZ</t>
  </si>
  <si>
    <t>282900.ED.AA</t>
  </si>
  <si>
    <t>282900.GD.AA</t>
  </si>
  <si>
    <t>282900.GD.AS</t>
  </si>
  <si>
    <t>282900.GD.CA</t>
  </si>
  <si>
    <t>283000.CD.AA</t>
  </si>
  <si>
    <t>283000.ED.WA</t>
  </si>
  <si>
    <t>283050.ED.ID</t>
  </si>
  <si>
    <t>283170.ZZ.ZZ</t>
  </si>
  <si>
    <t>283180.ZZ.ZZ</t>
  </si>
  <si>
    <t>283324.ED.AN</t>
  </si>
  <si>
    <t>283324.ED.WA</t>
  </si>
  <si>
    <t>283325.ED.AN</t>
  </si>
  <si>
    <t>283325.ED.ID</t>
  </si>
  <si>
    <t>283325.ED.WA</t>
  </si>
  <si>
    <t>283330.GD.CA</t>
  </si>
  <si>
    <t>283350.ED.ID</t>
  </si>
  <si>
    <t>283350.ED.WA</t>
  </si>
  <si>
    <t>283350.ZZ.ZZ</t>
  </si>
  <si>
    <t>283351.ED.ID</t>
  </si>
  <si>
    <t>283351.ED.WA</t>
  </si>
  <si>
    <t>283360.ED.WA</t>
  </si>
  <si>
    <t>283362.ED.WA</t>
  </si>
  <si>
    <t>283366.ED.WA</t>
  </si>
  <si>
    <t>283370.ED.ID</t>
  </si>
  <si>
    <t>283390.GD.AN</t>
  </si>
  <si>
    <t>283390.GD.ID</t>
  </si>
  <si>
    <t>283390.GD.WA</t>
  </si>
  <si>
    <t>283400.ED.ID</t>
  </si>
  <si>
    <t>283400.ED.WA</t>
  </si>
  <si>
    <t>283720.ED.ID</t>
  </si>
  <si>
    <t>283720.GD.ID</t>
  </si>
  <si>
    <t>283720.GD.WA</t>
  </si>
  <si>
    <t>283750.GD.OR</t>
  </si>
  <si>
    <t>283760.ED.ID</t>
  </si>
  <si>
    <t>283810.ED.WA</t>
  </si>
  <si>
    <t>283850.ED.AN</t>
  </si>
  <si>
    <t>283850.ZZ.ZZ</t>
  </si>
  <si>
    <t>283990.GD.AA</t>
  </si>
  <si>
    <t>283990.GD.AN</t>
  </si>
  <si>
    <t>Correction - A/R from affiliate should not be CWC.  Not material to highlight change in testimony</t>
  </si>
  <si>
    <t>Group Assignment from 2014 GRC</t>
  </si>
  <si>
    <t>Indicates different assignment of account from 2014</t>
  </si>
  <si>
    <t>Explanation of Change in Assignment</t>
  </si>
  <si>
    <t>Pension allowed as CWC approved in 2014 GRC</t>
  </si>
  <si>
    <t>This account nets to zero with FERC 190600 ED.AN (line 694)</t>
  </si>
  <si>
    <t>This account nets to zero with FERC 190600 ED.WA (line 695)</t>
  </si>
  <si>
    <t>This account nets to zero with FERC 283600 ED.AN (line 708)</t>
  </si>
  <si>
    <t>This account nets to zero with FERC 283600 ED.WA (line 709)</t>
  </si>
  <si>
    <t>This account nets to zero with FERC 253020 (line 647)</t>
  </si>
  <si>
    <t>This account nets to zero with FERC 124020 (line 626)</t>
  </si>
  <si>
    <t>This is contra account for FERC 134100 (line 11) both same category</t>
  </si>
  <si>
    <t>This nets to zero with FERC 232350 (line 138) same category</t>
  </si>
  <si>
    <t>This nets to zero with FERC 142350 (line 25) same category</t>
  </si>
  <si>
    <t>With new Customer Service System, we use FERC 144200 instead of FERC 144600/144700.  These were shown as CWC.</t>
  </si>
  <si>
    <t>Classified same as FERC 165190 (line 76) which was CWC also</t>
  </si>
  <si>
    <t>This account used for cash received but not posted at month end (offsets with FERC 131100/131110/131120/131140) (lines 6-9) all CWC</t>
  </si>
  <si>
    <t>Classified all FERC 214 accounts as invested capital.</t>
  </si>
  <si>
    <t>New debt classified as invested capital (like all FERC 221 accounts)</t>
  </si>
  <si>
    <t>This account offsets FERC 221 accounts, therefore classified as inveted capital</t>
  </si>
  <si>
    <t>New debt classified as invested capital (like all FERC 231 accounts)</t>
  </si>
  <si>
    <t>Deferred tax not included in Rate Base classified as investments</t>
  </si>
  <si>
    <t>Earnings test liability is not rate base, therefore, clasified as investments</t>
  </si>
  <si>
    <t>New account set up for AFUDC.  Included in rate base.</t>
  </si>
  <si>
    <t>Approvedl to record as rate base.</t>
  </si>
  <si>
    <t>Decoupling - not rate base, therefore classify as investment.  Used same category as line 441</t>
  </si>
  <si>
    <t>New account to breakout ERM.  Classify same as FERC 186280 (line 469)</t>
  </si>
  <si>
    <t>New account to breakout REC's from the ERM.  Classify same as FERC 186280 (line 469)</t>
  </si>
  <si>
    <t>Idaho approved deferrral of Compass costs which accrues interest.  Not rate base treatment, therefore investment.</t>
  </si>
  <si>
    <t>Purchased subsidiary in 2014, classified as non-op</t>
  </si>
  <si>
    <t>Derivatives - all classified as non-operating</t>
  </si>
  <si>
    <t>CWC-Assets</t>
  </si>
  <si>
    <t>CWC-Liabilities</t>
  </si>
  <si>
    <t>Change between 2015 AMA and 2016 AMA - Amount</t>
  </si>
  <si>
    <t>Change between 2015 AMA and 2016 AMA - Percent</t>
  </si>
  <si>
    <t>CS2 LTSA FERC 128150/128155 increased for variety of reasons.  Contract changed.  Capital work was performed in 2016.</t>
  </si>
  <si>
    <t>FERC 134100/134101 net</t>
  </si>
  <si>
    <t>With new customer service system, accounting changed for write-offs.  Explains some of fluctuations in accounts.  Timing also will impact blances.</t>
  </si>
  <si>
    <t>A/R - fluctuations due to timing.</t>
  </si>
  <si>
    <t>Timing</t>
  </si>
  <si>
    <t>With repairs deduction,bonus depreciation, ITC, we have large receivable from IRS</t>
  </si>
  <si>
    <t>Explanation of Variance</t>
  </si>
  <si>
    <t>Other Investments</t>
  </si>
  <si>
    <t xml:space="preserve">FERC 219100 - Included in Group 2 when it should be in group 26 </t>
  </si>
  <si>
    <t>FERC 105000 - Included in Group 13/15 when it should be group 39</t>
  </si>
  <si>
    <t>FERC 134100 - Included in CWC when it should be group 5</t>
  </si>
  <si>
    <t>FERC 134101 - Included in CWC when it should be group 5</t>
  </si>
  <si>
    <t>FERC 182383 - Included in Group 23 when it should be CWC</t>
  </si>
  <si>
    <t>FERC 242830 - Included in Group 23 when it should be CWC</t>
  </si>
  <si>
    <t>FERC 229000(ED.WA) - Included in Group 23 when it should be CWC</t>
  </si>
  <si>
    <t>FERC 229000(GD.WA) - Included in Group 23 when it should be CWC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</si>
</sst>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7" fontId="0" fillId="0" borderId="11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2" fillId="0" borderId="0" xfId="0" applyFont="1" applyAlignment="1">
      <alignment horizontal="center" wrapText="1"/>
    </xf>
    <xf numFmtId="165" fontId="2" fillId="0" borderId="0" xfId="42" applyNumberFormat="1" applyFont="1" applyAlignment="1">
      <alignment horizontal="center" wrapText="1"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0" fillId="0" borderId="19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20" xfId="42" applyNumberFormat="1" applyFont="1" applyBorder="1" applyAlignment="1">
      <alignment/>
    </xf>
    <xf numFmtId="165" fontId="0" fillId="0" borderId="20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/>
    </xf>
    <xf numFmtId="165" fontId="6" fillId="0" borderId="19" xfId="42" applyNumberFormat="1" applyFont="1" applyBorder="1" applyAlignment="1">
      <alignment/>
    </xf>
    <xf numFmtId="165" fontId="6" fillId="0" borderId="21" xfId="42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7" fillId="0" borderId="22" xfId="55" applyNumberFormat="1" applyFont="1" applyFill="1" applyBorder="1" applyAlignment="1">
      <alignment horizontal="center"/>
      <protection/>
    </xf>
    <xf numFmtId="1" fontId="7" fillId="34" borderId="22" xfId="55" applyNumberFormat="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165" fontId="0" fillId="35" borderId="0" xfId="0" applyNumberFormat="1" applyFill="1" applyAlignment="1">
      <alignment/>
    </xf>
    <xf numFmtId="9" fontId="0" fillId="0" borderId="0" xfId="58" applyFont="1" applyAlignment="1">
      <alignment/>
    </xf>
    <xf numFmtId="9" fontId="0" fillId="0" borderId="0" xfId="58" applyFont="1" applyBorder="1" applyAlignment="1">
      <alignment/>
    </xf>
    <xf numFmtId="9" fontId="6" fillId="0" borderId="0" xfId="58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17" borderId="0" xfId="0" applyFill="1" applyAlignment="1">
      <alignment/>
    </xf>
    <xf numFmtId="165" fontId="0" fillId="0" borderId="21" xfId="0" applyNumberFormat="1" applyBorder="1" applyAlignment="1">
      <alignment/>
    </xf>
    <xf numFmtId="0" fontId="0" fillId="33" borderId="0" xfId="0" applyFill="1" applyAlignment="1">
      <alignment horizontal="center"/>
    </xf>
    <xf numFmtId="165" fontId="0" fillId="33" borderId="0" xfId="42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Z730" sheet="2016"/>
  </cacheSource>
  <cacheFields count="25">
    <cacheField name="Ferc Acct">
      <sharedItems containsMixedTypes="1" containsNumber="1" containsInteger="1"/>
    </cacheField>
    <cacheField name="Ferc Acct Desc">
      <sharedItems containsMixedTypes="0"/>
    </cacheField>
    <cacheField name="Ser">
      <sharedItems containsMixedTypes="0"/>
    </cacheField>
    <cacheField name="Jur">
      <sharedItems containsMixedTypes="0"/>
    </cacheField>
    <cacheField name="201512">
      <sharedItems containsSemiMixedTypes="0" containsString="0" containsMixedTypes="0" containsNumber="1"/>
    </cacheField>
    <cacheField name="201601">
      <sharedItems containsSemiMixedTypes="0" containsString="0" containsMixedTypes="0" containsNumber="1"/>
    </cacheField>
    <cacheField name="201602">
      <sharedItems containsSemiMixedTypes="0" containsString="0" containsMixedTypes="0" containsNumber="1"/>
    </cacheField>
    <cacheField name="201603">
      <sharedItems containsSemiMixedTypes="0" containsString="0" containsMixedTypes="0" containsNumber="1"/>
    </cacheField>
    <cacheField name="201604">
      <sharedItems containsSemiMixedTypes="0" containsString="0" containsMixedTypes="0" containsNumber="1"/>
    </cacheField>
    <cacheField name="201605">
      <sharedItems containsSemiMixedTypes="0" containsString="0" containsMixedTypes="0" containsNumber="1"/>
    </cacheField>
    <cacheField name="201606">
      <sharedItems containsSemiMixedTypes="0" containsString="0" containsMixedTypes="0" containsNumber="1"/>
    </cacheField>
    <cacheField name="201607">
      <sharedItems containsSemiMixedTypes="0" containsString="0" containsMixedTypes="0" containsNumber="1"/>
    </cacheField>
    <cacheField name="201608">
      <sharedItems containsSemiMixedTypes="0" containsString="0" containsMixedTypes="0" containsNumber="1"/>
    </cacheField>
    <cacheField name="201609">
      <sharedItems containsSemiMixedTypes="0" containsString="0" containsMixedTypes="0" containsNumber="1"/>
    </cacheField>
    <cacheField name="201610">
      <sharedItems containsSemiMixedTypes="0" containsString="0" containsMixedTypes="0" containsNumber="1"/>
    </cacheField>
    <cacheField name="201611">
      <sharedItems containsSemiMixedTypes="0" containsString="0" containsMixedTypes="0" containsNumber="1"/>
    </cacheField>
    <cacheField name="201612">
      <sharedItems containsSemiMixedTypes="0" containsString="0" containsMixedTypes="0" containsNumber="1"/>
    </cacheField>
    <cacheField name="2016 AMA">
      <sharedItems containsSemiMixedTypes="0" containsString="0" containsMixedTypes="0" containsNumber="1"/>
    </cacheField>
    <cacheField name="2015 AMA">
      <sharedItems containsSemiMixedTypes="0" containsString="0" containsMixedTypes="0" containsNumber="1"/>
    </cacheField>
    <cacheField name="FERC.SER.JUR">
      <sharedItems containsMixedTypes="0"/>
    </cacheField>
    <cacheField name="Combination">
      <sharedItems containsMixedTypes="0"/>
    </cacheField>
    <cacheField name="Group">
      <sharedItems containsSemiMixedTypes="0" containsString="0" containsMixedTypes="0" containsNumber="1" containsInteger="1" count="33">
        <n v="19"/>
        <n v="13"/>
        <n v="15"/>
        <n v="0"/>
        <n v="33"/>
        <n v="20"/>
        <n v="14"/>
        <n v="16"/>
        <n v="23"/>
        <n v="39"/>
        <n v="41"/>
        <n v="40"/>
        <n v="44"/>
        <n v="27"/>
        <n v="42"/>
        <n v="46"/>
        <n v="43"/>
        <n v="45"/>
        <n v="5"/>
        <n v="26"/>
        <n v="48"/>
        <n v="34"/>
        <n v="50"/>
        <n v="25"/>
        <n v="22"/>
        <n v="47"/>
        <n v="24"/>
        <n v="2"/>
        <n v="4"/>
        <n v="3"/>
        <n v="7"/>
        <n v="21"/>
        <n v="6"/>
      </sharedItems>
    </cacheField>
    <cacheField name="Allocation Factor">
      <sharedItems containsSemiMixedTypes="0" containsString="0" containsMixedTypes="0" containsNumber="1" containsInteger="1" count="5">
        <n v="0"/>
        <n v="1"/>
        <n v="4"/>
        <n v="2"/>
        <n v="20"/>
      </sharedItems>
    </cacheField>
    <cacheField name="Allocation Ser">
      <sharedItems containsMixedTypes="1" containsNumber="1" containsInteger="1" count="4">
        <n v="0"/>
        <s v="ED"/>
        <s v="CD"/>
        <s v="GD"/>
      </sharedItems>
    </cacheField>
    <cacheField name="Allocation Jur">
      <sharedItems containsBlank="1" containsMixedTypes="0" count="7">
        <m/>
        <s v="AN"/>
        <s v="AA"/>
        <s v="OR"/>
        <s v="ID"/>
        <s v="WA"/>
        <s v="M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8" firstHeaderRow="1" firstDataRow="2" firstDataCol="1"/>
  <pivotFields count="25"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compact="0" outline="0" subtotalTop="0" showAll="0" numFmtId="165"/>
    <pivotField dataField="1" compact="0" outline="0" subtotalTop="0" showAll="0" numFmtId="165"/>
    <pivotField dataField="1" compact="0" outline="0" subtotalTop="0" showAll="0" numFmtId="165"/>
    <pivotField compact="0" outline="0" subtotalTop="0" showAll="0" numFmtId="165"/>
    <pivotField compact="0" outline="0" subtotalTop="0" showAll="0"/>
    <pivotField compact="0" outline="0" subtotalTop="0" showAll="0"/>
    <pivotField axis="axisRow" compact="0" outline="0" subtotalTop="0" showAll="0">
      <items count="34">
        <item x="3"/>
        <item x="27"/>
        <item x="29"/>
        <item x="28"/>
        <item x="18"/>
        <item x="32"/>
        <item x="30"/>
        <item x="1"/>
        <item x="6"/>
        <item x="2"/>
        <item x="7"/>
        <item x="0"/>
        <item x="5"/>
        <item x="31"/>
        <item x="24"/>
        <item x="8"/>
        <item x="26"/>
        <item x="23"/>
        <item x="19"/>
        <item x="13"/>
        <item x="4"/>
        <item x="21"/>
        <item x="9"/>
        <item x="11"/>
        <item x="10"/>
        <item x="14"/>
        <item x="16"/>
        <item x="12"/>
        <item x="17"/>
        <item x="15"/>
        <item x="25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2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201612" fld="16" baseField="21" baseItem="0" numFmtId="37"/>
    <dataField name="Sum of 2016 AMA" fld="17" baseField="3" baseItem="8" numFmtId="37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2" width="14.140625" style="0" customWidth="1"/>
    <col min="3" max="3" width="15.8515625" style="0" customWidth="1"/>
    <col min="4" max="6" width="15.8515625" style="0" bestFit="1" customWidth="1"/>
  </cols>
  <sheetData>
    <row r="3" spans="1:3" ht="12.75">
      <c r="A3" s="9"/>
      <c r="B3" s="11" t="s">
        <v>1866</v>
      </c>
      <c r="C3" s="10"/>
    </row>
    <row r="4" spans="1:3" ht="12.75">
      <c r="A4" s="11" t="s">
        <v>1858</v>
      </c>
      <c r="B4" s="9" t="s">
        <v>1867</v>
      </c>
      <c r="C4" s="14" t="s">
        <v>1865</v>
      </c>
    </row>
    <row r="5" spans="1:3" ht="12.75">
      <c r="A5" s="9">
        <v>0</v>
      </c>
      <c r="B5" s="15">
        <v>133929133.4600002</v>
      </c>
      <c r="C5" s="18">
        <v>142884009.15916649</v>
      </c>
    </row>
    <row r="6" spans="1:3" ht="12.75">
      <c r="A6" s="13">
        <v>2</v>
      </c>
      <c r="B6" s="16">
        <v>-1648727266.6500008</v>
      </c>
      <c r="C6" s="19">
        <v>-1610014095.7820835</v>
      </c>
    </row>
    <row r="7" spans="1:3" ht="12.75">
      <c r="A7" s="13">
        <v>3</v>
      </c>
      <c r="B7" s="16">
        <v>-51547000</v>
      </c>
      <c r="C7" s="19">
        <v>-51547000</v>
      </c>
    </row>
    <row r="8" spans="1:3" ht="12.75">
      <c r="A8" s="13">
        <v>4</v>
      </c>
      <c r="B8" s="16">
        <v>-1537208260.84</v>
      </c>
      <c r="C8" s="19">
        <v>-1369417348.7866669</v>
      </c>
    </row>
    <row r="9" spans="1:3" ht="12.75">
      <c r="A9" s="13">
        <v>5</v>
      </c>
      <c r="B9" s="16">
        <v>23553533.81</v>
      </c>
      <c r="C9" s="19">
        <v>23914556.756249998</v>
      </c>
    </row>
    <row r="10" spans="1:3" ht="12.75">
      <c r="A10" s="13">
        <v>6</v>
      </c>
      <c r="B10" s="16">
        <v>0</v>
      </c>
      <c r="C10" s="19">
        <v>-56250000</v>
      </c>
    </row>
    <row r="11" spans="1:3" ht="12.75">
      <c r="A11" s="13">
        <v>7</v>
      </c>
      <c r="B11" s="16">
        <v>-120000000</v>
      </c>
      <c r="C11" s="19">
        <v>-169290698.495</v>
      </c>
    </row>
    <row r="12" spans="1:3" ht="12.75">
      <c r="A12" s="13">
        <v>13</v>
      </c>
      <c r="B12" s="16">
        <v>3836460694.3199997</v>
      </c>
      <c r="C12" s="19">
        <v>3705637500.962083</v>
      </c>
    </row>
    <row r="13" spans="1:3" ht="12.75">
      <c r="A13" s="13">
        <v>14</v>
      </c>
      <c r="B13" s="16">
        <v>-1313645013.9699998</v>
      </c>
      <c r="C13" s="19">
        <v>-1297585521.8366666</v>
      </c>
    </row>
    <row r="14" spans="1:3" ht="12.75">
      <c r="A14" s="13">
        <v>15</v>
      </c>
      <c r="B14" s="16">
        <v>1041590730.89</v>
      </c>
      <c r="C14" s="19">
        <v>999091284.8675001</v>
      </c>
    </row>
    <row r="15" spans="1:3" ht="12.75">
      <c r="A15" s="13">
        <v>16</v>
      </c>
      <c r="B15" s="16">
        <v>-337046928.26000005</v>
      </c>
      <c r="C15" s="19">
        <v>-328097246.7225</v>
      </c>
    </row>
    <row r="16" spans="1:3" ht="12.75">
      <c r="A16" s="13">
        <v>19</v>
      </c>
      <c r="B16" s="16">
        <v>464843106.65</v>
      </c>
      <c r="C16" s="19">
        <v>441167313.74875003</v>
      </c>
    </row>
    <row r="17" spans="1:3" ht="12.75">
      <c r="A17" s="13">
        <v>20</v>
      </c>
      <c r="B17" s="16">
        <v>-117507727.31</v>
      </c>
      <c r="C17" s="19">
        <v>-108886634.02541667</v>
      </c>
    </row>
    <row r="18" spans="1:3" ht="12.75">
      <c r="A18" s="13">
        <v>21</v>
      </c>
      <c r="B18" s="16">
        <v>-5518342.300000001</v>
      </c>
      <c r="C18" s="19">
        <v>-6296459.5375000015</v>
      </c>
    </row>
    <row r="19" spans="1:3" ht="12.75">
      <c r="A19" s="13">
        <v>22</v>
      </c>
      <c r="B19" s="16">
        <v>-732711749.1599997</v>
      </c>
      <c r="C19" s="19">
        <v>-682363146.1295831</v>
      </c>
    </row>
    <row r="20" spans="1:3" ht="12.75">
      <c r="A20" s="13">
        <v>23</v>
      </c>
      <c r="B20" s="16">
        <v>80264502.46999998</v>
      </c>
      <c r="C20" s="19">
        <v>27791111.340833336</v>
      </c>
    </row>
    <row r="21" spans="1:3" ht="12.75">
      <c r="A21" s="13">
        <v>24</v>
      </c>
      <c r="B21" s="16">
        <v>-19639010.469999995</v>
      </c>
      <c r="C21" s="19">
        <v>-16978670.42333333</v>
      </c>
    </row>
    <row r="22" spans="1:3" ht="12.75">
      <c r="A22" s="13">
        <v>25</v>
      </c>
      <c r="B22" s="16">
        <v>10725699.449999997</v>
      </c>
      <c r="C22" s="19">
        <v>4447423.06375</v>
      </c>
    </row>
    <row r="23" spans="1:3" ht="12.75">
      <c r="A23" s="13">
        <v>26</v>
      </c>
      <c r="B23" s="16">
        <v>-7567509</v>
      </c>
      <c r="C23" s="19">
        <v>-7458391.583333343</v>
      </c>
    </row>
    <row r="24" spans="1:3" ht="12.75">
      <c r="A24" s="13">
        <v>27</v>
      </c>
      <c r="B24" s="16">
        <v>6533022.879999995</v>
      </c>
      <c r="C24" s="19">
        <v>7758038.25999999</v>
      </c>
    </row>
    <row r="25" spans="1:3" ht="12.75">
      <c r="A25" s="13">
        <v>33</v>
      </c>
      <c r="B25" s="16">
        <v>144751274.03</v>
      </c>
      <c r="C25" s="19">
        <v>149863369.9958334</v>
      </c>
    </row>
    <row r="26" spans="1:3" ht="12.75">
      <c r="A26" s="13">
        <v>34</v>
      </c>
      <c r="B26" s="16">
        <v>0</v>
      </c>
      <c r="C26" s="19">
        <v>546236.31875</v>
      </c>
    </row>
    <row r="27" spans="1:3" ht="12.75">
      <c r="A27" s="13">
        <v>39</v>
      </c>
      <c r="B27" s="16">
        <v>2872276.9</v>
      </c>
      <c r="C27" s="19">
        <v>2693812.368333333</v>
      </c>
    </row>
    <row r="28" spans="1:3" ht="12.75">
      <c r="A28" s="13">
        <v>40</v>
      </c>
      <c r="B28" s="16">
        <v>161804155.59999996</v>
      </c>
      <c r="C28" s="19">
        <v>160967990.42874998</v>
      </c>
    </row>
    <row r="29" spans="1:3" ht="12.75">
      <c r="A29" s="13">
        <v>41</v>
      </c>
      <c r="B29" s="16">
        <v>11959162.46</v>
      </c>
      <c r="C29" s="19">
        <v>11673933.600833332</v>
      </c>
    </row>
    <row r="30" spans="1:3" ht="12.75">
      <c r="A30" s="13">
        <v>42</v>
      </c>
      <c r="B30" s="16">
        <v>-3980.5</v>
      </c>
      <c r="C30" s="19">
        <v>-853.7491666674614</v>
      </c>
    </row>
    <row r="31" spans="1:3" ht="12.75">
      <c r="A31" s="13">
        <v>43</v>
      </c>
      <c r="B31" s="16">
        <v>0</v>
      </c>
      <c r="C31" s="19">
        <v>-3441.916666666668</v>
      </c>
    </row>
    <row r="32" spans="1:3" ht="12.75">
      <c r="A32" s="13">
        <v>44</v>
      </c>
      <c r="B32" s="16">
        <v>-27246389.43</v>
      </c>
      <c r="C32" s="19">
        <v>-26636588.466250006</v>
      </c>
    </row>
    <row r="33" spans="1:3" ht="12.75">
      <c r="A33" s="13">
        <v>45</v>
      </c>
      <c r="B33" s="16">
        <v>-5210272.53</v>
      </c>
      <c r="C33" s="19">
        <v>-10419263.141666666</v>
      </c>
    </row>
    <row r="34" spans="1:3" ht="12.75">
      <c r="A34" s="13">
        <v>46</v>
      </c>
      <c r="B34" s="16">
        <v>93003640.82</v>
      </c>
      <c r="C34" s="19">
        <v>73176168.30458334</v>
      </c>
    </row>
    <row r="35" spans="1:3" ht="12.75">
      <c r="A35" s="13">
        <v>47</v>
      </c>
      <c r="B35" s="16">
        <v>-12120226.600000005</v>
      </c>
      <c r="C35" s="19">
        <v>8677974.96708333</v>
      </c>
    </row>
    <row r="36" spans="1:3" ht="12.75">
      <c r="A36" s="13">
        <v>48</v>
      </c>
      <c r="B36" s="16">
        <v>-63926766</v>
      </c>
      <c r="C36" s="19">
        <v>-5998812.79166668</v>
      </c>
    </row>
    <row r="37" spans="1:3" ht="12.75">
      <c r="A37" s="13">
        <v>50</v>
      </c>
      <c r="B37" s="16">
        <v>-12664490.82</v>
      </c>
      <c r="C37" s="19">
        <v>-13046550.554999998</v>
      </c>
    </row>
    <row r="38" spans="1:3" ht="12.75">
      <c r="A38" s="12" t="s">
        <v>1864</v>
      </c>
      <c r="B38" s="17">
        <v>-0.10000073164701462</v>
      </c>
      <c r="C38" s="20">
        <v>0.1999992597848177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76"/>
  <sheetViews>
    <sheetView tabSelected="1" zoomScalePageLayoutView="0" workbookViewId="0" topLeftCell="A1">
      <pane xSplit="5" ySplit="1" topLeftCell="S74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Y1" sqref="AY1"/>
    </sheetView>
  </sheetViews>
  <sheetFormatPr defaultColWidth="9.140625" defaultRowHeight="12.75" outlineLevelCol="1"/>
  <cols>
    <col min="1" max="1" width="4.7109375" style="33" bestFit="1" customWidth="1"/>
    <col min="2" max="2" width="10.28125" style="0" bestFit="1" customWidth="1"/>
    <col min="3" max="3" width="47.140625" style="0" customWidth="1"/>
    <col min="4" max="4" width="4.00390625" style="0" bestFit="1" customWidth="1"/>
    <col min="5" max="5" width="4.140625" style="0" bestFit="1" customWidth="1"/>
    <col min="6" max="8" width="14.140625" style="0" hidden="1" customWidth="1" outlineLevel="1"/>
    <col min="9" max="14" width="14.7109375" style="0" hidden="1" customWidth="1" outlineLevel="1"/>
    <col min="15" max="18" width="17.421875" style="0" hidden="1" customWidth="1" outlineLevel="1"/>
    <col min="19" max="19" width="17.421875" style="0" bestFit="1" customWidth="1" collapsed="1"/>
    <col min="20" max="20" width="16.7109375" style="0" hidden="1" customWidth="1" outlineLevel="1"/>
    <col min="21" max="21" width="14.57421875" style="0" hidden="1" customWidth="1" outlineLevel="1"/>
    <col min="22" max="22" width="12.28125" style="0" hidden="1" customWidth="1" outlineLevel="1"/>
    <col min="23" max="23" width="11.421875" style="0" customWidth="1" collapsed="1"/>
    <col min="24" max="24" width="9.57421875" style="0" hidden="1" customWidth="1" outlineLevel="1"/>
    <col min="25" max="25" width="9.28125" style="0" hidden="1" customWidth="1" outlineLevel="1"/>
    <col min="26" max="26" width="9.57421875" style="0" hidden="1" customWidth="1" outlineLevel="1"/>
    <col min="27" max="27" width="12.421875" style="0" hidden="1" customWidth="1" outlineLevel="1"/>
    <col min="28" max="28" width="16.57421875" style="27" bestFit="1" customWidth="1" collapsed="1"/>
    <col min="29" max="29" width="13.57421875" style="27" bestFit="1" customWidth="1"/>
    <col min="30" max="30" width="14.7109375" style="0" bestFit="1" customWidth="1"/>
    <col min="31" max="31" width="14.140625" style="0" bestFit="1" customWidth="1"/>
    <col min="32" max="32" width="0.9921875" style="0" customWidth="1"/>
    <col min="33" max="33" width="14.140625" style="27" bestFit="1" customWidth="1"/>
    <col min="34" max="34" width="13.28125" style="0" hidden="1" customWidth="1" outlineLevel="1"/>
    <col min="35" max="35" width="12.421875" style="0" hidden="1" customWidth="1" outlineLevel="1"/>
    <col min="36" max="36" width="13.28125" style="0" hidden="1" customWidth="1" outlineLevel="1"/>
    <col min="37" max="37" width="13.28125" style="0" customWidth="1" collapsed="1"/>
    <col min="38" max="38" width="0.71875" style="0" customWidth="1"/>
    <col min="39" max="39" width="6.28125" style="0" hidden="1" customWidth="1" outlineLevel="1"/>
    <col min="40" max="40" width="1.1484375" style="0" hidden="1" customWidth="1" outlineLevel="1"/>
    <col min="41" max="41" width="11.28125" style="34" hidden="1" customWidth="1" outlineLevel="1"/>
    <col min="42" max="42" width="12.00390625" style="33" hidden="1" customWidth="1" outlineLevel="1"/>
    <col min="43" max="43" width="43.8515625" style="0" hidden="1" customWidth="1" outlineLevel="1"/>
    <col min="44" max="44" width="0" style="34" hidden="1" customWidth="1" outlineLevel="1"/>
    <col min="45" max="45" width="10.7109375" style="0" hidden="1" customWidth="1" outlineLevel="1"/>
    <col min="46" max="46" width="43.8515625" style="0" hidden="1" customWidth="1" outlineLevel="1"/>
    <col min="47" max="47" width="15.140625" style="1" hidden="1" customWidth="1" outlineLevel="1"/>
    <col min="48" max="48" width="13.28125" style="52" hidden="1" customWidth="1" outlineLevel="1"/>
    <col min="49" max="49" width="122.28125" style="0" hidden="1" customWidth="1" outlineLevel="1"/>
    <col min="50" max="50" width="8.8515625" style="0" customWidth="1" collapsed="1"/>
  </cols>
  <sheetData>
    <row r="1" spans="1:49" s="21" customFormat="1" ht="395.25">
      <c r="A1" s="21" t="s">
        <v>1899</v>
      </c>
      <c r="B1" s="21" t="s">
        <v>13</v>
      </c>
      <c r="C1" s="21" t="s">
        <v>14</v>
      </c>
      <c r="D1" s="21" t="s">
        <v>1060</v>
      </c>
      <c r="E1" s="21" t="s">
        <v>1059</v>
      </c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21" t="s">
        <v>6</v>
      </c>
      <c r="M1" s="21" t="s">
        <v>7</v>
      </c>
      <c r="N1" s="21" t="s">
        <v>8</v>
      </c>
      <c r="O1" s="21" t="s">
        <v>9</v>
      </c>
      <c r="P1" s="21" t="s">
        <v>10</v>
      </c>
      <c r="Q1" s="21" t="s">
        <v>11</v>
      </c>
      <c r="R1" s="21" t="s">
        <v>12</v>
      </c>
      <c r="S1" s="22" t="s">
        <v>1057</v>
      </c>
      <c r="T1" s="21" t="s">
        <v>1058</v>
      </c>
      <c r="U1" s="21" t="s">
        <v>1859</v>
      </c>
      <c r="V1" s="21" t="s">
        <v>1860</v>
      </c>
      <c r="W1" s="21" t="s">
        <v>1858</v>
      </c>
      <c r="X1" s="21" t="s">
        <v>1861</v>
      </c>
      <c r="Y1" s="21" t="s">
        <v>1862</v>
      </c>
      <c r="Z1" s="21" t="s">
        <v>1863</v>
      </c>
      <c r="AA1" s="21" t="s">
        <v>1868</v>
      </c>
      <c r="AB1" s="26" t="s">
        <v>2515</v>
      </c>
      <c r="AC1" s="26" t="s">
        <v>2516</v>
      </c>
      <c r="AD1" s="21" t="s">
        <v>1869</v>
      </c>
      <c r="AE1" s="21" t="s">
        <v>1870</v>
      </c>
      <c r="AG1" s="26" t="s">
        <v>1906</v>
      </c>
      <c r="AH1" s="21" t="s">
        <v>1872</v>
      </c>
      <c r="AI1" s="21" t="s">
        <v>1871</v>
      </c>
      <c r="AJ1" s="21" t="s">
        <v>1873</v>
      </c>
      <c r="AK1" s="21" t="s">
        <v>2526</v>
      </c>
      <c r="AM1" s="21" t="s">
        <v>1903</v>
      </c>
      <c r="AO1" s="21" t="s">
        <v>1902</v>
      </c>
      <c r="AP1" s="21" t="s">
        <v>1907</v>
      </c>
      <c r="AQ1" s="21" t="s">
        <v>2487</v>
      </c>
      <c r="AR1" s="21" t="s">
        <v>2485</v>
      </c>
      <c r="AS1" s="21" t="s">
        <v>2486</v>
      </c>
      <c r="AT1" s="21" t="s">
        <v>2487</v>
      </c>
      <c r="AU1" s="22" t="s">
        <v>2517</v>
      </c>
      <c r="AV1" s="22" t="s">
        <v>2518</v>
      </c>
      <c r="AW1" s="55" t="s">
        <v>2525</v>
      </c>
    </row>
    <row r="2" spans="1:48" ht="12.75">
      <c r="A2" s="33">
        <v>1</v>
      </c>
      <c r="B2" t="s">
        <v>35</v>
      </c>
      <c r="C2" t="s">
        <v>36</v>
      </c>
      <c r="D2" t="s">
        <v>17</v>
      </c>
      <c r="E2" t="s">
        <v>18</v>
      </c>
      <c r="F2" s="1">
        <v>5300000</v>
      </c>
      <c r="G2" s="1">
        <v>5300000</v>
      </c>
      <c r="H2" s="1">
        <v>5300000</v>
      </c>
      <c r="I2" s="1">
        <v>5300000</v>
      </c>
      <c r="J2" s="1">
        <v>5300000</v>
      </c>
      <c r="K2" s="1">
        <v>5300000</v>
      </c>
      <c r="L2" s="1">
        <v>5300000</v>
      </c>
      <c r="M2" s="1">
        <v>5300000</v>
      </c>
      <c r="N2" s="1">
        <v>5300000</v>
      </c>
      <c r="O2" s="1">
        <v>5300000</v>
      </c>
      <c r="P2" s="1">
        <v>5300000</v>
      </c>
      <c r="Q2" s="1">
        <v>5300000</v>
      </c>
      <c r="R2" s="1">
        <v>5300000</v>
      </c>
      <c r="S2" s="1">
        <f aca="true" t="shared" si="0" ref="S2:S65">(((F2+R2)/2)+G2+H2+I2+J2+K2+L2+M2+N2+O2+P2+Q2)/12</f>
        <v>5300000</v>
      </c>
      <c r="T2" s="5">
        <v>5300000</v>
      </c>
      <c r="U2" t="s">
        <v>1086</v>
      </c>
      <c r="V2" t="s">
        <v>1075</v>
      </c>
      <c r="W2">
        <v>0</v>
      </c>
      <c r="X2">
        <v>0</v>
      </c>
      <c r="Y2">
        <v>0</v>
      </c>
      <c r="AE2" s="23">
        <f>S2</f>
        <v>5300000</v>
      </c>
      <c r="AJ2" s="23">
        <f>AE2</f>
        <v>5300000</v>
      </c>
      <c r="AK2" s="23">
        <f>SUM(AH2:AJ2)</f>
        <v>5300000</v>
      </c>
      <c r="AM2" s="23">
        <f>AE2-AG2-AH2-AI2-AJ2</f>
        <v>0</v>
      </c>
      <c r="AO2" s="34">
        <v>19</v>
      </c>
      <c r="AP2" s="33" t="s">
        <v>1904</v>
      </c>
      <c r="AQ2" t="s">
        <v>1905</v>
      </c>
      <c r="AR2" s="34">
        <v>0</v>
      </c>
      <c r="AS2">
        <f>IF(AR2=W2,"","different")</f>
      </c>
      <c r="AU2" s="1">
        <f>S2-T2</f>
        <v>0</v>
      </c>
      <c r="AV2" s="52">
        <f>AU2/T2</f>
        <v>0</v>
      </c>
    </row>
    <row r="3" spans="1:48" ht="12.75">
      <c r="A3" s="33">
        <v>2</v>
      </c>
      <c r="B3" t="s">
        <v>65</v>
      </c>
      <c r="C3" t="s">
        <v>66</v>
      </c>
      <c r="D3" t="s">
        <v>17</v>
      </c>
      <c r="E3" t="s">
        <v>18</v>
      </c>
      <c r="F3" s="1">
        <v>-1669150</v>
      </c>
      <c r="G3" s="1">
        <v>-1722700</v>
      </c>
      <c r="H3" s="1">
        <v>-1776250</v>
      </c>
      <c r="I3" s="1">
        <v>-1829800</v>
      </c>
      <c r="J3" s="1">
        <v>-1883350</v>
      </c>
      <c r="K3" s="1">
        <v>-1936900</v>
      </c>
      <c r="L3" s="1">
        <v>-1990450</v>
      </c>
      <c r="M3" s="1">
        <v>-2044000</v>
      </c>
      <c r="N3" s="1">
        <v>-2097550</v>
      </c>
      <c r="O3" s="1">
        <v>-2151100</v>
      </c>
      <c r="P3" s="1">
        <v>-2204650</v>
      </c>
      <c r="Q3" s="1">
        <v>-2258200</v>
      </c>
      <c r="R3" s="1">
        <v>-2311750</v>
      </c>
      <c r="S3" s="1">
        <f t="shared" si="0"/>
        <v>-1990450</v>
      </c>
      <c r="T3" s="5">
        <v>-1360511.2883333333</v>
      </c>
      <c r="U3" t="s">
        <v>1134</v>
      </c>
      <c r="V3" t="s">
        <v>1075</v>
      </c>
      <c r="W3">
        <v>0</v>
      </c>
      <c r="X3">
        <v>0</v>
      </c>
      <c r="Y3">
        <v>0</v>
      </c>
      <c r="AE3" s="23">
        <f>S3</f>
        <v>-1990450</v>
      </c>
      <c r="AJ3" s="23">
        <f>AE3</f>
        <v>-1990450</v>
      </c>
      <c r="AK3" s="23">
        <f aca="true" t="shared" si="1" ref="AK3:AK66">SUM(AH3:AJ3)</f>
        <v>-1990450</v>
      </c>
      <c r="AM3" s="23">
        <f aca="true" t="shared" si="2" ref="AM3:AM66">AE3-AG3-AH3-AI3-AJ3</f>
        <v>0</v>
      </c>
      <c r="AO3" s="34">
        <v>20</v>
      </c>
      <c r="AP3" s="33" t="s">
        <v>1904</v>
      </c>
      <c r="AQ3" t="s">
        <v>1905</v>
      </c>
      <c r="AR3" s="34">
        <v>0</v>
      </c>
      <c r="AS3">
        <f aca="true" t="shared" si="3" ref="AS3:AS66">IF(AR3=W3,"","different")</f>
      </c>
      <c r="AU3" s="1">
        <f aca="true" t="shared" si="4" ref="AU3:AU66">S3-T3</f>
        <v>-629938.7116666667</v>
      </c>
      <c r="AV3" s="52">
        <f aca="true" t="shared" si="5" ref="AV3:AV66">AU3/T3</f>
        <v>0.4630161594898343</v>
      </c>
    </row>
    <row r="4" spans="1:49" ht="12.75">
      <c r="A4" s="33">
        <v>3</v>
      </c>
      <c r="B4" t="s">
        <v>109</v>
      </c>
      <c r="C4" t="s">
        <v>110</v>
      </c>
      <c r="D4" t="s">
        <v>28</v>
      </c>
      <c r="E4" t="s">
        <v>28</v>
      </c>
      <c r="F4" s="1">
        <v>7882989.16</v>
      </c>
      <c r="G4" s="1">
        <v>7882989.16</v>
      </c>
      <c r="H4" s="1">
        <v>7882989.16</v>
      </c>
      <c r="I4" s="1">
        <v>8571525.16</v>
      </c>
      <c r="J4" s="1">
        <v>8571561.16</v>
      </c>
      <c r="K4" s="1">
        <v>13276819.7</v>
      </c>
      <c r="L4" s="1">
        <v>15340019.7</v>
      </c>
      <c r="M4" s="1">
        <v>4396446.25</v>
      </c>
      <c r="N4" s="1">
        <v>4396446.25</v>
      </c>
      <c r="O4" s="1">
        <v>5171886.25</v>
      </c>
      <c r="P4" s="1">
        <v>5173110.25</v>
      </c>
      <c r="Q4" s="1">
        <v>5173110.25</v>
      </c>
      <c r="R4" s="1">
        <v>5855670.25</v>
      </c>
      <c r="S4" s="1">
        <f t="shared" si="0"/>
        <v>7725519.416250001</v>
      </c>
      <c r="T4" s="5">
        <v>328457.88166666665</v>
      </c>
      <c r="U4" t="s">
        <v>1172</v>
      </c>
      <c r="V4" t="s">
        <v>1173</v>
      </c>
      <c r="W4">
        <v>0</v>
      </c>
      <c r="X4">
        <v>1</v>
      </c>
      <c r="Y4" t="s">
        <v>22</v>
      </c>
      <c r="Z4" t="s">
        <v>19</v>
      </c>
      <c r="AA4" s="23">
        <f>S4</f>
        <v>7725519.416250001</v>
      </c>
      <c r="AB4" s="25">
        <f>AA4</f>
        <v>7725519.416250001</v>
      </c>
      <c r="AC4" s="25"/>
      <c r="AK4" s="23">
        <f t="shared" si="1"/>
        <v>0</v>
      </c>
      <c r="AM4" s="23">
        <f t="shared" si="2"/>
        <v>0</v>
      </c>
      <c r="AO4" s="34">
        <v>0</v>
      </c>
      <c r="AR4" s="34">
        <v>0</v>
      </c>
      <c r="AS4">
        <f t="shared" si="3"/>
      </c>
      <c r="AU4" s="1">
        <f t="shared" si="4"/>
        <v>7397061.534583334</v>
      </c>
      <c r="AV4" s="52">
        <f t="shared" si="5"/>
        <v>22.52057858087934</v>
      </c>
      <c r="AW4" t="s">
        <v>2519</v>
      </c>
    </row>
    <row r="5" spans="1:49" ht="12.75">
      <c r="A5" s="33">
        <v>4</v>
      </c>
      <c r="B5" t="s">
        <v>111</v>
      </c>
      <c r="C5" t="s">
        <v>112</v>
      </c>
      <c r="D5" t="s">
        <v>28</v>
      </c>
      <c r="E5" t="s">
        <v>28</v>
      </c>
      <c r="F5" s="1">
        <v>4705258.54</v>
      </c>
      <c r="G5" s="1">
        <v>4705258.54</v>
      </c>
      <c r="H5" s="1">
        <v>4705258.54</v>
      </c>
      <c r="I5" s="1">
        <v>4705258.54</v>
      </c>
      <c r="J5" s="1">
        <v>4705258.54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f t="shared" si="0"/>
        <v>1764471.9525</v>
      </c>
      <c r="T5" s="5">
        <v>3285459.740833333</v>
      </c>
      <c r="U5" t="s">
        <v>1174</v>
      </c>
      <c r="V5" t="s">
        <v>1173</v>
      </c>
      <c r="W5">
        <v>0</v>
      </c>
      <c r="X5">
        <v>1</v>
      </c>
      <c r="Y5" t="s">
        <v>22</v>
      </c>
      <c r="Z5" t="s">
        <v>19</v>
      </c>
      <c r="AA5" s="23">
        <f aca="true" t="shared" si="6" ref="AA5:AA68">S5</f>
        <v>1764471.9525</v>
      </c>
      <c r="AB5" s="25">
        <f aca="true" t="shared" si="7" ref="AB5:AB68">AA5</f>
        <v>1764471.9525</v>
      </c>
      <c r="AC5" s="25"/>
      <c r="AK5" s="23">
        <f t="shared" si="1"/>
        <v>0</v>
      </c>
      <c r="AM5" s="23">
        <f t="shared" si="2"/>
        <v>0</v>
      </c>
      <c r="AO5" s="34">
        <v>0</v>
      </c>
      <c r="AR5" s="34">
        <v>0</v>
      </c>
      <c r="AS5">
        <f t="shared" si="3"/>
      </c>
      <c r="AU5" s="1">
        <f t="shared" si="4"/>
        <v>-1520987.7883333333</v>
      </c>
      <c r="AV5" s="52">
        <f t="shared" si="5"/>
        <v>-0.4629451913318974</v>
      </c>
      <c r="AW5" t="s">
        <v>2519</v>
      </c>
    </row>
    <row r="6" spans="1:48" ht="12.75">
      <c r="A6" s="33">
        <v>5</v>
      </c>
      <c r="B6" t="s">
        <v>115</v>
      </c>
      <c r="C6" t="s">
        <v>116</v>
      </c>
      <c r="D6" t="s">
        <v>28</v>
      </c>
      <c r="E6" t="s">
        <v>28</v>
      </c>
      <c r="F6" s="1">
        <v>74329.39</v>
      </c>
      <c r="G6" s="1">
        <v>74329.39</v>
      </c>
      <c r="H6" s="1">
        <v>74329.39</v>
      </c>
      <c r="I6" s="1">
        <v>74933.32</v>
      </c>
      <c r="J6" s="1">
        <v>74933.32</v>
      </c>
      <c r="K6" s="1">
        <v>74933.32</v>
      </c>
      <c r="L6" s="1">
        <v>75580.88</v>
      </c>
      <c r="M6" s="1">
        <v>75580.88</v>
      </c>
      <c r="N6" s="1">
        <v>75580.88</v>
      </c>
      <c r="O6" s="1">
        <v>76242.21</v>
      </c>
      <c r="P6" s="1">
        <v>76242.21</v>
      </c>
      <c r="Q6" s="1">
        <v>76242.21</v>
      </c>
      <c r="R6" s="1">
        <v>76909.33</v>
      </c>
      <c r="S6" s="1">
        <f t="shared" si="0"/>
        <v>75378.9475</v>
      </c>
      <c r="T6" s="5">
        <v>72942.40749999999</v>
      </c>
      <c r="U6" t="s">
        <v>1177</v>
      </c>
      <c r="V6" t="s">
        <v>1173</v>
      </c>
      <c r="W6">
        <v>0</v>
      </c>
      <c r="X6">
        <v>1</v>
      </c>
      <c r="Y6" t="s">
        <v>22</v>
      </c>
      <c r="Z6" t="s">
        <v>19</v>
      </c>
      <c r="AA6" s="23">
        <f t="shared" si="6"/>
        <v>75378.9475</v>
      </c>
      <c r="AB6" s="25">
        <f t="shared" si="7"/>
        <v>75378.9475</v>
      </c>
      <c r="AC6" s="25"/>
      <c r="AK6" s="23">
        <f t="shared" si="1"/>
        <v>0</v>
      </c>
      <c r="AM6" s="23">
        <f t="shared" si="2"/>
        <v>0</v>
      </c>
      <c r="AO6" s="34">
        <v>0</v>
      </c>
      <c r="AR6" s="34">
        <v>0</v>
      </c>
      <c r="AS6">
        <f t="shared" si="3"/>
      </c>
      <c r="AU6" s="1">
        <f t="shared" si="4"/>
        <v>2436.540000000008</v>
      </c>
      <c r="AV6" s="52">
        <f t="shared" si="5"/>
        <v>0.03340361366602835</v>
      </c>
    </row>
    <row r="7" spans="1:48" ht="12.75">
      <c r="A7" s="33">
        <v>6</v>
      </c>
      <c r="B7" t="s">
        <v>117</v>
      </c>
      <c r="C7" t="s">
        <v>118</v>
      </c>
      <c r="D7" t="s">
        <v>28</v>
      </c>
      <c r="E7" t="s">
        <v>28</v>
      </c>
      <c r="F7" s="1">
        <v>2073398.97</v>
      </c>
      <c r="G7" s="1">
        <v>2944456.96</v>
      </c>
      <c r="H7" s="1">
        <v>2900669.24</v>
      </c>
      <c r="I7" s="1">
        <v>1613948.31</v>
      </c>
      <c r="J7" s="1">
        <v>1737305.67</v>
      </c>
      <c r="K7" s="1">
        <v>2158729.99</v>
      </c>
      <c r="L7" s="1">
        <v>1239816.62</v>
      </c>
      <c r="M7" s="1">
        <v>1447791.97</v>
      </c>
      <c r="N7" s="1">
        <v>885876.46</v>
      </c>
      <c r="O7" s="1">
        <v>1687295.33</v>
      </c>
      <c r="P7" s="1">
        <v>2514200.41</v>
      </c>
      <c r="Q7" s="1">
        <v>2177560.73</v>
      </c>
      <c r="R7" s="1">
        <v>1372911.49</v>
      </c>
      <c r="S7" s="1">
        <f t="shared" si="0"/>
        <v>1919233.9100000001</v>
      </c>
      <c r="T7" s="5">
        <v>1944037.9354166666</v>
      </c>
      <c r="U7" t="s">
        <v>1178</v>
      </c>
      <c r="V7" t="s">
        <v>1179</v>
      </c>
      <c r="W7">
        <v>0</v>
      </c>
      <c r="X7">
        <v>4</v>
      </c>
      <c r="Y7" t="s">
        <v>17</v>
      </c>
      <c r="Z7" t="s">
        <v>18</v>
      </c>
      <c r="AA7" s="23">
        <f t="shared" si="6"/>
        <v>1919233.9100000001</v>
      </c>
      <c r="AB7" s="25">
        <f t="shared" si="7"/>
        <v>1919233.9100000001</v>
      </c>
      <c r="AC7" s="25"/>
      <c r="AK7" s="23">
        <f t="shared" si="1"/>
        <v>0</v>
      </c>
      <c r="AM7" s="23">
        <f t="shared" si="2"/>
        <v>0</v>
      </c>
      <c r="AO7" s="34">
        <v>0</v>
      </c>
      <c r="AR7" s="34">
        <v>0</v>
      </c>
      <c r="AS7">
        <f t="shared" si="3"/>
      </c>
      <c r="AU7" s="1">
        <f t="shared" si="4"/>
        <v>-24804.02541666641</v>
      </c>
      <c r="AV7" s="52">
        <f t="shared" si="5"/>
        <v>-0.012759023352777399</v>
      </c>
    </row>
    <row r="8" spans="1:48" ht="12.75">
      <c r="A8" s="33">
        <v>7</v>
      </c>
      <c r="B8" t="s">
        <v>119</v>
      </c>
      <c r="C8" t="s">
        <v>120</v>
      </c>
      <c r="D8" t="s">
        <v>28</v>
      </c>
      <c r="E8" t="s">
        <v>28</v>
      </c>
      <c r="F8" s="1">
        <v>0</v>
      </c>
      <c r="G8" s="1">
        <v>-6650618.7</v>
      </c>
      <c r="H8" s="1">
        <v>-4445618.33</v>
      </c>
      <c r="I8" s="1">
        <v>0</v>
      </c>
      <c r="J8" s="1">
        <v>-7314729.57</v>
      </c>
      <c r="K8" s="1">
        <v>-8556298.94</v>
      </c>
      <c r="L8" s="1">
        <v>3342481.09</v>
      </c>
      <c r="M8" s="1">
        <v>-2745881.5700000003</v>
      </c>
      <c r="N8" s="1">
        <v>31162067.41</v>
      </c>
      <c r="O8" s="1">
        <v>0</v>
      </c>
      <c r="P8" s="1">
        <v>-1768934.31</v>
      </c>
      <c r="Q8" s="1">
        <v>228058.6</v>
      </c>
      <c r="R8" s="1">
        <v>0</v>
      </c>
      <c r="S8" s="1">
        <f t="shared" si="0"/>
        <v>270877.1400000001</v>
      </c>
      <c r="T8" s="5">
        <v>-1914825.5883333336</v>
      </c>
      <c r="U8" t="s">
        <v>1180</v>
      </c>
      <c r="V8" t="s">
        <v>1179</v>
      </c>
      <c r="W8">
        <v>0</v>
      </c>
      <c r="X8">
        <v>4</v>
      </c>
      <c r="Y8" t="s">
        <v>17</v>
      </c>
      <c r="Z8" t="s">
        <v>18</v>
      </c>
      <c r="AA8" s="23">
        <f t="shared" si="6"/>
        <v>270877.1400000001</v>
      </c>
      <c r="AB8" s="25">
        <f t="shared" si="7"/>
        <v>270877.1400000001</v>
      </c>
      <c r="AC8" s="25"/>
      <c r="AK8" s="23">
        <f t="shared" si="1"/>
        <v>0</v>
      </c>
      <c r="AM8" s="23">
        <f t="shared" si="2"/>
        <v>0</v>
      </c>
      <c r="AO8" s="34">
        <v>0</v>
      </c>
      <c r="AR8" s="34">
        <v>0</v>
      </c>
      <c r="AS8">
        <f t="shared" si="3"/>
      </c>
      <c r="AU8" s="1">
        <f t="shared" si="4"/>
        <v>2185702.7283333335</v>
      </c>
      <c r="AV8" s="52">
        <f t="shared" si="5"/>
        <v>-1.1414630876307494</v>
      </c>
    </row>
    <row r="9" spans="1:48" ht="12.75">
      <c r="A9" s="33">
        <v>8</v>
      </c>
      <c r="B9" t="s">
        <v>121</v>
      </c>
      <c r="C9" t="s">
        <v>122</v>
      </c>
      <c r="D9" t="s">
        <v>28</v>
      </c>
      <c r="E9" t="s">
        <v>28</v>
      </c>
      <c r="F9" s="1">
        <v>0</v>
      </c>
      <c r="G9" s="1">
        <v>-3386826.35</v>
      </c>
      <c r="H9" s="1">
        <v>-49210.05</v>
      </c>
      <c r="I9" s="1">
        <v>0</v>
      </c>
      <c r="J9" s="1">
        <v>-124633.15000000001</v>
      </c>
      <c r="K9" s="1">
        <v>-28130.38</v>
      </c>
      <c r="L9" s="1">
        <v>0</v>
      </c>
      <c r="M9" s="1">
        <v>-3840407.56</v>
      </c>
      <c r="N9" s="1">
        <v>-3683495</v>
      </c>
      <c r="O9" s="1">
        <v>0</v>
      </c>
      <c r="P9" s="1">
        <v>-26104.52</v>
      </c>
      <c r="Q9" s="1">
        <v>-25583.72</v>
      </c>
      <c r="R9" s="1">
        <v>0</v>
      </c>
      <c r="S9" s="1">
        <f t="shared" si="0"/>
        <v>-930365.8941666667</v>
      </c>
      <c r="T9" s="5">
        <v>-977662.2120833332</v>
      </c>
      <c r="U9" t="s">
        <v>1181</v>
      </c>
      <c r="V9" t="s">
        <v>1179</v>
      </c>
      <c r="W9">
        <v>0</v>
      </c>
      <c r="X9">
        <v>4</v>
      </c>
      <c r="Y9" t="s">
        <v>17</v>
      </c>
      <c r="Z9" t="s">
        <v>18</v>
      </c>
      <c r="AA9" s="23">
        <f t="shared" si="6"/>
        <v>-930365.8941666667</v>
      </c>
      <c r="AB9" s="25">
        <f t="shared" si="7"/>
        <v>-930365.8941666667</v>
      </c>
      <c r="AC9" s="25"/>
      <c r="AK9" s="23">
        <f t="shared" si="1"/>
        <v>0</v>
      </c>
      <c r="AM9" s="23">
        <f t="shared" si="2"/>
        <v>0</v>
      </c>
      <c r="AO9" s="34">
        <v>0</v>
      </c>
      <c r="AR9" s="34">
        <v>0</v>
      </c>
      <c r="AS9">
        <f t="shared" si="3"/>
      </c>
      <c r="AU9" s="1">
        <f t="shared" si="4"/>
        <v>47296.31791666651</v>
      </c>
      <c r="AV9" s="52">
        <f t="shared" si="5"/>
        <v>-0.04837695201073712</v>
      </c>
    </row>
    <row r="10" spans="1:48" ht="12.75">
      <c r="A10" s="33">
        <v>9</v>
      </c>
      <c r="B10" t="s">
        <v>123</v>
      </c>
      <c r="C10" t="s">
        <v>124</v>
      </c>
      <c r="D10" t="s">
        <v>28</v>
      </c>
      <c r="E10" t="s">
        <v>28</v>
      </c>
      <c r="F10" s="1">
        <v>0</v>
      </c>
      <c r="G10" s="1">
        <v>81277.3</v>
      </c>
      <c r="H10" s="1">
        <v>-27874.14</v>
      </c>
      <c r="I10" s="1">
        <v>0</v>
      </c>
      <c r="J10" s="1">
        <v>-20349.86</v>
      </c>
      <c r="K10" s="1">
        <v>-11888.380000000001</v>
      </c>
      <c r="L10" s="1">
        <v>0</v>
      </c>
      <c r="M10" s="1">
        <v>-9443.86</v>
      </c>
      <c r="N10" s="1">
        <v>-22425.93</v>
      </c>
      <c r="O10" s="1">
        <v>0</v>
      </c>
      <c r="P10" s="1">
        <v>-13115.5</v>
      </c>
      <c r="Q10" s="1">
        <v>-6429.47</v>
      </c>
      <c r="R10" s="1">
        <v>0</v>
      </c>
      <c r="S10" s="1">
        <f t="shared" si="0"/>
        <v>-2520.82</v>
      </c>
      <c r="T10" s="5">
        <v>-22600.148749999997</v>
      </c>
      <c r="U10" t="s">
        <v>1182</v>
      </c>
      <c r="V10" t="s">
        <v>1179</v>
      </c>
      <c r="W10">
        <v>0</v>
      </c>
      <c r="X10">
        <v>4</v>
      </c>
      <c r="Y10" t="s">
        <v>17</v>
      </c>
      <c r="Z10" t="s">
        <v>18</v>
      </c>
      <c r="AA10" s="23">
        <f t="shared" si="6"/>
        <v>-2520.82</v>
      </c>
      <c r="AB10" s="25">
        <f t="shared" si="7"/>
        <v>-2520.82</v>
      </c>
      <c r="AC10" s="25"/>
      <c r="AK10" s="23">
        <f t="shared" si="1"/>
        <v>0</v>
      </c>
      <c r="AM10" s="23">
        <f t="shared" si="2"/>
        <v>0</v>
      </c>
      <c r="AO10" s="34">
        <v>0</v>
      </c>
      <c r="AR10" s="34">
        <v>0</v>
      </c>
      <c r="AS10">
        <f t="shared" si="3"/>
      </c>
      <c r="AU10" s="1">
        <f t="shared" si="4"/>
        <v>20079.328749999997</v>
      </c>
      <c r="AV10" s="52">
        <f t="shared" si="5"/>
        <v>-0.8884600261757126</v>
      </c>
    </row>
    <row r="11" spans="1:48" ht="12.75">
      <c r="A11" s="33">
        <v>10</v>
      </c>
      <c r="B11" t="s">
        <v>125</v>
      </c>
      <c r="C11" t="s">
        <v>126</v>
      </c>
      <c r="D11" t="s">
        <v>28</v>
      </c>
      <c r="E11" t="s">
        <v>28</v>
      </c>
      <c r="F11" s="1">
        <v>750.07</v>
      </c>
      <c r="G11" s="1">
        <v>-97982.58</v>
      </c>
      <c r="H11" s="1">
        <v>750.0600000000001</v>
      </c>
      <c r="I11" s="1">
        <v>750.03</v>
      </c>
      <c r="J11" s="1">
        <v>755.13</v>
      </c>
      <c r="K11" s="1">
        <v>755.04</v>
      </c>
      <c r="L11" s="1">
        <v>755.04</v>
      </c>
      <c r="M11" s="1">
        <v>755.04</v>
      </c>
      <c r="N11" s="1">
        <v>755.04</v>
      </c>
      <c r="O11" s="1">
        <v>1280192.76</v>
      </c>
      <c r="P11" s="1">
        <v>755.04</v>
      </c>
      <c r="Q11" s="1">
        <v>755.04</v>
      </c>
      <c r="R11" s="1">
        <v>755.04</v>
      </c>
      <c r="S11" s="1">
        <f t="shared" si="0"/>
        <v>99145.68291666667</v>
      </c>
      <c r="T11" s="5">
        <v>-74694.47833333335</v>
      </c>
      <c r="U11" t="s">
        <v>1183</v>
      </c>
      <c r="V11" t="s">
        <v>1179</v>
      </c>
      <c r="W11">
        <v>0</v>
      </c>
      <c r="X11">
        <v>4</v>
      </c>
      <c r="Y11" t="s">
        <v>17</v>
      </c>
      <c r="Z11" t="s">
        <v>18</v>
      </c>
      <c r="AA11" s="23">
        <f t="shared" si="6"/>
        <v>99145.68291666667</v>
      </c>
      <c r="AB11" s="25">
        <f t="shared" si="7"/>
        <v>99145.68291666667</v>
      </c>
      <c r="AC11" s="25"/>
      <c r="AK11" s="23">
        <f t="shared" si="1"/>
        <v>0</v>
      </c>
      <c r="AM11" s="23">
        <f t="shared" si="2"/>
        <v>0</v>
      </c>
      <c r="AO11" s="34" t="s">
        <v>1901</v>
      </c>
      <c r="AR11" s="34">
        <v>0</v>
      </c>
      <c r="AS11">
        <f t="shared" si="3"/>
      </c>
      <c r="AU11" s="1">
        <f t="shared" si="4"/>
        <v>173840.16125</v>
      </c>
      <c r="AV11" s="52">
        <f t="shared" si="5"/>
        <v>-2.3273495595513336</v>
      </c>
    </row>
    <row r="12" spans="1:49" ht="12.75">
      <c r="A12" s="33">
        <v>11</v>
      </c>
      <c r="B12" t="s">
        <v>127</v>
      </c>
      <c r="C12" t="s">
        <v>128</v>
      </c>
      <c r="D12" t="s">
        <v>28</v>
      </c>
      <c r="E12" t="s">
        <v>28</v>
      </c>
      <c r="F12" s="1">
        <v>34030000</v>
      </c>
      <c r="G12" s="1">
        <v>55390000</v>
      </c>
      <c r="H12" s="1">
        <v>86490000</v>
      </c>
      <c r="I12" s="1">
        <v>76000000</v>
      </c>
      <c r="J12" s="1">
        <v>68150000</v>
      </c>
      <c r="K12" s="1">
        <v>77700000</v>
      </c>
      <c r="L12" s="1">
        <v>117000000</v>
      </c>
      <c r="M12" s="1">
        <v>106580000</v>
      </c>
      <c r="N12" s="1">
        <v>63580000</v>
      </c>
      <c r="O12" s="1">
        <v>64360000</v>
      </c>
      <c r="P12" s="1">
        <v>51720000</v>
      </c>
      <c r="Q12" s="1">
        <v>41610000</v>
      </c>
      <c r="R12" s="1">
        <v>34900000</v>
      </c>
      <c r="S12" s="1">
        <f t="shared" si="0"/>
        <v>70253750</v>
      </c>
      <c r="T12" s="5">
        <v>38501250</v>
      </c>
      <c r="U12" t="s">
        <v>1184</v>
      </c>
      <c r="V12" t="s">
        <v>1179</v>
      </c>
      <c r="W12">
        <v>0</v>
      </c>
      <c r="X12">
        <v>4</v>
      </c>
      <c r="Y12" t="s">
        <v>17</v>
      </c>
      <c r="Z12" t="s">
        <v>18</v>
      </c>
      <c r="AA12" s="23">
        <f t="shared" si="6"/>
        <v>70253750</v>
      </c>
      <c r="AB12" s="25">
        <f t="shared" si="7"/>
        <v>70253750</v>
      </c>
      <c r="AC12" s="25"/>
      <c r="AK12" s="23">
        <f t="shared" si="1"/>
        <v>0</v>
      </c>
      <c r="AM12" s="23">
        <f t="shared" si="2"/>
        <v>0</v>
      </c>
      <c r="AO12" s="34">
        <v>0</v>
      </c>
      <c r="AR12" s="34">
        <v>0</v>
      </c>
      <c r="AS12">
        <f t="shared" si="3"/>
      </c>
      <c r="AU12" s="1">
        <f t="shared" si="4"/>
        <v>31752500</v>
      </c>
      <c r="AV12" s="52">
        <f t="shared" si="5"/>
        <v>0.8247134833284634</v>
      </c>
      <c r="AW12" t="s">
        <v>2520</v>
      </c>
    </row>
    <row r="13" spans="1:49" ht="12.75">
      <c r="A13" s="33">
        <v>12</v>
      </c>
      <c r="B13" t="s">
        <v>129</v>
      </c>
      <c r="C13" t="s">
        <v>130</v>
      </c>
      <c r="D13" t="s">
        <v>28</v>
      </c>
      <c r="E13" t="s">
        <v>28</v>
      </c>
      <c r="F13" s="1">
        <v>-34030000</v>
      </c>
      <c r="G13" s="1">
        <v>-55390000</v>
      </c>
      <c r="H13" s="1">
        <v>-86490000</v>
      </c>
      <c r="I13" s="1">
        <v>-76000000</v>
      </c>
      <c r="J13" s="1">
        <v>-66980000</v>
      </c>
      <c r="K13" s="1">
        <v>-77700000</v>
      </c>
      <c r="L13" s="1">
        <v>-117000000</v>
      </c>
      <c r="M13" s="1">
        <v>-114780000</v>
      </c>
      <c r="N13" s="1">
        <v>-68580000</v>
      </c>
      <c r="O13" s="1">
        <v>-64360000</v>
      </c>
      <c r="P13" s="1">
        <v>-51720000</v>
      </c>
      <c r="Q13" s="1">
        <v>-41610000</v>
      </c>
      <c r="R13" s="1">
        <v>-34900000</v>
      </c>
      <c r="S13" s="1">
        <f t="shared" si="0"/>
        <v>-71256250</v>
      </c>
      <c r="T13" s="5">
        <v>-37217916.666666664</v>
      </c>
      <c r="U13" t="s">
        <v>1185</v>
      </c>
      <c r="V13" t="s">
        <v>1179</v>
      </c>
      <c r="W13">
        <v>0</v>
      </c>
      <c r="X13">
        <v>4</v>
      </c>
      <c r="Y13" t="s">
        <v>17</v>
      </c>
      <c r="Z13" t="s">
        <v>18</v>
      </c>
      <c r="AA13" s="51">
        <f t="shared" si="6"/>
        <v>-71256250</v>
      </c>
      <c r="AB13" s="25">
        <f t="shared" si="7"/>
        <v>-71256250</v>
      </c>
      <c r="AC13" s="25"/>
      <c r="AK13" s="23">
        <f t="shared" si="1"/>
        <v>0</v>
      </c>
      <c r="AM13" s="23">
        <f t="shared" si="2"/>
        <v>0</v>
      </c>
      <c r="AO13" s="34" t="s">
        <v>1901</v>
      </c>
      <c r="AQ13" t="s">
        <v>2495</v>
      </c>
      <c r="AR13" s="34" t="s">
        <v>1901</v>
      </c>
      <c r="AS13" t="str">
        <f t="shared" si="3"/>
        <v>different</v>
      </c>
      <c r="AU13" s="1">
        <f t="shared" si="4"/>
        <v>-34038333.333333336</v>
      </c>
      <c r="AV13" s="52">
        <f t="shared" si="5"/>
        <v>0.9145684762043372</v>
      </c>
      <c r="AW13" t="s">
        <v>2520</v>
      </c>
    </row>
    <row r="14" spans="1:48" ht="12.75">
      <c r="A14" s="33">
        <v>13</v>
      </c>
      <c r="B14" t="s">
        <v>131</v>
      </c>
      <c r="C14" t="s">
        <v>132</v>
      </c>
      <c r="D14" t="s">
        <v>28</v>
      </c>
      <c r="E14" t="s">
        <v>28</v>
      </c>
      <c r="F14" s="1">
        <v>8668095.17</v>
      </c>
      <c r="G14" s="1">
        <v>10698912.86</v>
      </c>
      <c r="H14" s="1">
        <v>12767166.86</v>
      </c>
      <c r="I14" s="1">
        <v>10573259.62</v>
      </c>
      <c r="J14" s="1">
        <v>13111591.6</v>
      </c>
      <c r="K14" s="1">
        <v>12627873.08</v>
      </c>
      <c r="L14" s="1">
        <v>11544429.85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f t="shared" si="0"/>
        <v>6304773.454583333</v>
      </c>
      <c r="T14" s="5">
        <v>6759824.362499998</v>
      </c>
      <c r="U14" t="s">
        <v>1186</v>
      </c>
      <c r="V14" t="s">
        <v>1179</v>
      </c>
      <c r="W14">
        <v>0</v>
      </c>
      <c r="X14">
        <v>4</v>
      </c>
      <c r="Y14" t="s">
        <v>17</v>
      </c>
      <c r="Z14" t="s">
        <v>18</v>
      </c>
      <c r="AA14" s="23">
        <f t="shared" si="6"/>
        <v>6304773.454583333</v>
      </c>
      <c r="AB14" s="25">
        <f t="shared" si="7"/>
        <v>6304773.454583333</v>
      </c>
      <c r="AC14" s="25"/>
      <c r="AK14" s="23">
        <f t="shared" si="1"/>
        <v>0</v>
      </c>
      <c r="AM14" s="23">
        <f t="shared" si="2"/>
        <v>0</v>
      </c>
      <c r="AO14" s="34">
        <v>0</v>
      </c>
      <c r="AR14" s="34">
        <v>0</v>
      </c>
      <c r="AS14">
        <f t="shared" si="3"/>
      </c>
      <c r="AU14" s="1">
        <f t="shared" si="4"/>
        <v>-455050.9079166651</v>
      </c>
      <c r="AV14" s="52">
        <f t="shared" si="5"/>
        <v>-0.06731697208599852</v>
      </c>
    </row>
    <row r="15" spans="1:48" ht="12.75">
      <c r="A15" s="33">
        <v>14</v>
      </c>
      <c r="B15" t="s">
        <v>135</v>
      </c>
      <c r="C15" t="s">
        <v>136</v>
      </c>
      <c r="D15" t="s">
        <v>28</v>
      </c>
      <c r="E15" t="s">
        <v>28</v>
      </c>
      <c r="F15" s="1">
        <v>20048380.94</v>
      </c>
      <c r="G15" s="1">
        <v>19160870.42</v>
      </c>
      <c r="H15" s="1">
        <v>24017746.76</v>
      </c>
      <c r="I15" s="1">
        <v>19044436.25</v>
      </c>
      <c r="J15" s="1">
        <v>21626805.61</v>
      </c>
      <c r="K15" s="1">
        <v>21061944</v>
      </c>
      <c r="L15" s="1">
        <v>17700615.28</v>
      </c>
      <c r="M15" s="1">
        <v>11624818.89</v>
      </c>
      <c r="N15" s="1">
        <v>14566769.88</v>
      </c>
      <c r="O15" s="1">
        <v>12758273.98</v>
      </c>
      <c r="P15" s="1">
        <v>10410450.24</v>
      </c>
      <c r="Q15" s="1">
        <v>9164879.11</v>
      </c>
      <c r="R15" s="1">
        <v>12111838.19</v>
      </c>
      <c r="S15" s="1">
        <f t="shared" si="0"/>
        <v>16434809.998749996</v>
      </c>
      <c r="T15" s="5">
        <v>16414611.270416668</v>
      </c>
      <c r="U15" t="s">
        <v>1189</v>
      </c>
      <c r="V15" t="s">
        <v>1179</v>
      </c>
      <c r="W15">
        <v>0</v>
      </c>
      <c r="X15">
        <v>4</v>
      </c>
      <c r="Y15" t="s">
        <v>17</v>
      </c>
      <c r="Z15" t="s">
        <v>18</v>
      </c>
      <c r="AA15" s="51">
        <f t="shared" si="6"/>
        <v>16434809.998749996</v>
      </c>
      <c r="AB15" s="25">
        <f t="shared" si="7"/>
        <v>16434809.998749996</v>
      </c>
      <c r="AC15" s="25"/>
      <c r="AK15" s="23">
        <f t="shared" si="1"/>
        <v>0</v>
      </c>
      <c r="AM15" s="23">
        <f t="shared" si="2"/>
        <v>0</v>
      </c>
      <c r="AO15" s="34" t="s">
        <v>1901</v>
      </c>
      <c r="AR15" s="34">
        <v>0</v>
      </c>
      <c r="AS15">
        <f t="shared" si="3"/>
      </c>
      <c r="AU15" s="1">
        <f t="shared" si="4"/>
        <v>20198.72833332792</v>
      </c>
      <c r="AV15" s="52">
        <f t="shared" si="5"/>
        <v>0.001230533455868748</v>
      </c>
    </row>
    <row r="16" spans="1:48" ht="12.75">
      <c r="A16" s="33">
        <v>15</v>
      </c>
      <c r="B16" t="s">
        <v>137</v>
      </c>
      <c r="C16" t="s">
        <v>138</v>
      </c>
      <c r="D16" t="s">
        <v>28</v>
      </c>
      <c r="E16" t="s">
        <v>28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3038154.66</v>
      </c>
      <c r="N16" s="1">
        <v>5559044.76</v>
      </c>
      <c r="O16" s="1">
        <v>5381306.22</v>
      </c>
      <c r="P16" s="1">
        <v>8465448.98</v>
      </c>
      <c r="Q16" s="1">
        <v>2578024.44</v>
      </c>
      <c r="R16" s="1">
        <v>5022249.56</v>
      </c>
      <c r="S16" s="1">
        <f t="shared" si="0"/>
        <v>2294425.32</v>
      </c>
      <c r="T16" s="5">
        <v>0</v>
      </c>
      <c r="U16" t="s">
        <v>1807</v>
      </c>
      <c r="V16" t="s">
        <v>1179</v>
      </c>
      <c r="W16">
        <v>0</v>
      </c>
      <c r="X16">
        <v>4</v>
      </c>
      <c r="Y16" t="s">
        <v>17</v>
      </c>
      <c r="Z16" t="s">
        <v>18</v>
      </c>
      <c r="AA16" s="51">
        <f t="shared" si="6"/>
        <v>2294425.32</v>
      </c>
      <c r="AB16" s="25">
        <f t="shared" si="7"/>
        <v>2294425.32</v>
      </c>
      <c r="AC16" s="25"/>
      <c r="AK16" s="23">
        <f t="shared" si="1"/>
        <v>0</v>
      </c>
      <c r="AM16" s="23">
        <f t="shared" si="2"/>
        <v>0</v>
      </c>
      <c r="AO16" s="34" t="s">
        <v>1901</v>
      </c>
      <c r="AR16" s="34" t="s">
        <v>1901</v>
      </c>
      <c r="AS16" t="str">
        <f t="shared" si="3"/>
        <v>different</v>
      </c>
      <c r="AU16" s="1">
        <f t="shared" si="4"/>
        <v>2294425.32</v>
      </c>
      <c r="AV16" s="52" t="e">
        <f t="shared" si="5"/>
        <v>#DIV/0!</v>
      </c>
    </row>
    <row r="17" spans="1:48" ht="12.75">
      <c r="A17" s="33">
        <v>16</v>
      </c>
      <c r="B17" t="s">
        <v>139</v>
      </c>
      <c r="C17" t="s">
        <v>140</v>
      </c>
      <c r="D17" t="s">
        <v>28</v>
      </c>
      <c r="E17" t="s">
        <v>28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f t="shared" si="0"/>
        <v>0</v>
      </c>
      <c r="T17" s="5">
        <v>733333.3333333334</v>
      </c>
      <c r="U17" t="s">
        <v>1190</v>
      </c>
      <c r="V17" t="s">
        <v>1173</v>
      </c>
      <c r="W17">
        <v>0</v>
      </c>
      <c r="X17">
        <v>1</v>
      </c>
      <c r="Y17" t="s">
        <v>22</v>
      </c>
      <c r="Z17" t="s">
        <v>19</v>
      </c>
      <c r="AA17" s="23">
        <f t="shared" si="6"/>
        <v>0</v>
      </c>
      <c r="AB17" s="25">
        <f t="shared" si="7"/>
        <v>0</v>
      </c>
      <c r="AC17" s="25"/>
      <c r="AK17" s="23">
        <f t="shared" si="1"/>
        <v>0</v>
      </c>
      <c r="AM17" s="23">
        <f t="shared" si="2"/>
        <v>0</v>
      </c>
      <c r="AO17" s="34">
        <v>0</v>
      </c>
      <c r="AR17" s="34">
        <v>0</v>
      </c>
      <c r="AS17">
        <f t="shared" si="3"/>
      </c>
      <c r="AU17" s="1">
        <f t="shared" si="4"/>
        <v>-733333.3333333334</v>
      </c>
      <c r="AV17" s="52">
        <f t="shared" si="5"/>
        <v>-1</v>
      </c>
    </row>
    <row r="18" spans="1:48" ht="12.75">
      <c r="A18" s="33">
        <v>17</v>
      </c>
      <c r="B18" t="s">
        <v>141</v>
      </c>
      <c r="C18" t="s">
        <v>142</v>
      </c>
      <c r="D18" t="s">
        <v>28</v>
      </c>
      <c r="E18" t="s">
        <v>28</v>
      </c>
      <c r="F18" s="1">
        <v>239162.87</v>
      </c>
      <c r="G18" s="1">
        <v>239162.87</v>
      </c>
      <c r="H18" s="1">
        <v>239162.87</v>
      </c>
      <c r="I18" s="1">
        <v>239162.87</v>
      </c>
      <c r="J18" s="1">
        <v>239162.87</v>
      </c>
      <c r="K18" s="1">
        <v>239162.87</v>
      </c>
      <c r="L18" s="1">
        <v>239162.87</v>
      </c>
      <c r="M18" s="1">
        <v>239162.87</v>
      </c>
      <c r="N18" s="1">
        <v>239162.87</v>
      </c>
      <c r="O18" s="1">
        <v>239162.87</v>
      </c>
      <c r="P18" s="1">
        <v>239162.87</v>
      </c>
      <c r="Q18" s="1">
        <v>239162.87</v>
      </c>
      <c r="R18" s="1">
        <v>239162.87</v>
      </c>
      <c r="S18" s="1">
        <f t="shared" si="0"/>
        <v>239162.87000000008</v>
      </c>
      <c r="T18" s="5">
        <v>9965.119583333333</v>
      </c>
      <c r="U18" t="s">
        <v>1191</v>
      </c>
      <c r="V18" t="s">
        <v>1179</v>
      </c>
      <c r="W18">
        <v>0</v>
      </c>
      <c r="X18">
        <v>4</v>
      </c>
      <c r="Y18" t="s">
        <v>17</v>
      </c>
      <c r="Z18" t="s">
        <v>18</v>
      </c>
      <c r="AA18" s="23">
        <f t="shared" si="6"/>
        <v>239162.87000000008</v>
      </c>
      <c r="AB18" s="25">
        <f t="shared" si="7"/>
        <v>239162.87000000008</v>
      </c>
      <c r="AC18" s="25"/>
      <c r="AK18" s="23">
        <f t="shared" si="1"/>
        <v>0</v>
      </c>
      <c r="AM18" s="23">
        <f t="shared" si="2"/>
        <v>0</v>
      </c>
      <c r="AO18" s="34" t="s">
        <v>1901</v>
      </c>
      <c r="AR18" s="34">
        <v>0</v>
      </c>
      <c r="AS18">
        <f t="shared" si="3"/>
      </c>
      <c r="AU18" s="1">
        <f t="shared" si="4"/>
        <v>229197.75041666673</v>
      </c>
      <c r="AV18" s="52">
        <f t="shared" si="5"/>
        <v>23.000000000000007</v>
      </c>
    </row>
    <row r="19" spans="1:48" ht="12.75">
      <c r="A19" s="33">
        <v>18</v>
      </c>
      <c r="B19" t="s">
        <v>145</v>
      </c>
      <c r="C19" t="s">
        <v>146</v>
      </c>
      <c r="D19" t="s">
        <v>28</v>
      </c>
      <c r="E19" t="s">
        <v>28</v>
      </c>
      <c r="F19" s="1">
        <v>10000</v>
      </c>
      <c r="G19" s="1">
        <v>10000</v>
      </c>
      <c r="H19" s="1">
        <v>10000</v>
      </c>
      <c r="I19" s="1">
        <v>10000</v>
      </c>
      <c r="J19" s="1">
        <v>10000</v>
      </c>
      <c r="K19" s="1">
        <v>10000</v>
      </c>
      <c r="L19" s="1">
        <v>10000</v>
      </c>
      <c r="M19" s="1">
        <v>10000</v>
      </c>
      <c r="N19" s="1">
        <v>10000</v>
      </c>
      <c r="O19" s="1">
        <v>10000</v>
      </c>
      <c r="P19" s="1">
        <v>10000</v>
      </c>
      <c r="Q19" s="1">
        <v>10000</v>
      </c>
      <c r="R19" s="1">
        <v>10000</v>
      </c>
      <c r="S19" s="1">
        <f t="shared" si="0"/>
        <v>10000</v>
      </c>
      <c r="T19" s="5">
        <v>10000</v>
      </c>
      <c r="U19" t="s">
        <v>1194</v>
      </c>
      <c r="V19" t="s">
        <v>1179</v>
      </c>
      <c r="W19">
        <v>0</v>
      </c>
      <c r="X19">
        <v>4</v>
      </c>
      <c r="Y19" t="s">
        <v>17</v>
      </c>
      <c r="Z19" t="s">
        <v>18</v>
      </c>
      <c r="AA19" s="23">
        <f t="shared" si="6"/>
        <v>10000</v>
      </c>
      <c r="AB19" s="25">
        <f t="shared" si="7"/>
        <v>10000</v>
      </c>
      <c r="AC19" s="25"/>
      <c r="AK19" s="23">
        <f t="shared" si="1"/>
        <v>0</v>
      </c>
      <c r="AM19" s="23">
        <f t="shared" si="2"/>
        <v>0</v>
      </c>
      <c r="AO19" s="34">
        <v>0</v>
      </c>
      <c r="AR19" s="34">
        <v>0</v>
      </c>
      <c r="AS19">
        <f t="shared" si="3"/>
      </c>
      <c r="AU19" s="1">
        <f t="shared" si="4"/>
        <v>0</v>
      </c>
      <c r="AV19" s="52">
        <f t="shared" si="5"/>
        <v>0</v>
      </c>
    </row>
    <row r="20" spans="1:48" ht="12.75">
      <c r="A20" s="33">
        <v>19</v>
      </c>
      <c r="B20" t="s">
        <v>147</v>
      </c>
      <c r="C20" t="s">
        <v>148</v>
      </c>
      <c r="D20" t="s">
        <v>28</v>
      </c>
      <c r="E20" t="s">
        <v>28</v>
      </c>
      <c r="F20" s="1">
        <v>5000</v>
      </c>
      <c r="G20" s="1">
        <v>5000</v>
      </c>
      <c r="H20" s="1">
        <v>5000</v>
      </c>
      <c r="I20" s="1">
        <v>5000</v>
      </c>
      <c r="J20" s="1">
        <v>5000</v>
      </c>
      <c r="K20" s="1">
        <v>5000</v>
      </c>
      <c r="L20" s="1">
        <v>5000</v>
      </c>
      <c r="M20" s="1">
        <v>5000</v>
      </c>
      <c r="N20" s="1">
        <v>5000</v>
      </c>
      <c r="O20" s="1">
        <v>5000</v>
      </c>
      <c r="P20" s="1">
        <v>5000</v>
      </c>
      <c r="Q20" s="1">
        <v>5000</v>
      </c>
      <c r="R20" s="1">
        <v>5000</v>
      </c>
      <c r="S20" s="1">
        <f t="shared" si="0"/>
        <v>5000</v>
      </c>
      <c r="T20" s="5">
        <v>5000</v>
      </c>
      <c r="U20" t="s">
        <v>1195</v>
      </c>
      <c r="V20" t="s">
        <v>1179</v>
      </c>
      <c r="W20">
        <v>0</v>
      </c>
      <c r="X20">
        <v>4</v>
      </c>
      <c r="Y20" t="s">
        <v>17</v>
      </c>
      <c r="Z20" t="s">
        <v>18</v>
      </c>
      <c r="AA20" s="23">
        <f t="shared" si="6"/>
        <v>5000</v>
      </c>
      <c r="AB20" s="25">
        <f t="shared" si="7"/>
        <v>5000</v>
      </c>
      <c r="AC20" s="25"/>
      <c r="AK20" s="23">
        <f t="shared" si="1"/>
        <v>0</v>
      </c>
      <c r="AM20" s="23">
        <f t="shared" si="2"/>
        <v>0</v>
      </c>
      <c r="AO20" s="34">
        <v>0</v>
      </c>
      <c r="AR20" s="34">
        <v>0</v>
      </c>
      <c r="AS20">
        <f t="shared" si="3"/>
      </c>
      <c r="AU20" s="1">
        <f t="shared" si="4"/>
        <v>0</v>
      </c>
      <c r="AV20" s="52">
        <f t="shared" si="5"/>
        <v>0</v>
      </c>
    </row>
    <row r="21" spans="1:48" ht="12.75">
      <c r="A21" s="33">
        <v>20</v>
      </c>
      <c r="B21" t="s">
        <v>149</v>
      </c>
      <c r="C21" t="s">
        <v>150</v>
      </c>
      <c r="D21" t="s">
        <v>28</v>
      </c>
      <c r="E21" t="s">
        <v>28</v>
      </c>
      <c r="F21" s="1">
        <v>676895.4</v>
      </c>
      <c r="G21" s="1">
        <v>1123883.4</v>
      </c>
      <c r="H21" s="1">
        <v>1123883.4</v>
      </c>
      <c r="I21" s="1">
        <v>1123883.4</v>
      </c>
      <c r="J21" s="1">
        <v>1123883.4</v>
      </c>
      <c r="K21" s="1">
        <v>1123883.4</v>
      </c>
      <c r="L21" s="1">
        <v>1123883.4</v>
      </c>
      <c r="M21" s="1">
        <v>1123883.4</v>
      </c>
      <c r="N21" s="1">
        <v>1123883.4</v>
      </c>
      <c r="O21" s="1">
        <v>1123883.4</v>
      </c>
      <c r="P21" s="1">
        <v>1123883.4</v>
      </c>
      <c r="Q21" s="1">
        <v>1123883.4</v>
      </c>
      <c r="R21" s="1">
        <v>1123883.4</v>
      </c>
      <c r="S21" s="1">
        <f t="shared" si="0"/>
        <v>1105258.9000000001</v>
      </c>
      <c r="T21" s="5">
        <v>688614.7750000003</v>
      </c>
      <c r="U21" t="s">
        <v>1196</v>
      </c>
      <c r="V21" t="s">
        <v>1173</v>
      </c>
      <c r="W21">
        <v>0</v>
      </c>
      <c r="X21">
        <v>1</v>
      </c>
      <c r="Y21" t="s">
        <v>22</v>
      </c>
      <c r="Z21" t="s">
        <v>19</v>
      </c>
      <c r="AA21" s="23">
        <f t="shared" si="6"/>
        <v>1105258.9000000001</v>
      </c>
      <c r="AB21" s="25">
        <f t="shared" si="7"/>
        <v>1105258.9000000001</v>
      </c>
      <c r="AC21" s="25"/>
      <c r="AK21" s="23">
        <f t="shared" si="1"/>
        <v>0</v>
      </c>
      <c r="AM21" s="23">
        <f t="shared" si="2"/>
        <v>0</v>
      </c>
      <c r="AO21" s="34">
        <v>0</v>
      </c>
      <c r="AR21" s="34">
        <v>0</v>
      </c>
      <c r="AS21">
        <f t="shared" si="3"/>
      </c>
      <c r="AU21" s="1">
        <f t="shared" si="4"/>
        <v>416644.1249999999</v>
      </c>
      <c r="AV21" s="52">
        <f t="shared" si="5"/>
        <v>0.6050467403926959</v>
      </c>
    </row>
    <row r="22" spans="1:48" ht="12.75">
      <c r="A22" s="33">
        <v>21</v>
      </c>
      <c r="B22" t="s">
        <v>151</v>
      </c>
      <c r="C22" t="s">
        <v>152</v>
      </c>
      <c r="D22" t="s">
        <v>28</v>
      </c>
      <c r="E22" t="s">
        <v>28</v>
      </c>
      <c r="F22" s="1">
        <v>204231.41</v>
      </c>
      <c r="G22" s="1">
        <v>204732.33000000002</v>
      </c>
      <c r="H22" s="1">
        <v>205898.03</v>
      </c>
      <c r="I22" s="1">
        <v>2209917.48</v>
      </c>
      <c r="J22" s="1">
        <v>5211041.8</v>
      </c>
      <c r="K22" s="1">
        <v>8212310.09</v>
      </c>
      <c r="L22" s="1">
        <v>14046.89</v>
      </c>
      <c r="M22" s="1">
        <v>16425.37</v>
      </c>
      <c r="N22" s="1">
        <v>1517713.02</v>
      </c>
      <c r="O22" s="1">
        <v>19060.96</v>
      </c>
      <c r="P22" s="1">
        <v>19068.61</v>
      </c>
      <c r="Q22" s="1">
        <v>10021106.91</v>
      </c>
      <c r="R22" s="1">
        <v>22854.260000000002</v>
      </c>
      <c r="S22" s="1">
        <f t="shared" si="0"/>
        <v>2313738.69375</v>
      </c>
      <c r="T22" s="5">
        <v>2337122.9379166667</v>
      </c>
      <c r="U22" t="s">
        <v>1197</v>
      </c>
      <c r="V22" t="s">
        <v>1179</v>
      </c>
      <c r="W22">
        <v>0</v>
      </c>
      <c r="X22">
        <v>4</v>
      </c>
      <c r="Y22" t="s">
        <v>17</v>
      </c>
      <c r="Z22" t="s">
        <v>18</v>
      </c>
      <c r="AA22" s="23">
        <f t="shared" si="6"/>
        <v>2313738.69375</v>
      </c>
      <c r="AB22" s="25">
        <f t="shared" si="7"/>
        <v>2313738.69375</v>
      </c>
      <c r="AC22" s="25"/>
      <c r="AK22" s="23">
        <f t="shared" si="1"/>
        <v>0</v>
      </c>
      <c r="AM22" s="23">
        <f t="shared" si="2"/>
        <v>0</v>
      </c>
      <c r="AO22" s="34">
        <v>0</v>
      </c>
      <c r="AR22" s="34">
        <v>0</v>
      </c>
      <c r="AS22">
        <f t="shared" si="3"/>
      </c>
      <c r="AU22" s="1">
        <f t="shared" si="4"/>
        <v>-23384.244166666642</v>
      </c>
      <c r="AV22" s="52">
        <f t="shared" si="5"/>
        <v>-0.010005568721819819</v>
      </c>
    </row>
    <row r="23" spans="1:49" ht="12.75">
      <c r="A23" s="33">
        <v>22</v>
      </c>
      <c r="B23" t="s">
        <v>153</v>
      </c>
      <c r="C23" t="s">
        <v>154</v>
      </c>
      <c r="D23" t="s">
        <v>28</v>
      </c>
      <c r="E23" t="s">
        <v>28</v>
      </c>
      <c r="F23" s="1">
        <v>81814461.72</v>
      </c>
      <c r="G23" s="1">
        <v>105532315.39</v>
      </c>
      <c r="H23" s="1">
        <v>98505326.14</v>
      </c>
      <c r="I23" s="1">
        <v>86160295.47</v>
      </c>
      <c r="J23" s="1">
        <v>78499366.87</v>
      </c>
      <c r="K23" s="1">
        <v>68011116.28</v>
      </c>
      <c r="L23" s="1">
        <v>58522792.55</v>
      </c>
      <c r="M23" s="1">
        <v>61474118.44</v>
      </c>
      <c r="N23" s="1">
        <v>55754663.33</v>
      </c>
      <c r="O23" s="1">
        <v>52317221.91</v>
      </c>
      <c r="P23" s="1">
        <v>47899988.26</v>
      </c>
      <c r="Q23" s="1">
        <v>53271376.99</v>
      </c>
      <c r="R23" s="1">
        <v>82685210.32</v>
      </c>
      <c r="S23" s="1">
        <f t="shared" si="0"/>
        <v>70683201.47083332</v>
      </c>
      <c r="T23" s="5">
        <v>73231107.70166667</v>
      </c>
      <c r="U23" t="s">
        <v>1198</v>
      </c>
      <c r="V23" t="s">
        <v>1179</v>
      </c>
      <c r="W23">
        <v>0</v>
      </c>
      <c r="X23">
        <v>4</v>
      </c>
      <c r="Y23" t="s">
        <v>17</v>
      </c>
      <c r="Z23" t="s">
        <v>18</v>
      </c>
      <c r="AA23" s="23">
        <f t="shared" si="6"/>
        <v>70683201.47083332</v>
      </c>
      <c r="AB23" s="25">
        <f t="shared" si="7"/>
        <v>70683201.47083332</v>
      </c>
      <c r="AC23" s="25"/>
      <c r="AK23" s="23">
        <f t="shared" si="1"/>
        <v>0</v>
      </c>
      <c r="AM23" s="23">
        <f t="shared" si="2"/>
        <v>0</v>
      </c>
      <c r="AO23" s="34">
        <v>0</v>
      </c>
      <c r="AR23" s="34">
        <v>0</v>
      </c>
      <c r="AS23">
        <f t="shared" si="3"/>
      </c>
      <c r="AU23" s="1">
        <f t="shared" si="4"/>
        <v>-2547906.2308333516</v>
      </c>
      <c r="AV23" s="52">
        <f t="shared" si="5"/>
        <v>-0.03479267637481556</v>
      </c>
      <c r="AW23" t="s">
        <v>2522</v>
      </c>
    </row>
    <row r="24" spans="1:49" ht="12.75">
      <c r="A24" s="33">
        <v>23</v>
      </c>
      <c r="B24" t="s">
        <v>155</v>
      </c>
      <c r="C24" t="s">
        <v>156</v>
      </c>
      <c r="D24" t="s">
        <v>28</v>
      </c>
      <c r="E24" t="s">
        <v>28</v>
      </c>
      <c r="F24" s="1">
        <v>369520</v>
      </c>
      <c r="G24" s="1">
        <v>0</v>
      </c>
      <c r="H24" s="1">
        <v>66500.01</v>
      </c>
      <c r="I24" s="1">
        <v>610990.53</v>
      </c>
      <c r="J24" s="1">
        <v>918410.25</v>
      </c>
      <c r="K24" s="1">
        <v>996641.46</v>
      </c>
      <c r="L24" s="1">
        <v>344911.98</v>
      </c>
      <c r="M24" s="1">
        <v>57867.86</v>
      </c>
      <c r="N24" s="1">
        <v>230607.96</v>
      </c>
      <c r="O24" s="1">
        <v>50262.48</v>
      </c>
      <c r="P24" s="1">
        <v>657054.75</v>
      </c>
      <c r="Q24" s="1">
        <v>553488.68</v>
      </c>
      <c r="R24" s="1">
        <v>326249.97000000003</v>
      </c>
      <c r="S24" s="1">
        <f t="shared" si="0"/>
        <v>402885.0787499999</v>
      </c>
      <c r="T24" s="5">
        <v>584261.5704166667</v>
      </c>
      <c r="U24" t="s">
        <v>1199</v>
      </c>
      <c r="V24" t="s">
        <v>1173</v>
      </c>
      <c r="W24">
        <v>0</v>
      </c>
      <c r="X24">
        <v>1</v>
      </c>
      <c r="Y24" t="s">
        <v>22</v>
      </c>
      <c r="Z24" t="s">
        <v>19</v>
      </c>
      <c r="AA24" s="23">
        <f t="shared" si="6"/>
        <v>402885.0787499999</v>
      </c>
      <c r="AB24" s="25">
        <f t="shared" si="7"/>
        <v>402885.0787499999</v>
      </c>
      <c r="AC24" s="25"/>
      <c r="AK24" s="23">
        <f t="shared" si="1"/>
        <v>0</v>
      </c>
      <c r="AM24" s="23">
        <f t="shared" si="2"/>
        <v>0</v>
      </c>
      <c r="AO24" s="34">
        <v>0</v>
      </c>
      <c r="AR24" s="34">
        <v>0</v>
      </c>
      <c r="AS24">
        <f t="shared" si="3"/>
      </c>
      <c r="AU24" s="1">
        <f t="shared" si="4"/>
        <v>-181376.49166666676</v>
      </c>
      <c r="AV24" s="52">
        <f t="shared" si="5"/>
        <v>-0.3104371412573275</v>
      </c>
      <c r="AW24" t="s">
        <v>2522</v>
      </c>
    </row>
    <row r="25" spans="1:49" ht="12.75">
      <c r="A25" s="33">
        <v>24</v>
      </c>
      <c r="B25" t="s">
        <v>157</v>
      </c>
      <c r="C25" t="s">
        <v>158</v>
      </c>
      <c r="D25" t="s">
        <v>28</v>
      </c>
      <c r="E25" t="s">
        <v>28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3400</v>
      </c>
      <c r="N25" s="1">
        <v>588243.16</v>
      </c>
      <c r="O25" s="1">
        <v>191951.35</v>
      </c>
      <c r="P25" s="1">
        <v>576142.76</v>
      </c>
      <c r="Q25" s="1">
        <v>560726.79</v>
      </c>
      <c r="R25" s="1">
        <v>213388.7</v>
      </c>
      <c r="S25" s="1">
        <f t="shared" si="0"/>
        <v>168929.86750000002</v>
      </c>
      <c r="T25" s="5">
        <v>0</v>
      </c>
      <c r="U25" t="s">
        <v>1200</v>
      </c>
      <c r="V25" t="s">
        <v>1179</v>
      </c>
      <c r="W25">
        <v>0</v>
      </c>
      <c r="X25">
        <v>4</v>
      </c>
      <c r="Y25" t="s">
        <v>17</v>
      </c>
      <c r="Z25" t="s">
        <v>18</v>
      </c>
      <c r="AA25" s="23">
        <f t="shared" si="6"/>
        <v>168929.86750000002</v>
      </c>
      <c r="AB25" s="25">
        <f t="shared" si="7"/>
        <v>168929.86750000002</v>
      </c>
      <c r="AC25" s="25"/>
      <c r="AK25" s="23">
        <f t="shared" si="1"/>
        <v>0</v>
      </c>
      <c r="AM25" s="23">
        <f t="shared" si="2"/>
        <v>0</v>
      </c>
      <c r="AO25" s="34" t="s">
        <v>1901</v>
      </c>
      <c r="AR25" s="34">
        <v>0</v>
      </c>
      <c r="AS25">
        <f t="shared" si="3"/>
      </c>
      <c r="AU25" s="1">
        <f t="shared" si="4"/>
        <v>168929.86750000002</v>
      </c>
      <c r="AV25" s="52" t="e">
        <f t="shared" si="5"/>
        <v>#DIV/0!</v>
      </c>
      <c r="AW25" t="s">
        <v>2522</v>
      </c>
    </row>
    <row r="26" spans="1:49" ht="12.75">
      <c r="A26" s="33">
        <v>25</v>
      </c>
      <c r="B26" t="s">
        <v>159</v>
      </c>
      <c r="C26" t="s">
        <v>160</v>
      </c>
      <c r="D26" t="s">
        <v>28</v>
      </c>
      <c r="E26" t="s">
        <v>28</v>
      </c>
      <c r="F26" s="1">
        <v>-5792423.29</v>
      </c>
      <c r="G26" s="1">
        <v>0</v>
      </c>
      <c r="H26" s="1">
        <v>0</v>
      </c>
      <c r="I26" s="1">
        <v>-3906733.2199999997</v>
      </c>
      <c r="J26" s="1">
        <v>0</v>
      </c>
      <c r="K26" s="1">
        <v>0</v>
      </c>
      <c r="L26" s="1">
        <v>-5450480.62</v>
      </c>
      <c r="M26" s="1">
        <v>0</v>
      </c>
      <c r="N26" s="1">
        <v>0</v>
      </c>
      <c r="O26" s="1">
        <v>-4832237.24</v>
      </c>
      <c r="P26" s="1">
        <v>0</v>
      </c>
      <c r="Q26" s="1">
        <v>0</v>
      </c>
      <c r="R26" s="1">
        <v>-11138917.38</v>
      </c>
      <c r="S26" s="1">
        <f t="shared" si="0"/>
        <v>-1887926.7845833332</v>
      </c>
      <c r="T26" s="5">
        <v>-3525946.39125</v>
      </c>
      <c r="U26" t="s">
        <v>1201</v>
      </c>
      <c r="V26" t="s">
        <v>1179</v>
      </c>
      <c r="W26">
        <v>0</v>
      </c>
      <c r="X26">
        <v>4</v>
      </c>
      <c r="Y26" t="s">
        <v>17</v>
      </c>
      <c r="Z26" t="s">
        <v>18</v>
      </c>
      <c r="AA26" s="51">
        <f t="shared" si="6"/>
        <v>-1887926.7845833332</v>
      </c>
      <c r="AB26" s="25">
        <f t="shared" si="7"/>
        <v>-1887926.7845833332</v>
      </c>
      <c r="AC26" s="25"/>
      <c r="AK26" s="23">
        <f t="shared" si="1"/>
        <v>0</v>
      </c>
      <c r="AM26" s="23">
        <f t="shared" si="2"/>
        <v>0</v>
      </c>
      <c r="AO26" s="34" t="s">
        <v>1901</v>
      </c>
      <c r="AQ26" t="s">
        <v>2496</v>
      </c>
      <c r="AR26" s="34">
        <v>0</v>
      </c>
      <c r="AS26">
        <f t="shared" si="3"/>
      </c>
      <c r="AU26" s="1">
        <f t="shared" si="4"/>
        <v>1638019.6066666667</v>
      </c>
      <c r="AV26" s="52">
        <f t="shared" si="5"/>
        <v>-0.46456168781566887</v>
      </c>
      <c r="AW26" t="s">
        <v>2522</v>
      </c>
    </row>
    <row r="27" spans="1:49" ht="12.75">
      <c r="A27" s="33">
        <v>26</v>
      </c>
      <c r="B27" t="s">
        <v>161</v>
      </c>
      <c r="C27" t="s">
        <v>162</v>
      </c>
      <c r="D27" t="s">
        <v>28</v>
      </c>
      <c r="E27" t="s">
        <v>28</v>
      </c>
      <c r="F27" s="1">
        <v>33460206</v>
      </c>
      <c r="G27" s="1">
        <v>30857188</v>
      </c>
      <c r="H27" s="1">
        <v>27110644</v>
      </c>
      <c r="I27" s="1">
        <v>28084732</v>
      </c>
      <c r="J27" s="1">
        <v>25146439</v>
      </c>
      <c r="K27" s="1">
        <v>25374028</v>
      </c>
      <c r="L27" s="1">
        <v>27989993</v>
      </c>
      <c r="M27" s="1">
        <v>29337007</v>
      </c>
      <c r="N27" s="1">
        <v>30333316</v>
      </c>
      <c r="O27" s="1">
        <v>24649683</v>
      </c>
      <c r="P27" s="1">
        <v>28021885</v>
      </c>
      <c r="Q27" s="1">
        <v>31703918</v>
      </c>
      <c r="R27" s="1">
        <v>38366434</v>
      </c>
      <c r="S27" s="1">
        <f t="shared" si="0"/>
        <v>28710179.416666668</v>
      </c>
      <c r="T27" s="5">
        <v>30272066.208333332</v>
      </c>
      <c r="U27" t="s">
        <v>1202</v>
      </c>
      <c r="V27" t="s">
        <v>1173</v>
      </c>
      <c r="W27">
        <v>0</v>
      </c>
      <c r="X27">
        <v>1</v>
      </c>
      <c r="Y27" t="s">
        <v>22</v>
      </c>
      <c r="Z27" t="s">
        <v>19</v>
      </c>
      <c r="AA27" s="23">
        <f t="shared" si="6"/>
        <v>28710179.416666668</v>
      </c>
      <c r="AB27" s="25">
        <f t="shared" si="7"/>
        <v>28710179.416666668</v>
      </c>
      <c r="AC27" s="25"/>
      <c r="AK27" s="23">
        <f t="shared" si="1"/>
        <v>0</v>
      </c>
      <c r="AM27" s="23">
        <f t="shared" si="2"/>
        <v>0</v>
      </c>
      <c r="AO27" s="34">
        <v>0</v>
      </c>
      <c r="AR27" s="34">
        <v>0</v>
      </c>
      <c r="AS27">
        <f t="shared" si="3"/>
      </c>
      <c r="AU27" s="1">
        <f t="shared" si="4"/>
        <v>-1561886.7916666642</v>
      </c>
      <c r="AV27" s="52">
        <f t="shared" si="5"/>
        <v>-0.051594984660700366</v>
      </c>
      <c r="AW27" t="s">
        <v>2522</v>
      </c>
    </row>
    <row r="28" spans="1:49" ht="12.75">
      <c r="A28" s="33">
        <v>27</v>
      </c>
      <c r="B28" t="s">
        <v>163</v>
      </c>
      <c r="C28" t="s">
        <v>164</v>
      </c>
      <c r="D28" t="s">
        <v>28</v>
      </c>
      <c r="E28" t="s">
        <v>28</v>
      </c>
      <c r="F28" s="1">
        <v>25944952</v>
      </c>
      <c r="G28" s="1">
        <v>22911967</v>
      </c>
      <c r="H28" s="1">
        <v>17346797</v>
      </c>
      <c r="I28" s="1">
        <v>16440160</v>
      </c>
      <c r="J28" s="1">
        <v>8626076</v>
      </c>
      <c r="K28" s="1">
        <v>6629293</v>
      </c>
      <c r="L28" s="1">
        <v>4976489</v>
      </c>
      <c r="M28" s="1">
        <v>4526788</v>
      </c>
      <c r="N28" s="1">
        <v>5572561</v>
      </c>
      <c r="O28" s="1">
        <v>6280615</v>
      </c>
      <c r="P28" s="1">
        <v>13457947</v>
      </c>
      <c r="Q28" s="1">
        <v>18888106</v>
      </c>
      <c r="R28" s="1">
        <v>31177663</v>
      </c>
      <c r="S28" s="1">
        <f t="shared" si="0"/>
        <v>12851508.875</v>
      </c>
      <c r="T28" s="5">
        <v>15026914.791666666</v>
      </c>
      <c r="U28" t="s">
        <v>1203</v>
      </c>
      <c r="V28" t="s">
        <v>1204</v>
      </c>
      <c r="W28">
        <v>0</v>
      </c>
      <c r="X28">
        <v>4</v>
      </c>
      <c r="Y28" t="s">
        <v>24</v>
      </c>
      <c r="Z28" t="s">
        <v>18</v>
      </c>
      <c r="AA28" s="23">
        <f t="shared" si="6"/>
        <v>12851508.875</v>
      </c>
      <c r="AB28" s="25">
        <f t="shared" si="7"/>
        <v>12851508.875</v>
      </c>
      <c r="AC28" s="25"/>
      <c r="AK28" s="23">
        <f t="shared" si="1"/>
        <v>0</v>
      </c>
      <c r="AM28" s="23">
        <f t="shared" si="2"/>
        <v>0</v>
      </c>
      <c r="AO28" s="34">
        <v>0</v>
      </c>
      <c r="AR28" s="34">
        <v>0</v>
      </c>
      <c r="AS28">
        <f t="shared" si="3"/>
      </c>
      <c r="AU28" s="1">
        <f t="shared" si="4"/>
        <v>-2175405.916666666</v>
      </c>
      <c r="AV28" s="52">
        <f t="shared" si="5"/>
        <v>-0.14476730232562843</v>
      </c>
      <c r="AW28" t="s">
        <v>2522</v>
      </c>
    </row>
    <row r="29" spans="1:49" ht="12.75">
      <c r="A29" s="33">
        <v>28</v>
      </c>
      <c r="B29" t="s">
        <v>165</v>
      </c>
      <c r="C29" t="s">
        <v>166</v>
      </c>
      <c r="D29" t="s">
        <v>28</v>
      </c>
      <c r="E29" t="s">
        <v>28</v>
      </c>
      <c r="F29" s="1">
        <v>7989430.87</v>
      </c>
      <c r="G29" s="1">
        <v>6402202.8</v>
      </c>
      <c r="H29" s="1">
        <v>7908516.92</v>
      </c>
      <c r="I29" s="1">
        <v>5105640.61</v>
      </c>
      <c r="J29" s="1">
        <v>6153312.96</v>
      </c>
      <c r="K29" s="1">
        <v>5034392.94</v>
      </c>
      <c r="L29" s="1">
        <v>10528928.3</v>
      </c>
      <c r="M29" s="1">
        <v>11055134.63</v>
      </c>
      <c r="N29" s="1">
        <v>6592755.2</v>
      </c>
      <c r="O29" s="1">
        <v>8638899.35</v>
      </c>
      <c r="P29" s="1">
        <v>11224006.75</v>
      </c>
      <c r="Q29" s="1">
        <v>7079991.95</v>
      </c>
      <c r="R29" s="1">
        <v>11613295.08</v>
      </c>
      <c r="S29" s="1">
        <f t="shared" si="0"/>
        <v>7960428.782083333</v>
      </c>
      <c r="T29" s="5">
        <v>12357769.904166669</v>
      </c>
      <c r="U29" t="s">
        <v>1205</v>
      </c>
      <c r="V29" t="s">
        <v>1204</v>
      </c>
      <c r="W29">
        <v>0</v>
      </c>
      <c r="X29">
        <v>4</v>
      </c>
      <c r="Y29" t="s">
        <v>24</v>
      </c>
      <c r="Z29" t="s">
        <v>18</v>
      </c>
      <c r="AA29" s="23">
        <f t="shared" si="6"/>
        <v>7960428.782083333</v>
      </c>
      <c r="AB29" s="25">
        <f t="shared" si="7"/>
        <v>7960428.782083333</v>
      </c>
      <c r="AC29" s="25"/>
      <c r="AK29" s="23">
        <f t="shared" si="1"/>
        <v>0</v>
      </c>
      <c r="AM29" s="23">
        <f t="shared" si="2"/>
        <v>0</v>
      </c>
      <c r="AO29" s="34">
        <v>0</v>
      </c>
      <c r="AR29" s="34">
        <v>0</v>
      </c>
      <c r="AS29">
        <f t="shared" si="3"/>
      </c>
      <c r="AU29" s="1">
        <f t="shared" si="4"/>
        <v>-4397341.122083336</v>
      </c>
      <c r="AV29" s="52">
        <f t="shared" si="5"/>
        <v>-0.3558361384120516</v>
      </c>
      <c r="AW29" t="s">
        <v>2522</v>
      </c>
    </row>
    <row r="30" spans="1:48" ht="12.75">
      <c r="A30" s="33">
        <v>29</v>
      </c>
      <c r="B30" t="s">
        <v>167</v>
      </c>
      <c r="C30" t="s">
        <v>168</v>
      </c>
      <c r="D30" t="s">
        <v>28</v>
      </c>
      <c r="E30" t="s">
        <v>28</v>
      </c>
      <c r="F30" s="1">
        <v>7050048.03</v>
      </c>
      <c r="G30" s="1">
        <v>8016637.42</v>
      </c>
      <c r="H30" s="1">
        <v>7000167.79</v>
      </c>
      <c r="I30" s="1">
        <v>5866910.95</v>
      </c>
      <c r="J30" s="1">
        <v>5212687.54</v>
      </c>
      <c r="K30" s="1">
        <v>6210777.89</v>
      </c>
      <c r="L30" s="1">
        <v>7242012.63</v>
      </c>
      <c r="M30" s="1">
        <v>7285139.24</v>
      </c>
      <c r="N30" s="1">
        <v>8003126.96</v>
      </c>
      <c r="O30" s="1">
        <v>7551525.63</v>
      </c>
      <c r="P30" s="1">
        <v>6806740.72</v>
      </c>
      <c r="Q30" s="1">
        <v>8068871.77</v>
      </c>
      <c r="R30" s="1">
        <v>10359676.31</v>
      </c>
      <c r="S30" s="1">
        <f t="shared" si="0"/>
        <v>7164121.725833333</v>
      </c>
      <c r="T30" s="5">
        <v>8069928.233333334</v>
      </c>
      <c r="U30" t="s">
        <v>1206</v>
      </c>
      <c r="V30" t="s">
        <v>1173</v>
      </c>
      <c r="W30">
        <v>0</v>
      </c>
      <c r="X30">
        <v>1</v>
      </c>
      <c r="Y30" t="s">
        <v>22</v>
      </c>
      <c r="Z30" t="s">
        <v>19</v>
      </c>
      <c r="AA30" s="23">
        <f t="shared" si="6"/>
        <v>7164121.725833333</v>
      </c>
      <c r="AB30" s="25">
        <f t="shared" si="7"/>
        <v>7164121.725833333</v>
      </c>
      <c r="AC30" s="25"/>
      <c r="AK30" s="23">
        <f t="shared" si="1"/>
        <v>0</v>
      </c>
      <c r="AM30" s="23">
        <f t="shared" si="2"/>
        <v>0</v>
      </c>
      <c r="AO30" s="34">
        <v>0</v>
      </c>
      <c r="AR30" s="34">
        <v>0</v>
      </c>
      <c r="AS30">
        <f t="shared" si="3"/>
      </c>
      <c r="AU30" s="1">
        <f t="shared" si="4"/>
        <v>-905806.5075000012</v>
      </c>
      <c r="AV30" s="52">
        <f t="shared" si="5"/>
        <v>-0.11224467942087908</v>
      </c>
    </row>
    <row r="31" spans="1:48" ht="12.75">
      <c r="A31" s="33">
        <v>30</v>
      </c>
      <c r="B31" t="s">
        <v>169</v>
      </c>
      <c r="C31" t="s">
        <v>170</v>
      </c>
      <c r="D31" t="s">
        <v>28</v>
      </c>
      <c r="E31" t="s">
        <v>28</v>
      </c>
      <c r="F31" s="1">
        <v>2962663.2199999997</v>
      </c>
      <c r="G31" s="1">
        <v>1358320.2</v>
      </c>
      <c r="H31" s="1">
        <v>1970031.06</v>
      </c>
      <c r="I31" s="1">
        <v>1882818.67</v>
      </c>
      <c r="J31" s="1">
        <v>1189048.5</v>
      </c>
      <c r="K31" s="1">
        <v>781420.49</v>
      </c>
      <c r="L31" s="1">
        <v>852779.16</v>
      </c>
      <c r="M31" s="1">
        <v>898549.88</v>
      </c>
      <c r="N31" s="1">
        <v>1475202.83</v>
      </c>
      <c r="O31" s="1">
        <v>1137190.05</v>
      </c>
      <c r="P31" s="1">
        <v>1912239.28</v>
      </c>
      <c r="Q31" s="1">
        <v>2653362</v>
      </c>
      <c r="R31" s="1">
        <v>771237.38</v>
      </c>
      <c r="S31" s="1">
        <f t="shared" si="0"/>
        <v>1498159.3683333334</v>
      </c>
      <c r="T31" s="5">
        <v>2312600.005833334</v>
      </c>
      <c r="U31" t="s">
        <v>1207</v>
      </c>
      <c r="V31" t="s">
        <v>1179</v>
      </c>
      <c r="W31">
        <v>0</v>
      </c>
      <c r="X31">
        <v>4</v>
      </c>
      <c r="Y31" t="s">
        <v>17</v>
      </c>
      <c r="Z31" t="s">
        <v>18</v>
      </c>
      <c r="AA31" s="23">
        <f t="shared" si="6"/>
        <v>1498159.3683333334</v>
      </c>
      <c r="AB31" s="25">
        <f t="shared" si="7"/>
        <v>1498159.3683333334</v>
      </c>
      <c r="AC31" s="25"/>
      <c r="AK31" s="23">
        <f t="shared" si="1"/>
        <v>0</v>
      </c>
      <c r="AM31" s="23">
        <f t="shared" si="2"/>
        <v>0</v>
      </c>
      <c r="AO31" s="34">
        <v>0</v>
      </c>
      <c r="AR31" s="34">
        <v>0</v>
      </c>
      <c r="AS31">
        <f t="shared" si="3"/>
      </c>
      <c r="AU31" s="1">
        <f t="shared" si="4"/>
        <v>-814440.6375000004</v>
      </c>
      <c r="AV31" s="52">
        <f t="shared" si="5"/>
        <v>-0.3521753158547281</v>
      </c>
    </row>
    <row r="32" spans="1:48" ht="12.75">
      <c r="A32" s="33">
        <v>31</v>
      </c>
      <c r="B32" t="s">
        <v>171</v>
      </c>
      <c r="C32" t="s">
        <v>172</v>
      </c>
      <c r="D32" t="s">
        <v>28</v>
      </c>
      <c r="E32" t="s">
        <v>28</v>
      </c>
      <c r="F32" s="1">
        <v>-117246.19</v>
      </c>
      <c r="G32" s="1">
        <v>-285218.87</v>
      </c>
      <c r="H32" s="1">
        <v>-137392.96</v>
      </c>
      <c r="I32" s="1">
        <v>-140187.63</v>
      </c>
      <c r="J32" s="1">
        <v>-347140.95</v>
      </c>
      <c r="K32" s="1">
        <v>7683.92</v>
      </c>
      <c r="L32" s="1">
        <v>-198039.4</v>
      </c>
      <c r="M32" s="1">
        <v>-381671.10000000003</v>
      </c>
      <c r="N32" s="1">
        <v>-213774.23</v>
      </c>
      <c r="O32" s="1">
        <v>-413618.45</v>
      </c>
      <c r="P32" s="1">
        <v>-241894.63</v>
      </c>
      <c r="Q32" s="1">
        <v>-256219.99000000002</v>
      </c>
      <c r="R32" s="1">
        <v>-454263.60000000003</v>
      </c>
      <c r="S32" s="1">
        <f t="shared" si="0"/>
        <v>-241102.43208333335</v>
      </c>
      <c r="T32" s="5">
        <v>-129105.75083333334</v>
      </c>
      <c r="U32" t="s">
        <v>1208</v>
      </c>
      <c r="V32" t="s">
        <v>1179</v>
      </c>
      <c r="W32">
        <v>0</v>
      </c>
      <c r="X32">
        <v>4</v>
      </c>
      <c r="Y32" t="s">
        <v>17</v>
      </c>
      <c r="Z32" t="s">
        <v>18</v>
      </c>
      <c r="AA32" s="23">
        <f t="shared" si="6"/>
        <v>-241102.43208333335</v>
      </c>
      <c r="AB32" s="25">
        <f t="shared" si="7"/>
        <v>-241102.43208333335</v>
      </c>
      <c r="AC32" s="25"/>
      <c r="AK32" s="23">
        <f t="shared" si="1"/>
        <v>0</v>
      </c>
      <c r="AM32" s="23">
        <f t="shared" si="2"/>
        <v>0</v>
      </c>
      <c r="AO32" s="34">
        <v>0</v>
      </c>
      <c r="AR32" s="34">
        <v>0</v>
      </c>
      <c r="AS32">
        <f t="shared" si="3"/>
      </c>
      <c r="AU32" s="1">
        <f t="shared" si="4"/>
        <v>-111996.68125000001</v>
      </c>
      <c r="AV32" s="52">
        <f t="shared" si="5"/>
        <v>0.8674801898993643</v>
      </c>
    </row>
    <row r="33" spans="1:48" ht="12.75">
      <c r="A33" s="33">
        <v>32</v>
      </c>
      <c r="B33" t="s">
        <v>173</v>
      </c>
      <c r="C33" t="s">
        <v>174</v>
      </c>
      <c r="D33" t="s">
        <v>28</v>
      </c>
      <c r="E33" t="s">
        <v>28</v>
      </c>
      <c r="F33" s="1">
        <v>1000</v>
      </c>
      <c r="G33" s="1">
        <v>0</v>
      </c>
      <c r="H33" s="1">
        <v>-16500</v>
      </c>
      <c r="I33" s="1">
        <v>424248</v>
      </c>
      <c r="J33" s="1">
        <v>8048.25</v>
      </c>
      <c r="K33" s="1">
        <v>0</v>
      </c>
      <c r="L33" s="1">
        <v>0</v>
      </c>
      <c r="M33" s="1">
        <v>0</v>
      </c>
      <c r="N33" s="1">
        <v>13613.6</v>
      </c>
      <c r="O33" s="1">
        <v>0</v>
      </c>
      <c r="P33" s="1">
        <v>0</v>
      </c>
      <c r="Q33" s="1">
        <v>20000</v>
      </c>
      <c r="R33" s="1">
        <v>0</v>
      </c>
      <c r="S33" s="1">
        <f t="shared" si="0"/>
        <v>37492.487499999996</v>
      </c>
      <c r="T33" s="5">
        <v>31847.69916666667</v>
      </c>
      <c r="U33" t="s">
        <v>1209</v>
      </c>
      <c r="V33" t="s">
        <v>1179</v>
      </c>
      <c r="W33">
        <v>0</v>
      </c>
      <c r="X33">
        <v>4</v>
      </c>
      <c r="Y33" t="s">
        <v>17</v>
      </c>
      <c r="Z33" t="s">
        <v>18</v>
      </c>
      <c r="AA33" s="23">
        <f t="shared" si="6"/>
        <v>37492.487499999996</v>
      </c>
      <c r="AB33" s="25">
        <f t="shared" si="7"/>
        <v>37492.487499999996</v>
      </c>
      <c r="AC33" s="25"/>
      <c r="AK33" s="23">
        <f t="shared" si="1"/>
        <v>0</v>
      </c>
      <c r="AM33" s="23">
        <f t="shared" si="2"/>
        <v>0</v>
      </c>
      <c r="AO33" s="34">
        <v>0</v>
      </c>
      <c r="AR33" s="34">
        <v>0</v>
      </c>
      <c r="AS33">
        <f t="shared" si="3"/>
      </c>
      <c r="AU33" s="1">
        <f t="shared" si="4"/>
        <v>5644.788333333327</v>
      </c>
      <c r="AV33" s="52">
        <f t="shared" si="5"/>
        <v>0.1772432069203113</v>
      </c>
    </row>
    <row r="34" spans="1:48" ht="12.75">
      <c r="A34" s="33">
        <v>33</v>
      </c>
      <c r="B34" t="s">
        <v>175</v>
      </c>
      <c r="C34" t="s">
        <v>176</v>
      </c>
      <c r="D34" t="s">
        <v>28</v>
      </c>
      <c r="E34" t="s">
        <v>28</v>
      </c>
      <c r="F34" s="1">
        <v>1096782.31</v>
      </c>
      <c r="G34" s="1">
        <v>1146068.33</v>
      </c>
      <c r="H34" s="1">
        <v>1127146.39</v>
      </c>
      <c r="I34" s="1">
        <v>1163475.78</v>
      </c>
      <c r="J34" s="1">
        <v>1213057.12</v>
      </c>
      <c r="K34" s="1">
        <v>1290748.2</v>
      </c>
      <c r="L34" s="1">
        <v>1547225.49</v>
      </c>
      <c r="M34" s="1">
        <v>1596115.87</v>
      </c>
      <c r="N34" s="1">
        <v>1599127.28</v>
      </c>
      <c r="O34" s="1">
        <v>1693787.0899999999</v>
      </c>
      <c r="P34" s="1">
        <v>1646764.47</v>
      </c>
      <c r="Q34" s="1">
        <v>1469256.33</v>
      </c>
      <c r="R34" s="1">
        <v>1466298.68</v>
      </c>
      <c r="S34" s="1">
        <f t="shared" si="0"/>
        <v>1397859.40375</v>
      </c>
      <c r="T34" s="5">
        <v>1553935.9733333334</v>
      </c>
      <c r="U34" t="s">
        <v>1210</v>
      </c>
      <c r="V34" t="s">
        <v>1173</v>
      </c>
      <c r="W34">
        <v>0</v>
      </c>
      <c r="X34">
        <v>1</v>
      </c>
      <c r="Y34" t="s">
        <v>22</v>
      </c>
      <c r="Z34" t="s">
        <v>19</v>
      </c>
      <c r="AA34" s="23">
        <f t="shared" si="6"/>
        <v>1397859.40375</v>
      </c>
      <c r="AB34" s="25">
        <f t="shared" si="7"/>
        <v>1397859.40375</v>
      </c>
      <c r="AC34" s="25"/>
      <c r="AK34" s="23">
        <f t="shared" si="1"/>
        <v>0</v>
      </c>
      <c r="AM34" s="23">
        <f t="shared" si="2"/>
        <v>0</v>
      </c>
      <c r="AO34" s="34">
        <v>0</v>
      </c>
      <c r="AR34" s="34">
        <v>0</v>
      </c>
      <c r="AS34">
        <f t="shared" si="3"/>
      </c>
      <c r="AU34" s="1">
        <f t="shared" si="4"/>
        <v>-156076.56958333333</v>
      </c>
      <c r="AV34" s="52">
        <f t="shared" si="5"/>
        <v>-0.10043951119075707</v>
      </c>
    </row>
    <row r="35" spans="1:48" ht="12.75">
      <c r="A35" s="33">
        <v>34</v>
      </c>
      <c r="B35" t="s">
        <v>177</v>
      </c>
      <c r="C35" t="s">
        <v>178</v>
      </c>
      <c r="D35" t="s">
        <v>28</v>
      </c>
      <c r="E35" t="s">
        <v>28</v>
      </c>
      <c r="F35" s="1">
        <v>28830</v>
      </c>
      <c r="G35" s="1">
        <v>29662</v>
      </c>
      <c r="H35" s="1">
        <v>33413</v>
      </c>
      <c r="I35" s="1">
        <v>28912</v>
      </c>
      <c r="J35" s="1">
        <v>28912</v>
      </c>
      <c r="K35" s="1">
        <v>28912</v>
      </c>
      <c r="L35" s="1">
        <v>31412</v>
      </c>
      <c r="M35" s="1">
        <v>49586</v>
      </c>
      <c r="N35" s="1">
        <v>4833</v>
      </c>
      <c r="O35" s="1">
        <v>46246</v>
      </c>
      <c r="P35" s="1">
        <v>30246</v>
      </c>
      <c r="Q35" s="1">
        <v>28080</v>
      </c>
      <c r="R35" s="1">
        <v>27163</v>
      </c>
      <c r="S35" s="1">
        <f t="shared" si="0"/>
        <v>30684.208333333332</v>
      </c>
      <c r="T35" s="5">
        <v>29610.583333333332</v>
      </c>
      <c r="U35" t="s">
        <v>1211</v>
      </c>
      <c r="V35" t="s">
        <v>1173</v>
      </c>
      <c r="W35">
        <v>0</v>
      </c>
      <c r="X35">
        <v>1</v>
      </c>
      <c r="Y35" t="s">
        <v>22</v>
      </c>
      <c r="Z35" t="s">
        <v>19</v>
      </c>
      <c r="AA35" s="23">
        <f t="shared" si="6"/>
        <v>30684.208333333332</v>
      </c>
      <c r="AB35" s="25">
        <f t="shared" si="7"/>
        <v>30684.208333333332</v>
      </c>
      <c r="AC35" s="25"/>
      <c r="AK35" s="23">
        <f t="shared" si="1"/>
        <v>0</v>
      </c>
      <c r="AM35" s="23">
        <f t="shared" si="2"/>
        <v>0</v>
      </c>
      <c r="AO35" s="34" t="s">
        <v>1901</v>
      </c>
      <c r="AR35" s="34" t="s">
        <v>1901</v>
      </c>
      <c r="AS35" t="str">
        <f t="shared" si="3"/>
        <v>different</v>
      </c>
      <c r="AU35" s="1">
        <f t="shared" si="4"/>
        <v>1073.625</v>
      </c>
      <c r="AV35" s="52">
        <f t="shared" si="5"/>
        <v>0.03625815094265283</v>
      </c>
    </row>
    <row r="36" spans="1:48" ht="12.75">
      <c r="A36" s="33">
        <v>35</v>
      </c>
      <c r="B36" t="s">
        <v>179</v>
      </c>
      <c r="C36" t="s">
        <v>180</v>
      </c>
      <c r="D36" t="s">
        <v>28</v>
      </c>
      <c r="E36" t="s">
        <v>28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f t="shared" si="0"/>
        <v>0</v>
      </c>
      <c r="T36" s="5">
        <v>4617.021250000001</v>
      </c>
      <c r="U36" t="s">
        <v>1212</v>
      </c>
      <c r="V36" t="s">
        <v>1179</v>
      </c>
      <c r="W36">
        <v>0</v>
      </c>
      <c r="X36">
        <v>4</v>
      </c>
      <c r="Y36" t="s">
        <v>17</v>
      </c>
      <c r="Z36" t="s">
        <v>18</v>
      </c>
      <c r="AA36" s="23">
        <f t="shared" si="6"/>
        <v>0</v>
      </c>
      <c r="AB36" s="25">
        <f t="shared" si="7"/>
        <v>0</v>
      </c>
      <c r="AC36" s="25"/>
      <c r="AK36" s="23">
        <f t="shared" si="1"/>
        <v>0</v>
      </c>
      <c r="AM36" s="23">
        <f t="shared" si="2"/>
        <v>0</v>
      </c>
      <c r="AO36" s="34">
        <v>0</v>
      </c>
      <c r="AR36" s="34">
        <v>0</v>
      </c>
      <c r="AS36">
        <f t="shared" si="3"/>
      </c>
      <c r="AU36" s="1">
        <f t="shared" si="4"/>
        <v>-4617.021250000001</v>
      </c>
      <c r="AV36" s="52">
        <f t="shared" si="5"/>
        <v>-1</v>
      </c>
    </row>
    <row r="37" spans="1:48" ht="12.75">
      <c r="A37" s="33">
        <v>36</v>
      </c>
      <c r="B37" t="s">
        <v>181</v>
      </c>
      <c r="C37" t="s">
        <v>182</v>
      </c>
      <c r="D37" t="s">
        <v>28</v>
      </c>
      <c r="E37" t="s">
        <v>28</v>
      </c>
      <c r="F37" s="1">
        <v>1155123.71</v>
      </c>
      <c r="G37" s="1">
        <v>1099015.29</v>
      </c>
      <c r="H37" s="1">
        <v>1490071.33</v>
      </c>
      <c r="I37" s="1">
        <v>368276.83</v>
      </c>
      <c r="J37" s="1">
        <v>351444.10000000003</v>
      </c>
      <c r="K37" s="1">
        <v>385472.25</v>
      </c>
      <c r="L37" s="1">
        <v>623360.64</v>
      </c>
      <c r="M37" s="1">
        <v>871480.5700000001</v>
      </c>
      <c r="N37" s="1">
        <v>547663.33</v>
      </c>
      <c r="O37" s="1">
        <v>522699.83</v>
      </c>
      <c r="P37" s="1">
        <v>596611.48</v>
      </c>
      <c r="Q37" s="1">
        <v>578617.6900000001</v>
      </c>
      <c r="R37" s="1">
        <v>1958129.74</v>
      </c>
      <c r="S37" s="1">
        <f t="shared" si="0"/>
        <v>749278.33875</v>
      </c>
      <c r="T37" s="5">
        <v>740919.9958333335</v>
      </c>
      <c r="U37" t="s">
        <v>1213</v>
      </c>
      <c r="V37" t="s">
        <v>1179</v>
      </c>
      <c r="W37">
        <v>0</v>
      </c>
      <c r="X37">
        <v>4</v>
      </c>
      <c r="Y37" t="s">
        <v>17</v>
      </c>
      <c r="Z37" t="s">
        <v>18</v>
      </c>
      <c r="AA37" s="23">
        <f t="shared" si="6"/>
        <v>749278.33875</v>
      </c>
      <c r="AB37" s="25">
        <f t="shared" si="7"/>
        <v>749278.33875</v>
      </c>
      <c r="AC37" s="25"/>
      <c r="AK37" s="23">
        <f t="shared" si="1"/>
        <v>0</v>
      </c>
      <c r="AM37" s="23">
        <f t="shared" si="2"/>
        <v>0</v>
      </c>
      <c r="AO37" s="34">
        <v>0</v>
      </c>
      <c r="AR37" s="34">
        <v>0</v>
      </c>
      <c r="AS37">
        <f t="shared" si="3"/>
      </c>
      <c r="AU37" s="1">
        <f t="shared" si="4"/>
        <v>8358.34291666653</v>
      </c>
      <c r="AV37" s="52">
        <f t="shared" si="5"/>
        <v>0.01128103299097181</v>
      </c>
    </row>
    <row r="38" spans="1:48" ht="12.75">
      <c r="A38" s="33">
        <v>37</v>
      </c>
      <c r="B38" t="s">
        <v>183</v>
      </c>
      <c r="C38" t="s">
        <v>184</v>
      </c>
      <c r="D38" t="s">
        <v>28</v>
      </c>
      <c r="E38" t="s">
        <v>28</v>
      </c>
      <c r="F38" s="1">
        <v>0</v>
      </c>
      <c r="G38" s="1">
        <v>149689</v>
      </c>
      <c r="H38" s="1">
        <v>149847.59</v>
      </c>
      <c r="I38" s="1">
        <v>120288.45</v>
      </c>
      <c r="J38" s="1">
        <v>73214</v>
      </c>
      <c r="K38" s="1">
        <v>6219.63</v>
      </c>
      <c r="L38" s="1">
        <v>6219.63</v>
      </c>
      <c r="M38" s="1">
        <v>6219.63</v>
      </c>
      <c r="N38" s="1">
        <v>100020.61</v>
      </c>
      <c r="O38" s="1">
        <v>82891.8</v>
      </c>
      <c r="P38" s="1">
        <v>41288</v>
      </c>
      <c r="Q38" s="1">
        <v>0</v>
      </c>
      <c r="R38" s="1">
        <v>20905.25</v>
      </c>
      <c r="S38" s="1">
        <f t="shared" si="0"/>
        <v>62195.91375000001</v>
      </c>
      <c r="T38" s="5">
        <v>67348.92583333334</v>
      </c>
      <c r="U38" t="s">
        <v>1214</v>
      </c>
      <c r="V38" t="s">
        <v>1173</v>
      </c>
      <c r="W38">
        <v>0</v>
      </c>
      <c r="X38">
        <v>1</v>
      </c>
      <c r="Y38" t="s">
        <v>22</v>
      </c>
      <c r="Z38" t="s">
        <v>19</v>
      </c>
      <c r="AA38" s="23">
        <f t="shared" si="6"/>
        <v>62195.91375000001</v>
      </c>
      <c r="AB38" s="25">
        <f t="shared" si="7"/>
        <v>62195.91375000001</v>
      </c>
      <c r="AC38" s="25"/>
      <c r="AK38" s="23">
        <f t="shared" si="1"/>
        <v>0</v>
      </c>
      <c r="AM38" s="23">
        <f t="shared" si="2"/>
        <v>0</v>
      </c>
      <c r="AO38" s="34">
        <v>0</v>
      </c>
      <c r="AR38" s="34">
        <v>0</v>
      </c>
      <c r="AS38">
        <f t="shared" si="3"/>
      </c>
      <c r="AU38" s="1">
        <f t="shared" si="4"/>
        <v>-5153.012083333335</v>
      </c>
      <c r="AV38" s="52">
        <f t="shared" si="5"/>
        <v>-0.07651216436748169</v>
      </c>
    </row>
    <row r="39" spans="1:48" ht="12.75">
      <c r="A39" s="33">
        <v>38</v>
      </c>
      <c r="B39" t="s">
        <v>185</v>
      </c>
      <c r="C39" t="s">
        <v>186</v>
      </c>
      <c r="D39" t="s">
        <v>28</v>
      </c>
      <c r="E39" t="s">
        <v>28</v>
      </c>
      <c r="F39" s="1">
        <v>0</v>
      </c>
      <c r="G39" s="1">
        <v>0</v>
      </c>
      <c r="H39" s="1">
        <v>15981.550000000001</v>
      </c>
      <c r="I39" s="1">
        <v>0</v>
      </c>
      <c r="J39" s="1">
        <v>-12778.19</v>
      </c>
      <c r="K39" s="1">
        <v>0</v>
      </c>
      <c r="L39" s="1">
        <v>9002.89</v>
      </c>
      <c r="M39" s="1">
        <v>0</v>
      </c>
      <c r="N39" s="1">
        <v>-15805.44</v>
      </c>
      <c r="O39" s="1">
        <v>0</v>
      </c>
      <c r="P39" s="1">
        <v>0</v>
      </c>
      <c r="Q39" s="1">
        <v>5676.31</v>
      </c>
      <c r="R39" s="1">
        <v>26384.48</v>
      </c>
      <c r="S39" s="1">
        <f t="shared" si="0"/>
        <v>1272.4466666666665</v>
      </c>
      <c r="T39" s="5">
        <v>4525.520833333334</v>
      </c>
      <c r="U39" t="s">
        <v>1215</v>
      </c>
      <c r="V39" t="s">
        <v>1173</v>
      </c>
      <c r="W39">
        <v>0</v>
      </c>
      <c r="X39">
        <v>1</v>
      </c>
      <c r="Y39" t="s">
        <v>22</v>
      </c>
      <c r="Z39" t="s">
        <v>19</v>
      </c>
      <c r="AA39" s="23">
        <f t="shared" si="6"/>
        <v>1272.4466666666665</v>
      </c>
      <c r="AB39" s="25">
        <f t="shared" si="7"/>
        <v>1272.4466666666665</v>
      </c>
      <c r="AC39" s="25"/>
      <c r="AK39" s="23">
        <f t="shared" si="1"/>
        <v>0</v>
      </c>
      <c r="AM39" s="23">
        <f t="shared" si="2"/>
        <v>0</v>
      </c>
      <c r="AO39" s="34">
        <v>0</v>
      </c>
      <c r="AR39" s="34">
        <v>0</v>
      </c>
      <c r="AS39">
        <f t="shared" si="3"/>
      </c>
      <c r="AU39" s="1">
        <f t="shared" si="4"/>
        <v>-3253.074166666667</v>
      </c>
      <c r="AV39" s="52">
        <f t="shared" si="5"/>
        <v>-0.7188286799401542</v>
      </c>
    </row>
    <row r="40" spans="1:48" ht="12.75">
      <c r="A40" s="33">
        <v>39</v>
      </c>
      <c r="B40" t="s">
        <v>187</v>
      </c>
      <c r="C40" t="s">
        <v>188</v>
      </c>
      <c r="D40" t="s">
        <v>28</v>
      </c>
      <c r="E40" t="s">
        <v>28</v>
      </c>
      <c r="F40" s="1">
        <v>369335.03</v>
      </c>
      <c r="G40" s="1">
        <v>385539.25</v>
      </c>
      <c r="H40" s="1">
        <v>451919</v>
      </c>
      <c r="I40" s="1">
        <v>355971.35000000003</v>
      </c>
      <c r="J40" s="1">
        <v>373980.47000000003</v>
      </c>
      <c r="K40" s="1">
        <v>357257.37</v>
      </c>
      <c r="L40" s="1">
        <v>378855.13</v>
      </c>
      <c r="M40" s="1">
        <v>441613.71</v>
      </c>
      <c r="N40" s="1">
        <v>412216.38</v>
      </c>
      <c r="O40" s="1">
        <v>367540.75</v>
      </c>
      <c r="P40" s="1">
        <v>476321.52</v>
      </c>
      <c r="Q40" s="1">
        <v>451142.15</v>
      </c>
      <c r="R40" s="1">
        <v>343077.23</v>
      </c>
      <c r="S40" s="1">
        <f t="shared" si="0"/>
        <v>400713.60083333333</v>
      </c>
      <c r="T40" s="5">
        <v>384758.3383333334</v>
      </c>
      <c r="U40" t="s">
        <v>1216</v>
      </c>
      <c r="V40" t="s">
        <v>1179</v>
      </c>
      <c r="W40">
        <v>0</v>
      </c>
      <c r="X40">
        <v>4</v>
      </c>
      <c r="Y40" t="s">
        <v>17</v>
      </c>
      <c r="Z40" t="s">
        <v>18</v>
      </c>
      <c r="AA40" s="23">
        <f t="shared" si="6"/>
        <v>400713.60083333333</v>
      </c>
      <c r="AB40" s="25">
        <f t="shared" si="7"/>
        <v>400713.60083333333</v>
      </c>
      <c r="AC40" s="25"/>
      <c r="AK40" s="23">
        <f t="shared" si="1"/>
        <v>0</v>
      </c>
      <c r="AM40" s="23">
        <f t="shared" si="2"/>
        <v>0</v>
      </c>
      <c r="AO40" s="34">
        <v>0</v>
      </c>
      <c r="AR40" s="34">
        <v>0</v>
      </c>
      <c r="AS40">
        <f t="shared" si="3"/>
      </c>
      <c r="AU40" s="1">
        <f t="shared" si="4"/>
        <v>15955.262499999953</v>
      </c>
      <c r="AV40" s="52">
        <f t="shared" si="5"/>
        <v>0.041468269587382395</v>
      </c>
    </row>
    <row r="41" spans="1:48" ht="12.75">
      <c r="A41" s="33">
        <v>40</v>
      </c>
      <c r="B41" t="s">
        <v>189</v>
      </c>
      <c r="C41" t="s">
        <v>190</v>
      </c>
      <c r="D41" t="s">
        <v>28</v>
      </c>
      <c r="E41" t="s">
        <v>28</v>
      </c>
      <c r="F41" s="1">
        <v>4254.71</v>
      </c>
      <c r="G41" s="1">
        <v>15506.91</v>
      </c>
      <c r="H41" s="1">
        <v>7901.08</v>
      </c>
      <c r="I41" s="1">
        <v>7728.09</v>
      </c>
      <c r="J41" s="1">
        <v>2724.69</v>
      </c>
      <c r="K41" s="1">
        <v>8830.880000000001</v>
      </c>
      <c r="L41" s="1">
        <v>2975.84</v>
      </c>
      <c r="M41" s="1">
        <v>3413.08</v>
      </c>
      <c r="N41" s="1">
        <v>3126.73</v>
      </c>
      <c r="O41" s="1">
        <v>21642.62</v>
      </c>
      <c r="P41" s="1">
        <v>3520.44</v>
      </c>
      <c r="Q41" s="1">
        <v>3807.09</v>
      </c>
      <c r="R41" s="1">
        <v>4093.7400000000002</v>
      </c>
      <c r="S41" s="1">
        <f t="shared" si="0"/>
        <v>7112.6395833333345</v>
      </c>
      <c r="T41" s="5">
        <v>5385.9375</v>
      </c>
      <c r="U41" t="s">
        <v>1217</v>
      </c>
      <c r="V41" t="s">
        <v>1179</v>
      </c>
      <c r="W41">
        <v>0</v>
      </c>
      <c r="X41">
        <v>4</v>
      </c>
      <c r="Y41" t="s">
        <v>17</v>
      </c>
      <c r="Z41" t="s">
        <v>18</v>
      </c>
      <c r="AA41" s="23">
        <f t="shared" si="6"/>
        <v>7112.6395833333345</v>
      </c>
      <c r="AB41" s="25">
        <f t="shared" si="7"/>
        <v>7112.6395833333345</v>
      </c>
      <c r="AC41" s="25"/>
      <c r="AK41" s="23">
        <f t="shared" si="1"/>
        <v>0</v>
      </c>
      <c r="AM41" s="23">
        <f t="shared" si="2"/>
        <v>0</v>
      </c>
      <c r="AO41" s="34">
        <v>0</v>
      </c>
      <c r="AR41" s="34">
        <v>0</v>
      </c>
      <c r="AS41">
        <f t="shared" si="3"/>
      </c>
      <c r="AU41" s="1">
        <f t="shared" si="4"/>
        <v>1726.7020833333345</v>
      </c>
      <c r="AV41" s="52">
        <f t="shared" si="5"/>
        <v>0.32059452664152427</v>
      </c>
    </row>
    <row r="42" spans="1:48" ht="12.75">
      <c r="A42" s="33">
        <v>41</v>
      </c>
      <c r="B42" t="s">
        <v>191</v>
      </c>
      <c r="C42" t="s">
        <v>192</v>
      </c>
      <c r="D42" t="s">
        <v>22</v>
      </c>
      <c r="E42" t="s">
        <v>19</v>
      </c>
      <c r="F42" s="1">
        <v>-20630.86</v>
      </c>
      <c r="G42" s="1">
        <v>-25348.79</v>
      </c>
      <c r="H42" s="1">
        <v>-23845.11</v>
      </c>
      <c r="I42" s="1">
        <v>-23228.87</v>
      </c>
      <c r="J42" s="1">
        <v>-27814.15</v>
      </c>
      <c r="K42" s="1">
        <v>-30208.63</v>
      </c>
      <c r="L42" s="1">
        <v>-31616.74</v>
      </c>
      <c r="M42" s="1">
        <v>-30114.13</v>
      </c>
      <c r="N42" s="1">
        <v>-28556.15</v>
      </c>
      <c r="O42" s="1">
        <v>-29638.62</v>
      </c>
      <c r="P42" s="1">
        <v>-24152.69</v>
      </c>
      <c r="Q42" s="1">
        <v>-21141.16</v>
      </c>
      <c r="R42" s="1">
        <v>-17214.63</v>
      </c>
      <c r="S42" s="1">
        <f t="shared" si="0"/>
        <v>-26215.648749999997</v>
      </c>
      <c r="T42" s="5">
        <v>-25355.8575</v>
      </c>
      <c r="U42" t="s">
        <v>1218</v>
      </c>
      <c r="V42" t="s">
        <v>1219</v>
      </c>
      <c r="W42">
        <v>0</v>
      </c>
      <c r="X42">
        <v>2</v>
      </c>
      <c r="Y42" t="s">
        <v>22</v>
      </c>
      <c r="Z42" t="s">
        <v>19</v>
      </c>
      <c r="AA42" s="23">
        <f t="shared" si="6"/>
        <v>-26215.648749999997</v>
      </c>
      <c r="AB42" s="25">
        <f t="shared" si="7"/>
        <v>-26215.648749999997</v>
      </c>
      <c r="AC42" s="25"/>
      <c r="AK42" s="23">
        <f t="shared" si="1"/>
        <v>0</v>
      </c>
      <c r="AM42" s="23">
        <f t="shared" si="2"/>
        <v>0</v>
      </c>
      <c r="AO42" s="34">
        <v>0</v>
      </c>
      <c r="AR42" s="34">
        <v>0</v>
      </c>
      <c r="AS42">
        <f t="shared" si="3"/>
      </c>
      <c r="AU42" s="1">
        <f t="shared" si="4"/>
        <v>-859.7912499999984</v>
      </c>
      <c r="AV42" s="52">
        <f t="shared" si="5"/>
        <v>0.033908979414322644</v>
      </c>
    </row>
    <row r="43" spans="1:48" ht="12.75">
      <c r="A43" s="33">
        <v>42</v>
      </c>
      <c r="B43" t="s">
        <v>191</v>
      </c>
      <c r="C43" t="s">
        <v>192</v>
      </c>
      <c r="D43" t="s">
        <v>24</v>
      </c>
      <c r="E43" t="s">
        <v>19</v>
      </c>
      <c r="F43" s="1">
        <v>-4174.67</v>
      </c>
      <c r="G43" s="1">
        <v>-3891.7000000000003</v>
      </c>
      <c r="H43" s="1">
        <v>-3003.11</v>
      </c>
      <c r="I43" s="1">
        <v>-3624</v>
      </c>
      <c r="J43" s="1">
        <v>-2940.82</v>
      </c>
      <c r="K43" s="1">
        <v>-3004.63</v>
      </c>
      <c r="L43" s="1">
        <v>-2990.78</v>
      </c>
      <c r="M43" s="1">
        <v>-2769.06</v>
      </c>
      <c r="N43" s="1">
        <v>-5480.86</v>
      </c>
      <c r="O43" s="1">
        <v>-4440.39</v>
      </c>
      <c r="P43" s="1">
        <v>-5250</v>
      </c>
      <c r="Q43" s="1">
        <v>-4452.75</v>
      </c>
      <c r="R43" s="1">
        <v>-1738.48</v>
      </c>
      <c r="S43" s="1">
        <f t="shared" si="0"/>
        <v>-3733.722916666667</v>
      </c>
      <c r="T43" s="5">
        <v>-4131.441666666667</v>
      </c>
      <c r="U43" t="s">
        <v>1221</v>
      </c>
      <c r="V43" t="s">
        <v>1222</v>
      </c>
      <c r="W43">
        <v>0</v>
      </c>
      <c r="X43">
        <v>2</v>
      </c>
      <c r="Y43" t="s">
        <v>24</v>
      </c>
      <c r="Z43" t="s">
        <v>19</v>
      </c>
      <c r="AA43" s="23">
        <f t="shared" si="6"/>
        <v>-3733.722916666667</v>
      </c>
      <c r="AB43" s="25">
        <f t="shared" si="7"/>
        <v>-3733.722916666667</v>
      </c>
      <c r="AC43" s="25"/>
      <c r="AK43" s="23">
        <f t="shared" si="1"/>
        <v>0</v>
      </c>
      <c r="AM43" s="23">
        <f t="shared" si="2"/>
        <v>0</v>
      </c>
      <c r="AO43" s="34">
        <v>0</v>
      </c>
      <c r="AR43" s="34">
        <v>0</v>
      </c>
      <c r="AS43">
        <f t="shared" si="3"/>
      </c>
      <c r="AU43" s="1">
        <f t="shared" si="4"/>
        <v>397.71874999999955</v>
      </c>
      <c r="AV43" s="52">
        <f t="shared" si="5"/>
        <v>-0.0962663356011722</v>
      </c>
    </row>
    <row r="44" spans="1:48" ht="12.75">
      <c r="A44" s="33">
        <v>43</v>
      </c>
      <c r="B44" t="s">
        <v>191</v>
      </c>
      <c r="C44" t="s">
        <v>192</v>
      </c>
      <c r="D44" t="s">
        <v>24</v>
      </c>
      <c r="E44" t="s">
        <v>27</v>
      </c>
      <c r="F44" s="1">
        <v>-1407.56</v>
      </c>
      <c r="G44" s="1">
        <v>-2423.25</v>
      </c>
      <c r="H44" s="1">
        <v>-1551.46</v>
      </c>
      <c r="I44" s="1">
        <v>-915.76</v>
      </c>
      <c r="J44" s="1">
        <v>-941.5600000000001</v>
      </c>
      <c r="K44" s="1">
        <v>-1918.47</v>
      </c>
      <c r="L44" s="1">
        <v>-1320.95</v>
      </c>
      <c r="M44" s="1">
        <v>-1844.53</v>
      </c>
      <c r="N44" s="1">
        <v>-1635.89</v>
      </c>
      <c r="O44" s="1">
        <v>-1511.99</v>
      </c>
      <c r="P44" s="1">
        <v>-3534.64</v>
      </c>
      <c r="Q44" s="1">
        <v>-2678.18</v>
      </c>
      <c r="R44" s="1">
        <v>-1947.28</v>
      </c>
      <c r="S44" s="1">
        <f t="shared" si="0"/>
        <v>-1829.5083333333334</v>
      </c>
      <c r="T44" s="5">
        <v>-1495.8137500000003</v>
      </c>
      <c r="U44" t="s">
        <v>1223</v>
      </c>
      <c r="V44" t="s">
        <v>1224</v>
      </c>
      <c r="W44">
        <v>0</v>
      </c>
      <c r="X44">
        <v>1</v>
      </c>
      <c r="Y44" t="s">
        <v>24</v>
      </c>
      <c r="Z44" t="s">
        <v>27</v>
      </c>
      <c r="AA44" s="23">
        <f t="shared" si="6"/>
        <v>-1829.5083333333334</v>
      </c>
      <c r="AB44" s="25">
        <f t="shared" si="7"/>
        <v>-1829.5083333333334</v>
      </c>
      <c r="AC44" s="25"/>
      <c r="AK44" s="23">
        <f t="shared" si="1"/>
        <v>0</v>
      </c>
      <c r="AM44" s="23">
        <f t="shared" si="2"/>
        <v>0</v>
      </c>
      <c r="AO44" s="34">
        <v>0</v>
      </c>
      <c r="AR44" s="34">
        <v>0</v>
      </c>
      <c r="AS44">
        <f t="shared" si="3"/>
      </c>
      <c r="AU44" s="1">
        <f t="shared" si="4"/>
        <v>-333.6945833333332</v>
      </c>
      <c r="AV44" s="52">
        <f t="shared" si="5"/>
        <v>0.2230856504249497</v>
      </c>
    </row>
    <row r="45" spans="1:49" ht="12.75">
      <c r="A45" s="33">
        <v>44</v>
      </c>
      <c r="B45" t="s">
        <v>193</v>
      </c>
      <c r="C45" t="s">
        <v>194</v>
      </c>
      <c r="D45" t="s">
        <v>17</v>
      </c>
      <c r="E45" t="s">
        <v>20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f t="shared" si="0"/>
        <v>0</v>
      </c>
      <c r="T45" s="5">
        <v>785850.3870833333</v>
      </c>
      <c r="U45" t="s">
        <v>1226</v>
      </c>
      <c r="V45" t="s">
        <v>1227</v>
      </c>
      <c r="W45">
        <v>0</v>
      </c>
      <c r="X45">
        <v>2</v>
      </c>
      <c r="Y45" t="s">
        <v>17</v>
      </c>
      <c r="Z45" t="s">
        <v>20</v>
      </c>
      <c r="AA45" s="23">
        <f t="shared" si="6"/>
        <v>0</v>
      </c>
      <c r="AB45" s="25">
        <f t="shared" si="7"/>
        <v>0</v>
      </c>
      <c r="AC45" s="25"/>
      <c r="AK45" s="23">
        <f t="shared" si="1"/>
        <v>0</v>
      </c>
      <c r="AM45" s="23">
        <f t="shared" si="2"/>
        <v>0</v>
      </c>
      <c r="AO45" s="34">
        <v>0</v>
      </c>
      <c r="AR45" s="34">
        <v>0</v>
      </c>
      <c r="AS45">
        <f t="shared" si="3"/>
      </c>
      <c r="AU45" s="1">
        <f t="shared" si="4"/>
        <v>-785850.3870833333</v>
      </c>
      <c r="AV45" s="52">
        <f t="shared" si="5"/>
        <v>-1</v>
      </c>
      <c r="AW45" t="s">
        <v>2521</v>
      </c>
    </row>
    <row r="46" spans="1:49" ht="12.75">
      <c r="A46" s="33">
        <v>45</v>
      </c>
      <c r="B46" t="s">
        <v>193</v>
      </c>
      <c r="C46" t="s">
        <v>194</v>
      </c>
      <c r="D46" t="s">
        <v>17</v>
      </c>
      <c r="E46" t="s">
        <v>21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f t="shared" si="0"/>
        <v>0</v>
      </c>
      <c r="T46" s="5">
        <v>1811944.3791666667</v>
      </c>
      <c r="U46" t="s">
        <v>1228</v>
      </c>
      <c r="V46" t="s">
        <v>1229</v>
      </c>
      <c r="W46">
        <v>0</v>
      </c>
      <c r="X46">
        <v>2</v>
      </c>
      <c r="Y46" t="s">
        <v>17</v>
      </c>
      <c r="Z46" t="s">
        <v>21</v>
      </c>
      <c r="AA46" s="23">
        <f t="shared" si="6"/>
        <v>0</v>
      </c>
      <c r="AB46" s="25">
        <f t="shared" si="7"/>
        <v>0</v>
      </c>
      <c r="AC46" s="25"/>
      <c r="AK46" s="23">
        <f t="shared" si="1"/>
        <v>0</v>
      </c>
      <c r="AM46" s="23">
        <f t="shared" si="2"/>
        <v>0</v>
      </c>
      <c r="AO46" s="34">
        <v>0</v>
      </c>
      <c r="AR46" s="34">
        <v>0</v>
      </c>
      <c r="AS46">
        <f t="shared" si="3"/>
      </c>
      <c r="AU46" s="1">
        <f t="shared" si="4"/>
        <v>-1811944.3791666667</v>
      </c>
      <c r="AV46" s="52">
        <f t="shared" si="5"/>
        <v>-1</v>
      </c>
      <c r="AW46" t="s">
        <v>2521</v>
      </c>
    </row>
    <row r="47" spans="1:49" ht="12.75">
      <c r="A47" s="33">
        <v>46</v>
      </c>
      <c r="B47" t="s">
        <v>193</v>
      </c>
      <c r="C47" t="s">
        <v>194</v>
      </c>
      <c r="D47" t="s">
        <v>22</v>
      </c>
      <c r="E47" t="s">
        <v>20</v>
      </c>
      <c r="F47" s="1">
        <v>1283944.8599999999</v>
      </c>
      <c r="G47" s="1">
        <v>1337742.33</v>
      </c>
      <c r="H47" s="1">
        <v>1374657.02</v>
      </c>
      <c r="I47" s="1">
        <v>1422191.08</v>
      </c>
      <c r="J47" s="1">
        <v>1504169.44</v>
      </c>
      <c r="K47" s="1">
        <v>1633388.94</v>
      </c>
      <c r="L47" s="1">
        <v>1759588.3399999999</v>
      </c>
      <c r="M47" s="1">
        <v>1851638.28</v>
      </c>
      <c r="N47" s="1">
        <v>1948854.73</v>
      </c>
      <c r="O47" s="1">
        <v>2039617.44</v>
      </c>
      <c r="P47" s="1">
        <v>2092899.68</v>
      </c>
      <c r="Q47" s="1">
        <v>2151416.2</v>
      </c>
      <c r="R47" s="1">
        <v>2196925.52</v>
      </c>
      <c r="S47" s="1">
        <f t="shared" si="0"/>
        <v>1738049.8891666664</v>
      </c>
      <c r="T47" s="5">
        <v>375538.2516666667</v>
      </c>
      <c r="U47" t="s">
        <v>1230</v>
      </c>
      <c r="V47" t="s">
        <v>1231</v>
      </c>
      <c r="W47">
        <v>0</v>
      </c>
      <c r="X47">
        <v>2</v>
      </c>
      <c r="Y47" t="s">
        <v>22</v>
      </c>
      <c r="Z47" t="s">
        <v>20</v>
      </c>
      <c r="AA47" s="51">
        <f t="shared" si="6"/>
        <v>1738049.8891666664</v>
      </c>
      <c r="AB47" s="25">
        <f t="shared" si="7"/>
        <v>1738049.8891666664</v>
      </c>
      <c r="AC47" s="25"/>
      <c r="AK47" s="23">
        <f t="shared" si="1"/>
        <v>0</v>
      </c>
      <c r="AM47" s="23">
        <f t="shared" si="2"/>
        <v>0</v>
      </c>
      <c r="AO47" s="34" t="s">
        <v>1901</v>
      </c>
      <c r="AQ47" t="s">
        <v>2498</v>
      </c>
      <c r="AR47" s="34" t="s">
        <v>1901</v>
      </c>
      <c r="AS47" t="str">
        <f t="shared" si="3"/>
        <v>different</v>
      </c>
      <c r="AU47" s="1">
        <f t="shared" si="4"/>
        <v>1362511.6374999997</v>
      </c>
      <c r="AV47" s="52">
        <f t="shared" si="5"/>
        <v>3.628156736239442</v>
      </c>
      <c r="AW47" t="s">
        <v>2521</v>
      </c>
    </row>
    <row r="48" spans="1:49" ht="12.75">
      <c r="A48" s="33">
        <v>47</v>
      </c>
      <c r="B48" t="s">
        <v>193</v>
      </c>
      <c r="C48" t="s">
        <v>194</v>
      </c>
      <c r="D48" t="s">
        <v>22</v>
      </c>
      <c r="E48" t="s">
        <v>21</v>
      </c>
      <c r="F48" s="1">
        <v>3696858.62</v>
      </c>
      <c r="G48" s="1">
        <v>3944063.39</v>
      </c>
      <c r="H48" s="1">
        <v>4070984.33</v>
      </c>
      <c r="I48" s="1">
        <v>4216785.23</v>
      </c>
      <c r="J48" s="1">
        <v>4710836.01</v>
      </c>
      <c r="K48" s="1">
        <v>5103804.91</v>
      </c>
      <c r="L48" s="1">
        <v>5599931.93</v>
      </c>
      <c r="M48" s="1">
        <v>5938185.48</v>
      </c>
      <c r="N48" s="1">
        <v>6254170.05</v>
      </c>
      <c r="O48" s="1">
        <v>6554438</v>
      </c>
      <c r="P48" s="1">
        <v>6758820.52</v>
      </c>
      <c r="Q48" s="1">
        <v>6924270.42</v>
      </c>
      <c r="R48" s="1">
        <v>7099452.43</v>
      </c>
      <c r="S48" s="1">
        <f t="shared" si="0"/>
        <v>5456203.81625</v>
      </c>
      <c r="T48" s="5">
        <v>1037447.395</v>
      </c>
      <c r="U48" t="s">
        <v>1232</v>
      </c>
      <c r="V48" t="s">
        <v>1220</v>
      </c>
      <c r="W48">
        <v>0</v>
      </c>
      <c r="X48">
        <v>2</v>
      </c>
      <c r="Y48" t="s">
        <v>22</v>
      </c>
      <c r="Z48" t="s">
        <v>21</v>
      </c>
      <c r="AA48" s="51">
        <f t="shared" si="6"/>
        <v>5456203.81625</v>
      </c>
      <c r="AB48" s="25">
        <f t="shared" si="7"/>
        <v>5456203.81625</v>
      </c>
      <c r="AC48" s="25"/>
      <c r="AK48" s="23">
        <f t="shared" si="1"/>
        <v>0</v>
      </c>
      <c r="AM48" s="23">
        <f t="shared" si="2"/>
        <v>0</v>
      </c>
      <c r="AO48" s="34" t="s">
        <v>1901</v>
      </c>
      <c r="AQ48" t="s">
        <v>2498</v>
      </c>
      <c r="AR48" s="34" t="s">
        <v>1901</v>
      </c>
      <c r="AS48" t="str">
        <f t="shared" si="3"/>
        <v>different</v>
      </c>
      <c r="AU48" s="1">
        <f t="shared" si="4"/>
        <v>4418756.421250001</v>
      </c>
      <c r="AV48" s="52">
        <f t="shared" si="5"/>
        <v>4.259258293525331</v>
      </c>
      <c r="AW48" t="s">
        <v>2521</v>
      </c>
    </row>
    <row r="49" spans="1:49" ht="12.75">
      <c r="A49" s="33">
        <v>48</v>
      </c>
      <c r="B49" t="s">
        <v>193</v>
      </c>
      <c r="C49" t="s">
        <v>194</v>
      </c>
      <c r="D49" t="s">
        <v>24</v>
      </c>
      <c r="E49" t="s">
        <v>26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0"/>
        <v>0</v>
      </c>
      <c r="T49" s="5">
        <v>6688.379166666667</v>
      </c>
      <c r="U49" t="s">
        <v>1233</v>
      </c>
      <c r="V49" t="s">
        <v>1234</v>
      </c>
      <c r="W49">
        <v>0</v>
      </c>
      <c r="X49">
        <v>2</v>
      </c>
      <c r="Y49" t="s">
        <v>17</v>
      </c>
      <c r="Z49" t="s">
        <v>18</v>
      </c>
      <c r="AA49" s="23">
        <f t="shared" si="6"/>
        <v>0</v>
      </c>
      <c r="AB49" s="25">
        <f t="shared" si="7"/>
        <v>0</v>
      </c>
      <c r="AC49" s="25"/>
      <c r="AK49" s="23">
        <f t="shared" si="1"/>
        <v>0</v>
      </c>
      <c r="AM49" s="23">
        <f t="shared" si="2"/>
        <v>0</v>
      </c>
      <c r="AO49" s="34">
        <v>0</v>
      </c>
      <c r="AQ49" t="s">
        <v>2498</v>
      </c>
      <c r="AR49" s="34">
        <v>0</v>
      </c>
      <c r="AS49">
        <f t="shared" si="3"/>
      </c>
      <c r="AU49" s="1">
        <f t="shared" si="4"/>
        <v>-6688.379166666667</v>
      </c>
      <c r="AV49" s="52">
        <f t="shared" si="5"/>
        <v>-1</v>
      </c>
      <c r="AW49" t="s">
        <v>2521</v>
      </c>
    </row>
    <row r="50" spans="1:49" ht="12.75">
      <c r="A50" s="33">
        <v>49</v>
      </c>
      <c r="B50" t="s">
        <v>193</v>
      </c>
      <c r="C50" t="s">
        <v>194</v>
      </c>
      <c r="D50" t="s">
        <v>24</v>
      </c>
      <c r="E50" t="s">
        <v>20</v>
      </c>
      <c r="F50" s="1">
        <v>254802.56</v>
      </c>
      <c r="G50" s="1">
        <v>258726.5</v>
      </c>
      <c r="H50" s="1">
        <v>265429.1</v>
      </c>
      <c r="I50" s="1">
        <v>273262.45</v>
      </c>
      <c r="J50" s="1">
        <v>291190.47000000003</v>
      </c>
      <c r="K50" s="1">
        <v>318085.56</v>
      </c>
      <c r="L50" s="1">
        <v>355905.44</v>
      </c>
      <c r="M50" s="1">
        <v>384172.97000000003</v>
      </c>
      <c r="N50" s="1">
        <v>409465.62</v>
      </c>
      <c r="O50" s="1">
        <v>417150.24</v>
      </c>
      <c r="P50" s="1">
        <v>421194.92</v>
      </c>
      <c r="Q50" s="1">
        <v>426643.45</v>
      </c>
      <c r="R50" s="1">
        <v>429858.54000000004</v>
      </c>
      <c r="S50" s="1">
        <f t="shared" si="0"/>
        <v>346963.1058333334</v>
      </c>
      <c r="T50" s="5">
        <v>79891.11833333333</v>
      </c>
      <c r="U50" t="s">
        <v>1235</v>
      </c>
      <c r="V50" t="s">
        <v>1236</v>
      </c>
      <c r="W50">
        <v>0</v>
      </c>
      <c r="X50">
        <v>2</v>
      </c>
      <c r="Y50" t="s">
        <v>24</v>
      </c>
      <c r="Z50" t="s">
        <v>20</v>
      </c>
      <c r="AA50" s="23">
        <f t="shared" si="6"/>
        <v>346963.1058333334</v>
      </c>
      <c r="AB50" s="25">
        <f t="shared" si="7"/>
        <v>346963.1058333334</v>
      </c>
      <c r="AC50" s="25"/>
      <c r="AK50" s="23">
        <f t="shared" si="1"/>
        <v>0</v>
      </c>
      <c r="AM50" s="23">
        <f t="shared" si="2"/>
        <v>0</v>
      </c>
      <c r="AO50" s="34" t="s">
        <v>1901</v>
      </c>
      <c r="AQ50" t="s">
        <v>2498</v>
      </c>
      <c r="AR50" s="34" t="s">
        <v>1901</v>
      </c>
      <c r="AS50" t="str">
        <f t="shared" si="3"/>
        <v>different</v>
      </c>
      <c r="AU50" s="1">
        <f t="shared" si="4"/>
        <v>267071.98750000005</v>
      </c>
      <c r="AV50" s="52">
        <f t="shared" si="5"/>
        <v>3.3429496678927877</v>
      </c>
      <c r="AW50" t="s">
        <v>2521</v>
      </c>
    </row>
    <row r="51" spans="1:49" ht="12.75">
      <c r="A51" s="33">
        <v>50</v>
      </c>
      <c r="B51" t="s">
        <v>193</v>
      </c>
      <c r="C51" t="s">
        <v>194</v>
      </c>
      <c r="D51" t="s">
        <v>24</v>
      </c>
      <c r="E51" t="s">
        <v>27</v>
      </c>
      <c r="F51" s="1">
        <v>669256.52</v>
      </c>
      <c r="G51" s="1">
        <v>693210.74</v>
      </c>
      <c r="H51" s="1">
        <v>714234.54</v>
      </c>
      <c r="I51" s="1">
        <v>756612.21</v>
      </c>
      <c r="J51" s="1">
        <v>830263.16</v>
      </c>
      <c r="K51" s="1">
        <v>903053.7000000001</v>
      </c>
      <c r="L51" s="1">
        <v>990205.66</v>
      </c>
      <c r="M51" s="1">
        <v>1097684.01</v>
      </c>
      <c r="N51" s="1">
        <v>1169922.69</v>
      </c>
      <c r="O51" s="1">
        <v>1234197.08</v>
      </c>
      <c r="P51" s="1">
        <v>1230951.74</v>
      </c>
      <c r="Q51" s="1">
        <v>1241087.61</v>
      </c>
      <c r="R51" s="1">
        <v>1243958.77</v>
      </c>
      <c r="S51" s="1">
        <f t="shared" si="0"/>
        <v>984835.89875</v>
      </c>
      <c r="T51" s="5">
        <v>683491.3779166667</v>
      </c>
      <c r="U51" t="s">
        <v>1237</v>
      </c>
      <c r="V51" t="s">
        <v>1224</v>
      </c>
      <c r="W51">
        <v>0</v>
      </c>
      <c r="X51">
        <v>1</v>
      </c>
      <c r="Y51" t="s">
        <v>24</v>
      </c>
      <c r="Z51" t="s">
        <v>27</v>
      </c>
      <c r="AA51" s="23">
        <f t="shared" si="6"/>
        <v>984835.89875</v>
      </c>
      <c r="AB51" s="25">
        <f t="shared" si="7"/>
        <v>984835.89875</v>
      </c>
      <c r="AC51" s="25"/>
      <c r="AK51" s="23">
        <f t="shared" si="1"/>
        <v>0</v>
      </c>
      <c r="AM51" s="23">
        <f t="shared" si="2"/>
        <v>0</v>
      </c>
      <c r="AO51" s="34">
        <v>0</v>
      </c>
      <c r="AQ51" t="s">
        <v>2498</v>
      </c>
      <c r="AR51" s="34">
        <v>0</v>
      </c>
      <c r="AS51">
        <f t="shared" si="3"/>
      </c>
      <c r="AU51" s="1">
        <f t="shared" si="4"/>
        <v>301344.5208333334</v>
      </c>
      <c r="AV51" s="52">
        <f t="shared" si="5"/>
        <v>0.4408900105687569</v>
      </c>
      <c r="AW51" t="s">
        <v>2521</v>
      </c>
    </row>
    <row r="52" spans="1:49" ht="12.75">
      <c r="A52" s="33">
        <v>51</v>
      </c>
      <c r="B52" t="s">
        <v>193</v>
      </c>
      <c r="C52" t="s">
        <v>194</v>
      </c>
      <c r="D52" t="s">
        <v>24</v>
      </c>
      <c r="E52" t="s">
        <v>21</v>
      </c>
      <c r="F52" s="1">
        <v>681763.12</v>
      </c>
      <c r="G52" s="1">
        <v>719283.64</v>
      </c>
      <c r="H52" s="1">
        <v>743356.28</v>
      </c>
      <c r="I52" s="1">
        <v>779961.48</v>
      </c>
      <c r="J52" s="1">
        <v>891732.88</v>
      </c>
      <c r="K52" s="1">
        <v>1009424.15</v>
      </c>
      <c r="L52" s="1">
        <v>1125438.01</v>
      </c>
      <c r="M52" s="1">
        <v>1210785.47</v>
      </c>
      <c r="N52" s="1">
        <v>1285948.1400000001</v>
      </c>
      <c r="O52" s="1">
        <v>1351146.23</v>
      </c>
      <c r="P52" s="1">
        <v>1380842.3</v>
      </c>
      <c r="Q52" s="1">
        <v>1397528.76</v>
      </c>
      <c r="R52" s="1">
        <v>1409126.47</v>
      </c>
      <c r="S52" s="1">
        <f t="shared" si="0"/>
        <v>1078407.6779166667</v>
      </c>
      <c r="T52" s="5">
        <v>190164.47333333336</v>
      </c>
      <c r="U52" t="s">
        <v>1238</v>
      </c>
      <c r="V52" t="s">
        <v>1225</v>
      </c>
      <c r="W52">
        <v>0</v>
      </c>
      <c r="X52">
        <v>2</v>
      </c>
      <c r="Y52" t="s">
        <v>24</v>
      </c>
      <c r="Z52" t="s">
        <v>21</v>
      </c>
      <c r="AA52" s="51">
        <f t="shared" si="6"/>
        <v>1078407.6779166667</v>
      </c>
      <c r="AB52" s="25">
        <f t="shared" si="7"/>
        <v>1078407.6779166667</v>
      </c>
      <c r="AC52" s="25"/>
      <c r="AK52" s="23">
        <f t="shared" si="1"/>
        <v>0</v>
      </c>
      <c r="AM52" s="23">
        <f t="shared" si="2"/>
        <v>0</v>
      </c>
      <c r="AO52" s="34" t="s">
        <v>1901</v>
      </c>
      <c r="AQ52" t="s">
        <v>2498</v>
      </c>
      <c r="AR52" s="34" t="s">
        <v>1901</v>
      </c>
      <c r="AS52" t="str">
        <f t="shared" si="3"/>
        <v>different</v>
      </c>
      <c r="AU52" s="1">
        <f t="shared" si="4"/>
        <v>888243.2045833333</v>
      </c>
      <c r="AV52" s="52">
        <f t="shared" si="5"/>
        <v>4.670920856107332</v>
      </c>
      <c r="AW52" t="s">
        <v>2521</v>
      </c>
    </row>
    <row r="53" spans="1:49" ht="12.75">
      <c r="A53" s="33">
        <v>52</v>
      </c>
      <c r="B53" t="s">
        <v>195</v>
      </c>
      <c r="C53" t="s">
        <v>196</v>
      </c>
      <c r="D53" t="s">
        <v>17</v>
      </c>
      <c r="E53" t="s">
        <v>20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f t="shared" si="0"/>
        <v>0</v>
      </c>
      <c r="T53" s="5">
        <v>-220430.53083333335</v>
      </c>
      <c r="U53" t="s">
        <v>1239</v>
      </c>
      <c r="V53" t="s">
        <v>1227</v>
      </c>
      <c r="W53">
        <v>0</v>
      </c>
      <c r="X53">
        <v>2</v>
      </c>
      <c r="Y53" t="s">
        <v>17</v>
      </c>
      <c r="Z53" t="s">
        <v>20</v>
      </c>
      <c r="AA53" s="23">
        <f t="shared" si="6"/>
        <v>0</v>
      </c>
      <c r="AB53" s="25">
        <f t="shared" si="7"/>
        <v>0</v>
      </c>
      <c r="AC53" s="25"/>
      <c r="AK53" s="23">
        <f t="shared" si="1"/>
        <v>0</v>
      </c>
      <c r="AM53" s="23">
        <f t="shared" si="2"/>
        <v>0</v>
      </c>
      <c r="AO53" s="34">
        <v>0</v>
      </c>
      <c r="AR53" s="34">
        <v>0</v>
      </c>
      <c r="AS53">
        <f t="shared" si="3"/>
      </c>
      <c r="AU53" s="1">
        <f t="shared" si="4"/>
        <v>220430.53083333335</v>
      </c>
      <c r="AV53" s="52">
        <f t="shared" si="5"/>
        <v>-1</v>
      </c>
      <c r="AW53" t="s">
        <v>2521</v>
      </c>
    </row>
    <row r="54" spans="1:49" ht="12.75">
      <c r="A54" s="33">
        <v>53</v>
      </c>
      <c r="B54" t="s">
        <v>195</v>
      </c>
      <c r="C54" t="s">
        <v>196</v>
      </c>
      <c r="D54" t="s">
        <v>17</v>
      </c>
      <c r="E54" t="s">
        <v>21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f t="shared" si="0"/>
        <v>0</v>
      </c>
      <c r="T54" s="5">
        <v>-484523.36166666663</v>
      </c>
      <c r="U54" t="s">
        <v>1240</v>
      </c>
      <c r="V54" t="s">
        <v>1229</v>
      </c>
      <c r="W54">
        <v>0</v>
      </c>
      <c r="X54">
        <v>2</v>
      </c>
      <c r="Y54" t="s">
        <v>17</v>
      </c>
      <c r="Z54" t="s">
        <v>21</v>
      </c>
      <c r="AA54" s="23">
        <f t="shared" si="6"/>
        <v>0</v>
      </c>
      <c r="AB54" s="25">
        <f t="shared" si="7"/>
        <v>0</v>
      </c>
      <c r="AC54" s="25"/>
      <c r="AK54" s="23">
        <f t="shared" si="1"/>
        <v>0</v>
      </c>
      <c r="AM54" s="23">
        <f t="shared" si="2"/>
        <v>0</v>
      </c>
      <c r="AO54" s="34">
        <v>0</v>
      </c>
      <c r="AR54" s="34">
        <v>0</v>
      </c>
      <c r="AS54">
        <f t="shared" si="3"/>
      </c>
      <c r="AU54" s="1">
        <f t="shared" si="4"/>
        <v>484523.36166666663</v>
      </c>
      <c r="AV54" s="52">
        <f t="shared" si="5"/>
        <v>-1</v>
      </c>
      <c r="AW54" t="s">
        <v>2521</v>
      </c>
    </row>
    <row r="55" spans="1:49" ht="12.75">
      <c r="A55" s="33">
        <v>54</v>
      </c>
      <c r="B55" t="s">
        <v>195</v>
      </c>
      <c r="C55" t="s">
        <v>196</v>
      </c>
      <c r="D55" t="s">
        <v>24</v>
      </c>
      <c r="E55" t="s">
        <v>26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f t="shared" si="0"/>
        <v>0</v>
      </c>
      <c r="T55" s="5">
        <v>-3341.6000000000004</v>
      </c>
      <c r="U55" t="s">
        <v>1241</v>
      </c>
      <c r="V55" t="s">
        <v>1234</v>
      </c>
      <c r="W55">
        <v>0</v>
      </c>
      <c r="X55">
        <v>2</v>
      </c>
      <c r="Y55" t="s">
        <v>17</v>
      </c>
      <c r="Z55" t="s">
        <v>18</v>
      </c>
      <c r="AA55" s="23">
        <f t="shared" si="6"/>
        <v>0</v>
      </c>
      <c r="AB55" s="25">
        <f t="shared" si="7"/>
        <v>0</v>
      </c>
      <c r="AC55" s="25"/>
      <c r="AK55" s="23">
        <f t="shared" si="1"/>
        <v>0</v>
      </c>
      <c r="AM55" s="23">
        <f t="shared" si="2"/>
        <v>0</v>
      </c>
      <c r="AO55" s="34">
        <v>0</v>
      </c>
      <c r="AR55" s="34">
        <v>0</v>
      </c>
      <c r="AS55">
        <f t="shared" si="3"/>
      </c>
      <c r="AU55" s="1">
        <f t="shared" si="4"/>
        <v>3341.6000000000004</v>
      </c>
      <c r="AV55" s="52">
        <f t="shared" si="5"/>
        <v>-1</v>
      </c>
      <c r="AW55" t="s">
        <v>2521</v>
      </c>
    </row>
    <row r="56" spans="1:49" ht="12.75">
      <c r="A56" s="33">
        <v>55</v>
      </c>
      <c r="B56" t="s">
        <v>195</v>
      </c>
      <c r="C56" t="s">
        <v>196</v>
      </c>
      <c r="D56" t="s">
        <v>24</v>
      </c>
      <c r="E56" t="s">
        <v>27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f t="shared" si="0"/>
        <v>0</v>
      </c>
      <c r="T56" s="5">
        <v>-112476.60291666666</v>
      </c>
      <c r="U56" t="s">
        <v>1242</v>
      </c>
      <c r="V56" t="s">
        <v>1224</v>
      </c>
      <c r="W56">
        <v>0</v>
      </c>
      <c r="X56">
        <v>1</v>
      </c>
      <c r="Y56" t="s">
        <v>24</v>
      </c>
      <c r="Z56" t="s">
        <v>27</v>
      </c>
      <c r="AA56" s="23">
        <f t="shared" si="6"/>
        <v>0</v>
      </c>
      <c r="AB56" s="25">
        <f t="shared" si="7"/>
        <v>0</v>
      </c>
      <c r="AC56" s="25"/>
      <c r="AK56" s="23">
        <f t="shared" si="1"/>
        <v>0</v>
      </c>
      <c r="AM56" s="23">
        <f t="shared" si="2"/>
        <v>0</v>
      </c>
      <c r="AO56" s="34">
        <v>0</v>
      </c>
      <c r="AR56" s="34">
        <v>0</v>
      </c>
      <c r="AS56">
        <f t="shared" si="3"/>
      </c>
      <c r="AU56" s="1">
        <f t="shared" si="4"/>
        <v>112476.60291666666</v>
      </c>
      <c r="AV56" s="52">
        <f t="shared" si="5"/>
        <v>-1</v>
      </c>
      <c r="AW56" t="s">
        <v>2521</v>
      </c>
    </row>
    <row r="57" spans="1:49" ht="12.75">
      <c r="A57" s="33">
        <v>56</v>
      </c>
      <c r="B57" t="s">
        <v>198</v>
      </c>
      <c r="C57" t="s">
        <v>199</v>
      </c>
      <c r="D57" t="s">
        <v>17</v>
      </c>
      <c r="E57" t="s">
        <v>20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f t="shared" si="0"/>
        <v>0</v>
      </c>
      <c r="T57" s="5">
        <v>-113999.30916666666</v>
      </c>
      <c r="U57" t="s">
        <v>1243</v>
      </c>
      <c r="V57" t="s">
        <v>1227</v>
      </c>
      <c r="W57">
        <v>0</v>
      </c>
      <c r="X57">
        <v>2</v>
      </c>
      <c r="Y57" t="s">
        <v>17</v>
      </c>
      <c r="Z57" t="s">
        <v>20</v>
      </c>
      <c r="AA57" s="23">
        <f t="shared" si="6"/>
        <v>0</v>
      </c>
      <c r="AB57" s="25">
        <f t="shared" si="7"/>
        <v>0</v>
      </c>
      <c r="AC57" s="25"/>
      <c r="AK57" s="23">
        <f t="shared" si="1"/>
        <v>0</v>
      </c>
      <c r="AM57" s="23">
        <f t="shared" si="2"/>
        <v>0</v>
      </c>
      <c r="AO57" s="34">
        <v>0</v>
      </c>
      <c r="AR57" s="34">
        <v>0</v>
      </c>
      <c r="AS57">
        <f t="shared" si="3"/>
      </c>
      <c r="AU57" s="1">
        <f t="shared" si="4"/>
        <v>113999.30916666666</v>
      </c>
      <c r="AV57" s="52">
        <f t="shared" si="5"/>
        <v>-1</v>
      </c>
      <c r="AW57" t="s">
        <v>2521</v>
      </c>
    </row>
    <row r="58" spans="1:49" ht="12.75">
      <c r="A58" s="33">
        <v>57</v>
      </c>
      <c r="B58" t="s">
        <v>198</v>
      </c>
      <c r="C58" t="s">
        <v>199</v>
      </c>
      <c r="D58" t="s">
        <v>17</v>
      </c>
      <c r="E58" t="s">
        <v>21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f t="shared" si="0"/>
        <v>0</v>
      </c>
      <c r="T58" s="5">
        <v>-247729.25666666668</v>
      </c>
      <c r="U58" t="s">
        <v>1244</v>
      </c>
      <c r="V58" t="s">
        <v>1229</v>
      </c>
      <c r="W58">
        <v>0</v>
      </c>
      <c r="X58">
        <v>2</v>
      </c>
      <c r="Y58" t="s">
        <v>17</v>
      </c>
      <c r="Z58" t="s">
        <v>21</v>
      </c>
      <c r="AA58" s="23">
        <f t="shared" si="6"/>
        <v>0</v>
      </c>
      <c r="AB58" s="25">
        <f t="shared" si="7"/>
        <v>0</v>
      </c>
      <c r="AC58" s="25"/>
      <c r="AK58" s="23">
        <f t="shared" si="1"/>
        <v>0</v>
      </c>
      <c r="AM58" s="23">
        <f t="shared" si="2"/>
        <v>0</v>
      </c>
      <c r="AO58" s="34">
        <v>0</v>
      </c>
      <c r="AR58" s="34">
        <v>0</v>
      </c>
      <c r="AS58">
        <f t="shared" si="3"/>
      </c>
      <c r="AU58" s="1">
        <f t="shared" si="4"/>
        <v>247729.25666666668</v>
      </c>
      <c r="AV58" s="52">
        <f t="shared" si="5"/>
        <v>-1</v>
      </c>
      <c r="AW58" t="s">
        <v>2521</v>
      </c>
    </row>
    <row r="59" spans="1:49" ht="12.75">
      <c r="A59" s="33">
        <v>58</v>
      </c>
      <c r="B59" t="s">
        <v>198</v>
      </c>
      <c r="C59" t="s">
        <v>199</v>
      </c>
      <c r="D59" t="s">
        <v>24</v>
      </c>
      <c r="E59" t="s">
        <v>26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f t="shared" si="0"/>
        <v>0</v>
      </c>
      <c r="T59" s="5">
        <v>-2547.150416666667</v>
      </c>
      <c r="U59" t="s">
        <v>1245</v>
      </c>
      <c r="V59" t="s">
        <v>1234</v>
      </c>
      <c r="W59">
        <v>0</v>
      </c>
      <c r="X59">
        <v>2</v>
      </c>
      <c r="Y59" t="s">
        <v>17</v>
      </c>
      <c r="Z59" t="s">
        <v>18</v>
      </c>
      <c r="AA59" s="23">
        <f t="shared" si="6"/>
        <v>0</v>
      </c>
      <c r="AB59" s="25">
        <f t="shared" si="7"/>
        <v>0</v>
      </c>
      <c r="AC59" s="25"/>
      <c r="AK59" s="23">
        <f t="shared" si="1"/>
        <v>0</v>
      </c>
      <c r="AM59" s="23">
        <f t="shared" si="2"/>
        <v>0</v>
      </c>
      <c r="AO59" s="34">
        <v>0</v>
      </c>
      <c r="AR59" s="34">
        <v>0</v>
      </c>
      <c r="AS59">
        <f t="shared" si="3"/>
      </c>
      <c r="AU59" s="1">
        <f t="shared" si="4"/>
        <v>2547.150416666667</v>
      </c>
      <c r="AV59" s="52">
        <f t="shared" si="5"/>
        <v>-1</v>
      </c>
      <c r="AW59" t="s">
        <v>2521</v>
      </c>
    </row>
    <row r="60" spans="1:49" ht="12.75">
      <c r="A60" s="33">
        <v>59</v>
      </c>
      <c r="B60" t="s">
        <v>198</v>
      </c>
      <c r="C60" t="s">
        <v>199</v>
      </c>
      <c r="D60" t="s">
        <v>24</v>
      </c>
      <c r="E60" t="s">
        <v>27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f t="shared" si="0"/>
        <v>0</v>
      </c>
      <c r="T60" s="5">
        <v>-109706.02625</v>
      </c>
      <c r="U60" t="s">
        <v>1246</v>
      </c>
      <c r="V60" t="s">
        <v>1224</v>
      </c>
      <c r="W60">
        <v>0</v>
      </c>
      <c r="X60">
        <v>1</v>
      </c>
      <c r="Y60" t="s">
        <v>24</v>
      </c>
      <c r="Z60" t="s">
        <v>27</v>
      </c>
      <c r="AA60" s="23">
        <f t="shared" si="6"/>
        <v>0</v>
      </c>
      <c r="AB60" s="25">
        <f t="shared" si="7"/>
        <v>0</v>
      </c>
      <c r="AC60" s="25"/>
      <c r="AK60" s="23">
        <f t="shared" si="1"/>
        <v>0</v>
      </c>
      <c r="AM60" s="23">
        <f t="shared" si="2"/>
        <v>0</v>
      </c>
      <c r="AO60" s="34">
        <v>0</v>
      </c>
      <c r="AR60" s="34">
        <v>0</v>
      </c>
      <c r="AS60">
        <f t="shared" si="3"/>
      </c>
      <c r="AU60" s="1">
        <f t="shared" si="4"/>
        <v>109706.02625</v>
      </c>
      <c r="AV60" s="52">
        <f t="shared" si="5"/>
        <v>-1</v>
      </c>
      <c r="AW60" t="s">
        <v>2521</v>
      </c>
    </row>
    <row r="61" spans="1:49" ht="12.75">
      <c r="A61" s="33">
        <v>60</v>
      </c>
      <c r="B61" t="s">
        <v>200</v>
      </c>
      <c r="C61" t="s">
        <v>197</v>
      </c>
      <c r="D61" t="s">
        <v>17</v>
      </c>
      <c r="E61" t="s">
        <v>18</v>
      </c>
      <c r="F61" s="1">
        <v>-11029756.42</v>
      </c>
      <c r="G61" s="1">
        <v>-11543578.89</v>
      </c>
      <c r="H61" s="1">
        <v>-12066958.31</v>
      </c>
      <c r="I61" s="1">
        <v>-12597995.36</v>
      </c>
      <c r="J61" s="1">
        <v>-13088873.9</v>
      </c>
      <c r="K61" s="1">
        <v>-13685486.67</v>
      </c>
      <c r="L61" s="1">
        <v>-14231370.51</v>
      </c>
      <c r="M61" s="1">
        <v>-14737853.86</v>
      </c>
      <c r="N61" s="1">
        <v>-15248958.94</v>
      </c>
      <c r="O61" s="1">
        <v>-15763488.11</v>
      </c>
      <c r="P61" s="1">
        <v>-16290293.74</v>
      </c>
      <c r="Q61" s="1">
        <v>-16788445.35</v>
      </c>
      <c r="R61" s="1">
        <v>-17319907.23</v>
      </c>
      <c r="S61" s="1">
        <f t="shared" si="0"/>
        <v>-14184844.622083334</v>
      </c>
      <c r="T61" s="5">
        <v>-9736101.183750002</v>
      </c>
      <c r="U61" t="s">
        <v>1247</v>
      </c>
      <c r="V61" t="s">
        <v>1234</v>
      </c>
      <c r="W61">
        <v>0</v>
      </c>
      <c r="X61">
        <v>2</v>
      </c>
      <c r="Y61" t="s">
        <v>17</v>
      </c>
      <c r="Z61" t="s">
        <v>18</v>
      </c>
      <c r="AA61" s="23">
        <f t="shared" si="6"/>
        <v>-14184844.622083334</v>
      </c>
      <c r="AB61" s="25">
        <f t="shared" si="7"/>
        <v>-14184844.622083334</v>
      </c>
      <c r="AC61" s="25"/>
      <c r="AK61" s="23">
        <f t="shared" si="1"/>
        <v>0</v>
      </c>
      <c r="AM61" s="23">
        <f t="shared" si="2"/>
        <v>0</v>
      </c>
      <c r="AO61" s="34">
        <v>0</v>
      </c>
      <c r="AR61" s="34">
        <v>0</v>
      </c>
      <c r="AS61">
        <f t="shared" si="3"/>
      </c>
      <c r="AU61" s="1">
        <f t="shared" si="4"/>
        <v>-4448743.438333333</v>
      </c>
      <c r="AV61" s="52">
        <f t="shared" si="5"/>
        <v>0.456932744881338</v>
      </c>
      <c r="AW61" t="s">
        <v>2521</v>
      </c>
    </row>
    <row r="62" spans="1:48" ht="12.75">
      <c r="A62" s="33">
        <v>61</v>
      </c>
      <c r="B62" t="s">
        <v>213</v>
      </c>
      <c r="C62" t="s">
        <v>214</v>
      </c>
      <c r="D62" t="s">
        <v>28</v>
      </c>
      <c r="E62" t="s">
        <v>28</v>
      </c>
      <c r="F62" s="1">
        <v>2237527.22</v>
      </c>
      <c r="G62" s="1">
        <v>2134844.37</v>
      </c>
      <c r="H62" s="1">
        <v>2329323.54</v>
      </c>
      <c r="I62" s="1">
        <v>2311429.04</v>
      </c>
      <c r="J62" s="1">
        <v>2347918.76</v>
      </c>
      <c r="K62" s="1">
        <v>2717274.44</v>
      </c>
      <c r="L62" s="1">
        <v>3251839.99</v>
      </c>
      <c r="M62" s="1">
        <v>2474491.47</v>
      </c>
      <c r="N62" s="1">
        <v>2503126.27</v>
      </c>
      <c r="O62" s="1">
        <v>2420152.26</v>
      </c>
      <c r="P62" s="1">
        <v>2441648.27</v>
      </c>
      <c r="Q62" s="1">
        <v>2275468.15</v>
      </c>
      <c r="R62" s="1">
        <v>2260785.73</v>
      </c>
      <c r="S62" s="1">
        <f t="shared" si="0"/>
        <v>2454722.7529166667</v>
      </c>
      <c r="T62" s="5">
        <v>2298929.5004166663</v>
      </c>
      <c r="U62" t="s">
        <v>1255</v>
      </c>
      <c r="V62" t="s">
        <v>1173</v>
      </c>
      <c r="W62">
        <v>0</v>
      </c>
      <c r="X62">
        <v>1</v>
      </c>
      <c r="Y62" t="s">
        <v>22</v>
      </c>
      <c r="Z62" t="s">
        <v>19</v>
      </c>
      <c r="AA62" s="23">
        <f t="shared" si="6"/>
        <v>2454722.7529166667</v>
      </c>
      <c r="AB62" s="25">
        <f t="shared" si="7"/>
        <v>2454722.7529166667</v>
      </c>
      <c r="AC62" s="25"/>
      <c r="AK62" s="23">
        <f t="shared" si="1"/>
        <v>0</v>
      </c>
      <c r="AM62" s="23">
        <f t="shared" si="2"/>
        <v>0</v>
      </c>
      <c r="AO62" s="34">
        <v>0</v>
      </c>
      <c r="AR62" s="34">
        <v>0</v>
      </c>
      <c r="AS62">
        <f t="shared" si="3"/>
      </c>
      <c r="AU62" s="1">
        <f t="shared" si="4"/>
        <v>155793.2525000004</v>
      </c>
      <c r="AV62" s="52">
        <f t="shared" si="5"/>
        <v>0.06776773818934591</v>
      </c>
    </row>
    <row r="63" spans="1:48" ht="12.75">
      <c r="A63" s="33">
        <v>62</v>
      </c>
      <c r="B63" t="s">
        <v>215</v>
      </c>
      <c r="C63" t="s">
        <v>216</v>
      </c>
      <c r="D63" t="s">
        <v>28</v>
      </c>
      <c r="E63" t="s">
        <v>28</v>
      </c>
      <c r="F63" s="1">
        <v>1056058.22</v>
      </c>
      <c r="G63" s="1">
        <v>921850.43</v>
      </c>
      <c r="H63" s="1">
        <v>929617.97</v>
      </c>
      <c r="I63" s="1">
        <v>993144.72</v>
      </c>
      <c r="J63" s="1">
        <v>1037252.86</v>
      </c>
      <c r="K63" s="1">
        <v>1474109.51</v>
      </c>
      <c r="L63" s="1">
        <v>1637950.94</v>
      </c>
      <c r="M63" s="1">
        <v>1565563.6099999999</v>
      </c>
      <c r="N63" s="1">
        <v>1506618.76</v>
      </c>
      <c r="O63" s="1">
        <v>1504473</v>
      </c>
      <c r="P63" s="1">
        <v>1448472.25</v>
      </c>
      <c r="Q63" s="1">
        <v>1503746.1600000001</v>
      </c>
      <c r="R63" s="1">
        <v>1305580.8599999999</v>
      </c>
      <c r="S63" s="1">
        <f t="shared" si="0"/>
        <v>1308634.9791666667</v>
      </c>
      <c r="T63" s="5">
        <v>1771222.9891666665</v>
      </c>
      <c r="U63" t="s">
        <v>1256</v>
      </c>
      <c r="V63" t="s">
        <v>1173</v>
      </c>
      <c r="W63">
        <v>0</v>
      </c>
      <c r="X63">
        <v>1</v>
      </c>
      <c r="Y63" t="s">
        <v>22</v>
      </c>
      <c r="Z63" t="s">
        <v>19</v>
      </c>
      <c r="AA63" s="23">
        <f t="shared" si="6"/>
        <v>1308634.9791666667</v>
      </c>
      <c r="AB63" s="25">
        <f t="shared" si="7"/>
        <v>1308634.9791666667</v>
      </c>
      <c r="AC63" s="25"/>
      <c r="AK63" s="23">
        <f t="shared" si="1"/>
        <v>0</v>
      </c>
      <c r="AM63" s="23">
        <f t="shared" si="2"/>
        <v>0</v>
      </c>
      <c r="AO63" s="34">
        <v>0</v>
      </c>
      <c r="AR63" s="34">
        <v>0</v>
      </c>
      <c r="AS63">
        <f t="shared" si="3"/>
      </c>
      <c r="AU63" s="1">
        <f t="shared" si="4"/>
        <v>-462588.0099999998</v>
      </c>
      <c r="AV63" s="52">
        <f t="shared" si="5"/>
        <v>-0.261168702545827</v>
      </c>
    </row>
    <row r="64" spans="1:48" ht="12.75">
      <c r="A64" s="33">
        <v>63</v>
      </c>
      <c r="B64" t="s">
        <v>217</v>
      </c>
      <c r="C64" t="s">
        <v>218</v>
      </c>
      <c r="D64" t="s">
        <v>28</v>
      </c>
      <c r="E64" t="s">
        <v>28</v>
      </c>
      <c r="F64" s="1">
        <v>30263425.98</v>
      </c>
      <c r="G64" s="1">
        <v>30727179.24</v>
      </c>
      <c r="H64" s="1">
        <v>31710455.63</v>
      </c>
      <c r="I64" s="1">
        <v>31890292.17</v>
      </c>
      <c r="J64" s="1">
        <v>31420685.83</v>
      </c>
      <c r="K64" s="1">
        <v>31514516.05</v>
      </c>
      <c r="L64" s="1">
        <v>31557246.82</v>
      </c>
      <c r="M64" s="1">
        <v>32928688.03</v>
      </c>
      <c r="N64" s="1">
        <v>33120970.46</v>
      </c>
      <c r="O64" s="1">
        <v>32758484.09</v>
      </c>
      <c r="P64" s="1">
        <v>33195828.84</v>
      </c>
      <c r="Q64" s="1">
        <v>33012440.3</v>
      </c>
      <c r="R64" s="1">
        <v>33658561.05</v>
      </c>
      <c r="S64" s="1">
        <f t="shared" si="0"/>
        <v>32149815.081249997</v>
      </c>
      <c r="T64" s="5">
        <v>27527406.372083336</v>
      </c>
      <c r="U64" t="s">
        <v>1257</v>
      </c>
      <c r="V64" t="s">
        <v>1179</v>
      </c>
      <c r="W64">
        <v>0</v>
      </c>
      <c r="X64">
        <v>4</v>
      </c>
      <c r="Y64" t="s">
        <v>17</v>
      </c>
      <c r="Z64" t="s">
        <v>18</v>
      </c>
      <c r="AA64" s="23">
        <f t="shared" si="6"/>
        <v>32149815.081249997</v>
      </c>
      <c r="AB64" s="25">
        <f t="shared" si="7"/>
        <v>32149815.081249997</v>
      </c>
      <c r="AC64" s="25"/>
      <c r="AK64" s="23">
        <f t="shared" si="1"/>
        <v>0</v>
      </c>
      <c r="AM64" s="23">
        <f t="shared" si="2"/>
        <v>0</v>
      </c>
      <c r="AO64" s="34">
        <v>0</v>
      </c>
      <c r="AR64" s="34">
        <v>0</v>
      </c>
      <c r="AS64">
        <f t="shared" si="3"/>
      </c>
      <c r="AU64" s="1">
        <f t="shared" si="4"/>
        <v>4622408.709166661</v>
      </c>
      <c r="AV64" s="52">
        <f t="shared" si="5"/>
        <v>0.16792024089325153</v>
      </c>
    </row>
    <row r="65" spans="1:48" ht="12.75">
      <c r="A65" s="33">
        <v>64</v>
      </c>
      <c r="B65" t="s">
        <v>219</v>
      </c>
      <c r="C65" t="s">
        <v>220</v>
      </c>
      <c r="D65" t="s">
        <v>28</v>
      </c>
      <c r="E65" t="s">
        <v>28</v>
      </c>
      <c r="F65" s="1">
        <v>950334.48</v>
      </c>
      <c r="G65" s="1">
        <v>947707.38</v>
      </c>
      <c r="H65" s="1">
        <v>946857</v>
      </c>
      <c r="I65" s="1">
        <v>946341.72</v>
      </c>
      <c r="J65" s="1">
        <v>947043.21</v>
      </c>
      <c r="K65" s="1">
        <v>939173.9400000001</v>
      </c>
      <c r="L65" s="1">
        <v>931479.9400000001</v>
      </c>
      <c r="M65" s="1">
        <v>927913.56</v>
      </c>
      <c r="N65" s="1">
        <v>934828.34</v>
      </c>
      <c r="O65" s="1">
        <v>954991.18</v>
      </c>
      <c r="P65" s="1">
        <v>962034</v>
      </c>
      <c r="Q65" s="1">
        <v>976678.15</v>
      </c>
      <c r="R65" s="1">
        <v>970143.77</v>
      </c>
      <c r="S65" s="1">
        <f t="shared" si="0"/>
        <v>947940.62875</v>
      </c>
      <c r="T65" s="5">
        <v>916814.4229166666</v>
      </c>
      <c r="U65" t="s">
        <v>1258</v>
      </c>
      <c r="V65" t="s">
        <v>1173</v>
      </c>
      <c r="W65">
        <v>0</v>
      </c>
      <c r="X65">
        <v>1</v>
      </c>
      <c r="Y65" t="s">
        <v>22</v>
      </c>
      <c r="Z65" t="s">
        <v>19</v>
      </c>
      <c r="AA65" s="23">
        <f t="shared" si="6"/>
        <v>947940.62875</v>
      </c>
      <c r="AB65" s="25">
        <f t="shared" si="7"/>
        <v>947940.62875</v>
      </c>
      <c r="AC65" s="25"/>
      <c r="AK65" s="23">
        <f t="shared" si="1"/>
        <v>0</v>
      </c>
      <c r="AM65" s="23">
        <f t="shared" si="2"/>
        <v>0</v>
      </c>
      <c r="AO65" s="34">
        <v>0</v>
      </c>
      <c r="AR65" s="34">
        <v>0</v>
      </c>
      <c r="AS65">
        <f t="shared" si="3"/>
      </c>
      <c r="AU65" s="1">
        <f t="shared" si="4"/>
        <v>31126.205833333428</v>
      </c>
      <c r="AV65" s="52">
        <f t="shared" si="5"/>
        <v>0.03395038849226593</v>
      </c>
    </row>
    <row r="66" spans="1:48" ht="12.75">
      <c r="A66" s="33">
        <v>65</v>
      </c>
      <c r="B66" t="s">
        <v>221</v>
      </c>
      <c r="C66" t="s">
        <v>222</v>
      </c>
      <c r="D66" t="s">
        <v>28</v>
      </c>
      <c r="E66" t="s">
        <v>28</v>
      </c>
      <c r="F66" s="1">
        <v>2717982.15</v>
      </c>
      <c r="G66" s="1">
        <v>2718184.15</v>
      </c>
      <c r="H66" s="1">
        <v>2719421.15</v>
      </c>
      <c r="I66" s="1">
        <v>2748419.15</v>
      </c>
      <c r="J66" s="1">
        <v>2747486.15</v>
      </c>
      <c r="K66" s="1">
        <v>2792358.15</v>
      </c>
      <c r="L66" s="1">
        <v>2691828.15</v>
      </c>
      <c r="M66" s="1">
        <v>2745212.15</v>
      </c>
      <c r="N66" s="1">
        <v>2737789.15</v>
      </c>
      <c r="O66" s="1">
        <v>2832548.15</v>
      </c>
      <c r="P66" s="1">
        <v>2816574.15</v>
      </c>
      <c r="Q66" s="1">
        <v>2778363.15</v>
      </c>
      <c r="R66" s="1">
        <v>2795000.15</v>
      </c>
      <c r="S66" s="1">
        <f aca="true" t="shared" si="8" ref="S66:S129">(((F66+R66)/2)+G66+H66+I66+J66+K66+L66+M66+N66+O66+P66+Q66)/12</f>
        <v>2757056.233333333</v>
      </c>
      <c r="T66" s="5">
        <v>2643778.191666666</v>
      </c>
      <c r="U66" t="s">
        <v>1259</v>
      </c>
      <c r="V66" t="s">
        <v>1173</v>
      </c>
      <c r="W66">
        <v>0</v>
      </c>
      <c r="X66">
        <v>1</v>
      </c>
      <c r="Y66" t="s">
        <v>22</v>
      </c>
      <c r="Z66" t="s">
        <v>19</v>
      </c>
      <c r="AA66" s="23">
        <f t="shared" si="6"/>
        <v>2757056.233333333</v>
      </c>
      <c r="AB66" s="25">
        <f t="shared" si="7"/>
        <v>2757056.233333333</v>
      </c>
      <c r="AC66" s="25"/>
      <c r="AK66" s="23">
        <f t="shared" si="1"/>
        <v>0</v>
      </c>
      <c r="AM66" s="23">
        <f t="shared" si="2"/>
        <v>0</v>
      </c>
      <c r="AO66" s="34">
        <v>0</v>
      </c>
      <c r="AR66" s="34">
        <v>0</v>
      </c>
      <c r="AS66">
        <f t="shared" si="3"/>
      </c>
      <c r="AU66" s="1">
        <f t="shared" si="4"/>
        <v>113278.04166666698</v>
      </c>
      <c r="AV66" s="52">
        <f t="shared" si="5"/>
        <v>0.042847029309692315</v>
      </c>
    </row>
    <row r="67" spans="1:48" ht="12.75">
      <c r="A67" s="33">
        <v>66</v>
      </c>
      <c r="B67" t="s">
        <v>223</v>
      </c>
      <c r="C67" t="s">
        <v>224</v>
      </c>
      <c r="D67" t="s">
        <v>28</v>
      </c>
      <c r="E67" t="s">
        <v>28</v>
      </c>
      <c r="F67" s="1">
        <v>0</v>
      </c>
      <c r="G67" s="1">
        <v>18690</v>
      </c>
      <c r="H67" s="1">
        <v>0</v>
      </c>
      <c r="I67" s="1">
        <v>0</v>
      </c>
      <c r="J67" s="1">
        <v>2778.13</v>
      </c>
      <c r="K67" s="1">
        <v>0.01</v>
      </c>
      <c r="L67" s="1">
        <v>31824.010000000002</v>
      </c>
      <c r="M67" s="1">
        <v>0.01</v>
      </c>
      <c r="N67" s="1">
        <v>0</v>
      </c>
      <c r="O67" s="1">
        <v>0</v>
      </c>
      <c r="P67" s="1">
        <v>-0.01</v>
      </c>
      <c r="Q67" s="1">
        <v>-0.01</v>
      </c>
      <c r="R67" s="1">
        <v>0</v>
      </c>
      <c r="S67" s="1">
        <f t="shared" si="8"/>
        <v>4441.011666666666</v>
      </c>
      <c r="T67" s="5">
        <v>313.3866666666666</v>
      </c>
      <c r="U67" t="s">
        <v>1260</v>
      </c>
      <c r="V67" t="s">
        <v>1179</v>
      </c>
      <c r="W67">
        <v>0</v>
      </c>
      <c r="X67">
        <v>4</v>
      </c>
      <c r="Y67" t="s">
        <v>17</v>
      </c>
      <c r="Z67" t="s">
        <v>18</v>
      </c>
      <c r="AA67" s="23">
        <f t="shared" si="6"/>
        <v>4441.011666666666</v>
      </c>
      <c r="AB67" s="25">
        <f t="shared" si="7"/>
        <v>4441.011666666666</v>
      </c>
      <c r="AC67" s="25"/>
      <c r="AK67" s="23">
        <f aca="true" t="shared" si="9" ref="AK67:AK130">SUM(AH67:AJ67)</f>
        <v>0</v>
      </c>
      <c r="AM67" s="23">
        <f aca="true" t="shared" si="10" ref="AM67:AM130">AE67-AG67-AH67-AI67-AJ67</f>
        <v>0</v>
      </c>
      <c r="AO67" s="34">
        <v>0</v>
      </c>
      <c r="AR67" s="34">
        <v>0</v>
      </c>
      <c r="AS67">
        <f aca="true" t="shared" si="11" ref="AS67:AS130">IF(AR67=W67,"","different")</f>
      </c>
      <c r="AU67" s="1">
        <f aca="true" t="shared" si="12" ref="AU67:AU130">S67-T67</f>
        <v>4127.625</v>
      </c>
      <c r="AV67" s="52">
        <f aca="true" t="shared" si="13" ref="AV67:AV130">AU67/T67</f>
        <v>13.171029399251195</v>
      </c>
    </row>
    <row r="68" spans="1:48" ht="12.75">
      <c r="A68" s="33">
        <v>67</v>
      </c>
      <c r="B68" t="s">
        <v>225</v>
      </c>
      <c r="C68" t="s">
        <v>226</v>
      </c>
      <c r="D68" t="s">
        <v>28</v>
      </c>
      <c r="E68" t="s">
        <v>28</v>
      </c>
      <c r="F68" s="1">
        <v>0</v>
      </c>
      <c r="G68" s="1">
        <v>-5174.32</v>
      </c>
      <c r="H68" s="1">
        <v>-5174.31</v>
      </c>
      <c r="I68" s="1">
        <v>0</v>
      </c>
      <c r="J68" s="1">
        <v>35.9</v>
      </c>
      <c r="K68" s="1">
        <v>13</v>
      </c>
      <c r="L68" s="1">
        <v>0</v>
      </c>
      <c r="M68" s="1">
        <v>0</v>
      </c>
      <c r="N68" s="1">
        <v>-236207.94</v>
      </c>
      <c r="O68" s="1">
        <v>0</v>
      </c>
      <c r="P68" s="1">
        <v>75.37</v>
      </c>
      <c r="Q68" s="1">
        <v>28.09</v>
      </c>
      <c r="R68" s="1">
        <v>0</v>
      </c>
      <c r="S68" s="1">
        <f t="shared" si="8"/>
        <v>-20533.68416666667</v>
      </c>
      <c r="T68" s="5">
        <v>8417.1225</v>
      </c>
      <c r="U68" t="s">
        <v>1261</v>
      </c>
      <c r="V68" t="s">
        <v>1179</v>
      </c>
      <c r="W68">
        <v>0</v>
      </c>
      <c r="X68">
        <v>4</v>
      </c>
      <c r="Y68" t="s">
        <v>17</v>
      </c>
      <c r="Z68" t="s">
        <v>18</v>
      </c>
      <c r="AA68" s="23">
        <f t="shared" si="6"/>
        <v>-20533.68416666667</v>
      </c>
      <c r="AB68" s="25">
        <f t="shared" si="7"/>
        <v>-20533.68416666667</v>
      </c>
      <c r="AC68" s="25"/>
      <c r="AK68" s="23">
        <f t="shared" si="9"/>
        <v>0</v>
      </c>
      <c r="AM68" s="23">
        <f t="shared" si="10"/>
        <v>0</v>
      </c>
      <c r="AO68" s="34">
        <v>0</v>
      </c>
      <c r="AR68" s="34">
        <v>0</v>
      </c>
      <c r="AS68">
        <f t="shared" si="11"/>
      </c>
      <c r="AU68" s="1">
        <f t="shared" si="12"/>
        <v>-28950.80666666667</v>
      </c>
      <c r="AV68" s="52">
        <f t="shared" si="13"/>
        <v>-3.439513523376507</v>
      </c>
    </row>
    <row r="69" spans="1:48" ht="12.75">
      <c r="A69" s="33">
        <v>68</v>
      </c>
      <c r="B69" t="s">
        <v>227</v>
      </c>
      <c r="C69" t="s">
        <v>228</v>
      </c>
      <c r="D69" t="s">
        <v>28</v>
      </c>
      <c r="E69" t="s">
        <v>28</v>
      </c>
      <c r="F69" s="1">
        <v>27.89</v>
      </c>
      <c r="G69" s="1">
        <v>0</v>
      </c>
      <c r="H69" s="1">
        <v>2.18</v>
      </c>
      <c r="I69" s="1">
        <v>-10.32</v>
      </c>
      <c r="J69" s="1">
        <v>-10.36</v>
      </c>
      <c r="K69" s="1">
        <v>9.790000000000001</v>
      </c>
      <c r="L69" s="1">
        <v>-54.78</v>
      </c>
      <c r="M69" s="1">
        <v>-54.78</v>
      </c>
      <c r="N69" s="1">
        <v>-35.86</v>
      </c>
      <c r="O69" s="1">
        <v>-45.86</v>
      </c>
      <c r="P69" s="1">
        <v>-56.46</v>
      </c>
      <c r="Q69" s="1">
        <v>-115.82000000000001</v>
      </c>
      <c r="R69" s="1">
        <v>-47.84</v>
      </c>
      <c r="S69" s="1">
        <f t="shared" si="8"/>
        <v>-31.85375</v>
      </c>
      <c r="T69" s="5">
        <v>2208.5404166666667</v>
      </c>
      <c r="U69" t="s">
        <v>1262</v>
      </c>
      <c r="V69" t="s">
        <v>1179</v>
      </c>
      <c r="W69">
        <v>0</v>
      </c>
      <c r="X69">
        <v>4</v>
      </c>
      <c r="Y69" t="s">
        <v>17</v>
      </c>
      <c r="Z69" t="s">
        <v>18</v>
      </c>
      <c r="AA69" s="23">
        <f aca="true" t="shared" si="14" ref="AA69:AA99">S69</f>
        <v>-31.85375</v>
      </c>
      <c r="AB69" s="25">
        <f aca="true" t="shared" si="15" ref="AB69:AB112">AA69</f>
        <v>-31.85375</v>
      </c>
      <c r="AC69" s="25"/>
      <c r="AK69" s="23">
        <f t="shared" si="9"/>
        <v>0</v>
      </c>
      <c r="AM69" s="23">
        <f t="shared" si="10"/>
        <v>0</v>
      </c>
      <c r="AO69" s="34">
        <v>0</v>
      </c>
      <c r="AR69" s="34">
        <v>0</v>
      </c>
      <c r="AS69">
        <f t="shared" si="11"/>
      </c>
      <c r="AU69" s="1">
        <f t="shared" si="12"/>
        <v>-2240.394166666667</v>
      </c>
      <c r="AV69" s="52">
        <f t="shared" si="13"/>
        <v>-1.0144229871274337</v>
      </c>
    </row>
    <row r="70" spans="1:48" ht="12.75">
      <c r="A70" s="33">
        <v>69</v>
      </c>
      <c r="B70" t="s">
        <v>229</v>
      </c>
      <c r="C70" t="s">
        <v>230</v>
      </c>
      <c r="D70" t="s">
        <v>28</v>
      </c>
      <c r="E70" t="s">
        <v>28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-86.19</v>
      </c>
      <c r="S70" s="1">
        <f t="shared" si="8"/>
        <v>-3.59125</v>
      </c>
      <c r="T70" s="5">
        <v>-1850.875</v>
      </c>
      <c r="U70" t="s">
        <v>1263</v>
      </c>
      <c r="V70" t="s">
        <v>1179</v>
      </c>
      <c r="W70">
        <v>0</v>
      </c>
      <c r="X70">
        <v>4</v>
      </c>
      <c r="Y70" t="s">
        <v>17</v>
      </c>
      <c r="Z70" t="s">
        <v>18</v>
      </c>
      <c r="AA70" s="23">
        <f t="shared" si="14"/>
        <v>-3.59125</v>
      </c>
      <c r="AB70" s="25">
        <f t="shared" si="15"/>
        <v>-3.59125</v>
      </c>
      <c r="AC70" s="25"/>
      <c r="AK70" s="23">
        <f t="shared" si="9"/>
        <v>0</v>
      </c>
      <c r="AM70" s="23">
        <f t="shared" si="10"/>
        <v>0</v>
      </c>
      <c r="AO70" s="34">
        <v>0</v>
      </c>
      <c r="AR70" s="34">
        <v>0</v>
      </c>
      <c r="AS70">
        <f t="shared" si="11"/>
      </c>
      <c r="AU70" s="1">
        <f t="shared" si="12"/>
        <v>1847.28375</v>
      </c>
      <c r="AV70" s="52">
        <f t="shared" si="13"/>
        <v>-0.9980597014925373</v>
      </c>
    </row>
    <row r="71" spans="1:48" ht="12.75">
      <c r="A71" s="33">
        <v>70</v>
      </c>
      <c r="B71" t="s">
        <v>231</v>
      </c>
      <c r="C71" t="s">
        <v>232</v>
      </c>
      <c r="D71" t="s">
        <v>28</v>
      </c>
      <c r="E71" t="s">
        <v>28</v>
      </c>
      <c r="F71" s="1">
        <v>0</v>
      </c>
      <c r="G71" s="1">
        <v>172741.7</v>
      </c>
      <c r="H71" s="1">
        <v>186507.39</v>
      </c>
      <c r="I71" s="1">
        <v>0</v>
      </c>
      <c r="J71" s="1">
        <v>-7191.25</v>
      </c>
      <c r="K71" s="1">
        <v>-24035.04</v>
      </c>
      <c r="L71" s="1">
        <v>0</v>
      </c>
      <c r="M71" s="1">
        <v>21908.34</v>
      </c>
      <c r="N71" s="1">
        <v>46656.22</v>
      </c>
      <c r="O71" s="1">
        <v>0</v>
      </c>
      <c r="P71" s="1">
        <v>15051.220000000001</v>
      </c>
      <c r="Q71" s="1">
        <v>51434.69</v>
      </c>
      <c r="R71" s="1">
        <v>0</v>
      </c>
      <c r="S71" s="1">
        <f t="shared" si="8"/>
        <v>38589.43916666667</v>
      </c>
      <c r="T71" s="5">
        <v>-3704.7700000000004</v>
      </c>
      <c r="U71" t="s">
        <v>1264</v>
      </c>
      <c r="V71" t="s">
        <v>1179</v>
      </c>
      <c r="W71">
        <v>0</v>
      </c>
      <c r="X71">
        <v>4</v>
      </c>
      <c r="Y71" t="s">
        <v>17</v>
      </c>
      <c r="Z71" t="s">
        <v>18</v>
      </c>
      <c r="AA71" s="23">
        <f t="shared" si="14"/>
        <v>38589.43916666667</v>
      </c>
      <c r="AB71" s="25">
        <f t="shared" si="15"/>
        <v>38589.43916666667</v>
      </c>
      <c r="AC71" s="25"/>
      <c r="AK71" s="23">
        <f t="shared" si="9"/>
        <v>0</v>
      </c>
      <c r="AM71" s="23">
        <f t="shared" si="10"/>
        <v>0</v>
      </c>
      <c r="AO71" s="34">
        <v>0</v>
      </c>
      <c r="AR71" s="34">
        <v>0</v>
      </c>
      <c r="AS71">
        <f t="shared" si="11"/>
      </c>
      <c r="AU71" s="1">
        <f t="shared" si="12"/>
        <v>42294.20916666667</v>
      </c>
      <c r="AV71" s="52">
        <f t="shared" si="13"/>
        <v>-11.416149765482517</v>
      </c>
    </row>
    <row r="72" spans="1:48" ht="12.75">
      <c r="A72" s="33">
        <v>71</v>
      </c>
      <c r="B72" t="s">
        <v>239</v>
      </c>
      <c r="C72" t="s">
        <v>240</v>
      </c>
      <c r="D72" t="s">
        <v>28</v>
      </c>
      <c r="E72" t="s">
        <v>28</v>
      </c>
      <c r="F72" s="1">
        <v>1728568.87</v>
      </c>
      <c r="G72" s="1">
        <v>5243092.61</v>
      </c>
      <c r="H72" s="1">
        <v>4734159.92</v>
      </c>
      <c r="I72" s="1">
        <v>4225227.18</v>
      </c>
      <c r="J72" s="1">
        <v>3716294.49</v>
      </c>
      <c r="K72" s="1">
        <v>3207361.8</v>
      </c>
      <c r="L72" s="1">
        <v>2698429.16</v>
      </c>
      <c r="M72" s="1">
        <v>2369818.55</v>
      </c>
      <c r="N72" s="1">
        <v>1969960.69</v>
      </c>
      <c r="O72" s="1">
        <v>1455519.48</v>
      </c>
      <c r="P72" s="1">
        <v>1219402.84</v>
      </c>
      <c r="Q72" s="1">
        <v>704961.64</v>
      </c>
      <c r="R72" s="1">
        <v>1507106.83</v>
      </c>
      <c r="S72" s="1">
        <f t="shared" si="8"/>
        <v>2763505.5175000005</v>
      </c>
      <c r="T72" s="5">
        <v>2764012.7683333335</v>
      </c>
      <c r="U72" t="s">
        <v>1269</v>
      </c>
      <c r="V72" t="s">
        <v>1179</v>
      </c>
      <c r="W72">
        <v>0</v>
      </c>
      <c r="X72">
        <v>4</v>
      </c>
      <c r="Y72" t="s">
        <v>17</v>
      </c>
      <c r="Z72" t="s">
        <v>18</v>
      </c>
      <c r="AA72" s="23">
        <f t="shared" si="14"/>
        <v>2763505.5175000005</v>
      </c>
      <c r="AB72" s="25">
        <f t="shared" si="15"/>
        <v>2763505.5175000005</v>
      </c>
      <c r="AC72" s="25"/>
      <c r="AK72" s="23">
        <f t="shared" si="9"/>
        <v>0</v>
      </c>
      <c r="AM72" s="23">
        <f t="shared" si="10"/>
        <v>0</v>
      </c>
      <c r="AO72" s="34">
        <v>0</v>
      </c>
      <c r="AR72" s="34">
        <v>0</v>
      </c>
      <c r="AS72">
        <f t="shared" si="11"/>
      </c>
      <c r="AU72" s="1">
        <f t="shared" si="12"/>
        <v>-507.25083333300427</v>
      </c>
      <c r="AV72" s="52">
        <f t="shared" si="13"/>
        <v>-0.0001835197142156729</v>
      </c>
    </row>
    <row r="73" spans="1:48" ht="12.75">
      <c r="A73" s="33">
        <v>72</v>
      </c>
      <c r="B73" t="s">
        <v>241</v>
      </c>
      <c r="C73" t="s">
        <v>242</v>
      </c>
      <c r="D73" t="s">
        <v>28</v>
      </c>
      <c r="E73" t="s">
        <v>28</v>
      </c>
      <c r="F73" s="1">
        <v>10739.67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f t="shared" si="8"/>
        <v>447.48625</v>
      </c>
      <c r="T73" s="5">
        <v>10739.67</v>
      </c>
      <c r="U73" t="s">
        <v>1270</v>
      </c>
      <c r="V73" t="s">
        <v>1179</v>
      </c>
      <c r="W73">
        <v>0</v>
      </c>
      <c r="X73">
        <v>4</v>
      </c>
      <c r="Y73" t="s">
        <v>17</v>
      </c>
      <c r="Z73" t="s">
        <v>18</v>
      </c>
      <c r="AA73" s="23">
        <f t="shared" si="14"/>
        <v>447.48625</v>
      </c>
      <c r="AB73" s="25">
        <f t="shared" si="15"/>
        <v>447.48625</v>
      </c>
      <c r="AC73" s="25"/>
      <c r="AK73" s="23">
        <f t="shared" si="9"/>
        <v>0</v>
      </c>
      <c r="AM73" s="23">
        <f t="shared" si="10"/>
        <v>0</v>
      </c>
      <c r="AO73" s="34" t="s">
        <v>1901</v>
      </c>
      <c r="AR73" s="34">
        <v>0</v>
      </c>
      <c r="AS73">
        <f t="shared" si="11"/>
      </c>
      <c r="AU73" s="1">
        <f t="shared" si="12"/>
        <v>-10292.18375</v>
      </c>
      <c r="AV73" s="52">
        <f t="shared" si="13"/>
        <v>-0.9583333333333334</v>
      </c>
    </row>
    <row r="74" spans="1:48" ht="12.75">
      <c r="A74" s="33">
        <v>73</v>
      </c>
      <c r="B74" t="s">
        <v>243</v>
      </c>
      <c r="C74" t="s">
        <v>244</v>
      </c>
      <c r="D74" t="s">
        <v>28</v>
      </c>
      <c r="E74" t="s">
        <v>28</v>
      </c>
      <c r="F74" s="1">
        <v>7225995.65</v>
      </c>
      <c r="G74" s="1">
        <v>6988070.58</v>
      </c>
      <c r="H74" s="1">
        <v>6234242.84</v>
      </c>
      <c r="I74" s="1">
        <v>6449254.74</v>
      </c>
      <c r="J74" s="1">
        <v>5972761.44</v>
      </c>
      <c r="K74" s="1">
        <v>7091852.22</v>
      </c>
      <c r="L74" s="1">
        <v>6597593.61</v>
      </c>
      <c r="M74" s="1">
        <v>6324954.93</v>
      </c>
      <c r="N74" s="1">
        <v>5714059.89</v>
      </c>
      <c r="O74" s="1">
        <v>5420808.76</v>
      </c>
      <c r="P74" s="1">
        <v>7779589.83</v>
      </c>
      <c r="Q74" s="1">
        <v>8005889.85</v>
      </c>
      <c r="R74" s="1">
        <v>8469602.98</v>
      </c>
      <c r="S74" s="1">
        <f t="shared" si="8"/>
        <v>6702239.833749999</v>
      </c>
      <c r="T74" s="5">
        <v>6024275.572499999</v>
      </c>
      <c r="U74" t="s">
        <v>1271</v>
      </c>
      <c r="V74" t="s">
        <v>1179</v>
      </c>
      <c r="W74">
        <v>0</v>
      </c>
      <c r="X74">
        <v>4</v>
      </c>
      <c r="Y74" t="s">
        <v>17</v>
      </c>
      <c r="Z74" t="s">
        <v>18</v>
      </c>
      <c r="AA74" s="23">
        <f t="shared" si="14"/>
        <v>6702239.833749999</v>
      </c>
      <c r="AB74" s="25">
        <f t="shared" si="15"/>
        <v>6702239.833749999</v>
      </c>
      <c r="AC74" s="25"/>
      <c r="AK74" s="23">
        <f t="shared" si="9"/>
        <v>0</v>
      </c>
      <c r="AM74" s="23">
        <f t="shared" si="10"/>
        <v>0</v>
      </c>
      <c r="AO74" s="34">
        <v>0</v>
      </c>
      <c r="AR74" s="34">
        <v>0</v>
      </c>
      <c r="AS74">
        <f t="shared" si="11"/>
      </c>
      <c r="AU74" s="1">
        <f t="shared" si="12"/>
        <v>677964.2612500004</v>
      </c>
      <c r="AV74" s="52">
        <f t="shared" si="13"/>
        <v>0.11253871989933784</v>
      </c>
    </row>
    <row r="75" spans="1:48" ht="12.75">
      <c r="A75" s="33">
        <v>74</v>
      </c>
      <c r="B75" t="s">
        <v>245</v>
      </c>
      <c r="C75" t="s">
        <v>246</v>
      </c>
      <c r="D75" t="s">
        <v>28</v>
      </c>
      <c r="E75" t="s">
        <v>28</v>
      </c>
      <c r="F75" s="1">
        <v>109471.2</v>
      </c>
      <c r="G75" s="1">
        <v>85130.98</v>
      </c>
      <c r="H75" s="1">
        <v>65349.82</v>
      </c>
      <c r="I75" s="1">
        <v>51511.62</v>
      </c>
      <c r="J75" s="1">
        <v>37673.42</v>
      </c>
      <c r="K75" s="1">
        <v>24196.82</v>
      </c>
      <c r="L75" s="1">
        <v>14278.16</v>
      </c>
      <c r="M75" s="1">
        <v>9964.72</v>
      </c>
      <c r="N75" s="1">
        <v>8568.14</v>
      </c>
      <c r="O75" s="1">
        <v>7452.97</v>
      </c>
      <c r="P75" s="1">
        <v>12286.98</v>
      </c>
      <c r="Q75" s="1">
        <v>48175.48</v>
      </c>
      <c r="R75" s="1">
        <v>48077</v>
      </c>
      <c r="S75" s="1">
        <f t="shared" si="8"/>
        <v>36946.93416666666</v>
      </c>
      <c r="T75" s="5">
        <v>77872.47583333333</v>
      </c>
      <c r="U75" t="s">
        <v>1272</v>
      </c>
      <c r="V75" t="s">
        <v>1179</v>
      </c>
      <c r="W75">
        <v>0</v>
      </c>
      <c r="X75">
        <v>4</v>
      </c>
      <c r="Y75" t="s">
        <v>17</v>
      </c>
      <c r="Z75" t="s">
        <v>18</v>
      </c>
      <c r="AA75" s="23">
        <f t="shared" si="14"/>
        <v>36946.93416666666</v>
      </c>
      <c r="AB75" s="25">
        <f t="shared" si="15"/>
        <v>36946.93416666666</v>
      </c>
      <c r="AC75" s="25"/>
      <c r="AK75" s="23">
        <f t="shared" si="9"/>
        <v>0</v>
      </c>
      <c r="AM75" s="23">
        <f t="shared" si="10"/>
        <v>0</v>
      </c>
      <c r="AO75" s="34">
        <v>0</v>
      </c>
      <c r="AR75" s="34">
        <v>0</v>
      </c>
      <c r="AS75">
        <f t="shared" si="11"/>
      </c>
      <c r="AU75" s="1">
        <f t="shared" si="12"/>
        <v>-40925.54166666667</v>
      </c>
      <c r="AV75" s="52">
        <f t="shared" si="13"/>
        <v>-0.5255456594735426</v>
      </c>
    </row>
    <row r="76" spans="1:48" ht="12.75">
      <c r="A76" s="33">
        <v>75</v>
      </c>
      <c r="B76" t="s">
        <v>247</v>
      </c>
      <c r="C76" t="s">
        <v>248</v>
      </c>
      <c r="D76" t="s">
        <v>22</v>
      </c>
      <c r="E76" t="s">
        <v>19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f>-64398.77+64398.77</f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f t="shared" si="8"/>
        <v>0</v>
      </c>
      <c r="T76" s="5">
        <v>0</v>
      </c>
      <c r="U76" t="s">
        <v>1808</v>
      </c>
      <c r="V76" t="s">
        <v>1173</v>
      </c>
      <c r="W76">
        <v>0</v>
      </c>
      <c r="X76">
        <v>1</v>
      </c>
      <c r="Y76" t="s">
        <v>22</v>
      </c>
      <c r="Z76" t="s">
        <v>19</v>
      </c>
      <c r="AA76" s="23">
        <f t="shared" si="14"/>
        <v>0</v>
      </c>
      <c r="AB76" s="25">
        <f t="shared" si="15"/>
        <v>0</v>
      </c>
      <c r="AC76" s="25"/>
      <c r="AK76" s="23">
        <f t="shared" si="9"/>
        <v>0</v>
      </c>
      <c r="AM76" s="23">
        <f t="shared" si="10"/>
        <v>0</v>
      </c>
      <c r="AO76" s="34" t="s">
        <v>1901</v>
      </c>
      <c r="AR76" s="34" t="s">
        <v>1901</v>
      </c>
      <c r="AS76" t="str">
        <f t="shared" si="11"/>
        <v>different</v>
      </c>
      <c r="AU76" s="1">
        <f t="shared" si="12"/>
        <v>0</v>
      </c>
      <c r="AV76" s="52" t="e">
        <f t="shared" si="13"/>
        <v>#DIV/0!</v>
      </c>
    </row>
    <row r="77" spans="1:49" ht="12.75">
      <c r="A77" s="33">
        <v>76</v>
      </c>
      <c r="B77" t="s">
        <v>247</v>
      </c>
      <c r="C77" t="s">
        <v>248</v>
      </c>
      <c r="D77" t="s">
        <v>28</v>
      </c>
      <c r="E77" t="s">
        <v>28</v>
      </c>
      <c r="F77" s="1">
        <v>-154082.04</v>
      </c>
      <c r="G77" s="1">
        <v>-652144.79</v>
      </c>
      <c r="H77" s="1">
        <v>-1056926.04</v>
      </c>
      <c r="I77" s="1">
        <v>-1631145.04</v>
      </c>
      <c r="J77" s="1">
        <v>-1260580.79</v>
      </c>
      <c r="K77" s="1">
        <v>-519779.54000000004</v>
      </c>
      <c r="L77" s="1">
        <v>-1932477.79</v>
      </c>
      <c r="M77" s="1">
        <f>64398.77-64398.77</f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f t="shared" si="8"/>
        <v>-594174.5841666666</v>
      </c>
      <c r="T77" s="5">
        <v>1552160.512083334</v>
      </c>
      <c r="U77" t="s">
        <v>1273</v>
      </c>
      <c r="V77" t="s">
        <v>1179</v>
      </c>
      <c r="W77">
        <v>0</v>
      </c>
      <c r="X77">
        <v>4</v>
      </c>
      <c r="Y77" t="s">
        <v>17</v>
      </c>
      <c r="Z77" t="s">
        <v>18</v>
      </c>
      <c r="AA77" s="23">
        <f t="shared" si="14"/>
        <v>-594174.5841666666</v>
      </c>
      <c r="AB77" s="25">
        <f t="shared" si="15"/>
        <v>-594174.5841666666</v>
      </c>
      <c r="AC77" s="25"/>
      <c r="AK77" s="23">
        <f t="shared" si="9"/>
        <v>0</v>
      </c>
      <c r="AM77" s="23">
        <f t="shared" si="10"/>
        <v>0</v>
      </c>
      <c r="AO77" s="34">
        <v>0</v>
      </c>
      <c r="AR77" s="34">
        <v>0</v>
      </c>
      <c r="AS77">
        <f t="shared" si="11"/>
      </c>
      <c r="AU77" s="1">
        <f t="shared" si="12"/>
        <v>-2146335.0962500004</v>
      </c>
      <c r="AV77" s="52">
        <f t="shared" si="13"/>
        <v>-1.3828048578359697</v>
      </c>
      <c r="AW77" t="s">
        <v>2523</v>
      </c>
    </row>
    <row r="78" spans="1:49" ht="12.75">
      <c r="A78" s="33">
        <v>77</v>
      </c>
      <c r="B78" t="s">
        <v>249</v>
      </c>
      <c r="C78" t="s">
        <v>250</v>
      </c>
      <c r="D78" t="s">
        <v>28</v>
      </c>
      <c r="E78" t="s">
        <v>28</v>
      </c>
      <c r="F78" s="1">
        <v>71274</v>
      </c>
      <c r="G78" s="1">
        <v>2824122.5</v>
      </c>
      <c r="H78" s="1">
        <v>4927684.5</v>
      </c>
      <c r="I78" s="1">
        <v>4092894</v>
      </c>
      <c r="J78" s="1">
        <v>5312199.25</v>
      </c>
      <c r="K78" s="1">
        <v>6349776.75</v>
      </c>
      <c r="L78" s="1">
        <v>5709549.75</v>
      </c>
      <c r="M78" s="1">
        <v>6457992</v>
      </c>
      <c r="N78" s="1">
        <v>6204341.5</v>
      </c>
      <c r="O78" s="1">
        <v>7370660</v>
      </c>
      <c r="P78" s="1">
        <v>7155114</v>
      </c>
      <c r="Q78" s="1">
        <v>5115312.25</v>
      </c>
      <c r="R78" s="1">
        <v>2415317.62</v>
      </c>
      <c r="S78" s="1">
        <f t="shared" si="8"/>
        <v>5230245.1925</v>
      </c>
      <c r="T78" s="5">
        <v>-634172.2395833334</v>
      </c>
      <c r="U78" t="s">
        <v>1274</v>
      </c>
      <c r="V78" t="s">
        <v>1179</v>
      </c>
      <c r="W78">
        <v>0</v>
      </c>
      <c r="X78">
        <v>4</v>
      </c>
      <c r="Y78" t="s">
        <v>17</v>
      </c>
      <c r="Z78" t="s">
        <v>18</v>
      </c>
      <c r="AA78" s="51">
        <f t="shared" si="14"/>
        <v>5230245.1925</v>
      </c>
      <c r="AB78" s="25">
        <f t="shared" si="15"/>
        <v>5230245.1925</v>
      </c>
      <c r="AC78" s="25"/>
      <c r="AK78" s="23">
        <f t="shared" si="9"/>
        <v>0</v>
      </c>
      <c r="AM78" s="23">
        <f t="shared" si="10"/>
        <v>0</v>
      </c>
      <c r="AO78" s="34" t="s">
        <v>1901</v>
      </c>
      <c r="AQ78" t="s">
        <v>2499</v>
      </c>
      <c r="AR78" s="34">
        <v>0</v>
      </c>
      <c r="AS78">
        <f t="shared" si="11"/>
      </c>
      <c r="AU78" s="1">
        <f t="shared" si="12"/>
        <v>5864417.432083333</v>
      </c>
      <c r="AV78" s="52">
        <f t="shared" si="13"/>
        <v>-9.247357525356831</v>
      </c>
      <c r="AW78" t="s">
        <v>2523</v>
      </c>
    </row>
    <row r="79" spans="1:49" ht="12.75">
      <c r="A79" s="33">
        <v>78</v>
      </c>
      <c r="B79" t="s">
        <v>251</v>
      </c>
      <c r="C79" t="s">
        <v>252</v>
      </c>
      <c r="D79" t="s">
        <v>28</v>
      </c>
      <c r="E79" t="s">
        <v>28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4611067.5</v>
      </c>
      <c r="N79" s="1">
        <v>4165409.18</v>
      </c>
      <c r="O79" s="1">
        <v>3900866.44</v>
      </c>
      <c r="P79" s="1">
        <v>-1006980.86</v>
      </c>
      <c r="Q79" s="1">
        <v>3285657.13</v>
      </c>
      <c r="R79" s="1">
        <v>558140.34</v>
      </c>
      <c r="S79" s="1">
        <f t="shared" si="8"/>
        <v>1269590.7966666666</v>
      </c>
      <c r="T79" s="5">
        <v>0</v>
      </c>
      <c r="U79" t="s">
        <v>1809</v>
      </c>
      <c r="V79" t="s">
        <v>1179</v>
      </c>
      <c r="W79">
        <v>0</v>
      </c>
      <c r="X79">
        <v>4</v>
      </c>
      <c r="Y79" t="s">
        <v>17</v>
      </c>
      <c r="Z79" t="s">
        <v>18</v>
      </c>
      <c r="AA79" s="51">
        <f t="shared" si="14"/>
        <v>1269590.7966666666</v>
      </c>
      <c r="AB79" s="25">
        <f t="shared" si="15"/>
        <v>1269590.7966666666</v>
      </c>
      <c r="AC79" s="25"/>
      <c r="AK79" s="23">
        <f t="shared" si="9"/>
        <v>0</v>
      </c>
      <c r="AM79" s="23">
        <f t="shared" si="10"/>
        <v>0</v>
      </c>
      <c r="AO79" s="34" t="s">
        <v>1901</v>
      </c>
      <c r="AQ79" t="s">
        <v>2499</v>
      </c>
      <c r="AR79" s="34" t="s">
        <v>1901</v>
      </c>
      <c r="AS79" t="str">
        <f t="shared" si="11"/>
        <v>different</v>
      </c>
      <c r="AU79" s="1">
        <f t="shared" si="12"/>
        <v>1269590.7966666666</v>
      </c>
      <c r="AV79" s="52" t="e">
        <f t="shared" si="13"/>
        <v>#DIV/0!</v>
      </c>
      <c r="AW79" t="s">
        <v>2523</v>
      </c>
    </row>
    <row r="80" spans="1:48" ht="12.75">
      <c r="A80" s="33">
        <v>79</v>
      </c>
      <c r="B80" t="s">
        <v>253</v>
      </c>
      <c r="C80" t="s">
        <v>254</v>
      </c>
      <c r="D80" t="s">
        <v>28</v>
      </c>
      <c r="E80" t="s">
        <v>28</v>
      </c>
      <c r="F80" s="1">
        <v>38711.32</v>
      </c>
      <c r="G80" s="1">
        <v>31602.100000000002</v>
      </c>
      <c r="H80" s="1">
        <v>43691.340000000004</v>
      </c>
      <c r="I80" s="1">
        <v>44883.37</v>
      </c>
      <c r="J80" s="1">
        <v>31955.55</v>
      </c>
      <c r="K80" s="1">
        <v>45289.29</v>
      </c>
      <c r="L80" s="1">
        <v>37532.03</v>
      </c>
      <c r="M80" s="1">
        <v>49594.43</v>
      </c>
      <c r="N80" s="1">
        <v>41599.53</v>
      </c>
      <c r="O80" s="1">
        <v>34103.270000000004</v>
      </c>
      <c r="P80" s="1">
        <v>42298.55</v>
      </c>
      <c r="Q80" s="1">
        <v>29644.05</v>
      </c>
      <c r="R80" s="1">
        <v>43188.64</v>
      </c>
      <c r="S80" s="1">
        <f t="shared" si="8"/>
        <v>39428.62416666667</v>
      </c>
      <c r="T80" s="5">
        <v>81914.99124999999</v>
      </c>
      <c r="U80" t="s">
        <v>1275</v>
      </c>
      <c r="V80" t="s">
        <v>1179</v>
      </c>
      <c r="W80">
        <v>0</v>
      </c>
      <c r="X80">
        <v>4</v>
      </c>
      <c r="Y80" t="s">
        <v>17</v>
      </c>
      <c r="Z80" t="s">
        <v>18</v>
      </c>
      <c r="AA80" s="23">
        <f t="shared" si="14"/>
        <v>39428.62416666667</v>
      </c>
      <c r="AB80" s="25">
        <f t="shared" si="15"/>
        <v>39428.62416666667</v>
      </c>
      <c r="AC80" s="25"/>
      <c r="AK80" s="23">
        <f t="shared" si="9"/>
        <v>0</v>
      </c>
      <c r="AM80" s="23">
        <f t="shared" si="10"/>
        <v>0</v>
      </c>
      <c r="AO80" s="34">
        <v>0</v>
      </c>
      <c r="AR80" s="34">
        <v>0</v>
      </c>
      <c r="AS80">
        <f t="shared" si="11"/>
      </c>
      <c r="AU80" s="1">
        <f t="shared" si="12"/>
        <v>-42486.36708333332</v>
      </c>
      <c r="AV80" s="52">
        <f t="shared" si="13"/>
        <v>-0.5186641228303046</v>
      </c>
    </row>
    <row r="81" spans="1:48" ht="12.75">
      <c r="A81" s="33">
        <v>80</v>
      </c>
      <c r="B81" t="s">
        <v>255</v>
      </c>
      <c r="C81" t="s">
        <v>256</v>
      </c>
      <c r="D81" t="s">
        <v>28</v>
      </c>
      <c r="E81" t="s">
        <v>28</v>
      </c>
      <c r="F81" s="1">
        <v>36344</v>
      </c>
      <c r="G81" s="1">
        <v>36344</v>
      </c>
      <c r="H81" s="1">
        <v>18172</v>
      </c>
      <c r="I81" s="1">
        <v>18172</v>
      </c>
      <c r="J81" s="1">
        <v>18172</v>
      </c>
      <c r="K81" s="1">
        <v>18172</v>
      </c>
      <c r="L81" s="1">
        <v>18172</v>
      </c>
      <c r="M81" s="1">
        <v>18172</v>
      </c>
      <c r="N81" s="1">
        <v>18172</v>
      </c>
      <c r="O81" s="1">
        <v>18172</v>
      </c>
      <c r="P81" s="1">
        <v>18172</v>
      </c>
      <c r="Q81" s="1">
        <v>18172</v>
      </c>
      <c r="R81" s="1">
        <v>18172</v>
      </c>
      <c r="S81" s="1">
        <f t="shared" si="8"/>
        <v>20443.5</v>
      </c>
      <c r="T81" s="5">
        <v>36344</v>
      </c>
      <c r="U81" t="s">
        <v>1276</v>
      </c>
      <c r="V81" t="s">
        <v>1173</v>
      </c>
      <c r="W81">
        <v>0</v>
      </c>
      <c r="X81">
        <v>1</v>
      </c>
      <c r="Y81" t="s">
        <v>22</v>
      </c>
      <c r="Z81" t="s">
        <v>19</v>
      </c>
      <c r="AA81" s="23">
        <f t="shared" si="14"/>
        <v>20443.5</v>
      </c>
      <c r="AB81" s="25">
        <f t="shared" si="15"/>
        <v>20443.5</v>
      </c>
      <c r="AC81" s="25"/>
      <c r="AK81" s="23">
        <f t="shared" si="9"/>
        <v>0</v>
      </c>
      <c r="AM81" s="23">
        <f t="shared" si="10"/>
        <v>0</v>
      </c>
      <c r="AO81" s="34">
        <v>0</v>
      </c>
      <c r="AR81" s="34">
        <v>0</v>
      </c>
      <c r="AS81">
        <f t="shared" si="11"/>
      </c>
      <c r="AU81" s="1">
        <f t="shared" si="12"/>
        <v>-15900.5</v>
      </c>
      <c r="AV81" s="52">
        <f t="shared" si="13"/>
        <v>-0.4375</v>
      </c>
    </row>
    <row r="82" spans="1:48" ht="12.75">
      <c r="A82" s="33">
        <v>81</v>
      </c>
      <c r="B82" t="s">
        <v>257</v>
      </c>
      <c r="C82" t="s">
        <v>258</v>
      </c>
      <c r="D82" t="s">
        <v>28</v>
      </c>
      <c r="E82" t="s">
        <v>28</v>
      </c>
      <c r="F82" s="1">
        <v>69978</v>
      </c>
      <c r="G82" s="1">
        <v>32478</v>
      </c>
      <c r="H82" s="1">
        <v>32478</v>
      </c>
      <c r="I82" s="1">
        <v>32478</v>
      </c>
      <c r="J82" s="1">
        <v>32478</v>
      </c>
      <c r="K82" s="1">
        <v>32478</v>
      </c>
      <c r="L82" s="1">
        <v>32478</v>
      </c>
      <c r="M82" s="1">
        <v>32478</v>
      </c>
      <c r="N82" s="1">
        <v>32478</v>
      </c>
      <c r="O82" s="1">
        <v>1155</v>
      </c>
      <c r="P82" s="1">
        <v>1155</v>
      </c>
      <c r="Q82" s="1">
        <v>1155</v>
      </c>
      <c r="R82" s="1">
        <v>1155</v>
      </c>
      <c r="S82" s="1">
        <f t="shared" si="8"/>
        <v>24904.625</v>
      </c>
      <c r="T82" s="5">
        <v>274597.8333333333</v>
      </c>
      <c r="U82" t="s">
        <v>1277</v>
      </c>
      <c r="V82" t="s">
        <v>1173</v>
      </c>
      <c r="W82">
        <v>0</v>
      </c>
      <c r="X82">
        <v>1</v>
      </c>
      <c r="Y82" t="s">
        <v>22</v>
      </c>
      <c r="Z82" t="s">
        <v>19</v>
      </c>
      <c r="AA82" s="23">
        <f t="shared" si="14"/>
        <v>24904.625</v>
      </c>
      <c r="AB82" s="25">
        <f t="shared" si="15"/>
        <v>24904.625</v>
      </c>
      <c r="AC82" s="25"/>
      <c r="AK82" s="23">
        <f t="shared" si="9"/>
        <v>0</v>
      </c>
      <c r="AM82" s="23">
        <f t="shared" si="10"/>
        <v>0</v>
      </c>
      <c r="AO82" s="34">
        <v>0</v>
      </c>
      <c r="AR82" s="34">
        <v>0</v>
      </c>
      <c r="AS82">
        <f t="shared" si="11"/>
      </c>
      <c r="AU82" s="1">
        <f t="shared" si="12"/>
        <v>-249693.2083333333</v>
      </c>
      <c r="AV82" s="52">
        <f t="shared" si="13"/>
        <v>-0.9093050928418347</v>
      </c>
    </row>
    <row r="83" spans="1:48" ht="12.75">
      <c r="A83" s="33">
        <v>82</v>
      </c>
      <c r="B83" t="s">
        <v>259</v>
      </c>
      <c r="C83" t="s">
        <v>260</v>
      </c>
      <c r="D83" t="s">
        <v>28</v>
      </c>
      <c r="E83" t="s">
        <v>28</v>
      </c>
      <c r="F83" s="1">
        <v>0</v>
      </c>
      <c r="G83" s="1">
        <v>745105.17</v>
      </c>
      <c r="H83" s="1">
        <v>677368.34</v>
      </c>
      <c r="I83" s="1">
        <v>609631.51</v>
      </c>
      <c r="J83" s="1">
        <v>541894.68</v>
      </c>
      <c r="K83" s="1">
        <v>474157.85000000003</v>
      </c>
      <c r="L83" s="1">
        <v>406421.02</v>
      </c>
      <c r="M83" s="1">
        <v>338684.19</v>
      </c>
      <c r="N83" s="1">
        <v>270947.36</v>
      </c>
      <c r="O83" s="1">
        <v>203210.53</v>
      </c>
      <c r="P83" s="1">
        <v>135473.7</v>
      </c>
      <c r="Q83" s="1">
        <v>67736.87</v>
      </c>
      <c r="R83" s="1">
        <v>0</v>
      </c>
      <c r="S83" s="1">
        <f t="shared" si="8"/>
        <v>372552.60166666674</v>
      </c>
      <c r="T83" s="5">
        <v>413806.25</v>
      </c>
      <c r="U83" t="s">
        <v>1278</v>
      </c>
      <c r="V83" t="s">
        <v>1173</v>
      </c>
      <c r="W83">
        <v>0</v>
      </c>
      <c r="X83">
        <v>1</v>
      </c>
      <c r="Y83" t="s">
        <v>22</v>
      </c>
      <c r="Z83" t="s">
        <v>19</v>
      </c>
      <c r="AA83" s="23">
        <f t="shared" si="14"/>
        <v>372552.60166666674</v>
      </c>
      <c r="AB83" s="25">
        <f t="shared" si="15"/>
        <v>372552.60166666674</v>
      </c>
      <c r="AC83" s="25"/>
      <c r="AK83" s="23">
        <f t="shared" si="9"/>
        <v>0</v>
      </c>
      <c r="AM83" s="23">
        <f t="shared" si="10"/>
        <v>0</v>
      </c>
      <c r="AO83" s="34">
        <v>0</v>
      </c>
      <c r="AR83" s="34">
        <v>0</v>
      </c>
      <c r="AS83">
        <f t="shared" si="11"/>
      </c>
      <c r="AU83" s="1">
        <f t="shared" si="12"/>
        <v>-41253.64833333326</v>
      </c>
      <c r="AV83" s="52">
        <f t="shared" si="13"/>
        <v>-0.09969314947111906</v>
      </c>
    </row>
    <row r="84" spans="1:48" ht="12.75">
      <c r="A84" s="33">
        <v>83</v>
      </c>
      <c r="B84" t="s">
        <v>261</v>
      </c>
      <c r="C84" t="s">
        <v>262</v>
      </c>
      <c r="D84" t="s">
        <v>22</v>
      </c>
      <c r="E84" t="s">
        <v>19</v>
      </c>
      <c r="F84" s="1">
        <v>42244.35</v>
      </c>
      <c r="G84" s="1">
        <v>38340.94</v>
      </c>
      <c r="H84" s="1">
        <v>-10040.02</v>
      </c>
      <c r="I84" s="1">
        <v>-107327.71</v>
      </c>
      <c r="J84" s="1">
        <v>-90101.23</v>
      </c>
      <c r="K84" s="1">
        <v>-24477.850000000002</v>
      </c>
      <c r="L84" s="1">
        <v>-22798.15</v>
      </c>
      <c r="M84" s="1">
        <v>-43299.36</v>
      </c>
      <c r="N84" s="1">
        <v>-14889.62</v>
      </c>
      <c r="O84" s="1">
        <v>-32265.08</v>
      </c>
      <c r="P84" s="1">
        <v>-7858.7</v>
      </c>
      <c r="Q84" s="1">
        <v>-12041.94</v>
      </c>
      <c r="R84" s="1">
        <v>-29630.08</v>
      </c>
      <c r="S84" s="1">
        <f t="shared" si="8"/>
        <v>-26704.29875</v>
      </c>
      <c r="T84" s="5">
        <v>11391.8125</v>
      </c>
      <c r="U84" t="s">
        <v>1279</v>
      </c>
      <c r="V84" t="s">
        <v>1173</v>
      </c>
      <c r="W84">
        <v>0</v>
      </c>
      <c r="X84">
        <v>1</v>
      </c>
      <c r="Y84" t="s">
        <v>22</v>
      </c>
      <c r="Z84" t="s">
        <v>19</v>
      </c>
      <c r="AA84" s="23">
        <f t="shared" si="14"/>
        <v>-26704.29875</v>
      </c>
      <c r="AB84" s="25">
        <f t="shared" si="15"/>
        <v>-26704.29875</v>
      </c>
      <c r="AC84" s="25"/>
      <c r="AK84" s="23">
        <f t="shared" si="9"/>
        <v>0</v>
      </c>
      <c r="AM84" s="23">
        <f t="shared" si="10"/>
        <v>0</v>
      </c>
      <c r="AO84" s="34">
        <v>0</v>
      </c>
      <c r="AR84" s="34">
        <v>0</v>
      </c>
      <c r="AS84">
        <f t="shared" si="11"/>
      </c>
      <c r="AU84" s="1">
        <f t="shared" si="12"/>
        <v>-38096.11125</v>
      </c>
      <c r="AV84" s="52">
        <f t="shared" si="13"/>
        <v>-3.344165930575139</v>
      </c>
    </row>
    <row r="85" spans="1:48" ht="12.75">
      <c r="A85" s="33">
        <v>84</v>
      </c>
      <c r="B85" t="s">
        <v>263</v>
      </c>
      <c r="C85" t="s">
        <v>264</v>
      </c>
      <c r="D85" t="s">
        <v>24</v>
      </c>
      <c r="E85" t="s">
        <v>20</v>
      </c>
      <c r="F85" s="1">
        <v>5389.6900000000005</v>
      </c>
      <c r="G85" s="1">
        <v>-4627.6900000000005</v>
      </c>
      <c r="H85" s="1">
        <v>22649.47</v>
      </c>
      <c r="I85" s="1">
        <v>13661.960000000001</v>
      </c>
      <c r="J85" s="1">
        <v>9826.11</v>
      </c>
      <c r="K85" s="1">
        <v>3240.8</v>
      </c>
      <c r="L85" s="1">
        <v>6717.34</v>
      </c>
      <c r="M85" s="1">
        <v>930.47</v>
      </c>
      <c r="N85" s="1">
        <v>31896.36</v>
      </c>
      <c r="O85" s="1">
        <v>37089.63</v>
      </c>
      <c r="P85" s="1">
        <v>-34197.92</v>
      </c>
      <c r="Q85" s="1">
        <v>8310.1</v>
      </c>
      <c r="R85" s="1">
        <v>60515.15</v>
      </c>
      <c r="S85" s="1">
        <f t="shared" si="8"/>
        <v>10704.0875</v>
      </c>
      <c r="T85" s="5">
        <v>19911.667916666665</v>
      </c>
      <c r="U85" t="s">
        <v>1280</v>
      </c>
      <c r="V85" t="s">
        <v>1281</v>
      </c>
      <c r="W85">
        <v>0</v>
      </c>
      <c r="X85">
        <v>1</v>
      </c>
      <c r="Y85" t="s">
        <v>24</v>
      </c>
      <c r="Z85" t="s">
        <v>20</v>
      </c>
      <c r="AA85" s="23">
        <f t="shared" si="14"/>
        <v>10704.0875</v>
      </c>
      <c r="AB85" s="25">
        <f t="shared" si="15"/>
        <v>10704.0875</v>
      </c>
      <c r="AC85" s="25"/>
      <c r="AK85" s="23">
        <f t="shared" si="9"/>
        <v>0</v>
      </c>
      <c r="AM85" s="23">
        <f t="shared" si="10"/>
        <v>0</v>
      </c>
      <c r="AO85" s="34">
        <v>0</v>
      </c>
      <c r="AR85" s="34">
        <v>0</v>
      </c>
      <c r="AS85">
        <f t="shared" si="11"/>
      </c>
      <c r="AU85" s="1">
        <f t="shared" si="12"/>
        <v>-9207.580416666666</v>
      </c>
      <c r="AV85" s="52">
        <f t="shared" si="13"/>
        <v>-0.4624213529073395</v>
      </c>
    </row>
    <row r="86" spans="1:48" ht="12.75">
      <c r="A86" s="33">
        <v>85</v>
      </c>
      <c r="B86" t="s">
        <v>263</v>
      </c>
      <c r="C86" t="s">
        <v>264</v>
      </c>
      <c r="D86" t="s">
        <v>24</v>
      </c>
      <c r="E86" t="s">
        <v>27</v>
      </c>
      <c r="F86" s="1">
        <v>77693.66</v>
      </c>
      <c r="G86" s="1">
        <v>-17120.260000000002</v>
      </c>
      <c r="H86" s="1">
        <v>9887.92</v>
      </c>
      <c r="I86" s="1">
        <v>28411.43</v>
      </c>
      <c r="J86" s="1">
        <v>-24937.010000000002</v>
      </c>
      <c r="K86" s="1">
        <v>-55874.28</v>
      </c>
      <c r="L86" s="1">
        <v>-75268.64</v>
      </c>
      <c r="M86" s="1">
        <v>-71855.75</v>
      </c>
      <c r="N86" s="1">
        <v>15315.66</v>
      </c>
      <c r="O86" s="1">
        <v>-28106.65</v>
      </c>
      <c r="P86" s="1">
        <v>-88276.67</v>
      </c>
      <c r="Q86" s="1">
        <v>-64176.03</v>
      </c>
      <c r="R86" s="1">
        <v>-246967.16</v>
      </c>
      <c r="S86" s="1">
        <f t="shared" si="8"/>
        <v>-38053.08583333334</v>
      </c>
      <c r="T86" s="5">
        <v>-52770.46875</v>
      </c>
      <c r="U86" t="s">
        <v>1282</v>
      </c>
      <c r="V86" t="s">
        <v>1224</v>
      </c>
      <c r="W86">
        <v>0</v>
      </c>
      <c r="X86">
        <v>1</v>
      </c>
      <c r="Y86" t="s">
        <v>24</v>
      </c>
      <c r="Z86" t="s">
        <v>27</v>
      </c>
      <c r="AA86" s="23">
        <f t="shared" si="14"/>
        <v>-38053.08583333334</v>
      </c>
      <c r="AB86" s="25">
        <f t="shared" si="15"/>
        <v>-38053.08583333334</v>
      </c>
      <c r="AC86" s="25"/>
      <c r="AK86" s="23">
        <f t="shared" si="9"/>
        <v>0</v>
      </c>
      <c r="AM86" s="23">
        <f t="shared" si="10"/>
        <v>0</v>
      </c>
      <c r="AO86" s="34">
        <v>0</v>
      </c>
      <c r="AR86" s="34">
        <v>0</v>
      </c>
      <c r="AS86">
        <f t="shared" si="11"/>
      </c>
      <c r="AU86" s="1">
        <f t="shared" si="12"/>
        <v>14717.382916666662</v>
      </c>
      <c r="AV86" s="52">
        <f t="shared" si="13"/>
        <v>-0.2788942995066092</v>
      </c>
    </row>
    <row r="87" spans="1:48" ht="12.75">
      <c r="A87" s="33">
        <v>86</v>
      </c>
      <c r="B87" t="s">
        <v>263</v>
      </c>
      <c r="C87" t="s">
        <v>264</v>
      </c>
      <c r="D87" t="s">
        <v>24</v>
      </c>
      <c r="E87" t="s">
        <v>21</v>
      </c>
      <c r="F87" s="1">
        <v>11683.54</v>
      </c>
      <c r="G87" s="1">
        <v>-10530.2</v>
      </c>
      <c r="H87" s="1">
        <v>51628.08</v>
      </c>
      <c r="I87" s="1">
        <v>30245.99</v>
      </c>
      <c r="J87" s="1">
        <v>21373.88</v>
      </c>
      <c r="K87" s="1">
        <v>6679.31</v>
      </c>
      <c r="L87" s="1">
        <v>13442.75</v>
      </c>
      <c r="M87" s="1">
        <v>1773.91</v>
      </c>
      <c r="N87" s="1">
        <v>57484.24</v>
      </c>
      <c r="O87" s="1">
        <v>77102.58</v>
      </c>
      <c r="P87" s="1">
        <v>-71036.17</v>
      </c>
      <c r="Q87" s="1">
        <v>17080.53</v>
      </c>
      <c r="R87" s="1">
        <v>128712.96</v>
      </c>
      <c r="S87" s="1">
        <f t="shared" si="8"/>
        <v>22120.2625</v>
      </c>
      <c r="T87" s="5">
        <v>41196.35666666667</v>
      </c>
      <c r="U87" t="s">
        <v>1283</v>
      </c>
      <c r="V87" t="s">
        <v>1284</v>
      </c>
      <c r="W87">
        <v>0</v>
      </c>
      <c r="X87">
        <v>1</v>
      </c>
      <c r="Y87" t="s">
        <v>24</v>
      </c>
      <c r="Z87" t="s">
        <v>21</v>
      </c>
      <c r="AA87" s="23">
        <f t="shared" si="14"/>
        <v>22120.2625</v>
      </c>
      <c r="AB87" s="25">
        <f t="shared" si="15"/>
        <v>22120.2625</v>
      </c>
      <c r="AC87" s="25"/>
      <c r="AK87" s="23">
        <f t="shared" si="9"/>
        <v>0</v>
      </c>
      <c r="AM87" s="23">
        <f t="shared" si="10"/>
        <v>0</v>
      </c>
      <c r="AO87" s="34">
        <v>0</v>
      </c>
      <c r="AR87" s="34">
        <v>0</v>
      </c>
      <c r="AS87">
        <f t="shared" si="11"/>
      </c>
      <c r="AU87" s="1">
        <f t="shared" si="12"/>
        <v>-19076.094166666666</v>
      </c>
      <c r="AV87" s="52">
        <f t="shared" si="13"/>
        <v>-0.4630529423030693</v>
      </c>
    </row>
    <row r="88" spans="1:48" ht="12.75">
      <c r="A88" s="33">
        <v>87</v>
      </c>
      <c r="B88" t="s">
        <v>265</v>
      </c>
      <c r="C88" t="s">
        <v>266</v>
      </c>
      <c r="D88" t="s">
        <v>22</v>
      </c>
      <c r="E88" t="s">
        <v>19</v>
      </c>
      <c r="F88" s="1">
        <v>83222.47</v>
      </c>
      <c r="G88" s="1">
        <v>4070.29</v>
      </c>
      <c r="H88" s="1">
        <v>-52055.58</v>
      </c>
      <c r="I88" s="1">
        <v>6142.35</v>
      </c>
      <c r="J88" s="1">
        <v>-39794.81</v>
      </c>
      <c r="K88" s="1">
        <v>-13940.68</v>
      </c>
      <c r="L88" s="1">
        <v>14120.52</v>
      </c>
      <c r="M88" s="1">
        <v>-17453.36</v>
      </c>
      <c r="N88" s="1">
        <v>20299.18</v>
      </c>
      <c r="O88" s="1">
        <v>-21970.670000000002</v>
      </c>
      <c r="P88" s="1">
        <v>52278.5</v>
      </c>
      <c r="Q88" s="1">
        <v>-8943.33</v>
      </c>
      <c r="R88" s="1">
        <v>102698.08</v>
      </c>
      <c r="S88" s="1">
        <f t="shared" si="8"/>
        <v>2976.057083333332</v>
      </c>
      <c r="T88" s="5">
        <v>61141.44375</v>
      </c>
      <c r="U88" t="s">
        <v>1285</v>
      </c>
      <c r="V88" t="s">
        <v>1173</v>
      </c>
      <c r="W88">
        <v>0</v>
      </c>
      <c r="X88">
        <v>1</v>
      </c>
      <c r="Y88" t="s">
        <v>22</v>
      </c>
      <c r="Z88" t="s">
        <v>19</v>
      </c>
      <c r="AA88" s="23">
        <f t="shared" si="14"/>
        <v>2976.057083333332</v>
      </c>
      <c r="AB88" s="25">
        <f t="shared" si="15"/>
        <v>2976.057083333332</v>
      </c>
      <c r="AC88" s="25"/>
      <c r="AK88" s="23">
        <f t="shared" si="9"/>
        <v>0</v>
      </c>
      <c r="AM88" s="23">
        <f t="shared" si="10"/>
        <v>0</v>
      </c>
      <c r="AO88" s="34">
        <v>0</v>
      </c>
      <c r="AR88" s="34">
        <v>0</v>
      </c>
      <c r="AS88">
        <f t="shared" si="11"/>
      </c>
      <c r="AU88" s="1">
        <f t="shared" si="12"/>
        <v>-58165.386666666665</v>
      </c>
      <c r="AV88" s="52">
        <f t="shared" si="13"/>
        <v>-0.9513250440159366</v>
      </c>
    </row>
    <row r="89" spans="1:48" ht="12.75">
      <c r="A89" s="33">
        <v>88</v>
      </c>
      <c r="B89" t="s">
        <v>267</v>
      </c>
      <c r="C89" t="s">
        <v>268</v>
      </c>
      <c r="D89" t="s">
        <v>22</v>
      </c>
      <c r="E89" t="s">
        <v>19</v>
      </c>
      <c r="F89" s="1">
        <v>57545.48</v>
      </c>
      <c r="G89" s="1">
        <v>35988.840000000004</v>
      </c>
      <c r="H89" s="1">
        <v>22680.68</v>
      </c>
      <c r="I89" s="1">
        <v>20910.02</v>
      </c>
      <c r="J89" s="1">
        <v>24877.62</v>
      </c>
      <c r="K89" s="1">
        <v>13411.54</v>
      </c>
      <c r="L89" s="1">
        <v>16775.14</v>
      </c>
      <c r="M89" s="1">
        <v>4588.5</v>
      </c>
      <c r="N89" s="1">
        <v>20376.38</v>
      </c>
      <c r="O89" s="1">
        <v>-10965.1</v>
      </c>
      <c r="P89" s="1">
        <v>24576.12</v>
      </c>
      <c r="Q89" s="1">
        <v>-5128.35</v>
      </c>
      <c r="R89" s="1">
        <v>73192.43000000001</v>
      </c>
      <c r="S89" s="1">
        <f t="shared" si="8"/>
        <v>19455.028749999998</v>
      </c>
      <c r="T89" s="5">
        <v>-11219.251250000001</v>
      </c>
      <c r="U89" t="s">
        <v>1286</v>
      </c>
      <c r="V89" t="s">
        <v>1173</v>
      </c>
      <c r="W89">
        <v>0</v>
      </c>
      <c r="X89">
        <v>1</v>
      </c>
      <c r="Y89" t="s">
        <v>22</v>
      </c>
      <c r="Z89" t="s">
        <v>19</v>
      </c>
      <c r="AA89" s="23">
        <f t="shared" si="14"/>
        <v>19455.028749999998</v>
      </c>
      <c r="AB89" s="25">
        <f t="shared" si="15"/>
        <v>19455.028749999998</v>
      </c>
      <c r="AC89" s="25"/>
      <c r="AK89" s="23">
        <f t="shared" si="9"/>
        <v>0</v>
      </c>
      <c r="AM89" s="23">
        <f t="shared" si="10"/>
        <v>0</v>
      </c>
      <c r="AO89" s="34">
        <v>0</v>
      </c>
      <c r="AR89" s="34">
        <v>0</v>
      </c>
      <c r="AS89">
        <f t="shared" si="11"/>
      </c>
      <c r="AU89" s="1">
        <f t="shared" si="12"/>
        <v>30674.28</v>
      </c>
      <c r="AV89" s="52">
        <f t="shared" si="13"/>
        <v>-2.734075502587572</v>
      </c>
    </row>
    <row r="90" spans="1:48" ht="12.75">
      <c r="A90" s="33">
        <v>89</v>
      </c>
      <c r="B90" t="s">
        <v>269</v>
      </c>
      <c r="C90" t="s">
        <v>270</v>
      </c>
      <c r="D90" t="s">
        <v>22</v>
      </c>
      <c r="E90" t="s">
        <v>19</v>
      </c>
      <c r="F90" s="1">
        <v>-1698.39</v>
      </c>
      <c r="G90" s="1">
        <v>-1747.16</v>
      </c>
      <c r="H90" s="1">
        <v>2616.11</v>
      </c>
      <c r="I90" s="1">
        <v>2833.2400000000002</v>
      </c>
      <c r="J90" s="1">
        <v>1645.95</v>
      </c>
      <c r="K90" s="1">
        <v>-13.06</v>
      </c>
      <c r="L90" s="1">
        <v>-1761.64</v>
      </c>
      <c r="M90" s="1">
        <v>-3768.14</v>
      </c>
      <c r="N90" s="1">
        <v>-4666.82</v>
      </c>
      <c r="O90" s="1">
        <v>-8354.64</v>
      </c>
      <c r="P90" s="1">
        <v>-6806.37</v>
      </c>
      <c r="Q90" s="1">
        <v>-8332.14</v>
      </c>
      <c r="R90" s="1">
        <v>-12079.36</v>
      </c>
      <c r="S90" s="1">
        <f t="shared" si="8"/>
        <v>-2936.9620833333333</v>
      </c>
      <c r="T90" s="5">
        <v>-2398.3920833333336</v>
      </c>
      <c r="U90" t="s">
        <v>1287</v>
      </c>
      <c r="V90" t="s">
        <v>1173</v>
      </c>
      <c r="W90">
        <v>0</v>
      </c>
      <c r="X90">
        <v>1</v>
      </c>
      <c r="Y90" t="s">
        <v>22</v>
      </c>
      <c r="Z90" t="s">
        <v>19</v>
      </c>
      <c r="AA90" s="23">
        <f t="shared" si="14"/>
        <v>-2936.9620833333333</v>
      </c>
      <c r="AB90" s="25">
        <f t="shared" si="15"/>
        <v>-2936.9620833333333</v>
      </c>
      <c r="AC90" s="25"/>
      <c r="AK90" s="23">
        <f t="shared" si="9"/>
        <v>0</v>
      </c>
      <c r="AM90" s="23">
        <f t="shared" si="10"/>
        <v>0</v>
      </c>
      <c r="AO90" s="34">
        <v>0</v>
      </c>
      <c r="AR90" s="34">
        <v>0</v>
      </c>
      <c r="AS90">
        <f t="shared" si="11"/>
      </c>
      <c r="AU90" s="1">
        <f t="shared" si="12"/>
        <v>-538.5699999999997</v>
      </c>
      <c r="AV90" s="52">
        <f t="shared" si="13"/>
        <v>0.22455461045863873</v>
      </c>
    </row>
    <row r="91" spans="1:48" ht="12.75">
      <c r="A91" s="33">
        <v>90</v>
      </c>
      <c r="B91" t="s">
        <v>271</v>
      </c>
      <c r="C91" t="s">
        <v>272</v>
      </c>
      <c r="D91" t="s">
        <v>22</v>
      </c>
      <c r="E91" t="s">
        <v>19</v>
      </c>
      <c r="F91" s="1">
        <v>12072.18</v>
      </c>
      <c r="G91" s="1">
        <v>-9430.65</v>
      </c>
      <c r="H91" s="1">
        <v>3519.06</v>
      </c>
      <c r="I91" s="1">
        <v>4547</v>
      </c>
      <c r="J91" s="1">
        <v>7704.03</v>
      </c>
      <c r="K91" s="1">
        <v>-20871.83</v>
      </c>
      <c r="L91" s="1">
        <v>40110.89</v>
      </c>
      <c r="M91" s="1">
        <v>7667.9800000000005</v>
      </c>
      <c r="N91" s="1">
        <v>-26930.690000000002</v>
      </c>
      <c r="O91" s="1">
        <v>-6663.47</v>
      </c>
      <c r="P91" s="1">
        <v>-6932.52</v>
      </c>
      <c r="Q91" s="1">
        <v>-19887.96</v>
      </c>
      <c r="R91" s="1">
        <v>28308.47</v>
      </c>
      <c r="S91" s="1">
        <f t="shared" si="8"/>
        <v>-581.4862500000003</v>
      </c>
      <c r="T91" s="5">
        <v>-3761.5729166666665</v>
      </c>
      <c r="U91" t="s">
        <v>1288</v>
      </c>
      <c r="V91" t="s">
        <v>1173</v>
      </c>
      <c r="W91">
        <v>0</v>
      </c>
      <c r="X91">
        <v>1</v>
      </c>
      <c r="Y91" t="s">
        <v>22</v>
      </c>
      <c r="Z91" t="s">
        <v>19</v>
      </c>
      <c r="AA91" s="23">
        <f t="shared" si="14"/>
        <v>-581.4862500000003</v>
      </c>
      <c r="AB91" s="25">
        <f t="shared" si="15"/>
        <v>-581.4862500000003</v>
      </c>
      <c r="AC91" s="25"/>
      <c r="AK91" s="23">
        <f t="shared" si="9"/>
        <v>0</v>
      </c>
      <c r="AM91" s="23">
        <f t="shared" si="10"/>
        <v>0</v>
      </c>
      <c r="AO91" s="34">
        <v>0</v>
      </c>
      <c r="AR91" s="34">
        <v>0</v>
      </c>
      <c r="AS91">
        <f t="shared" si="11"/>
      </c>
      <c r="AU91" s="1">
        <f t="shared" si="12"/>
        <v>3180.086666666666</v>
      </c>
      <c r="AV91" s="52">
        <f t="shared" si="13"/>
        <v>-0.8454140693581751</v>
      </c>
    </row>
    <row r="92" spans="1:48" ht="12.75">
      <c r="A92" s="33">
        <v>91</v>
      </c>
      <c r="B92" t="s">
        <v>273</v>
      </c>
      <c r="C92" t="s">
        <v>274</v>
      </c>
      <c r="D92" t="s">
        <v>22</v>
      </c>
      <c r="E92" t="s">
        <v>19</v>
      </c>
      <c r="F92" s="1">
        <v>-1252.24</v>
      </c>
      <c r="G92" s="1">
        <v>-7218.6900000000005</v>
      </c>
      <c r="H92" s="1">
        <v>5042.63</v>
      </c>
      <c r="I92" s="1">
        <v>6893.53</v>
      </c>
      <c r="J92" s="1">
        <v>5384.9800000000005</v>
      </c>
      <c r="K92" s="1">
        <v>17687.16</v>
      </c>
      <c r="L92" s="1">
        <v>7244.02</v>
      </c>
      <c r="M92" s="1">
        <v>-6019.6900000000005</v>
      </c>
      <c r="N92" s="1">
        <v>3018.93</v>
      </c>
      <c r="O92" s="1">
        <v>-1165.01</v>
      </c>
      <c r="P92" s="1">
        <v>-4273.96</v>
      </c>
      <c r="Q92" s="1">
        <v>-4483.02</v>
      </c>
      <c r="R92" s="1">
        <v>-11652.26</v>
      </c>
      <c r="S92" s="1">
        <f t="shared" si="8"/>
        <v>1304.8858333333337</v>
      </c>
      <c r="T92" s="5">
        <v>-3581.6075</v>
      </c>
      <c r="U92" t="s">
        <v>1289</v>
      </c>
      <c r="V92" t="s">
        <v>1173</v>
      </c>
      <c r="W92">
        <v>0</v>
      </c>
      <c r="X92">
        <v>1</v>
      </c>
      <c r="Y92" t="s">
        <v>22</v>
      </c>
      <c r="Z92" t="s">
        <v>19</v>
      </c>
      <c r="AA92" s="23">
        <f t="shared" si="14"/>
        <v>1304.8858333333337</v>
      </c>
      <c r="AB92" s="25">
        <f t="shared" si="15"/>
        <v>1304.8858333333337</v>
      </c>
      <c r="AC92" s="25"/>
      <c r="AK92" s="23">
        <f t="shared" si="9"/>
        <v>0</v>
      </c>
      <c r="AM92" s="23">
        <f t="shared" si="10"/>
        <v>0</v>
      </c>
      <c r="AO92" s="34">
        <v>0</v>
      </c>
      <c r="AR92" s="34">
        <v>0</v>
      </c>
      <c r="AS92">
        <f t="shared" si="11"/>
      </c>
      <c r="AU92" s="1">
        <f t="shared" si="12"/>
        <v>4886.493333333334</v>
      </c>
      <c r="AV92" s="52">
        <f t="shared" si="13"/>
        <v>-1.3643296573768438</v>
      </c>
    </row>
    <row r="93" spans="1:48" ht="12.75">
      <c r="A93" s="33">
        <v>92</v>
      </c>
      <c r="B93" t="s">
        <v>275</v>
      </c>
      <c r="C93" t="s">
        <v>276</v>
      </c>
      <c r="D93" t="s">
        <v>22</v>
      </c>
      <c r="E93" t="s">
        <v>19</v>
      </c>
      <c r="F93" s="1">
        <v>-1176.69</v>
      </c>
      <c r="G93" s="1">
        <v>-7090.28</v>
      </c>
      <c r="H93" s="1">
        <v>-5843.51</v>
      </c>
      <c r="I93" s="1">
        <v>-7269.41</v>
      </c>
      <c r="J93" s="1">
        <v>-8941.07</v>
      </c>
      <c r="K93" s="1">
        <v>-1737.68</v>
      </c>
      <c r="L93" s="1">
        <v>-1640.15</v>
      </c>
      <c r="M93" s="1">
        <v>8227.95</v>
      </c>
      <c r="N93" s="1">
        <v>6373.27</v>
      </c>
      <c r="O93" s="1">
        <v>5871.36</v>
      </c>
      <c r="P93" s="1">
        <v>6203.25</v>
      </c>
      <c r="Q93" s="1">
        <v>5699.72</v>
      </c>
      <c r="R93" s="1">
        <v>5047.62</v>
      </c>
      <c r="S93" s="1">
        <f t="shared" si="8"/>
        <v>149.07625</v>
      </c>
      <c r="T93" s="5">
        <v>-3300.7687500000006</v>
      </c>
      <c r="U93" t="s">
        <v>1290</v>
      </c>
      <c r="V93" t="s">
        <v>1173</v>
      </c>
      <c r="W93">
        <v>0</v>
      </c>
      <c r="X93">
        <v>1</v>
      </c>
      <c r="Y93" t="s">
        <v>22</v>
      </c>
      <c r="Z93" t="s">
        <v>19</v>
      </c>
      <c r="AA93" s="23">
        <f t="shared" si="14"/>
        <v>149.07625</v>
      </c>
      <c r="AB93" s="25">
        <f t="shared" si="15"/>
        <v>149.07625</v>
      </c>
      <c r="AC93" s="25"/>
      <c r="AK93" s="23">
        <f t="shared" si="9"/>
        <v>0</v>
      </c>
      <c r="AM93" s="23">
        <f t="shared" si="10"/>
        <v>0</v>
      </c>
      <c r="AO93" s="34">
        <v>0</v>
      </c>
      <c r="AR93" s="34">
        <v>0</v>
      </c>
      <c r="AS93">
        <f t="shared" si="11"/>
      </c>
      <c r="AU93" s="1">
        <f t="shared" si="12"/>
        <v>3449.8450000000007</v>
      </c>
      <c r="AV93" s="52">
        <f t="shared" si="13"/>
        <v>-1.045164100029728</v>
      </c>
    </row>
    <row r="94" spans="1:48" ht="12.75">
      <c r="A94" s="33">
        <v>93</v>
      </c>
      <c r="B94" t="s">
        <v>279</v>
      </c>
      <c r="C94" t="s">
        <v>280</v>
      </c>
      <c r="D94" t="s">
        <v>28</v>
      </c>
      <c r="E94" t="s">
        <v>28</v>
      </c>
      <c r="F94" s="1">
        <v>39738</v>
      </c>
      <c r="G94" s="1">
        <v>59302.74</v>
      </c>
      <c r="H94" s="1">
        <v>80677.72</v>
      </c>
      <c r="I94" s="1">
        <v>72889.27</v>
      </c>
      <c r="J94" s="1">
        <v>102823.84</v>
      </c>
      <c r="K94" s="1">
        <v>116686.95</v>
      </c>
      <c r="L94" s="1">
        <v>93872.99</v>
      </c>
      <c r="M94" s="1">
        <v>121705.45</v>
      </c>
      <c r="N94" s="1">
        <v>135273.55</v>
      </c>
      <c r="O94" s="1">
        <v>110277.36</v>
      </c>
      <c r="P94" s="1">
        <v>122946.25</v>
      </c>
      <c r="Q94" s="1">
        <v>123668.97</v>
      </c>
      <c r="R94" s="1">
        <v>107608.27</v>
      </c>
      <c r="S94" s="1">
        <f t="shared" si="8"/>
        <v>101149.85208333332</v>
      </c>
      <c r="T94" s="5">
        <v>43046.04833333333</v>
      </c>
      <c r="U94" t="s">
        <v>1292</v>
      </c>
      <c r="V94" t="s">
        <v>1179</v>
      </c>
      <c r="W94">
        <v>0</v>
      </c>
      <c r="X94">
        <v>4</v>
      </c>
      <c r="Y94" t="s">
        <v>17</v>
      </c>
      <c r="Z94" t="s">
        <v>18</v>
      </c>
      <c r="AA94" s="23">
        <f t="shared" si="14"/>
        <v>101149.85208333332</v>
      </c>
      <c r="AB94" s="25">
        <f t="shared" si="15"/>
        <v>101149.85208333332</v>
      </c>
      <c r="AC94" s="25"/>
      <c r="AK94" s="23">
        <f t="shared" si="9"/>
        <v>0</v>
      </c>
      <c r="AM94" s="23">
        <f t="shared" si="10"/>
        <v>0</v>
      </c>
      <c r="AO94" s="34">
        <v>0</v>
      </c>
      <c r="AR94" s="34">
        <v>0</v>
      </c>
      <c r="AS94">
        <f t="shared" si="11"/>
      </c>
      <c r="AU94" s="1">
        <f t="shared" si="12"/>
        <v>58103.803749999985</v>
      </c>
      <c r="AV94" s="52">
        <f t="shared" si="13"/>
        <v>1.3498057545274478</v>
      </c>
    </row>
    <row r="95" spans="1:48" ht="12.75">
      <c r="A95" s="33">
        <v>94</v>
      </c>
      <c r="B95" t="s">
        <v>281</v>
      </c>
      <c r="C95" t="s">
        <v>282</v>
      </c>
      <c r="D95" t="s">
        <v>28</v>
      </c>
      <c r="E95" t="s">
        <v>28</v>
      </c>
      <c r="F95" s="1">
        <v>929736.0800000001</v>
      </c>
      <c r="G95" s="1">
        <v>451865.35000000003</v>
      </c>
      <c r="H95" s="1">
        <v>690094.0700000001</v>
      </c>
      <c r="I95" s="1">
        <v>503742.77</v>
      </c>
      <c r="J95" s="1">
        <v>500330.11</v>
      </c>
      <c r="K95" s="1">
        <v>46423.82</v>
      </c>
      <c r="L95" s="1">
        <v>52841.68</v>
      </c>
      <c r="M95" s="1">
        <v>46083.9</v>
      </c>
      <c r="N95" s="1">
        <v>15088.58</v>
      </c>
      <c r="O95" s="1">
        <v>13698.28</v>
      </c>
      <c r="P95" s="1">
        <v>1185878.16</v>
      </c>
      <c r="Q95" s="1">
        <v>1432524.76</v>
      </c>
      <c r="R95" s="1">
        <v>863982.96</v>
      </c>
      <c r="S95" s="1">
        <f t="shared" si="8"/>
        <v>486285.91666666657</v>
      </c>
      <c r="T95" s="5">
        <v>490104.1066666667</v>
      </c>
      <c r="U95" t="s">
        <v>1293</v>
      </c>
      <c r="V95" t="s">
        <v>1179</v>
      </c>
      <c r="W95">
        <v>0</v>
      </c>
      <c r="X95">
        <v>4</v>
      </c>
      <c r="Y95" t="s">
        <v>17</v>
      </c>
      <c r="Z95" t="s">
        <v>18</v>
      </c>
      <c r="AA95" s="23">
        <f t="shared" si="14"/>
        <v>486285.91666666657</v>
      </c>
      <c r="AB95" s="25">
        <f t="shared" si="15"/>
        <v>486285.91666666657</v>
      </c>
      <c r="AC95" s="25"/>
      <c r="AK95" s="23">
        <f t="shared" si="9"/>
        <v>0</v>
      </c>
      <c r="AM95" s="23">
        <f t="shared" si="10"/>
        <v>0</v>
      </c>
      <c r="AO95" s="34">
        <v>0</v>
      </c>
      <c r="AR95" s="34">
        <v>0</v>
      </c>
      <c r="AS95">
        <f t="shared" si="11"/>
      </c>
      <c r="AU95" s="1">
        <f t="shared" si="12"/>
        <v>-3818.1900000001187</v>
      </c>
      <c r="AV95" s="52">
        <f t="shared" si="13"/>
        <v>-0.007790569285306918</v>
      </c>
    </row>
    <row r="96" spans="1:48" ht="12.75">
      <c r="A96" s="33">
        <v>95</v>
      </c>
      <c r="B96" t="s">
        <v>283</v>
      </c>
      <c r="C96" t="s">
        <v>284</v>
      </c>
      <c r="D96" t="s">
        <v>28</v>
      </c>
      <c r="E96" t="s">
        <v>28</v>
      </c>
      <c r="F96" s="1">
        <v>820212.67</v>
      </c>
      <c r="G96" s="1">
        <v>934776.76</v>
      </c>
      <c r="H96" s="1">
        <v>831701.2000000001</v>
      </c>
      <c r="I96" s="1">
        <v>1018687.48</v>
      </c>
      <c r="J96" s="1">
        <v>1159981.1</v>
      </c>
      <c r="K96" s="1">
        <v>1301552.47</v>
      </c>
      <c r="L96" s="1">
        <v>1443401.59</v>
      </c>
      <c r="M96" s="1">
        <v>1610684.17</v>
      </c>
      <c r="N96" s="1">
        <v>1777966.75</v>
      </c>
      <c r="O96" s="1">
        <v>1945249.33</v>
      </c>
      <c r="P96" s="1">
        <v>1316738.42</v>
      </c>
      <c r="Q96" s="1">
        <v>499030.07</v>
      </c>
      <c r="R96" s="1">
        <v>565578.74</v>
      </c>
      <c r="S96" s="1">
        <f t="shared" si="8"/>
        <v>1211055.4204166667</v>
      </c>
      <c r="T96" s="5">
        <v>1414270.6495833332</v>
      </c>
      <c r="U96" t="s">
        <v>1294</v>
      </c>
      <c r="V96" t="s">
        <v>1179</v>
      </c>
      <c r="W96">
        <v>0</v>
      </c>
      <c r="X96">
        <v>4</v>
      </c>
      <c r="Y96" t="s">
        <v>17</v>
      </c>
      <c r="Z96" t="s">
        <v>18</v>
      </c>
      <c r="AA96" s="23">
        <f t="shared" si="14"/>
        <v>1211055.4204166667</v>
      </c>
      <c r="AB96" s="25">
        <f t="shared" si="15"/>
        <v>1211055.4204166667</v>
      </c>
      <c r="AC96" s="25"/>
      <c r="AK96" s="23">
        <f t="shared" si="9"/>
        <v>0</v>
      </c>
      <c r="AM96" s="23">
        <f t="shared" si="10"/>
        <v>0</v>
      </c>
      <c r="AO96" s="34">
        <v>0</v>
      </c>
      <c r="AR96" s="34">
        <v>0</v>
      </c>
      <c r="AS96">
        <f t="shared" si="11"/>
      </c>
      <c r="AU96" s="1">
        <f t="shared" si="12"/>
        <v>-203215.2291666665</v>
      </c>
      <c r="AV96" s="52">
        <f t="shared" si="13"/>
        <v>-0.14368906632301037</v>
      </c>
    </row>
    <row r="97" spans="1:48" ht="12.75">
      <c r="A97" s="33">
        <v>96</v>
      </c>
      <c r="B97" t="s">
        <v>389</v>
      </c>
      <c r="C97" t="s">
        <v>390</v>
      </c>
      <c r="D97" t="s">
        <v>28</v>
      </c>
      <c r="E97" t="s">
        <v>28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f t="shared" si="8"/>
        <v>0</v>
      </c>
      <c r="T97" s="5">
        <v>833.3333333333334</v>
      </c>
      <c r="U97" t="s">
        <v>1354</v>
      </c>
      <c r="V97" t="s">
        <v>1075</v>
      </c>
      <c r="W97">
        <v>0</v>
      </c>
      <c r="X97">
        <v>0</v>
      </c>
      <c r="Y97">
        <v>0</v>
      </c>
      <c r="AA97" s="23">
        <f t="shared" si="14"/>
        <v>0</v>
      </c>
      <c r="AB97" s="25">
        <f t="shared" si="15"/>
        <v>0</v>
      </c>
      <c r="AC97" s="25"/>
      <c r="AK97" s="23">
        <f t="shared" si="9"/>
        <v>0</v>
      </c>
      <c r="AM97" s="23">
        <f t="shared" si="10"/>
        <v>0</v>
      </c>
      <c r="AO97" s="34" t="s">
        <v>1901</v>
      </c>
      <c r="AR97" s="34">
        <v>0</v>
      </c>
      <c r="AS97">
        <f t="shared" si="11"/>
      </c>
      <c r="AU97" s="1">
        <f t="shared" si="12"/>
        <v>-833.3333333333334</v>
      </c>
      <c r="AV97" s="52">
        <f t="shared" si="13"/>
        <v>-1</v>
      </c>
    </row>
    <row r="98" spans="1:48" ht="12.75">
      <c r="A98" s="33">
        <v>97</v>
      </c>
      <c r="B98" t="s">
        <v>391</v>
      </c>
      <c r="C98" t="s">
        <v>392</v>
      </c>
      <c r="D98" t="s">
        <v>28</v>
      </c>
      <c r="E98" t="s">
        <v>28</v>
      </c>
      <c r="F98" s="1">
        <v>2402.9500000000003</v>
      </c>
      <c r="G98" s="1">
        <v>-3700.55</v>
      </c>
      <c r="H98" s="1">
        <v>3772.64</v>
      </c>
      <c r="I98" s="1">
        <v>-1369.68</v>
      </c>
      <c r="J98" s="1">
        <v>-0.01</v>
      </c>
      <c r="K98" s="1">
        <v>0</v>
      </c>
      <c r="L98" s="1">
        <v>0</v>
      </c>
      <c r="M98" s="1">
        <v>-0.01</v>
      </c>
      <c r="N98" s="1">
        <v>0</v>
      </c>
      <c r="O98" s="1">
        <v>0</v>
      </c>
      <c r="P98" s="1">
        <v>210.56</v>
      </c>
      <c r="Q98" s="1">
        <v>-210.55</v>
      </c>
      <c r="R98" s="1">
        <v>-22.5</v>
      </c>
      <c r="S98" s="1">
        <f t="shared" si="8"/>
        <v>-8.94791666666667</v>
      </c>
      <c r="T98" s="5">
        <v>2276.0345833333336</v>
      </c>
      <c r="U98" t="s">
        <v>1355</v>
      </c>
      <c r="V98" t="s">
        <v>1179</v>
      </c>
      <c r="W98">
        <v>0</v>
      </c>
      <c r="X98">
        <v>4</v>
      </c>
      <c r="Y98" t="s">
        <v>17</v>
      </c>
      <c r="Z98" t="s">
        <v>18</v>
      </c>
      <c r="AA98" s="23">
        <f t="shared" si="14"/>
        <v>-8.94791666666667</v>
      </c>
      <c r="AB98" s="25">
        <f t="shared" si="15"/>
        <v>-8.94791666666667</v>
      </c>
      <c r="AC98" s="25"/>
      <c r="AK98" s="23">
        <f t="shared" si="9"/>
        <v>0</v>
      </c>
      <c r="AM98" s="23">
        <f t="shared" si="10"/>
        <v>0</v>
      </c>
      <c r="AO98" s="34">
        <v>44</v>
      </c>
      <c r="AP98" s="33" t="s">
        <v>1904</v>
      </c>
      <c r="AR98" s="34">
        <v>0</v>
      </c>
      <c r="AS98">
        <f t="shared" si="11"/>
      </c>
      <c r="AU98" s="1">
        <f t="shared" si="12"/>
        <v>-2284.9825</v>
      </c>
      <c r="AV98" s="52">
        <f t="shared" si="13"/>
        <v>-1.0039313623493198</v>
      </c>
    </row>
    <row r="99" spans="1:48" ht="12.75">
      <c r="A99" s="33">
        <v>98</v>
      </c>
      <c r="B99" t="s">
        <v>393</v>
      </c>
      <c r="C99" t="s">
        <v>394</v>
      </c>
      <c r="D99" t="s">
        <v>28</v>
      </c>
      <c r="E99" t="s">
        <v>28</v>
      </c>
      <c r="F99" s="1">
        <v>-514445.07</v>
      </c>
      <c r="G99" s="1">
        <v>-205430.67</v>
      </c>
      <c r="H99" s="1">
        <v>-239022.43</v>
      </c>
      <c r="I99" s="1">
        <v>-369673.7</v>
      </c>
      <c r="J99" s="1">
        <v>-400064.03</v>
      </c>
      <c r="K99" s="1">
        <v>-502150.74</v>
      </c>
      <c r="L99" s="1">
        <v>-585854.36</v>
      </c>
      <c r="M99" s="1">
        <v>-194219.65</v>
      </c>
      <c r="N99" s="1">
        <v>-311146.05</v>
      </c>
      <c r="O99" s="1">
        <v>-398847.35000000003</v>
      </c>
      <c r="P99" s="1">
        <v>-453443.65</v>
      </c>
      <c r="Q99" s="1">
        <v>-530222.0700000001</v>
      </c>
      <c r="R99" s="1">
        <v>-537266.06</v>
      </c>
      <c r="S99" s="1">
        <f t="shared" si="8"/>
        <v>-392994.18875</v>
      </c>
      <c r="T99" s="5">
        <v>-369515.6295833333</v>
      </c>
      <c r="U99" t="s">
        <v>1356</v>
      </c>
      <c r="V99" t="s">
        <v>1179</v>
      </c>
      <c r="W99">
        <v>0</v>
      </c>
      <c r="X99">
        <v>4</v>
      </c>
      <c r="Y99" t="s">
        <v>17</v>
      </c>
      <c r="Z99" t="s">
        <v>18</v>
      </c>
      <c r="AA99" s="23">
        <f t="shared" si="14"/>
        <v>-392994.18875</v>
      </c>
      <c r="AB99" s="25">
        <f t="shared" si="15"/>
        <v>-392994.18875</v>
      </c>
      <c r="AC99" s="25"/>
      <c r="AK99" s="23">
        <f t="shared" si="9"/>
        <v>0</v>
      </c>
      <c r="AM99" s="23">
        <f t="shared" si="10"/>
        <v>0</v>
      </c>
      <c r="AO99" s="34">
        <v>44</v>
      </c>
      <c r="AP99" s="33" t="s">
        <v>1904</v>
      </c>
      <c r="AR99" s="34">
        <v>0</v>
      </c>
      <c r="AS99">
        <f t="shared" si="11"/>
      </c>
      <c r="AU99" s="1">
        <f t="shared" si="12"/>
        <v>-23478.559166666644</v>
      </c>
      <c r="AV99" s="52">
        <f t="shared" si="13"/>
        <v>0.06353874447243577</v>
      </c>
    </row>
    <row r="100" spans="1:48" ht="12.75">
      <c r="A100" s="33">
        <v>99</v>
      </c>
      <c r="B100" t="s">
        <v>413</v>
      </c>
      <c r="C100" t="s">
        <v>414</v>
      </c>
      <c r="D100" t="s">
        <v>28</v>
      </c>
      <c r="E100" t="s">
        <v>28</v>
      </c>
      <c r="F100" s="1">
        <v>515399.99</v>
      </c>
      <c r="G100" s="1">
        <v>496311.10000000003</v>
      </c>
      <c r="H100" s="1">
        <v>477222.21</v>
      </c>
      <c r="I100" s="1">
        <v>458133.32</v>
      </c>
      <c r="J100" s="1">
        <v>439044.43</v>
      </c>
      <c r="K100" s="1">
        <v>419955.54000000004</v>
      </c>
      <c r="L100" s="1">
        <v>400866.65</v>
      </c>
      <c r="M100" s="1">
        <v>381777.76</v>
      </c>
      <c r="N100" s="1">
        <v>362688.87</v>
      </c>
      <c r="O100" s="1">
        <v>343599.98</v>
      </c>
      <c r="P100" s="1">
        <v>324511.09</v>
      </c>
      <c r="Q100" s="1">
        <v>305422.2</v>
      </c>
      <c r="R100" s="1">
        <v>286333.31</v>
      </c>
      <c r="S100" s="1">
        <f t="shared" si="8"/>
        <v>400866.6500000001</v>
      </c>
      <c r="T100" s="5">
        <v>482372.2633333334</v>
      </c>
      <c r="U100" t="s">
        <v>1367</v>
      </c>
      <c r="V100" t="s">
        <v>1075</v>
      </c>
      <c r="W100">
        <v>0</v>
      </c>
      <c r="X100">
        <v>0</v>
      </c>
      <c r="Y100">
        <v>0</v>
      </c>
      <c r="AB100" s="25">
        <f t="shared" si="15"/>
        <v>0</v>
      </c>
      <c r="AE100" s="23">
        <f>S100</f>
        <v>400866.6500000001</v>
      </c>
      <c r="AJ100" s="23">
        <f>AE100</f>
        <v>400866.6500000001</v>
      </c>
      <c r="AK100" s="23">
        <f t="shared" si="9"/>
        <v>400866.6500000001</v>
      </c>
      <c r="AM100" s="23">
        <f t="shared" si="10"/>
        <v>0</v>
      </c>
      <c r="AO100" s="34">
        <v>44</v>
      </c>
      <c r="AP100" s="33" t="s">
        <v>1904</v>
      </c>
      <c r="AQ100" t="s">
        <v>1905</v>
      </c>
      <c r="AR100" s="34">
        <v>0</v>
      </c>
      <c r="AS100">
        <f t="shared" si="11"/>
      </c>
      <c r="AU100" s="1">
        <f t="shared" si="12"/>
        <v>-81505.61333333334</v>
      </c>
      <c r="AV100" s="52">
        <f t="shared" si="13"/>
        <v>-0.16896828347904108</v>
      </c>
    </row>
    <row r="101" spans="1:48" ht="12.75">
      <c r="A101" s="33">
        <v>100</v>
      </c>
      <c r="B101" t="s">
        <v>417</v>
      </c>
      <c r="C101" t="s">
        <v>418</v>
      </c>
      <c r="D101" t="s">
        <v>28</v>
      </c>
      <c r="E101" t="s">
        <v>28</v>
      </c>
      <c r="F101" s="1">
        <v>441966.36</v>
      </c>
      <c r="G101" s="1">
        <v>425597.24</v>
      </c>
      <c r="H101" s="1">
        <v>409228.12</v>
      </c>
      <c r="I101" s="1">
        <v>392859</v>
      </c>
      <c r="J101" s="1">
        <v>376489.88</v>
      </c>
      <c r="K101" s="1">
        <v>360120.76</v>
      </c>
      <c r="L101" s="1">
        <v>343751.64</v>
      </c>
      <c r="M101" s="1">
        <v>327382.52</v>
      </c>
      <c r="N101" s="1">
        <v>311013.4</v>
      </c>
      <c r="O101" s="1">
        <v>294644.28</v>
      </c>
      <c r="P101" s="1">
        <v>278275.16000000003</v>
      </c>
      <c r="Q101" s="1">
        <v>261906.04</v>
      </c>
      <c r="R101" s="1">
        <v>245536.92</v>
      </c>
      <c r="S101" s="1">
        <f t="shared" si="8"/>
        <v>343751.63999999996</v>
      </c>
      <c r="T101" s="5">
        <v>450133.56833333336</v>
      </c>
      <c r="U101" t="s">
        <v>1370</v>
      </c>
      <c r="V101" t="s">
        <v>1179</v>
      </c>
      <c r="W101">
        <v>0</v>
      </c>
      <c r="X101">
        <v>4</v>
      </c>
      <c r="Y101" t="s">
        <v>17</v>
      </c>
      <c r="Z101" t="s">
        <v>18</v>
      </c>
      <c r="AA101" s="23">
        <f>S101</f>
        <v>343751.63999999996</v>
      </c>
      <c r="AB101" s="25">
        <f t="shared" si="15"/>
        <v>343751.63999999996</v>
      </c>
      <c r="AC101" s="25"/>
      <c r="AK101" s="23">
        <f t="shared" si="9"/>
        <v>0</v>
      </c>
      <c r="AM101" s="23">
        <f t="shared" si="10"/>
        <v>0</v>
      </c>
      <c r="AO101" s="34">
        <v>44</v>
      </c>
      <c r="AP101" s="33" t="s">
        <v>1904</v>
      </c>
      <c r="AR101" s="34">
        <v>0</v>
      </c>
      <c r="AS101">
        <f t="shared" si="11"/>
      </c>
      <c r="AU101" s="1">
        <f t="shared" si="12"/>
        <v>-106381.9283333334</v>
      </c>
      <c r="AV101" s="52">
        <f t="shared" si="13"/>
        <v>-0.23633413683681406</v>
      </c>
    </row>
    <row r="102" spans="1:48" ht="12.75">
      <c r="A102" s="33">
        <v>101</v>
      </c>
      <c r="B102" t="s">
        <v>421</v>
      </c>
      <c r="C102" t="s">
        <v>422</v>
      </c>
      <c r="D102" t="s">
        <v>28</v>
      </c>
      <c r="E102" t="s">
        <v>28</v>
      </c>
      <c r="F102" s="1">
        <v>1888048.74</v>
      </c>
      <c r="G102" s="1">
        <v>2661539.63</v>
      </c>
      <c r="H102" s="1">
        <v>2977104.66</v>
      </c>
      <c r="I102" s="1">
        <v>4315171.73</v>
      </c>
      <c r="J102" s="1">
        <v>5233510.98</v>
      </c>
      <c r="K102" s="1">
        <v>5873800.07</v>
      </c>
      <c r="L102" s="1">
        <v>6872421.66</v>
      </c>
      <c r="M102" s="1">
        <v>3703998.08</v>
      </c>
      <c r="N102" s="1">
        <v>4507695.28</v>
      </c>
      <c r="O102" s="1">
        <v>5107940.52</v>
      </c>
      <c r="P102" s="1">
        <v>5277494.44</v>
      </c>
      <c r="Q102" s="1">
        <v>5531157.22</v>
      </c>
      <c r="R102" s="1">
        <v>3520154.64</v>
      </c>
      <c r="S102" s="1">
        <f t="shared" si="8"/>
        <v>4563827.996666666</v>
      </c>
      <c r="T102" s="5">
        <v>3152440.5566666666</v>
      </c>
      <c r="U102" t="s">
        <v>1372</v>
      </c>
      <c r="V102" t="s">
        <v>1179</v>
      </c>
      <c r="W102">
        <v>0</v>
      </c>
      <c r="X102">
        <v>4</v>
      </c>
      <c r="Y102" t="s">
        <v>17</v>
      </c>
      <c r="Z102" t="s">
        <v>18</v>
      </c>
      <c r="AA102" s="23">
        <f aca="true" t="shared" si="16" ref="AA102:AA165">S102</f>
        <v>4563827.996666666</v>
      </c>
      <c r="AB102" s="25">
        <f t="shared" si="15"/>
        <v>4563827.996666666</v>
      </c>
      <c r="AC102" s="25"/>
      <c r="AK102" s="23">
        <f t="shared" si="9"/>
        <v>0</v>
      </c>
      <c r="AM102" s="23">
        <f t="shared" si="10"/>
        <v>0</v>
      </c>
      <c r="AO102" s="34">
        <v>44</v>
      </c>
      <c r="AP102" s="33" t="s">
        <v>1904</v>
      </c>
      <c r="AR102" s="34">
        <v>0</v>
      </c>
      <c r="AS102">
        <f t="shared" si="11"/>
      </c>
      <c r="AU102" s="1">
        <f t="shared" si="12"/>
        <v>1411387.4399999995</v>
      </c>
      <c r="AV102" s="52">
        <f t="shared" si="13"/>
        <v>0.4477126260208931</v>
      </c>
    </row>
    <row r="103" spans="1:48" ht="12.75">
      <c r="A103" s="33">
        <v>102</v>
      </c>
      <c r="B103" t="s">
        <v>443</v>
      </c>
      <c r="C103" t="s">
        <v>444</v>
      </c>
      <c r="D103" t="s">
        <v>22</v>
      </c>
      <c r="E103" t="s">
        <v>20</v>
      </c>
      <c r="F103" s="1">
        <v>-399966</v>
      </c>
      <c r="G103" s="1">
        <v>-383300.75</v>
      </c>
      <c r="H103" s="1">
        <v>-366635.5</v>
      </c>
      <c r="I103" s="1">
        <v>-349970.25</v>
      </c>
      <c r="J103" s="1">
        <v>-333305</v>
      </c>
      <c r="K103" s="1">
        <v>-316639.75</v>
      </c>
      <c r="L103" s="1">
        <v>-299974.5</v>
      </c>
      <c r="M103" s="1">
        <v>-283309.25</v>
      </c>
      <c r="N103" s="1">
        <v>-266644</v>
      </c>
      <c r="O103" s="1">
        <v>-249978.75</v>
      </c>
      <c r="P103" s="1">
        <v>-233313.5</v>
      </c>
      <c r="Q103" s="1">
        <v>-216648.25</v>
      </c>
      <c r="R103" s="1">
        <v>-199983</v>
      </c>
      <c r="S103" s="1">
        <f t="shared" si="8"/>
        <v>-299974.5</v>
      </c>
      <c r="T103" s="5">
        <v>-399966</v>
      </c>
      <c r="U103" t="s">
        <v>1385</v>
      </c>
      <c r="V103" t="s">
        <v>1386</v>
      </c>
      <c r="W103">
        <v>0</v>
      </c>
      <c r="X103">
        <v>1</v>
      </c>
      <c r="Y103" t="s">
        <v>22</v>
      </c>
      <c r="Z103" t="s">
        <v>20</v>
      </c>
      <c r="AA103" s="23">
        <f t="shared" si="16"/>
        <v>-299974.5</v>
      </c>
      <c r="AB103" s="25">
        <f t="shared" si="15"/>
        <v>-299974.5</v>
      </c>
      <c r="AC103" s="25"/>
      <c r="AK103" s="23">
        <f t="shared" si="9"/>
        <v>0</v>
      </c>
      <c r="AM103" s="23">
        <f t="shared" si="10"/>
        <v>0</v>
      </c>
      <c r="AO103" s="34" t="s">
        <v>1901</v>
      </c>
      <c r="AR103" s="34">
        <v>0</v>
      </c>
      <c r="AS103">
        <f t="shared" si="11"/>
      </c>
      <c r="AU103" s="1">
        <f t="shared" si="12"/>
        <v>99991.5</v>
      </c>
      <c r="AV103" s="52">
        <f t="shared" si="13"/>
        <v>-0.25</v>
      </c>
    </row>
    <row r="104" spans="1:48" ht="12.75">
      <c r="A104" s="33">
        <v>103</v>
      </c>
      <c r="B104" t="s">
        <v>449</v>
      </c>
      <c r="C104" t="s">
        <v>450</v>
      </c>
      <c r="D104" t="s">
        <v>17</v>
      </c>
      <c r="E104" t="s">
        <v>18</v>
      </c>
      <c r="F104" s="1">
        <v>111025.43000000001</v>
      </c>
      <c r="G104" s="1">
        <v>122659.58</v>
      </c>
      <c r="H104" s="1">
        <v>137426.31</v>
      </c>
      <c r="I104" s="1">
        <v>152841.34</v>
      </c>
      <c r="J104" s="1">
        <v>168280.41</v>
      </c>
      <c r="K104" s="1">
        <v>184095.16</v>
      </c>
      <c r="L104" s="1">
        <v>201502.81</v>
      </c>
      <c r="M104" s="1">
        <v>223097.07</v>
      </c>
      <c r="N104" s="1">
        <v>140322.6</v>
      </c>
      <c r="O104" s="1">
        <v>173406.75</v>
      </c>
      <c r="P104" s="1">
        <v>204426.08000000002</v>
      </c>
      <c r="Q104" s="1">
        <v>222072.53</v>
      </c>
      <c r="R104" s="1">
        <v>232778.47</v>
      </c>
      <c r="S104" s="1">
        <f t="shared" si="8"/>
        <v>175169.38250000004</v>
      </c>
      <c r="T104" s="5">
        <v>87289.9425</v>
      </c>
      <c r="U104" t="s">
        <v>1390</v>
      </c>
      <c r="V104" t="s">
        <v>1179</v>
      </c>
      <c r="W104">
        <v>0</v>
      </c>
      <c r="X104">
        <v>4</v>
      </c>
      <c r="Y104" t="s">
        <v>17</v>
      </c>
      <c r="Z104" t="s">
        <v>18</v>
      </c>
      <c r="AA104" s="23">
        <f t="shared" si="16"/>
        <v>175169.38250000004</v>
      </c>
      <c r="AB104" s="25">
        <f t="shared" si="15"/>
        <v>175169.38250000004</v>
      </c>
      <c r="AC104" s="25"/>
      <c r="AK104" s="23">
        <f t="shared" si="9"/>
        <v>0</v>
      </c>
      <c r="AM104" s="23">
        <f t="shared" si="10"/>
        <v>0</v>
      </c>
      <c r="AO104" s="34">
        <v>0</v>
      </c>
      <c r="AR104" s="34">
        <v>0</v>
      </c>
      <c r="AS104">
        <f t="shared" si="11"/>
      </c>
      <c r="AU104" s="1">
        <f t="shared" si="12"/>
        <v>87879.44000000003</v>
      </c>
      <c r="AV104" s="52">
        <f t="shared" si="13"/>
        <v>1.0067533267077136</v>
      </c>
    </row>
    <row r="105" spans="1:49" ht="12.75">
      <c r="A105" s="33">
        <v>104</v>
      </c>
      <c r="B105" t="s">
        <v>501</v>
      </c>
      <c r="C105" t="s">
        <v>502</v>
      </c>
      <c r="D105" t="s">
        <v>17</v>
      </c>
      <c r="E105" t="s">
        <v>18</v>
      </c>
      <c r="F105" s="1">
        <v>-23656834.12</v>
      </c>
      <c r="G105" s="1">
        <v>-23207026.38</v>
      </c>
      <c r="H105" s="1">
        <v>-22757218.64</v>
      </c>
      <c r="I105" s="1">
        <v>-22268525.28</v>
      </c>
      <c r="J105" s="1">
        <v>-21779831.92</v>
      </c>
      <c r="K105" s="1">
        <v>-21355407.37</v>
      </c>
      <c r="L105" s="1">
        <v>-20930983.03</v>
      </c>
      <c r="M105" s="1">
        <v>-20506558.48</v>
      </c>
      <c r="N105" s="1">
        <v>-20082134.14</v>
      </c>
      <c r="O105" s="1">
        <v>-22130171.28</v>
      </c>
      <c r="P105" s="1">
        <v>-21707432.62</v>
      </c>
      <c r="Q105" s="1">
        <v>-23343673.76</v>
      </c>
      <c r="R105" s="1">
        <v>-22920935.1</v>
      </c>
      <c r="S105" s="1">
        <f t="shared" si="8"/>
        <v>-21946487.292499997</v>
      </c>
      <c r="T105" s="5">
        <v>-24544838.769999996</v>
      </c>
      <c r="U105" t="s">
        <v>1420</v>
      </c>
      <c r="V105" t="s">
        <v>1179</v>
      </c>
      <c r="W105">
        <v>0</v>
      </c>
      <c r="X105">
        <v>4</v>
      </c>
      <c r="Y105" t="s">
        <v>17</v>
      </c>
      <c r="Z105" t="s">
        <v>18</v>
      </c>
      <c r="AA105" s="23">
        <f t="shared" si="16"/>
        <v>-21946487.292499997</v>
      </c>
      <c r="AB105" s="25">
        <f t="shared" si="15"/>
        <v>-21946487.292499997</v>
      </c>
      <c r="AC105" s="25"/>
      <c r="AK105" s="23">
        <f t="shared" si="9"/>
        <v>0</v>
      </c>
      <c r="AM105" s="23">
        <f t="shared" si="10"/>
        <v>0</v>
      </c>
      <c r="AO105" s="34">
        <v>22</v>
      </c>
      <c r="AP105" s="33" t="s">
        <v>1904</v>
      </c>
      <c r="AQ105" t="s">
        <v>2488</v>
      </c>
      <c r="AR105" s="34">
        <v>0</v>
      </c>
      <c r="AS105">
        <f t="shared" si="11"/>
      </c>
      <c r="AU105" s="1">
        <f t="shared" si="12"/>
        <v>2598351.477499999</v>
      </c>
      <c r="AV105" s="52">
        <f t="shared" si="13"/>
        <v>-0.10586141965926629</v>
      </c>
      <c r="AW105" t="s">
        <v>2523</v>
      </c>
    </row>
    <row r="106" spans="1:48" ht="12.75">
      <c r="A106" s="33">
        <v>105</v>
      </c>
      <c r="B106" t="s">
        <v>501</v>
      </c>
      <c r="C106" t="s">
        <v>502</v>
      </c>
      <c r="D106" t="s">
        <v>17</v>
      </c>
      <c r="E106" t="s">
        <v>19</v>
      </c>
      <c r="F106" s="1">
        <v>-769300</v>
      </c>
      <c r="G106" s="1">
        <v>-769300</v>
      </c>
      <c r="H106" s="1">
        <v>-769300</v>
      </c>
      <c r="I106" s="1">
        <v>-769300</v>
      </c>
      <c r="J106" s="1">
        <v>-769300</v>
      </c>
      <c r="K106" s="1">
        <v>-769300</v>
      </c>
      <c r="L106" s="1">
        <v>-769300</v>
      </c>
      <c r="M106" s="1">
        <v>-769300</v>
      </c>
      <c r="N106" s="1">
        <v>-769300</v>
      </c>
      <c r="O106" s="1">
        <v>-769300</v>
      </c>
      <c r="P106" s="1">
        <v>-769300</v>
      </c>
      <c r="Q106" s="1">
        <v>-769300</v>
      </c>
      <c r="R106" s="1">
        <v>-769300</v>
      </c>
      <c r="S106" s="1">
        <f t="shared" si="8"/>
        <v>-769300</v>
      </c>
      <c r="T106" s="5">
        <v>-769300</v>
      </c>
      <c r="U106" t="s">
        <v>1421</v>
      </c>
      <c r="V106" t="s">
        <v>1179</v>
      </c>
      <c r="W106">
        <v>0</v>
      </c>
      <c r="X106">
        <v>4</v>
      </c>
      <c r="Y106" t="s">
        <v>17</v>
      </c>
      <c r="Z106" t="s">
        <v>18</v>
      </c>
      <c r="AA106" s="23">
        <f t="shared" si="16"/>
        <v>-769300</v>
      </c>
      <c r="AB106" s="25">
        <f t="shared" si="15"/>
        <v>-769300</v>
      </c>
      <c r="AC106" s="25"/>
      <c r="AK106" s="23">
        <f t="shared" si="9"/>
        <v>0</v>
      </c>
      <c r="AM106" s="23">
        <f t="shared" si="10"/>
        <v>0</v>
      </c>
      <c r="AO106" s="34">
        <v>22</v>
      </c>
      <c r="AP106" s="33" t="s">
        <v>1904</v>
      </c>
      <c r="AQ106" t="s">
        <v>2488</v>
      </c>
      <c r="AR106" s="34">
        <v>0</v>
      </c>
      <c r="AS106">
        <f t="shared" si="11"/>
      </c>
      <c r="AU106" s="1">
        <f t="shared" si="12"/>
        <v>0</v>
      </c>
      <c r="AV106" s="52">
        <f t="shared" si="13"/>
        <v>0</v>
      </c>
    </row>
    <row r="107" spans="1:48" ht="12.75">
      <c r="A107" s="33">
        <v>106</v>
      </c>
      <c r="B107" t="s">
        <v>511</v>
      </c>
      <c r="C107" t="s">
        <v>512</v>
      </c>
      <c r="D107" t="s">
        <v>22</v>
      </c>
      <c r="E107" t="s">
        <v>19</v>
      </c>
      <c r="F107" s="1">
        <v>61287.12</v>
      </c>
      <c r="G107" s="1">
        <v>61318.62</v>
      </c>
      <c r="H107" s="1">
        <v>56068.62</v>
      </c>
      <c r="I107" s="1">
        <v>56068.62</v>
      </c>
      <c r="J107" s="1">
        <v>56068.62</v>
      </c>
      <c r="K107" s="1">
        <v>61318.62</v>
      </c>
      <c r="L107" s="1">
        <v>68248.62</v>
      </c>
      <c r="M107" s="1">
        <v>68248.62</v>
      </c>
      <c r="N107" s="1">
        <v>68248.62</v>
      </c>
      <c r="O107" s="1">
        <v>68248.62</v>
      </c>
      <c r="P107" s="1">
        <v>68248.62</v>
      </c>
      <c r="Q107" s="1">
        <v>68248.62</v>
      </c>
      <c r="R107" s="1">
        <v>68248.62</v>
      </c>
      <c r="S107" s="1">
        <f t="shared" si="8"/>
        <v>63758.557499999995</v>
      </c>
      <c r="T107" s="5">
        <v>61317.3075</v>
      </c>
      <c r="U107" t="s">
        <v>1429</v>
      </c>
      <c r="V107" t="s">
        <v>1430</v>
      </c>
      <c r="W107">
        <v>0</v>
      </c>
      <c r="X107">
        <v>4</v>
      </c>
      <c r="Y107" t="s">
        <v>22</v>
      </c>
      <c r="Z107" t="s">
        <v>19</v>
      </c>
      <c r="AA107" s="23">
        <f t="shared" si="16"/>
        <v>63758.557499999995</v>
      </c>
      <c r="AB107" s="25">
        <f t="shared" si="15"/>
        <v>63758.557499999995</v>
      </c>
      <c r="AC107" s="25"/>
      <c r="AK107" s="23">
        <f t="shared" si="9"/>
        <v>0</v>
      </c>
      <c r="AM107" s="23">
        <f t="shared" si="10"/>
        <v>0</v>
      </c>
      <c r="AO107" s="34">
        <v>22</v>
      </c>
      <c r="AP107" s="33" t="s">
        <v>1904</v>
      </c>
      <c r="AR107" s="34">
        <v>0</v>
      </c>
      <c r="AS107">
        <f t="shared" si="11"/>
      </c>
      <c r="AU107" s="1">
        <f t="shared" si="12"/>
        <v>2441.2499999999927</v>
      </c>
      <c r="AV107" s="52">
        <f t="shared" si="13"/>
        <v>0.039813392001923645</v>
      </c>
    </row>
    <row r="108" spans="1:48" ht="12.75">
      <c r="A108" s="33">
        <v>107</v>
      </c>
      <c r="B108" t="s">
        <v>511</v>
      </c>
      <c r="C108" t="s">
        <v>512</v>
      </c>
      <c r="D108" t="s">
        <v>24</v>
      </c>
      <c r="E108" t="s">
        <v>19</v>
      </c>
      <c r="F108" s="1">
        <v>15120</v>
      </c>
      <c r="G108" s="1">
        <v>15120</v>
      </c>
      <c r="H108" s="1">
        <v>15120</v>
      </c>
      <c r="I108" s="1">
        <v>15120</v>
      </c>
      <c r="J108" s="1">
        <v>15120</v>
      </c>
      <c r="K108" s="1">
        <v>15120</v>
      </c>
      <c r="L108" s="1">
        <v>17500</v>
      </c>
      <c r="M108" s="1">
        <v>17500</v>
      </c>
      <c r="N108" s="1">
        <v>17500</v>
      </c>
      <c r="O108" s="1">
        <v>17500</v>
      </c>
      <c r="P108" s="1">
        <v>17500</v>
      </c>
      <c r="Q108" s="1">
        <v>17500</v>
      </c>
      <c r="R108" s="1">
        <v>17500</v>
      </c>
      <c r="S108" s="1">
        <f t="shared" si="8"/>
        <v>16409.166666666668</v>
      </c>
      <c r="T108" s="5">
        <v>14891.94375</v>
      </c>
      <c r="U108" t="s">
        <v>1431</v>
      </c>
      <c r="V108" t="s">
        <v>1432</v>
      </c>
      <c r="W108">
        <v>0</v>
      </c>
      <c r="X108">
        <v>4</v>
      </c>
      <c r="Y108" t="s">
        <v>24</v>
      </c>
      <c r="Z108" t="s">
        <v>19</v>
      </c>
      <c r="AA108" s="23">
        <f t="shared" si="16"/>
        <v>16409.166666666668</v>
      </c>
      <c r="AB108" s="25">
        <f t="shared" si="15"/>
        <v>16409.166666666668</v>
      </c>
      <c r="AC108" s="25"/>
      <c r="AK108" s="23">
        <f t="shared" si="9"/>
        <v>0</v>
      </c>
      <c r="AM108" s="23">
        <f t="shared" si="10"/>
        <v>0</v>
      </c>
      <c r="AO108" s="34">
        <v>22</v>
      </c>
      <c r="AP108" s="33" t="s">
        <v>1904</v>
      </c>
      <c r="AR108" s="34">
        <v>0</v>
      </c>
      <c r="AS108">
        <f t="shared" si="11"/>
      </c>
      <c r="AU108" s="1">
        <f t="shared" si="12"/>
        <v>1517.2229166666675</v>
      </c>
      <c r="AV108" s="52">
        <f t="shared" si="13"/>
        <v>0.10188212782274762</v>
      </c>
    </row>
    <row r="109" spans="1:48" ht="12.75">
      <c r="A109" s="33">
        <v>108</v>
      </c>
      <c r="B109" t="s">
        <v>511</v>
      </c>
      <c r="C109" t="s">
        <v>512</v>
      </c>
      <c r="D109" t="s">
        <v>24</v>
      </c>
      <c r="E109" t="s">
        <v>25</v>
      </c>
      <c r="F109" s="1">
        <v>167601</v>
      </c>
      <c r="G109" s="1">
        <v>167601</v>
      </c>
      <c r="H109" s="1">
        <v>167601</v>
      </c>
      <c r="I109" s="1">
        <v>167601</v>
      </c>
      <c r="J109" s="1">
        <v>167601</v>
      </c>
      <c r="K109" s="1">
        <v>167601</v>
      </c>
      <c r="L109" s="1">
        <v>167601</v>
      </c>
      <c r="M109" s="1">
        <v>167601</v>
      </c>
      <c r="N109" s="1">
        <v>167601</v>
      </c>
      <c r="O109" s="1">
        <v>167601</v>
      </c>
      <c r="P109" s="1">
        <v>167601</v>
      </c>
      <c r="Q109" s="1">
        <v>167601</v>
      </c>
      <c r="R109" s="1">
        <v>167601</v>
      </c>
      <c r="S109" s="1">
        <f t="shared" si="8"/>
        <v>167601</v>
      </c>
      <c r="T109" s="5">
        <v>167601</v>
      </c>
      <c r="U109" t="s">
        <v>1433</v>
      </c>
      <c r="V109" t="s">
        <v>1224</v>
      </c>
      <c r="W109">
        <v>0</v>
      </c>
      <c r="X109">
        <v>1</v>
      </c>
      <c r="Y109" t="s">
        <v>24</v>
      </c>
      <c r="Z109" t="s">
        <v>27</v>
      </c>
      <c r="AA109" s="23">
        <f t="shared" si="16"/>
        <v>167601</v>
      </c>
      <c r="AB109" s="25">
        <f t="shared" si="15"/>
        <v>167601</v>
      </c>
      <c r="AC109" s="25"/>
      <c r="AK109" s="23">
        <f t="shared" si="9"/>
        <v>0</v>
      </c>
      <c r="AM109" s="23">
        <f t="shared" si="10"/>
        <v>0</v>
      </c>
      <c r="AO109" s="34">
        <v>22</v>
      </c>
      <c r="AP109" s="33" t="s">
        <v>1904</v>
      </c>
      <c r="AR109" s="34">
        <v>0</v>
      </c>
      <c r="AS109">
        <f t="shared" si="11"/>
      </c>
      <c r="AU109" s="1">
        <f t="shared" si="12"/>
        <v>0</v>
      </c>
      <c r="AV109" s="52">
        <f t="shared" si="13"/>
        <v>0</v>
      </c>
    </row>
    <row r="110" spans="1:48" ht="12.75">
      <c r="A110" s="33">
        <v>109</v>
      </c>
      <c r="B110" t="s">
        <v>511</v>
      </c>
      <c r="C110" t="s">
        <v>512</v>
      </c>
      <c r="D110" t="s">
        <v>24</v>
      </c>
      <c r="E110" t="s">
        <v>27</v>
      </c>
      <c r="F110" s="1">
        <v>-160041.18</v>
      </c>
      <c r="G110" s="1">
        <v>-160041.18</v>
      </c>
      <c r="H110" s="1">
        <v>-160041.18</v>
      </c>
      <c r="I110" s="1">
        <v>-160041.18</v>
      </c>
      <c r="J110" s="1">
        <v>-160041.18</v>
      </c>
      <c r="K110" s="1">
        <v>-160041.18</v>
      </c>
      <c r="L110" s="1">
        <v>-162351.18</v>
      </c>
      <c r="M110" s="1">
        <v>-162351.18</v>
      </c>
      <c r="N110" s="1">
        <v>-162351.18</v>
      </c>
      <c r="O110" s="1">
        <v>-162351.18</v>
      </c>
      <c r="P110" s="1">
        <v>-162351.18</v>
      </c>
      <c r="Q110" s="1">
        <v>-162351.18</v>
      </c>
      <c r="R110" s="1">
        <v>-162351.18</v>
      </c>
      <c r="S110" s="1">
        <f t="shared" si="8"/>
        <v>-161292.42999999996</v>
      </c>
      <c r="T110" s="5">
        <v>-160041.17999999996</v>
      </c>
      <c r="U110" t="s">
        <v>1434</v>
      </c>
      <c r="V110" t="s">
        <v>1224</v>
      </c>
      <c r="W110">
        <v>0</v>
      </c>
      <c r="X110">
        <v>1</v>
      </c>
      <c r="Y110" t="s">
        <v>24</v>
      </c>
      <c r="Z110" t="s">
        <v>27</v>
      </c>
      <c r="AA110" s="23">
        <f t="shared" si="16"/>
        <v>-161292.42999999996</v>
      </c>
      <c r="AB110" s="25">
        <f t="shared" si="15"/>
        <v>-161292.42999999996</v>
      </c>
      <c r="AC110" s="25"/>
      <c r="AK110" s="23">
        <f t="shared" si="9"/>
        <v>0</v>
      </c>
      <c r="AM110" s="23">
        <f t="shared" si="10"/>
        <v>0</v>
      </c>
      <c r="AO110" s="34">
        <v>22</v>
      </c>
      <c r="AP110" s="33" t="s">
        <v>1904</v>
      </c>
      <c r="AR110" s="34">
        <v>0</v>
      </c>
      <c r="AS110">
        <f t="shared" si="11"/>
      </c>
      <c r="AU110" s="1">
        <f t="shared" si="12"/>
        <v>-1251.25</v>
      </c>
      <c r="AV110" s="52">
        <f t="shared" si="13"/>
        <v>0.007818300264969305</v>
      </c>
    </row>
    <row r="111" spans="1:48" ht="12.75">
      <c r="A111" s="33">
        <v>110</v>
      </c>
      <c r="B111" t="s">
        <v>548</v>
      </c>
      <c r="C111" t="s">
        <v>549</v>
      </c>
      <c r="D111" t="s">
        <v>17</v>
      </c>
      <c r="E111" t="s">
        <v>18</v>
      </c>
      <c r="F111" s="1">
        <v>1564269.9</v>
      </c>
      <c r="G111" s="1">
        <v>1617775.17</v>
      </c>
      <c r="H111" s="1">
        <v>1724343.4100000001</v>
      </c>
      <c r="I111" s="1">
        <v>1811932.6</v>
      </c>
      <c r="J111" s="1">
        <v>1712332.03</v>
      </c>
      <c r="K111" s="1">
        <v>1663500.96</v>
      </c>
      <c r="L111" s="1">
        <v>1552679.92</v>
      </c>
      <c r="M111" s="1">
        <v>1501539.94</v>
      </c>
      <c r="N111" s="1">
        <v>1475694.27</v>
      </c>
      <c r="O111" s="1">
        <v>1470885.1</v>
      </c>
      <c r="P111" s="1">
        <v>1553482.23</v>
      </c>
      <c r="Q111" s="1">
        <v>1636519.4100000001</v>
      </c>
      <c r="R111" s="1">
        <v>1736519.62</v>
      </c>
      <c r="S111" s="1">
        <f t="shared" si="8"/>
        <v>1614256.6499999997</v>
      </c>
      <c r="T111" s="5">
        <v>2131787.39125</v>
      </c>
      <c r="U111" t="s">
        <v>1458</v>
      </c>
      <c r="V111" t="s">
        <v>1234</v>
      </c>
      <c r="W111">
        <v>0</v>
      </c>
      <c r="X111">
        <v>2</v>
      </c>
      <c r="Y111" t="s">
        <v>17</v>
      </c>
      <c r="Z111" t="s">
        <v>18</v>
      </c>
      <c r="AA111" s="23">
        <f t="shared" si="16"/>
        <v>1614256.6499999997</v>
      </c>
      <c r="AB111" s="25">
        <f t="shared" si="15"/>
        <v>1614256.6499999997</v>
      </c>
      <c r="AC111" s="25"/>
      <c r="AK111" s="23">
        <f t="shared" si="9"/>
        <v>0</v>
      </c>
      <c r="AM111" s="23">
        <f t="shared" si="10"/>
        <v>0</v>
      </c>
      <c r="AO111" s="34">
        <v>22</v>
      </c>
      <c r="AP111" s="33" t="s">
        <v>1904</v>
      </c>
      <c r="AR111" s="34">
        <v>0</v>
      </c>
      <c r="AS111">
        <f t="shared" si="11"/>
      </c>
      <c r="AU111" s="1">
        <f t="shared" si="12"/>
        <v>-517530.7412500002</v>
      </c>
      <c r="AV111" s="52">
        <f t="shared" si="13"/>
        <v>-0.24276845963824734</v>
      </c>
    </row>
    <row r="112" spans="1:48" ht="12.75">
      <c r="A112" s="33">
        <v>111</v>
      </c>
      <c r="B112" t="s">
        <v>556</v>
      </c>
      <c r="C112" t="s">
        <v>557</v>
      </c>
      <c r="D112" t="s">
        <v>17</v>
      </c>
      <c r="E112" t="s">
        <v>18</v>
      </c>
      <c r="F112" s="1">
        <v>3948365.37</v>
      </c>
      <c r="G112" s="1">
        <v>3940538.86</v>
      </c>
      <c r="H112" s="1">
        <v>4002191.41</v>
      </c>
      <c r="I112" s="1">
        <v>4148460.55</v>
      </c>
      <c r="J112" s="1">
        <v>4171018.76</v>
      </c>
      <c r="K112" s="1">
        <v>4233467.61</v>
      </c>
      <c r="L112" s="1">
        <v>4282049.24</v>
      </c>
      <c r="M112" s="1">
        <v>4081551.64</v>
      </c>
      <c r="N112" s="1">
        <v>4056212.37</v>
      </c>
      <c r="O112" s="1">
        <v>4070667.38</v>
      </c>
      <c r="P112" s="1">
        <v>4120850.38</v>
      </c>
      <c r="Q112" s="1">
        <v>4171693.75</v>
      </c>
      <c r="R112" s="1">
        <v>4066075.17</v>
      </c>
      <c r="S112" s="1">
        <f t="shared" si="8"/>
        <v>4107160.1850000005</v>
      </c>
      <c r="T112" s="5">
        <v>4089434.3312500003</v>
      </c>
      <c r="U112" t="s">
        <v>1462</v>
      </c>
      <c r="V112" t="s">
        <v>1179</v>
      </c>
      <c r="W112">
        <v>0</v>
      </c>
      <c r="X112">
        <v>4</v>
      </c>
      <c r="Y112" t="s">
        <v>17</v>
      </c>
      <c r="Z112" t="s">
        <v>18</v>
      </c>
      <c r="AA112" s="23">
        <f t="shared" si="16"/>
        <v>4107160.1850000005</v>
      </c>
      <c r="AB112" s="25">
        <f t="shared" si="15"/>
        <v>4107160.1850000005</v>
      </c>
      <c r="AC112" s="25"/>
      <c r="AK112" s="23">
        <f t="shared" si="9"/>
        <v>0</v>
      </c>
      <c r="AM112" s="23">
        <f t="shared" si="10"/>
        <v>0</v>
      </c>
      <c r="AO112" s="34">
        <v>22</v>
      </c>
      <c r="AP112" s="33" t="s">
        <v>1904</v>
      </c>
      <c r="AR112" s="34">
        <v>0</v>
      </c>
      <c r="AS112">
        <f t="shared" si="11"/>
      </c>
      <c r="AU112" s="1">
        <f t="shared" si="12"/>
        <v>17725.853750000242</v>
      </c>
      <c r="AV112" s="52">
        <f t="shared" si="13"/>
        <v>0.004334549063313129</v>
      </c>
    </row>
    <row r="113" spans="1:48" ht="12.75">
      <c r="A113" s="33">
        <v>112</v>
      </c>
      <c r="B113" t="s">
        <v>672</v>
      </c>
      <c r="C113" t="s">
        <v>673</v>
      </c>
      <c r="D113" t="s">
        <v>28</v>
      </c>
      <c r="E113" t="s">
        <v>28</v>
      </c>
      <c r="F113" s="1">
        <v>-3274583.32</v>
      </c>
      <c r="G113" s="1">
        <v>-3201944.43</v>
      </c>
      <c r="H113" s="1">
        <v>-3129305.54</v>
      </c>
      <c r="I113" s="1">
        <v>-3056666.65</v>
      </c>
      <c r="J113" s="1">
        <v>-2984027.76</v>
      </c>
      <c r="K113" s="1">
        <v>-2911388.87</v>
      </c>
      <c r="L113" s="1">
        <v>-2838749.98</v>
      </c>
      <c r="M113" s="1">
        <v>-2766111.09</v>
      </c>
      <c r="N113" s="1">
        <v>-2693472.2</v>
      </c>
      <c r="O113" s="1">
        <v>-2620833.31</v>
      </c>
      <c r="P113" s="1">
        <v>-2548194.42</v>
      </c>
      <c r="Q113" s="1">
        <v>-2475555.5300000003</v>
      </c>
      <c r="R113" s="1">
        <v>-2402916.64</v>
      </c>
      <c r="S113" s="1">
        <f t="shared" si="8"/>
        <v>-2838749.98</v>
      </c>
      <c r="T113" s="5">
        <v>-2870827.5400000005</v>
      </c>
      <c r="U113" t="s">
        <v>1524</v>
      </c>
      <c r="V113" t="s">
        <v>1075</v>
      </c>
      <c r="W113">
        <v>0</v>
      </c>
      <c r="X113">
        <v>0</v>
      </c>
      <c r="Y113">
        <v>0</v>
      </c>
      <c r="AA113" s="23"/>
      <c r="AB113" s="25"/>
      <c r="AC113" s="25"/>
      <c r="AE113" s="23">
        <f>S113</f>
        <v>-2838749.98</v>
      </c>
      <c r="AJ113" s="23">
        <f>AE113</f>
        <v>-2838749.98</v>
      </c>
      <c r="AK113" s="23">
        <f t="shared" si="9"/>
        <v>-2838749.98</v>
      </c>
      <c r="AM113" s="23">
        <f t="shared" si="10"/>
        <v>0</v>
      </c>
      <c r="AO113" s="34">
        <v>0</v>
      </c>
      <c r="AR113" s="34">
        <v>0</v>
      </c>
      <c r="AS113">
        <f t="shared" si="11"/>
      </c>
      <c r="AU113" s="1">
        <f t="shared" si="12"/>
        <v>32077.56000000052</v>
      </c>
      <c r="AV113" s="52">
        <f t="shared" si="13"/>
        <v>-0.011173628353865003</v>
      </c>
    </row>
    <row r="114" spans="1:48" ht="12.75">
      <c r="A114" s="33">
        <v>113</v>
      </c>
      <c r="B114" t="s">
        <v>674</v>
      </c>
      <c r="C114" t="s">
        <v>675</v>
      </c>
      <c r="D114" t="s">
        <v>22</v>
      </c>
      <c r="E114" t="s">
        <v>19</v>
      </c>
      <c r="F114" s="1">
        <v>-10241057.62</v>
      </c>
      <c r="G114" s="1">
        <v>-10244143.39</v>
      </c>
      <c r="H114" s="1">
        <v>-10249849.55</v>
      </c>
      <c r="I114" s="1">
        <v>-10263613.48</v>
      </c>
      <c r="J114" s="1">
        <v>-10300801.22</v>
      </c>
      <c r="K114" s="1">
        <v>-10338914.47</v>
      </c>
      <c r="L114" s="1">
        <v>-10377149.42</v>
      </c>
      <c r="M114" s="1">
        <v>-10377904.89</v>
      </c>
      <c r="N114" s="1">
        <v>-10380721.3</v>
      </c>
      <c r="O114" s="1">
        <v>-10385334.13</v>
      </c>
      <c r="P114" s="1">
        <v>-10403484.38</v>
      </c>
      <c r="Q114" s="1">
        <v>-10412936.02</v>
      </c>
      <c r="R114" s="1">
        <v>-10418065.96</v>
      </c>
      <c r="S114" s="1">
        <f t="shared" si="8"/>
        <v>-10338701.169999998</v>
      </c>
      <c r="T114" s="5">
        <v>-10192848.150000002</v>
      </c>
      <c r="U114" t="s">
        <v>1525</v>
      </c>
      <c r="V114" t="s">
        <v>1430</v>
      </c>
      <c r="W114">
        <v>0</v>
      </c>
      <c r="X114">
        <v>4</v>
      </c>
      <c r="Y114" t="s">
        <v>22</v>
      </c>
      <c r="Z114" t="s">
        <v>19</v>
      </c>
      <c r="AA114" s="23">
        <f t="shared" si="16"/>
        <v>-10338701.169999998</v>
      </c>
      <c r="AB114" s="25"/>
      <c r="AC114" s="25">
        <f>AA114</f>
        <v>-10338701.169999998</v>
      </c>
      <c r="AK114" s="23">
        <f t="shared" si="9"/>
        <v>0</v>
      </c>
      <c r="AM114" s="23">
        <f t="shared" si="10"/>
        <v>0</v>
      </c>
      <c r="AO114" s="34">
        <v>0</v>
      </c>
      <c r="AR114" s="34">
        <v>0</v>
      </c>
      <c r="AS114">
        <f t="shared" si="11"/>
      </c>
      <c r="AU114" s="1">
        <f t="shared" si="12"/>
        <v>-145853.01999999583</v>
      </c>
      <c r="AV114" s="52">
        <f t="shared" si="13"/>
        <v>0.014309348854568759</v>
      </c>
    </row>
    <row r="115" spans="1:48" ht="12.75">
      <c r="A115" s="33">
        <v>114</v>
      </c>
      <c r="B115" t="s">
        <v>674</v>
      </c>
      <c r="C115" t="s">
        <v>675</v>
      </c>
      <c r="D115" t="s">
        <v>24</v>
      </c>
      <c r="E115" t="s">
        <v>19</v>
      </c>
      <c r="F115" s="1">
        <v>-3728331.3</v>
      </c>
      <c r="G115" s="1">
        <v>-3728331.3</v>
      </c>
      <c r="H115" s="1">
        <v>-3728331.3</v>
      </c>
      <c r="I115" s="1">
        <v>-3728331.3</v>
      </c>
      <c r="J115" s="1">
        <v>-3733044.8</v>
      </c>
      <c r="K115" s="1">
        <v>-3735178.96</v>
      </c>
      <c r="L115" s="1">
        <v>-3742059.4</v>
      </c>
      <c r="M115" s="1">
        <v>-3747586.74</v>
      </c>
      <c r="N115" s="1">
        <v>-3748537.87</v>
      </c>
      <c r="O115" s="1">
        <v>-3748673.75</v>
      </c>
      <c r="P115" s="1">
        <v>-3748880.29</v>
      </c>
      <c r="Q115" s="1">
        <v>-3750166.66</v>
      </c>
      <c r="R115" s="1">
        <v>-3750913.5300000003</v>
      </c>
      <c r="S115" s="1">
        <f t="shared" si="8"/>
        <v>-3739895.3987499997</v>
      </c>
      <c r="T115" s="5">
        <v>-3712117.2104166658</v>
      </c>
      <c r="U115" t="s">
        <v>1526</v>
      </c>
      <c r="V115" t="s">
        <v>1432</v>
      </c>
      <c r="W115">
        <v>0</v>
      </c>
      <c r="X115">
        <v>4</v>
      </c>
      <c r="Y115" t="s">
        <v>24</v>
      </c>
      <c r="Z115" t="s">
        <v>19</v>
      </c>
      <c r="AA115" s="23">
        <f t="shared" si="16"/>
        <v>-3739895.3987499997</v>
      </c>
      <c r="AB115" s="25"/>
      <c r="AC115" s="25">
        <f aca="true" t="shared" si="17" ref="AC115:AC178">AA115</f>
        <v>-3739895.3987499997</v>
      </c>
      <c r="AK115" s="23">
        <f t="shared" si="9"/>
        <v>0</v>
      </c>
      <c r="AM115" s="23">
        <f t="shared" si="10"/>
        <v>0</v>
      </c>
      <c r="AO115" s="34">
        <v>0</v>
      </c>
      <c r="AR115" s="34">
        <v>0</v>
      </c>
      <c r="AS115">
        <f t="shared" si="11"/>
      </c>
      <c r="AU115" s="1">
        <f t="shared" si="12"/>
        <v>-27778.188333333936</v>
      </c>
      <c r="AV115" s="52">
        <f t="shared" si="13"/>
        <v>0.007483111862789478</v>
      </c>
    </row>
    <row r="116" spans="1:48" ht="12.75">
      <c r="A116" s="33">
        <v>115</v>
      </c>
      <c r="B116" t="s">
        <v>674</v>
      </c>
      <c r="C116" t="s">
        <v>675</v>
      </c>
      <c r="D116" t="s">
        <v>24</v>
      </c>
      <c r="E116" t="s">
        <v>27</v>
      </c>
      <c r="F116" s="1">
        <v>-643581.53</v>
      </c>
      <c r="G116" s="1">
        <v>-643581.53</v>
      </c>
      <c r="H116" s="1">
        <v>-643931.53</v>
      </c>
      <c r="I116" s="1">
        <v>-644696.53</v>
      </c>
      <c r="J116" s="1">
        <v>-644881.53</v>
      </c>
      <c r="K116" s="1">
        <v>-645043.53</v>
      </c>
      <c r="L116" s="1">
        <v>-638468.53</v>
      </c>
      <c r="M116" s="1">
        <v>-641848.03</v>
      </c>
      <c r="N116" s="1">
        <v>-641848.03</v>
      </c>
      <c r="O116" s="1">
        <v>-641848.03</v>
      </c>
      <c r="P116" s="1">
        <v>-642970.03</v>
      </c>
      <c r="Q116" s="1">
        <v>-642970.03</v>
      </c>
      <c r="R116" s="1">
        <v>-643290.03</v>
      </c>
      <c r="S116" s="1">
        <f t="shared" si="8"/>
        <v>-642960.2591666669</v>
      </c>
      <c r="T116" s="5">
        <v>-630104.9345833334</v>
      </c>
      <c r="U116" t="s">
        <v>1527</v>
      </c>
      <c r="V116" t="s">
        <v>1224</v>
      </c>
      <c r="W116">
        <v>0</v>
      </c>
      <c r="X116">
        <v>1</v>
      </c>
      <c r="Y116" t="s">
        <v>24</v>
      </c>
      <c r="Z116" t="s">
        <v>27</v>
      </c>
      <c r="AA116" s="23">
        <f t="shared" si="16"/>
        <v>-642960.2591666669</v>
      </c>
      <c r="AB116" s="25"/>
      <c r="AC116" s="25">
        <f t="shared" si="17"/>
        <v>-642960.2591666669</v>
      </c>
      <c r="AK116" s="23">
        <f t="shared" si="9"/>
        <v>0</v>
      </c>
      <c r="AM116" s="23">
        <f t="shared" si="10"/>
        <v>0</v>
      </c>
      <c r="AO116" s="34">
        <v>0</v>
      </c>
      <c r="AR116" s="34">
        <v>0</v>
      </c>
      <c r="AS116">
        <f t="shared" si="11"/>
      </c>
      <c r="AU116" s="1">
        <f t="shared" si="12"/>
        <v>-12855.324583333451</v>
      </c>
      <c r="AV116" s="52">
        <f t="shared" si="13"/>
        <v>0.02040187892169775</v>
      </c>
    </row>
    <row r="117" spans="1:48" ht="12.75">
      <c r="A117" s="33">
        <v>116</v>
      </c>
      <c r="B117" t="s">
        <v>676</v>
      </c>
      <c r="C117" t="s">
        <v>677</v>
      </c>
      <c r="D117" t="s">
        <v>22</v>
      </c>
      <c r="E117" t="s">
        <v>20</v>
      </c>
      <c r="F117" s="1">
        <v>2472577.73</v>
      </c>
      <c r="G117" s="1">
        <v>2474490.5</v>
      </c>
      <c r="H117" s="1">
        <v>2476453.16</v>
      </c>
      <c r="I117" s="1">
        <v>2477913.16</v>
      </c>
      <c r="J117" s="1">
        <v>2481293.16</v>
      </c>
      <c r="K117" s="1">
        <v>2482288.16</v>
      </c>
      <c r="L117" s="1">
        <v>2482838.67</v>
      </c>
      <c r="M117" s="1">
        <v>2482838.67</v>
      </c>
      <c r="N117" s="1">
        <v>2482838.67</v>
      </c>
      <c r="O117" s="1">
        <v>2482838.67</v>
      </c>
      <c r="P117" s="1">
        <v>2483946.93</v>
      </c>
      <c r="Q117" s="1">
        <v>2485822.93</v>
      </c>
      <c r="R117" s="1">
        <v>2485822.93</v>
      </c>
      <c r="S117" s="1">
        <f t="shared" si="8"/>
        <v>2481063.584166667</v>
      </c>
      <c r="T117" s="5">
        <v>2461233.7308333335</v>
      </c>
      <c r="U117" t="s">
        <v>1528</v>
      </c>
      <c r="V117" t="s">
        <v>1529</v>
      </c>
      <c r="W117">
        <v>0</v>
      </c>
      <c r="X117">
        <v>4</v>
      </c>
      <c r="Y117" t="s">
        <v>22</v>
      </c>
      <c r="Z117" t="s">
        <v>20</v>
      </c>
      <c r="AA117" s="23">
        <f t="shared" si="16"/>
        <v>2481063.584166667</v>
      </c>
      <c r="AB117" s="25"/>
      <c r="AC117" s="25">
        <f t="shared" si="17"/>
        <v>2481063.584166667</v>
      </c>
      <c r="AK117" s="23">
        <f t="shared" si="9"/>
        <v>0</v>
      </c>
      <c r="AM117" s="23">
        <f t="shared" si="10"/>
        <v>0</v>
      </c>
      <c r="AO117" s="34">
        <v>0</v>
      </c>
      <c r="AR117" s="34">
        <v>0</v>
      </c>
      <c r="AS117">
        <f t="shared" si="11"/>
      </c>
      <c r="AU117" s="1">
        <f t="shared" si="12"/>
        <v>19829.853333333507</v>
      </c>
      <c r="AV117" s="52">
        <f t="shared" si="13"/>
        <v>0.008056875332445344</v>
      </c>
    </row>
    <row r="118" spans="1:48" ht="12.75">
      <c r="A118" s="33">
        <v>117</v>
      </c>
      <c r="B118" t="s">
        <v>676</v>
      </c>
      <c r="C118" t="s">
        <v>677</v>
      </c>
      <c r="D118" t="s">
        <v>22</v>
      </c>
      <c r="E118" t="s">
        <v>23</v>
      </c>
      <c r="F118" s="1">
        <v>1874.8600000000001</v>
      </c>
      <c r="G118" s="1">
        <v>1874.8600000000001</v>
      </c>
      <c r="H118" s="1">
        <v>1874.8600000000001</v>
      </c>
      <c r="I118" s="1">
        <v>1874.8600000000001</v>
      </c>
      <c r="J118" s="1">
        <v>1874.8600000000001</v>
      </c>
      <c r="K118" s="1">
        <v>1874.8600000000001</v>
      </c>
      <c r="L118" s="1">
        <v>1874.8600000000001</v>
      </c>
      <c r="M118" s="1">
        <v>1874.8600000000001</v>
      </c>
      <c r="N118" s="1">
        <v>1874.8600000000001</v>
      </c>
      <c r="O118" s="1">
        <v>1874.8600000000001</v>
      </c>
      <c r="P118" s="1">
        <v>1874.8600000000001</v>
      </c>
      <c r="Q118" s="1">
        <v>1874.8600000000001</v>
      </c>
      <c r="R118" s="1">
        <v>1874.8600000000001</v>
      </c>
      <c r="S118" s="1">
        <f t="shared" si="8"/>
        <v>1874.8600000000004</v>
      </c>
      <c r="T118" s="5">
        <v>1874.8600000000004</v>
      </c>
      <c r="U118" t="s">
        <v>1530</v>
      </c>
      <c r="V118" t="s">
        <v>1531</v>
      </c>
      <c r="W118">
        <v>0</v>
      </c>
      <c r="X118">
        <v>4</v>
      </c>
      <c r="Y118" t="s">
        <v>22</v>
      </c>
      <c r="Z118" t="s">
        <v>23</v>
      </c>
      <c r="AA118" s="23">
        <f t="shared" si="16"/>
        <v>1874.8600000000004</v>
      </c>
      <c r="AB118" s="25"/>
      <c r="AC118" s="25">
        <f t="shared" si="17"/>
        <v>1874.8600000000004</v>
      </c>
      <c r="AK118" s="23">
        <f t="shared" si="9"/>
        <v>0</v>
      </c>
      <c r="AM118" s="23">
        <f t="shared" si="10"/>
        <v>0</v>
      </c>
      <c r="AO118" s="34">
        <v>0</v>
      </c>
      <c r="AR118" s="34">
        <v>0</v>
      </c>
      <c r="AS118">
        <f t="shared" si="11"/>
      </c>
      <c r="AU118" s="1">
        <f t="shared" si="12"/>
        <v>0</v>
      </c>
      <c r="AV118" s="52">
        <f t="shared" si="13"/>
        <v>0</v>
      </c>
    </row>
    <row r="119" spans="1:48" ht="12.75">
      <c r="A119" s="33">
        <v>118</v>
      </c>
      <c r="B119" t="s">
        <v>676</v>
      </c>
      <c r="C119" t="s">
        <v>677</v>
      </c>
      <c r="D119" t="s">
        <v>22</v>
      </c>
      <c r="E119" t="s">
        <v>21</v>
      </c>
      <c r="F119" s="1">
        <v>7591495.03</v>
      </c>
      <c r="G119" s="1">
        <v>7592578.03</v>
      </c>
      <c r="H119" s="1">
        <v>7611321.53</v>
      </c>
      <c r="I119" s="1">
        <v>7623625.47</v>
      </c>
      <c r="J119" s="1">
        <v>7657433.2</v>
      </c>
      <c r="K119" s="1">
        <v>7679551.46</v>
      </c>
      <c r="L119" s="1">
        <v>7697435.89</v>
      </c>
      <c r="M119" s="1">
        <v>7698191.36</v>
      </c>
      <c r="N119" s="1">
        <v>7701007.77</v>
      </c>
      <c r="O119" s="1">
        <v>7705620.6</v>
      </c>
      <c r="P119" s="1">
        <v>7722662.59</v>
      </c>
      <c r="Q119" s="1">
        <v>7730238.23</v>
      </c>
      <c r="R119" s="1">
        <v>7735368.17</v>
      </c>
      <c r="S119" s="1">
        <f t="shared" si="8"/>
        <v>7673591.4775</v>
      </c>
      <c r="T119" s="5">
        <v>7554543.309166665</v>
      </c>
      <c r="U119" t="s">
        <v>1532</v>
      </c>
      <c r="V119" t="s">
        <v>1533</v>
      </c>
      <c r="W119">
        <v>0</v>
      </c>
      <c r="X119">
        <v>4</v>
      </c>
      <c r="Y119" t="s">
        <v>22</v>
      </c>
      <c r="Z119" t="s">
        <v>21</v>
      </c>
      <c r="AA119" s="23">
        <f t="shared" si="16"/>
        <v>7673591.4775</v>
      </c>
      <c r="AB119" s="25"/>
      <c r="AC119" s="25">
        <f t="shared" si="17"/>
        <v>7673591.4775</v>
      </c>
      <c r="AK119" s="23">
        <f t="shared" si="9"/>
        <v>0</v>
      </c>
      <c r="AM119" s="23">
        <f t="shared" si="10"/>
        <v>0</v>
      </c>
      <c r="AO119" s="34">
        <v>0</v>
      </c>
      <c r="AR119" s="34">
        <v>0</v>
      </c>
      <c r="AS119">
        <f t="shared" si="11"/>
      </c>
      <c r="AU119" s="1">
        <f t="shared" si="12"/>
        <v>119048.16833333485</v>
      </c>
      <c r="AV119" s="52">
        <f t="shared" si="13"/>
        <v>0.015758486444691116</v>
      </c>
    </row>
    <row r="120" spans="1:48" ht="12.75">
      <c r="A120" s="33">
        <v>119</v>
      </c>
      <c r="B120" t="s">
        <v>676</v>
      </c>
      <c r="C120" t="s">
        <v>677</v>
      </c>
      <c r="D120" t="s">
        <v>24</v>
      </c>
      <c r="E120" t="s">
        <v>20</v>
      </c>
      <c r="F120" s="1">
        <v>1416260.9</v>
      </c>
      <c r="G120" s="1">
        <v>1416260.9</v>
      </c>
      <c r="H120" s="1">
        <v>1416260.9</v>
      </c>
      <c r="I120" s="1">
        <v>1416260.9</v>
      </c>
      <c r="J120" s="1">
        <v>1420799.4</v>
      </c>
      <c r="K120" s="1">
        <v>1420889.4</v>
      </c>
      <c r="L120" s="1">
        <v>1420889.4</v>
      </c>
      <c r="M120" s="1">
        <v>1425386.05</v>
      </c>
      <c r="N120" s="1">
        <v>1425386.05</v>
      </c>
      <c r="O120" s="1">
        <v>1425386.05</v>
      </c>
      <c r="P120" s="1">
        <v>1425386.05</v>
      </c>
      <c r="Q120" s="1">
        <v>1426051.05</v>
      </c>
      <c r="R120" s="1">
        <v>1426051.05</v>
      </c>
      <c r="S120" s="1">
        <f t="shared" si="8"/>
        <v>1421676.010416667</v>
      </c>
      <c r="T120" s="5">
        <v>1411305.373333333</v>
      </c>
      <c r="U120" t="s">
        <v>1534</v>
      </c>
      <c r="V120" t="s">
        <v>1535</v>
      </c>
      <c r="W120">
        <v>0</v>
      </c>
      <c r="X120">
        <v>4</v>
      </c>
      <c r="Y120" t="s">
        <v>24</v>
      </c>
      <c r="Z120" t="s">
        <v>20</v>
      </c>
      <c r="AA120" s="23">
        <f t="shared" si="16"/>
        <v>1421676.010416667</v>
      </c>
      <c r="AB120" s="25"/>
      <c r="AC120" s="25">
        <f t="shared" si="17"/>
        <v>1421676.010416667</v>
      </c>
      <c r="AK120" s="23">
        <f t="shared" si="9"/>
        <v>0</v>
      </c>
      <c r="AM120" s="23">
        <f t="shared" si="10"/>
        <v>0</v>
      </c>
      <c r="AO120" s="34">
        <v>0</v>
      </c>
      <c r="AR120" s="34">
        <v>0</v>
      </c>
      <c r="AS120">
        <f t="shared" si="11"/>
      </c>
      <c r="AU120" s="1">
        <f t="shared" si="12"/>
        <v>10370.637083333917</v>
      </c>
      <c r="AV120" s="52">
        <f t="shared" si="13"/>
        <v>0.007348258767583179</v>
      </c>
    </row>
    <row r="121" spans="1:48" ht="12.75">
      <c r="A121" s="33">
        <v>120</v>
      </c>
      <c r="B121" t="s">
        <v>676</v>
      </c>
      <c r="C121" t="s">
        <v>677</v>
      </c>
      <c r="D121" t="s">
        <v>24</v>
      </c>
      <c r="E121" t="s">
        <v>27</v>
      </c>
      <c r="F121" s="1">
        <v>621981.53</v>
      </c>
      <c r="G121" s="1">
        <v>621981.53</v>
      </c>
      <c r="H121" s="1">
        <v>622331.53</v>
      </c>
      <c r="I121" s="1">
        <v>623096.53</v>
      </c>
      <c r="J121" s="1">
        <v>623281.53</v>
      </c>
      <c r="K121" s="1">
        <v>623443.53</v>
      </c>
      <c r="L121" s="1">
        <v>623468.53</v>
      </c>
      <c r="M121" s="1">
        <v>626848.03</v>
      </c>
      <c r="N121" s="1">
        <v>626848.03</v>
      </c>
      <c r="O121" s="1">
        <v>626848.03</v>
      </c>
      <c r="P121" s="1">
        <v>627970.03</v>
      </c>
      <c r="Q121" s="1">
        <v>627970.03</v>
      </c>
      <c r="R121" s="1">
        <v>628290.03</v>
      </c>
      <c r="S121" s="1">
        <f t="shared" si="8"/>
        <v>624935.2591666669</v>
      </c>
      <c r="T121" s="5">
        <v>608504.9345833334</v>
      </c>
      <c r="U121" t="s">
        <v>1536</v>
      </c>
      <c r="V121" t="s">
        <v>1224</v>
      </c>
      <c r="W121">
        <v>0</v>
      </c>
      <c r="X121">
        <v>1</v>
      </c>
      <c r="Y121" t="s">
        <v>24</v>
      </c>
      <c r="Z121" t="s">
        <v>27</v>
      </c>
      <c r="AA121" s="23">
        <f t="shared" si="16"/>
        <v>624935.2591666669</v>
      </c>
      <c r="AB121" s="25"/>
      <c r="AC121" s="25">
        <f t="shared" si="17"/>
        <v>624935.2591666669</v>
      </c>
      <c r="AK121" s="23">
        <f t="shared" si="9"/>
        <v>0</v>
      </c>
      <c r="AM121" s="23">
        <f t="shared" si="10"/>
        <v>0</v>
      </c>
      <c r="AO121" s="34">
        <v>0</v>
      </c>
      <c r="AR121" s="34">
        <v>0</v>
      </c>
      <c r="AS121">
        <f t="shared" si="11"/>
      </c>
      <c r="AU121" s="1">
        <f t="shared" si="12"/>
        <v>16430.32458333345</v>
      </c>
      <c r="AV121" s="52">
        <f t="shared" si="13"/>
        <v>0.027001136144580194</v>
      </c>
    </row>
    <row r="122" spans="1:48" ht="12.75">
      <c r="A122" s="33">
        <v>121</v>
      </c>
      <c r="B122" t="s">
        <v>676</v>
      </c>
      <c r="C122" t="s">
        <v>677</v>
      </c>
      <c r="D122" t="s">
        <v>24</v>
      </c>
      <c r="E122" t="s">
        <v>21</v>
      </c>
      <c r="F122" s="1">
        <v>2268870.4</v>
      </c>
      <c r="G122" s="1">
        <v>2268870.4</v>
      </c>
      <c r="H122" s="1">
        <v>2268870.4</v>
      </c>
      <c r="I122" s="1">
        <v>2268870.4</v>
      </c>
      <c r="J122" s="1">
        <v>2269045.4</v>
      </c>
      <c r="K122" s="1">
        <v>2271089.56</v>
      </c>
      <c r="L122" s="1">
        <v>2271170</v>
      </c>
      <c r="M122" s="1">
        <v>2272200.69</v>
      </c>
      <c r="N122" s="1">
        <v>2273151.82</v>
      </c>
      <c r="O122" s="1">
        <v>2273287.7</v>
      </c>
      <c r="P122" s="1">
        <v>2273494.24</v>
      </c>
      <c r="Q122" s="1">
        <v>2274115.61</v>
      </c>
      <c r="R122" s="1">
        <v>2274862.48</v>
      </c>
      <c r="S122" s="1">
        <f t="shared" si="8"/>
        <v>2271336.055</v>
      </c>
      <c r="T122" s="5">
        <v>2257611.8370833336</v>
      </c>
      <c r="U122" t="s">
        <v>1537</v>
      </c>
      <c r="V122" t="s">
        <v>1538</v>
      </c>
      <c r="W122">
        <v>0</v>
      </c>
      <c r="X122">
        <v>4</v>
      </c>
      <c r="Y122" t="s">
        <v>24</v>
      </c>
      <c r="Z122" t="s">
        <v>21</v>
      </c>
      <c r="AA122" s="23">
        <f t="shared" si="16"/>
        <v>2271336.055</v>
      </c>
      <c r="AB122" s="25"/>
      <c r="AC122" s="25">
        <f t="shared" si="17"/>
        <v>2271336.055</v>
      </c>
      <c r="AK122" s="23">
        <f t="shared" si="9"/>
        <v>0</v>
      </c>
      <c r="AM122" s="23">
        <f t="shared" si="10"/>
        <v>0</v>
      </c>
      <c r="AO122" s="34">
        <v>0</v>
      </c>
      <c r="AR122" s="34">
        <v>0</v>
      </c>
      <c r="AS122">
        <f t="shared" si="11"/>
      </c>
      <c r="AU122" s="1">
        <f t="shared" si="12"/>
        <v>13724.21791666653</v>
      </c>
      <c r="AV122" s="52">
        <f t="shared" si="13"/>
        <v>0.006079086622081676</v>
      </c>
    </row>
    <row r="123" spans="1:49" ht="12.75">
      <c r="A123" s="33">
        <v>122</v>
      </c>
      <c r="B123" t="s">
        <v>678</v>
      </c>
      <c r="C123" t="s">
        <v>679</v>
      </c>
      <c r="D123" t="s">
        <v>28</v>
      </c>
      <c r="E123" t="s">
        <v>28</v>
      </c>
      <c r="F123" s="1">
        <v>-16104318.66</v>
      </c>
      <c r="G123" s="1">
        <v>-16682048.54</v>
      </c>
      <c r="H123" s="1">
        <v>-17120694.12</v>
      </c>
      <c r="I123" s="1">
        <v>-17391399.56</v>
      </c>
      <c r="J123" s="1">
        <v>-17457023.85</v>
      </c>
      <c r="K123" s="1">
        <v>-17806057.26</v>
      </c>
      <c r="L123" s="1">
        <v>-18146030.18</v>
      </c>
      <c r="M123" s="1">
        <v>-18649186.45</v>
      </c>
      <c r="N123" s="1">
        <v>-19121096.41</v>
      </c>
      <c r="O123" s="1">
        <v>-19380463.64</v>
      </c>
      <c r="P123" s="1">
        <v>-20231637.3</v>
      </c>
      <c r="Q123" s="1">
        <v>-20672968.94</v>
      </c>
      <c r="R123" s="1">
        <v>-21065531.87</v>
      </c>
      <c r="S123" s="1">
        <f t="shared" si="8"/>
        <v>-18436960.95958333</v>
      </c>
      <c r="T123" s="5">
        <v>-15227733.074999997</v>
      </c>
      <c r="U123" t="s">
        <v>1539</v>
      </c>
      <c r="V123" t="s">
        <v>1179</v>
      </c>
      <c r="W123">
        <v>0</v>
      </c>
      <c r="X123">
        <v>4</v>
      </c>
      <c r="Y123" t="s">
        <v>17</v>
      </c>
      <c r="Z123" t="s">
        <v>18</v>
      </c>
      <c r="AA123" s="23">
        <f t="shared" si="16"/>
        <v>-18436960.95958333</v>
      </c>
      <c r="AB123" s="25"/>
      <c r="AC123" s="25">
        <f t="shared" si="17"/>
        <v>-18436960.95958333</v>
      </c>
      <c r="AK123" s="23">
        <f t="shared" si="9"/>
        <v>0</v>
      </c>
      <c r="AM123" s="23">
        <f t="shared" si="10"/>
        <v>0</v>
      </c>
      <c r="AO123" s="34">
        <v>26</v>
      </c>
      <c r="AP123" s="33" t="s">
        <v>1904</v>
      </c>
      <c r="AQ123" t="s">
        <v>2488</v>
      </c>
      <c r="AR123" s="34">
        <v>0</v>
      </c>
      <c r="AS123">
        <f t="shared" si="11"/>
      </c>
      <c r="AU123" s="1">
        <f t="shared" si="12"/>
        <v>-3209227.8845833335</v>
      </c>
      <c r="AV123" s="52">
        <f t="shared" si="13"/>
        <v>0.2107488927457007</v>
      </c>
      <c r="AW123" t="s">
        <v>2523</v>
      </c>
    </row>
    <row r="124" spans="1:49" ht="12.75">
      <c r="A124" s="33">
        <v>123</v>
      </c>
      <c r="B124" t="s">
        <v>686</v>
      </c>
      <c r="C124" t="s">
        <v>687</v>
      </c>
      <c r="D124" t="s">
        <v>28</v>
      </c>
      <c r="E124" t="s">
        <v>28</v>
      </c>
      <c r="F124" s="1">
        <v>87906133.12</v>
      </c>
      <c r="G124" s="1">
        <v>85962800.12</v>
      </c>
      <c r="H124" s="1">
        <v>84019467.12</v>
      </c>
      <c r="I124" s="1">
        <v>85908134.12</v>
      </c>
      <c r="J124" s="1">
        <v>83796801.12</v>
      </c>
      <c r="K124" s="1">
        <v>81735467.12</v>
      </c>
      <c r="L124" s="1">
        <v>83674134.12</v>
      </c>
      <c r="M124" s="1">
        <v>81612800.12</v>
      </c>
      <c r="N124" s="1">
        <v>79551467.12</v>
      </c>
      <c r="O124" s="1">
        <v>81498320.12</v>
      </c>
      <c r="P124" s="1">
        <v>79445174.12</v>
      </c>
      <c r="Q124" s="1">
        <v>77392027.12</v>
      </c>
      <c r="R124" s="1">
        <v>75338881.12</v>
      </c>
      <c r="S124" s="1">
        <f t="shared" si="8"/>
        <v>82184924.95333333</v>
      </c>
      <c r="T124" s="5">
        <v>94570018.745</v>
      </c>
      <c r="U124" t="s">
        <v>1543</v>
      </c>
      <c r="V124" t="s">
        <v>1179</v>
      </c>
      <c r="W124">
        <v>0</v>
      </c>
      <c r="X124">
        <v>4</v>
      </c>
      <c r="Y124" t="s">
        <v>17</v>
      </c>
      <c r="Z124" t="s">
        <v>18</v>
      </c>
      <c r="AA124" s="23">
        <f t="shared" si="16"/>
        <v>82184924.95333333</v>
      </c>
      <c r="AB124" s="25"/>
      <c r="AC124" s="25">
        <f t="shared" si="17"/>
        <v>82184924.95333333</v>
      </c>
      <c r="AK124" s="23">
        <f t="shared" si="9"/>
        <v>0</v>
      </c>
      <c r="AM124" s="23">
        <f t="shared" si="10"/>
        <v>0</v>
      </c>
      <c r="AO124" s="34">
        <v>26</v>
      </c>
      <c r="AP124" s="33" t="s">
        <v>1904</v>
      </c>
      <c r="AQ124" t="s">
        <v>2488</v>
      </c>
      <c r="AR124" s="34">
        <v>0</v>
      </c>
      <c r="AS124">
        <f t="shared" si="11"/>
      </c>
      <c r="AU124" s="1">
        <f t="shared" si="12"/>
        <v>-12385093.791666672</v>
      </c>
      <c r="AV124" s="52">
        <f t="shared" si="13"/>
        <v>-0.13096215857862967</v>
      </c>
      <c r="AW124" t="s">
        <v>2523</v>
      </c>
    </row>
    <row r="125" spans="1:49" ht="12.75">
      <c r="A125" s="33">
        <v>124</v>
      </c>
      <c r="B125" t="s">
        <v>690</v>
      </c>
      <c r="C125" t="s">
        <v>691</v>
      </c>
      <c r="D125" t="s">
        <v>28</v>
      </c>
      <c r="E125" t="s">
        <v>28</v>
      </c>
      <c r="F125" s="1">
        <v>-5458167.76</v>
      </c>
      <c r="G125" s="1">
        <v>-5280806.74</v>
      </c>
      <c r="H125" s="1">
        <v>-5270858.36</v>
      </c>
      <c r="I125" s="1">
        <v>-5306426.36</v>
      </c>
      <c r="J125" s="1">
        <v>-5437104.46</v>
      </c>
      <c r="K125" s="1">
        <v>-5440969.15</v>
      </c>
      <c r="L125" s="1">
        <v>-5511647.18</v>
      </c>
      <c r="M125" s="1">
        <v>-5467106.4</v>
      </c>
      <c r="N125" s="1">
        <v>-5477886.01</v>
      </c>
      <c r="O125" s="1">
        <v>-5492729.91</v>
      </c>
      <c r="P125" s="1">
        <v>-5460131.81</v>
      </c>
      <c r="Q125" s="1">
        <v>-5486029.05</v>
      </c>
      <c r="R125" s="1">
        <v>-4911284.45</v>
      </c>
      <c r="S125" s="1">
        <f t="shared" si="8"/>
        <v>-5401368.46125</v>
      </c>
      <c r="T125" s="5">
        <v>-6521774.322916667</v>
      </c>
      <c r="U125" t="s">
        <v>1545</v>
      </c>
      <c r="V125" t="s">
        <v>1179</v>
      </c>
      <c r="W125">
        <v>0</v>
      </c>
      <c r="X125">
        <v>4</v>
      </c>
      <c r="Y125" t="s">
        <v>17</v>
      </c>
      <c r="Z125" t="s">
        <v>18</v>
      </c>
      <c r="AA125" s="23">
        <f t="shared" si="16"/>
        <v>-5401368.46125</v>
      </c>
      <c r="AB125" s="25"/>
      <c r="AC125" s="25">
        <f t="shared" si="17"/>
        <v>-5401368.46125</v>
      </c>
      <c r="AK125" s="23">
        <f t="shared" si="9"/>
        <v>0</v>
      </c>
      <c r="AM125" s="23">
        <f t="shared" si="10"/>
        <v>0</v>
      </c>
      <c r="AO125" s="34">
        <v>26</v>
      </c>
      <c r="AP125" s="33" t="s">
        <v>1904</v>
      </c>
      <c r="AQ125" t="s">
        <v>2488</v>
      </c>
      <c r="AR125" s="34">
        <v>0</v>
      </c>
      <c r="AS125">
        <f t="shared" si="11"/>
      </c>
      <c r="AU125" s="1">
        <f t="shared" si="12"/>
        <v>1120405.8616666673</v>
      </c>
      <c r="AV125" s="52">
        <f t="shared" si="13"/>
        <v>-0.17179463842066825</v>
      </c>
      <c r="AW125" t="s">
        <v>2523</v>
      </c>
    </row>
    <row r="126" spans="1:49" ht="12.75">
      <c r="A126" s="33">
        <v>125</v>
      </c>
      <c r="B126" t="s">
        <v>694</v>
      </c>
      <c r="C126" t="s">
        <v>695</v>
      </c>
      <c r="D126" t="s">
        <v>28</v>
      </c>
      <c r="E126" t="s">
        <v>28</v>
      </c>
      <c r="F126" s="1">
        <v>-4235118.53</v>
      </c>
      <c r="G126" s="1">
        <v>-4324270.19</v>
      </c>
      <c r="H126" s="1">
        <v>-4377829.41</v>
      </c>
      <c r="I126" s="1">
        <v>-4326331.75</v>
      </c>
      <c r="J126" s="1">
        <v>-4507840.08</v>
      </c>
      <c r="K126" s="1">
        <v>-4564301.21</v>
      </c>
      <c r="L126" s="1">
        <v>-4572768.76</v>
      </c>
      <c r="M126" s="1">
        <v>-4708287.48</v>
      </c>
      <c r="N126" s="1">
        <v>-4735404.8100000005</v>
      </c>
      <c r="O126" s="1">
        <v>-4779801.4</v>
      </c>
      <c r="P126" s="1">
        <v>-4845092.5</v>
      </c>
      <c r="Q126" s="1">
        <v>-4834565.26</v>
      </c>
      <c r="R126" s="1">
        <v>-5323236.55</v>
      </c>
      <c r="S126" s="1">
        <f t="shared" si="8"/>
        <v>-4612972.5325</v>
      </c>
      <c r="T126" s="5">
        <v>-1947807.429166667</v>
      </c>
      <c r="U126" t="s">
        <v>1547</v>
      </c>
      <c r="V126" t="s">
        <v>1179</v>
      </c>
      <c r="W126">
        <v>0</v>
      </c>
      <c r="X126">
        <v>4</v>
      </c>
      <c r="Y126" t="s">
        <v>17</v>
      </c>
      <c r="Z126" t="s">
        <v>18</v>
      </c>
      <c r="AA126" s="23">
        <f t="shared" si="16"/>
        <v>-4612972.5325</v>
      </c>
      <c r="AB126" s="25"/>
      <c r="AC126" s="25">
        <f t="shared" si="17"/>
        <v>-4612972.5325</v>
      </c>
      <c r="AK126" s="23">
        <f t="shared" si="9"/>
        <v>0</v>
      </c>
      <c r="AM126" s="23">
        <f t="shared" si="10"/>
        <v>0</v>
      </c>
      <c r="AO126" s="34">
        <v>26</v>
      </c>
      <c r="AP126" s="33" t="s">
        <v>1904</v>
      </c>
      <c r="AQ126" t="s">
        <v>2488</v>
      </c>
      <c r="AR126" s="34">
        <v>0</v>
      </c>
      <c r="AS126">
        <f t="shared" si="11"/>
      </c>
      <c r="AU126" s="1">
        <f t="shared" si="12"/>
        <v>-2665165.1033333326</v>
      </c>
      <c r="AV126" s="52">
        <f t="shared" si="13"/>
        <v>1.3682898336996145</v>
      </c>
      <c r="AW126" t="s">
        <v>2523</v>
      </c>
    </row>
    <row r="127" spans="1:48" ht="12.75">
      <c r="A127" s="33">
        <v>126</v>
      </c>
      <c r="B127" t="s">
        <v>696</v>
      </c>
      <c r="C127" t="s">
        <v>697</v>
      </c>
      <c r="D127" t="s">
        <v>28</v>
      </c>
      <c r="E127" t="s">
        <v>28</v>
      </c>
      <c r="F127" s="1">
        <v>-3236946.19</v>
      </c>
      <c r="G127" s="1">
        <v>-2956275</v>
      </c>
      <c r="H127" s="1">
        <v>-2592978.8</v>
      </c>
      <c r="I127" s="1">
        <v>-2048068.05</v>
      </c>
      <c r="J127" s="1">
        <v>-2402983.43</v>
      </c>
      <c r="K127" s="1">
        <v>-3210940.43</v>
      </c>
      <c r="L127" s="1">
        <v>-3386932.73</v>
      </c>
      <c r="M127" s="1">
        <v>-3969603.7199999997</v>
      </c>
      <c r="N127" s="1">
        <v>-4166716.43</v>
      </c>
      <c r="O127" s="1">
        <v>-3875156.89</v>
      </c>
      <c r="P127" s="1">
        <v>-3868118.33</v>
      </c>
      <c r="Q127" s="1">
        <v>-3770870</v>
      </c>
      <c r="R127" s="1">
        <v>-3586756.2199999997</v>
      </c>
      <c r="S127" s="1">
        <f t="shared" si="8"/>
        <v>-3305041.25125</v>
      </c>
      <c r="T127" s="5">
        <v>-2849652.4250000003</v>
      </c>
      <c r="U127" t="s">
        <v>1548</v>
      </c>
      <c r="V127" t="s">
        <v>1179</v>
      </c>
      <c r="W127">
        <v>0</v>
      </c>
      <c r="X127">
        <v>4</v>
      </c>
      <c r="Y127" t="s">
        <v>17</v>
      </c>
      <c r="Z127" t="s">
        <v>18</v>
      </c>
      <c r="AA127" s="23">
        <f t="shared" si="16"/>
        <v>-3305041.25125</v>
      </c>
      <c r="AB127" s="25"/>
      <c r="AC127" s="25">
        <f t="shared" si="17"/>
        <v>-3305041.25125</v>
      </c>
      <c r="AK127" s="23">
        <f t="shared" si="9"/>
        <v>0</v>
      </c>
      <c r="AM127" s="23">
        <f t="shared" si="10"/>
        <v>0</v>
      </c>
      <c r="AO127" s="34">
        <v>26</v>
      </c>
      <c r="AP127" s="33" t="s">
        <v>1904</v>
      </c>
      <c r="AR127" s="34">
        <v>0</v>
      </c>
      <c r="AS127">
        <f t="shared" si="11"/>
      </c>
      <c r="AU127" s="1">
        <f t="shared" si="12"/>
        <v>-455388.8262499999</v>
      </c>
      <c r="AV127" s="52">
        <f t="shared" si="13"/>
        <v>0.15980504227634001</v>
      </c>
    </row>
    <row r="128" spans="1:48" ht="12.75">
      <c r="A128" s="33">
        <v>127</v>
      </c>
      <c r="B128" t="s">
        <v>712</v>
      </c>
      <c r="C128" t="s">
        <v>713</v>
      </c>
      <c r="D128" t="s">
        <v>28</v>
      </c>
      <c r="E128" t="s">
        <v>28</v>
      </c>
      <c r="F128" s="1">
        <v>-21811201.53</v>
      </c>
      <c r="G128" s="1">
        <v>-477582.4</v>
      </c>
      <c r="H128" s="1">
        <v>-477582.4</v>
      </c>
      <c r="I128" s="1">
        <v>-477582.4</v>
      </c>
      <c r="J128" s="1">
        <v>-477582.4</v>
      </c>
      <c r="K128" s="1">
        <v>-477582.4</v>
      </c>
      <c r="L128" s="1">
        <v>-3824174.36</v>
      </c>
      <c r="M128" s="1">
        <v>-587582.4</v>
      </c>
      <c r="N128" s="1">
        <v>-587582.4</v>
      </c>
      <c r="O128" s="1">
        <v>-10791882.09</v>
      </c>
      <c r="P128" s="1">
        <v>-587582.4</v>
      </c>
      <c r="Q128" s="1">
        <v>-587582.4</v>
      </c>
      <c r="R128" s="1">
        <v>-16927869.1</v>
      </c>
      <c r="S128" s="1">
        <f t="shared" si="8"/>
        <v>-3226986.113749999</v>
      </c>
      <c r="T128" s="5">
        <v>-2238690.455416666</v>
      </c>
      <c r="U128" t="s">
        <v>1558</v>
      </c>
      <c r="V128" t="s">
        <v>1179</v>
      </c>
      <c r="W128">
        <v>0</v>
      </c>
      <c r="X128">
        <v>4</v>
      </c>
      <c r="Y128" t="s">
        <v>17</v>
      </c>
      <c r="Z128" t="s">
        <v>18</v>
      </c>
      <c r="AA128" s="23">
        <f t="shared" si="16"/>
        <v>-3226986.113749999</v>
      </c>
      <c r="AB128" s="25"/>
      <c r="AC128" s="25">
        <f t="shared" si="17"/>
        <v>-3226986.113749999</v>
      </c>
      <c r="AK128" s="23">
        <f t="shared" si="9"/>
        <v>0</v>
      </c>
      <c r="AM128" s="23">
        <f t="shared" si="10"/>
        <v>0</v>
      </c>
      <c r="AO128" s="34">
        <v>0</v>
      </c>
      <c r="AR128" s="34">
        <v>0</v>
      </c>
      <c r="AS128">
        <f t="shared" si="11"/>
      </c>
      <c r="AU128" s="1">
        <f t="shared" si="12"/>
        <v>-988295.6583333332</v>
      </c>
      <c r="AV128" s="52">
        <f t="shared" si="13"/>
        <v>0.44146150529300904</v>
      </c>
    </row>
    <row r="129" spans="1:48" ht="12.75">
      <c r="A129" s="33">
        <v>128</v>
      </c>
      <c r="B129" t="s">
        <v>714</v>
      </c>
      <c r="C129" t="s">
        <v>715</v>
      </c>
      <c r="D129" t="s">
        <v>28</v>
      </c>
      <c r="E129" t="s">
        <v>28</v>
      </c>
      <c r="F129" s="1">
        <v>-8926259.97</v>
      </c>
      <c r="G129" s="1">
        <v>-8412713.45</v>
      </c>
      <c r="H129" s="1">
        <v>-7641768.24</v>
      </c>
      <c r="I129" s="1">
        <v>-7972813.59</v>
      </c>
      <c r="J129" s="1">
        <v>-6360573.54</v>
      </c>
      <c r="K129" s="1">
        <v>-7376035.13</v>
      </c>
      <c r="L129" s="1">
        <v>-8532280.09</v>
      </c>
      <c r="M129" s="1">
        <v>-9950595.3</v>
      </c>
      <c r="N129" s="1">
        <v>-11030417.96</v>
      </c>
      <c r="O129" s="1">
        <v>-8142444.11</v>
      </c>
      <c r="P129" s="1">
        <v>-7928661.07</v>
      </c>
      <c r="Q129" s="1">
        <v>-8207397.78</v>
      </c>
      <c r="R129" s="1">
        <v>-10711441.6</v>
      </c>
      <c r="S129" s="1">
        <f t="shared" si="8"/>
        <v>-8447879.253750002</v>
      </c>
      <c r="T129" s="5">
        <v>-9307858.476666668</v>
      </c>
      <c r="U129" t="s">
        <v>1559</v>
      </c>
      <c r="V129" t="s">
        <v>1173</v>
      </c>
      <c r="W129">
        <v>0</v>
      </c>
      <c r="X129">
        <v>1</v>
      </c>
      <c r="Y129" t="s">
        <v>22</v>
      </c>
      <c r="Z129" t="s">
        <v>19</v>
      </c>
      <c r="AA129" s="23">
        <f t="shared" si="16"/>
        <v>-8447879.253750002</v>
      </c>
      <c r="AB129" s="25"/>
      <c r="AC129" s="25">
        <f t="shared" si="17"/>
        <v>-8447879.253750002</v>
      </c>
      <c r="AK129" s="23">
        <f t="shared" si="9"/>
        <v>0</v>
      </c>
      <c r="AM129" s="23">
        <f t="shared" si="10"/>
        <v>0</v>
      </c>
      <c r="AO129" s="34">
        <v>0</v>
      </c>
      <c r="AR129" s="34">
        <v>0</v>
      </c>
      <c r="AS129">
        <f t="shared" si="11"/>
      </c>
      <c r="AU129" s="1">
        <f t="shared" si="12"/>
        <v>859979.2229166664</v>
      </c>
      <c r="AV129" s="52">
        <f t="shared" si="13"/>
        <v>-0.09239281248984378</v>
      </c>
    </row>
    <row r="130" spans="1:48" ht="12.75">
      <c r="A130" s="33">
        <v>129</v>
      </c>
      <c r="B130" t="s">
        <v>716</v>
      </c>
      <c r="C130" t="s">
        <v>717</v>
      </c>
      <c r="D130" t="s">
        <v>28</v>
      </c>
      <c r="E130" t="s">
        <v>28</v>
      </c>
      <c r="F130" s="1">
        <v>-813775.31</v>
      </c>
      <c r="G130" s="1">
        <v>-897501.92</v>
      </c>
      <c r="H130" s="1">
        <v>-299445.17</v>
      </c>
      <c r="I130" s="1">
        <v>-274608.71</v>
      </c>
      <c r="J130" s="1">
        <v>-251235.63</v>
      </c>
      <c r="K130" s="1">
        <v>-207713.85</v>
      </c>
      <c r="L130" s="1">
        <v>-154172.45</v>
      </c>
      <c r="M130" s="1">
        <v>-890306.52</v>
      </c>
      <c r="N130" s="1">
        <v>-214999.62</v>
      </c>
      <c r="O130" s="1">
        <v>-225909.79</v>
      </c>
      <c r="P130" s="1">
        <v>-204541.12</v>
      </c>
      <c r="Q130" s="1">
        <v>-119664.15000000001</v>
      </c>
      <c r="R130" s="1">
        <v>-778806.6</v>
      </c>
      <c r="S130" s="1">
        <f aca="true" t="shared" si="18" ref="S130:S193">(((F130+R130)/2)+G130+H130+I130+J130+K130+L130+M130+N130+O130+P130+Q130)/12</f>
        <v>-378032.4904166667</v>
      </c>
      <c r="T130" s="5">
        <v>-410208.7208333334</v>
      </c>
      <c r="U130" t="s">
        <v>1560</v>
      </c>
      <c r="V130" t="s">
        <v>1179</v>
      </c>
      <c r="W130">
        <v>0</v>
      </c>
      <c r="X130">
        <v>4</v>
      </c>
      <c r="Y130" t="s">
        <v>17</v>
      </c>
      <c r="Z130" t="s">
        <v>18</v>
      </c>
      <c r="AA130" s="23">
        <f t="shared" si="16"/>
        <v>-378032.4904166667</v>
      </c>
      <c r="AB130" s="25"/>
      <c r="AC130" s="25">
        <f t="shared" si="17"/>
        <v>-378032.4904166667</v>
      </c>
      <c r="AK130" s="23">
        <f t="shared" si="9"/>
        <v>0</v>
      </c>
      <c r="AM130" s="23">
        <f t="shared" si="10"/>
        <v>0</v>
      </c>
      <c r="AO130" s="34">
        <v>0</v>
      </c>
      <c r="AR130" s="34">
        <v>0</v>
      </c>
      <c r="AS130">
        <f t="shared" si="11"/>
      </c>
      <c r="AU130" s="1">
        <f t="shared" si="12"/>
        <v>32176.230416666658</v>
      </c>
      <c r="AV130" s="52">
        <f t="shared" si="13"/>
        <v>-0.07843867958560483</v>
      </c>
    </row>
    <row r="131" spans="1:49" ht="12.75">
      <c r="A131" s="33">
        <v>130</v>
      </c>
      <c r="B131" t="s">
        <v>718</v>
      </c>
      <c r="C131" t="s">
        <v>719</v>
      </c>
      <c r="D131" t="s">
        <v>28</v>
      </c>
      <c r="E131" t="s">
        <v>28</v>
      </c>
      <c r="F131" s="1">
        <v>-20895842.37</v>
      </c>
      <c r="G131" s="1">
        <v>-19598132.26</v>
      </c>
      <c r="H131" s="1">
        <v>-13554001.17</v>
      </c>
      <c r="I131" s="1">
        <v>-14453674.31</v>
      </c>
      <c r="J131" s="1">
        <v>-10656657.05</v>
      </c>
      <c r="K131" s="1">
        <v>-10401743.42</v>
      </c>
      <c r="L131" s="1">
        <v>-11962786.68</v>
      </c>
      <c r="M131" s="1">
        <v>-16154929.81</v>
      </c>
      <c r="N131" s="1">
        <v>-13026002.67</v>
      </c>
      <c r="O131" s="1">
        <v>-18799340.45</v>
      </c>
      <c r="P131" s="1">
        <v>-20445494.77</v>
      </c>
      <c r="Q131" s="1">
        <v>-17535814.78</v>
      </c>
      <c r="R131" s="1">
        <v>-22846929.3</v>
      </c>
      <c r="S131" s="1">
        <f t="shared" si="18"/>
        <v>-15704996.933750002</v>
      </c>
      <c r="T131" s="5">
        <v>-21631904.87875</v>
      </c>
      <c r="U131" t="s">
        <v>1561</v>
      </c>
      <c r="V131" t="s">
        <v>1204</v>
      </c>
      <c r="W131">
        <v>0</v>
      </c>
      <c r="X131">
        <v>4</v>
      </c>
      <c r="Y131" t="s">
        <v>24</v>
      </c>
      <c r="Z131" t="s">
        <v>18</v>
      </c>
      <c r="AA131" s="23">
        <f t="shared" si="16"/>
        <v>-15704996.933750002</v>
      </c>
      <c r="AB131" s="25"/>
      <c r="AC131" s="25">
        <f t="shared" si="17"/>
        <v>-15704996.933750002</v>
      </c>
      <c r="AK131" s="23">
        <f aca="true" t="shared" si="19" ref="AK131:AK194">SUM(AH131:AJ131)</f>
        <v>0</v>
      </c>
      <c r="AM131" s="23">
        <f aca="true" t="shared" si="20" ref="AM131:AM194">AE131-AG131-AH131-AI131-AJ131</f>
        <v>0</v>
      </c>
      <c r="AO131" s="34">
        <v>0</v>
      </c>
      <c r="AR131" s="34">
        <v>0</v>
      </c>
      <c r="AS131">
        <f aca="true" t="shared" si="21" ref="AS131:AS194">IF(AR131=W131,"","different")</f>
      </c>
      <c r="AU131" s="1">
        <f aca="true" t="shared" si="22" ref="AU131:AU194">S131-T131</f>
        <v>5926907.944999998</v>
      </c>
      <c r="AV131" s="52">
        <f aca="true" t="shared" si="23" ref="AV131:AV194">AU131/T131</f>
        <v>-0.27398918302485087</v>
      </c>
      <c r="AW131" t="s">
        <v>2523</v>
      </c>
    </row>
    <row r="132" spans="1:48" ht="12.75">
      <c r="A132" s="33">
        <v>131</v>
      </c>
      <c r="B132" t="s">
        <v>720</v>
      </c>
      <c r="C132" t="s">
        <v>721</v>
      </c>
      <c r="D132" t="s">
        <v>28</v>
      </c>
      <c r="E132" t="s">
        <v>28</v>
      </c>
      <c r="F132" s="1">
        <v>-546.71</v>
      </c>
      <c r="G132" s="1">
        <v>0.01</v>
      </c>
      <c r="H132" s="1">
        <v>0</v>
      </c>
      <c r="I132" s="1">
        <v>88520.15000000001</v>
      </c>
      <c r="J132" s="1">
        <v>-0.01</v>
      </c>
      <c r="K132" s="1">
        <v>0</v>
      </c>
      <c r="L132" s="1">
        <v>-2165.77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-0.01</v>
      </c>
      <c r="S132" s="1">
        <f t="shared" si="18"/>
        <v>7173.418333333334</v>
      </c>
      <c r="T132" s="5">
        <v>-22.779583333333335</v>
      </c>
      <c r="U132" t="s">
        <v>1562</v>
      </c>
      <c r="V132" t="s">
        <v>1204</v>
      </c>
      <c r="W132">
        <v>0</v>
      </c>
      <c r="X132">
        <v>4</v>
      </c>
      <c r="Y132" t="s">
        <v>24</v>
      </c>
      <c r="Z132" t="s">
        <v>18</v>
      </c>
      <c r="AA132" s="23">
        <f t="shared" si="16"/>
        <v>7173.418333333334</v>
      </c>
      <c r="AB132" s="25"/>
      <c r="AC132" s="25">
        <f t="shared" si="17"/>
        <v>7173.418333333334</v>
      </c>
      <c r="AK132" s="23">
        <f t="shared" si="19"/>
        <v>0</v>
      </c>
      <c r="AM132" s="23">
        <f t="shared" si="20"/>
        <v>0</v>
      </c>
      <c r="AO132" s="34">
        <v>0</v>
      </c>
      <c r="AR132" s="34">
        <v>0</v>
      </c>
      <c r="AS132">
        <f t="shared" si="21"/>
      </c>
      <c r="AU132" s="1">
        <f t="shared" si="22"/>
        <v>7196.197916666667</v>
      </c>
      <c r="AV132" s="52">
        <f t="shared" si="23"/>
        <v>-315.90559894642496</v>
      </c>
    </row>
    <row r="133" spans="1:48" ht="12.75">
      <c r="A133" s="33">
        <v>132</v>
      </c>
      <c r="B133" t="s">
        <v>722</v>
      </c>
      <c r="C133" t="s">
        <v>723</v>
      </c>
      <c r="D133" t="s">
        <v>28</v>
      </c>
      <c r="E133" t="s">
        <v>28</v>
      </c>
      <c r="F133" s="1">
        <v>-16952.3</v>
      </c>
      <c r="G133" s="1">
        <v>111180.05</v>
      </c>
      <c r="H133" s="1">
        <v>93712.52</v>
      </c>
      <c r="I133" s="1">
        <v>78559.03</v>
      </c>
      <c r="J133" s="1">
        <v>70636.12</v>
      </c>
      <c r="K133" s="1">
        <v>64847.340000000004</v>
      </c>
      <c r="L133" s="1">
        <v>62165.93</v>
      </c>
      <c r="M133" s="1">
        <v>59042</v>
      </c>
      <c r="N133" s="1">
        <v>55597.69</v>
      </c>
      <c r="O133" s="1">
        <v>51057.56</v>
      </c>
      <c r="P133" s="1">
        <v>41195.13</v>
      </c>
      <c r="Q133" s="1">
        <v>28826.86</v>
      </c>
      <c r="R133" s="1">
        <v>-202.23000000000002</v>
      </c>
      <c r="S133" s="1">
        <f t="shared" si="18"/>
        <v>59020.24708333334</v>
      </c>
      <c r="T133" s="5">
        <v>40322.30125000001</v>
      </c>
      <c r="U133" t="s">
        <v>1563</v>
      </c>
      <c r="V133" t="s">
        <v>1204</v>
      </c>
      <c r="W133">
        <v>0</v>
      </c>
      <c r="X133">
        <v>4</v>
      </c>
      <c r="Y133" t="s">
        <v>24</v>
      </c>
      <c r="Z133" t="s">
        <v>18</v>
      </c>
      <c r="AA133" s="23">
        <f t="shared" si="16"/>
        <v>59020.24708333334</v>
      </c>
      <c r="AB133" s="25"/>
      <c r="AC133" s="25">
        <f t="shared" si="17"/>
        <v>59020.24708333334</v>
      </c>
      <c r="AK133" s="23">
        <f t="shared" si="19"/>
        <v>0</v>
      </c>
      <c r="AM133" s="23">
        <f t="shared" si="20"/>
        <v>0</v>
      </c>
      <c r="AO133" s="34">
        <v>0</v>
      </c>
      <c r="AR133" s="34">
        <v>0</v>
      </c>
      <c r="AS133">
        <f t="shared" si="21"/>
      </c>
      <c r="AU133" s="1">
        <f t="shared" si="22"/>
        <v>18697.94583333333</v>
      </c>
      <c r="AV133" s="52">
        <f t="shared" si="23"/>
        <v>0.46371226972898344</v>
      </c>
    </row>
    <row r="134" spans="1:48" ht="12.75">
      <c r="A134" s="33">
        <v>133</v>
      </c>
      <c r="B134" t="s">
        <v>724</v>
      </c>
      <c r="C134" t="s">
        <v>725</v>
      </c>
      <c r="D134" t="s">
        <v>28</v>
      </c>
      <c r="E134" t="s">
        <v>28</v>
      </c>
      <c r="F134" s="1">
        <v>264.6</v>
      </c>
      <c r="G134" s="1">
        <v>68.60000000000001</v>
      </c>
      <c r="H134" s="1">
        <v>431.2</v>
      </c>
      <c r="I134" s="1">
        <v>303.8</v>
      </c>
      <c r="J134" s="1">
        <v>519</v>
      </c>
      <c r="K134" s="1">
        <v>253.8</v>
      </c>
      <c r="L134" s="1">
        <v>141</v>
      </c>
      <c r="M134" s="1">
        <v>439.40000000000003</v>
      </c>
      <c r="N134" s="1">
        <v>354.8</v>
      </c>
      <c r="O134" s="1">
        <v>44.6</v>
      </c>
      <c r="P134" s="1">
        <v>937.6</v>
      </c>
      <c r="Q134" s="1">
        <v>806</v>
      </c>
      <c r="R134" s="1">
        <v>467.6</v>
      </c>
      <c r="S134" s="1">
        <f t="shared" si="18"/>
        <v>388.825</v>
      </c>
      <c r="T134" s="5">
        <v>341.77500000000003</v>
      </c>
      <c r="U134" t="s">
        <v>1564</v>
      </c>
      <c r="V134" t="s">
        <v>1179</v>
      </c>
      <c r="W134">
        <v>0</v>
      </c>
      <c r="X134">
        <v>4</v>
      </c>
      <c r="Y134" t="s">
        <v>17</v>
      </c>
      <c r="Z134" t="s">
        <v>18</v>
      </c>
      <c r="AA134" s="23">
        <f t="shared" si="16"/>
        <v>388.825</v>
      </c>
      <c r="AB134" s="25"/>
      <c r="AC134" s="25">
        <f t="shared" si="17"/>
        <v>388.825</v>
      </c>
      <c r="AK134" s="23">
        <f t="shared" si="19"/>
        <v>0</v>
      </c>
      <c r="AM134" s="23">
        <f t="shared" si="20"/>
        <v>0</v>
      </c>
      <c r="AO134" s="34">
        <v>0</v>
      </c>
      <c r="AR134" s="34">
        <v>0</v>
      </c>
      <c r="AS134">
        <f t="shared" si="21"/>
      </c>
      <c r="AU134" s="1">
        <f t="shared" si="22"/>
        <v>47.049999999999955</v>
      </c>
      <c r="AV134" s="52">
        <f t="shared" si="23"/>
        <v>0.13766366761758453</v>
      </c>
    </row>
    <row r="135" spans="1:48" ht="12.75">
      <c r="A135" s="33">
        <v>134</v>
      </c>
      <c r="B135" t="s">
        <v>726</v>
      </c>
      <c r="C135" t="s">
        <v>727</v>
      </c>
      <c r="D135" t="s">
        <v>28</v>
      </c>
      <c r="E135" t="s">
        <v>28</v>
      </c>
      <c r="F135" s="1">
        <v>-4737354.33</v>
      </c>
      <c r="G135" s="1">
        <v>-4537448.9</v>
      </c>
      <c r="H135" s="1">
        <v>-4379810.1</v>
      </c>
      <c r="I135" s="1">
        <v>-3250774.83</v>
      </c>
      <c r="J135" s="1">
        <v>-3266747.23</v>
      </c>
      <c r="K135" s="1">
        <v>-1375883.15</v>
      </c>
      <c r="L135" s="1">
        <v>-1396047.53</v>
      </c>
      <c r="M135" s="1">
        <v>-1699320.56</v>
      </c>
      <c r="N135" s="1">
        <v>-1547164.5899999999</v>
      </c>
      <c r="O135" s="1">
        <v>-1454888.48</v>
      </c>
      <c r="P135" s="1">
        <v>-1665425.77</v>
      </c>
      <c r="Q135" s="1">
        <v>-4773284.28</v>
      </c>
      <c r="R135" s="1">
        <v>-5233760.1</v>
      </c>
      <c r="S135" s="1">
        <f t="shared" si="18"/>
        <v>-2861029.38625</v>
      </c>
      <c r="T135" s="5">
        <v>-2819974.1558333333</v>
      </c>
      <c r="U135" t="s">
        <v>1565</v>
      </c>
      <c r="V135" t="s">
        <v>1173</v>
      </c>
      <c r="W135">
        <v>0</v>
      </c>
      <c r="X135">
        <v>1</v>
      </c>
      <c r="Y135" t="s">
        <v>22</v>
      </c>
      <c r="Z135" t="s">
        <v>19</v>
      </c>
      <c r="AA135" s="23">
        <f t="shared" si="16"/>
        <v>-2861029.38625</v>
      </c>
      <c r="AB135" s="25"/>
      <c r="AC135" s="25">
        <f t="shared" si="17"/>
        <v>-2861029.38625</v>
      </c>
      <c r="AK135" s="23">
        <f t="shared" si="19"/>
        <v>0</v>
      </c>
      <c r="AM135" s="23">
        <f t="shared" si="20"/>
        <v>0</v>
      </c>
      <c r="AO135" s="34">
        <v>0</v>
      </c>
      <c r="AR135" s="34">
        <v>0</v>
      </c>
      <c r="AS135">
        <f t="shared" si="21"/>
      </c>
      <c r="AU135" s="1">
        <f t="shared" si="22"/>
        <v>-41055.230416666716</v>
      </c>
      <c r="AV135" s="52">
        <f t="shared" si="23"/>
        <v>0.014558725771206383</v>
      </c>
    </row>
    <row r="136" spans="1:48" ht="12.75">
      <c r="A136" s="33">
        <v>135</v>
      </c>
      <c r="B136" t="s">
        <v>728</v>
      </c>
      <c r="C136" t="s">
        <v>729</v>
      </c>
      <c r="D136" t="s">
        <v>28</v>
      </c>
      <c r="E136" t="s">
        <v>28</v>
      </c>
      <c r="F136" s="1">
        <v>-214700.98</v>
      </c>
      <c r="G136" s="1">
        <v>-220332.39</v>
      </c>
      <c r="H136" s="1">
        <v>-234370.29</v>
      </c>
      <c r="I136" s="1">
        <v>-105419.65000000001</v>
      </c>
      <c r="J136" s="1">
        <v>-120531.19</v>
      </c>
      <c r="K136" s="1">
        <v>-135642.73</v>
      </c>
      <c r="L136" s="1">
        <v>-150754.27</v>
      </c>
      <c r="M136" s="1">
        <v>-165865.81</v>
      </c>
      <c r="N136" s="1">
        <v>-180977.35</v>
      </c>
      <c r="O136" s="1">
        <v>-196088.89</v>
      </c>
      <c r="P136" s="1">
        <v>-211200.43</v>
      </c>
      <c r="Q136" s="1">
        <v>-188964.33000000002</v>
      </c>
      <c r="R136" s="1">
        <v>-94021.01</v>
      </c>
      <c r="S136" s="1">
        <f t="shared" si="18"/>
        <v>-172042.3604166667</v>
      </c>
      <c r="T136" s="5">
        <v>-203080.13166666668</v>
      </c>
      <c r="U136" t="s">
        <v>1566</v>
      </c>
      <c r="V136" t="s">
        <v>1173</v>
      </c>
      <c r="W136">
        <v>0</v>
      </c>
      <c r="X136">
        <v>1</v>
      </c>
      <c r="Y136" t="s">
        <v>22</v>
      </c>
      <c r="Z136" t="s">
        <v>19</v>
      </c>
      <c r="AA136" s="23">
        <f t="shared" si="16"/>
        <v>-172042.3604166667</v>
      </c>
      <c r="AB136" s="25"/>
      <c r="AC136" s="25">
        <f t="shared" si="17"/>
        <v>-172042.3604166667</v>
      </c>
      <c r="AK136" s="23">
        <f t="shared" si="19"/>
        <v>0</v>
      </c>
      <c r="AM136" s="23">
        <f t="shared" si="20"/>
        <v>0</v>
      </c>
      <c r="AO136" s="34">
        <v>0</v>
      </c>
      <c r="AR136" s="34">
        <v>0</v>
      </c>
      <c r="AS136">
        <f t="shared" si="21"/>
      </c>
      <c r="AU136" s="1">
        <f t="shared" si="22"/>
        <v>31037.77124999999</v>
      </c>
      <c r="AV136" s="52">
        <f t="shared" si="23"/>
        <v>-0.15283509516797547</v>
      </c>
    </row>
    <row r="137" spans="1:49" ht="12.75">
      <c r="A137" s="33">
        <v>136</v>
      </c>
      <c r="B137" t="s">
        <v>730</v>
      </c>
      <c r="C137" t="s">
        <v>731</v>
      </c>
      <c r="D137" t="s">
        <v>28</v>
      </c>
      <c r="E137" t="s">
        <v>28</v>
      </c>
      <c r="F137" s="1">
        <v>-22561427.3</v>
      </c>
      <c r="G137" s="1">
        <v>-10298829.85</v>
      </c>
      <c r="H137" s="1">
        <v>-9769210.53</v>
      </c>
      <c r="I137" s="1">
        <v>-15138003.27</v>
      </c>
      <c r="J137" s="1">
        <v>-12314277.29</v>
      </c>
      <c r="K137" s="1">
        <v>-10742937.88</v>
      </c>
      <c r="L137" s="1">
        <v>-16662131.79</v>
      </c>
      <c r="M137" s="1">
        <v>-12377056.67</v>
      </c>
      <c r="N137" s="1">
        <v>-23786929.13</v>
      </c>
      <c r="O137" s="1">
        <v>-12157270.31</v>
      </c>
      <c r="P137" s="1">
        <v>-14132882.59</v>
      </c>
      <c r="Q137" s="1">
        <v>-18844555.58</v>
      </c>
      <c r="R137" s="1">
        <v>-20577465.58</v>
      </c>
      <c r="S137" s="1">
        <f t="shared" si="18"/>
        <v>-14816127.610833332</v>
      </c>
      <c r="T137" s="5">
        <v>-12442731.871249998</v>
      </c>
      <c r="U137" t="s">
        <v>1567</v>
      </c>
      <c r="V137" t="s">
        <v>1179</v>
      </c>
      <c r="W137">
        <v>0</v>
      </c>
      <c r="X137">
        <v>4</v>
      </c>
      <c r="Y137" t="s">
        <v>17</v>
      </c>
      <c r="Z137" t="s">
        <v>18</v>
      </c>
      <c r="AA137" s="23">
        <f t="shared" si="16"/>
        <v>-14816127.610833332</v>
      </c>
      <c r="AB137" s="25"/>
      <c r="AC137" s="25">
        <f t="shared" si="17"/>
        <v>-14816127.610833332</v>
      </c>
      <c r="AK137" s="23">
        <f t="shared" si="19"/>
        <v>0</v>
      </c>
      <c r="AM137" s="23">
        <f t="shared" si="20"/>
        <v>0</v>
      </c>
      <c r="AO137" s="34">
        <v>0</v>
      </c>
      <c r="AR137" s="34">
        <v>0</v>
      </c>
      <c r="AS137">
        <f t="shared" si="21"/>
      </c>
      <c r="AU137" s="1">
        <f t="shared" si="22"/>
        <v>-2373395.739583334</v>
      </c>
      <c r="AV137" s="52">
        <f t="shared" si="23"/>
        <v>0.19074555042588912</v>
      </c>
      <c r="AW137" t="s">
        <v>2523</v>
      </c>
    </row>
    <row r="138" spans="1:49" ht="12.75">
      <c r="A138" s="33">
        <v>137</v>
      </c>
      <c r="B138" t="s">
        <v>732</v>
      </c>
      <c r="C138" t="s">
        <v>733</v>
      </c>
      <c r="D138" t="s">
        <v>28</v>
      </c>
      <c r="E138" t="s">
        <v>28</v>
      </c>
      <c r="F138" s="1">
        <v>-1798681.04</v>
      </c>
      <c r="G138" s="1">
        <v>-2487665.77</v>
      </c>
      <c r="H138" s="1">
        <v>-2899798.1</v>
      </c>
      <c r="I138" s="1">
        <v>-4478490.43</v>
      </c>
      <c r="J138" s="1">
        <v>-4849261.01</v>
      </c>
      <c r="K138" s="1">
        <v>-6086675.67</v>
      </c>
      <c r="L138" s="1">
        <v>-7101264.95</v>
      </c>
      <c r="M138" s="1">
        <v>-2427745.58</v>
      </c>
      <c r="N138" s="1">
        <v>-3889325.68</v>
      </c>
      <c r="O138" s="1">
        <v>-4985591.92</v>
      </c>
      <c r="P138" s="1">
        <v>-5668045.57</v>
      </c>
      <c r="Q138" s="1">
        <v>-6627775.9</v>
      </c>
      <c r="R138" s="1">
        <v>-2414437.98</v>
      </c>
      <c r="S138" s="1">
        <f t="shared" si="18"/>
        <v>-4467350.0075</v>
      </c>
      <c r="T138" s="5">
        <v>-3901849.730833333</v>
      </c>
      <c r="U138" t="s">
        <v>1568</v>
      </c>
      <c r="V138" t="s">
        <v>1179</v>
      </c>
      <c r="W138">
        <v>0</v>
      </c>
      <c r="X138">
        <v>4</v>
      </c>
      <c r="Y138" t="s">
        <v>17</v>
      </c>
      <c r="Z138" t="s">
        <v>18</v>
      </c>
      <c r="AA138" s="23">
        <f t="shared" si="16"/>
        <v>-4467350.0075</v>
      </c>
      <c r="AB138" s="25"/>
      <c r="AC138" s="25">
        <f t="shared" si="17"/>
        <v>-4467350.0075</v>
      </c>
      <c r="AK138" s="23">
        <f t="shared" si="19"/>
        <v>0</v>
      </c>
      <c r="AM138" s="23">
        <f t="shared" si="20"/>
        <v>0</v>
      </c>
      <c r="AO138" s="34">
        <v>0</v>
      </c>
      <c r="AR138" s="34">
        <v>0</v>
      </c>
      <c r="AS138">
        <f t="shared" si="21"/>
      </c>
      <c r="AU138" s="1">
        <f t="shared" si="22"/>
        <v>-565500.2766666673</v>
      </c>
      <c r="AV138" s="52">
        <f t="shared" si="23"/>
        <v>0.14493133146516415</v>
      </c>
      <c r="AW138" t="s">
        <v>2523</v>
      </c>
    </row>
    <row r="139" spans="1:49" ht="12.75">
      <c r="A139" s="33">
        <v>138</v>
      </c>
      <c r="B139" t="s">
        <v>734</v>
      </c>
      <c r="C139" t="s">
        <v>735</v>
      </c>
      <c r="D139" t="s">
        <v>28</v>
      </c>
      <c r="E139" t="s">
        <v>28</v>
      </c>
      <c r="F139" s="1">
        <v>5792423.29</v>
      </c>
      <c r="G139" s="1">
        <v>0</v>
      </c>
      <c r="H139" s="1">
        <v>0</v>
      </c>
      <c r="I139" s="1">
        <v>3906733.2199999997</v>
      </c>
      <c r="J139" s="1">
        <v>0</v>
      </c>
      <c r="K139" s="1">
        <v>0</v>
      </c>
      <c r="L139" s="1">
        <v>5450480.62</v>
      </c>
      <c r="M139" s="1">
        <v>0</v>
      </c>
      <c r="N139" s="1">
        <v>0</v>
      </c>
      <c r="O139" s="1">
        <v>4832237.24</v>
      </c>
      <c r="P139" s="1">
        <v>0</v>
      </c>
      <c r="Q139" s="1">
        <v>0</v>
      </c>
      <c r="R139" s="1">
        <v>11138917.38</v>
      </c>
      <c r="S139" s="1">
        <f t="shared" si="18"/>
        <v>1887926.7845833332</v>
      </c>
      <c r="T139" s="5">
        <v>3525946.39125</v>
      </c>
      <c r="U139" t="s">
        <v>1569</v>
      </c>
      <c r="V139" t="s">
        <v>1179</v>
      </c>
      <c r="W139">
        <v>0</v>
      </c>
      <c r="X139">
        <v>4</v>
      </c>
      <c r="Y139" t="s">
        <v>17</v>
      </c>
      <c r="Z139" t="s">
        <v>18</v>
      </c>
      <c r="AA139" s="51">
        <f t="shared" si="16"/>
        <v>1887926.7845833332</v>
      </c>
      <c r="AB139" s="25"/>
      <c r="AC139" s="25">
        <f t="shared" si="17"/>
        <v>1887926.7845833332</v>
      </c>
      <c r="AK139" s="23">
        <f t="shared" si="19"/>
        <v>0</v>
      </c>
      <c r="AM139" s="23">
        <f t="shared" si="20"/>
        <v>0</v>
      </c>
      <c r="AO139" s="34" t="s">
        <v>1901</v>
      </c>
      <c r="AQ139" t="s">
        <v>2497</v>
      </c>
      <c r="AR139" s="34">
        <v>0</v>
      </c>
      <c r="AS139">
        <f t="shared" si="21"/>
      </c>
      <c r="AU139" s="1">
        <f t="shared" si="22"/>
        <v>-1638019.6066666667</v>
      </c>
      <c r="AV139" s="52">
        <f t="shared" si="23"/>
        <v>-0.46456168781566887</v>
      </c>
      <c r="AW139" t="s">
        <v>2523</v>
      </c>
    </row>
    <row r="140" spans="1:49" ht="12.75">
      <c r="A140" s="33">
        <v>139</v>
      </c>
      <c r="B140" t="s">
        <v>736</v>
      </c>
      <c r="C140" t="s">
        <v>737</v>
      </c>
      <c r="D140" t="s">
        <v>28</v>
      </c>
      <c r="E140" t="s">
        <v>28</v>
      </c>
      <c r="F140" s="1">
        <v>-5476622.56</v>
      </c>
      <c r="G140" s="1">
        <v>0</v>
      </c>
      <c r="H140" s="1">
        <v>0</v>
      </c>
      <c r="I140" s="1">
        <v>-1947782.78</v>
      </c>
      <c r="J140" s="1">
        <v>0</v>
      </c>
      <c r="K140" s="1">
        <v>0</v>
      </c>
      <c r="L140" s="1">
        <v>-36351.47</v>
      </c>
      <c r="M140" s="1">
        <v>0</v>
      </c>
      <c r="N140" s="1">
        <v>0</v>
      </c>
      <c r="O140" s="1">
        <v>-9230465.89</v>
      </c>
      <c r="P140" s="1">
        <v>0</v>
      </c>
      <c r="Q140" s="1">
        <v>0</v>
      </c>
      <c r="R140" s="1">
        <v>-12304520.62</v>
      </c>
      <c r="S140" s="1">
        <f t="shared" si="18"/>
        <v>-1675430.9775</v>
      </c>
      <c r="T140" s="5">
        <v>-475088.0966666667</v>
      </c>
      <c r="U140" t="s">
        <v>1570</v>
      </c>
      <c r="V140" t="s">
        <v>1179</v>
      </c>
      <c r="W140">
        <v>0</v>
      </c>
      <c r="X140">
        <v>4</v>
      </c>
      <c r="Y140" t="s">
        <v>17</v>
      </c>
      <c r="Z140" t="s">
        <v>18</v>
      </c>
      <c r="AA140" s="51">
        <f t="shared" si="16"/>
        <v>-1675430.9775</v>
      </c>
      <c r="AB140" s="25"/>
      <c r="AC140" s="25">
        <f t="shared" si="17"/>
        <v>-1675430.9775</v>
      </c>
      <c r="AK140" s="23">
        <f t="shared" si="19"/>
        <v>0</v>
      </c>
      <c r="AM140" s="23">
        <f t="shared" si="20"/>
        <v>0</v>
      </c>
      <c r="AO140" s="34" t="s">
        <v>1901</v>
      </c>
      <c r="AQ140" t="s">
        <v>2500</v>
      </c>
      <c r="AR140" s="34" t="s">
        <v>1901</v>
      </c>
      <c r="AS140" t="str">
        <f t="shared" si="21"/>
        <v>different</v>
      </c>
      <c r="AU140" s="1">
        <f t="shared" si="22"/>
        <v>-1200342.8808333334</v>
      </c>
      <c r="AV140" s="52">
        <f t="shared" si="23"/>
        <v>2.5265690495199316</v>
      </c>
      <c r="AW140" t="s">
        <v>2523</v>
      </c>
    </row>
    <row r="141" spans="1:49" ht="12.75">
      <c r="A141" s="33">
        <v>140</v>
      </c>
      <c r="B141" t="s">
        <v>738</v>
      </c>
      <c r="C141" t="s">
        <v>739</v>
      </c>
      <c r="D141" t="s">
        <v>28</v>
      </c>
      <c r="E141" t="s">
        <v>28</v>
      </c>
      <c r="F141" s="1">
        <v>-1546938.28</v>
      </c>
      <c r="G141" s="1">
        <v>-43395.79</v>
      </c>
      <c r="H141" s="1">
        <v>-117798.79000000001</v>
      </c>
      <c r="I141" s="1">
        <v>-1043413.93</v>
      </c>
      <c r="J141" s="1">
        <v>-1094345.93</v>
      </c>
      <c r="K141" s="1">
        <v>-1145277.93</v>
      </c>
      <c r="L141" s="1">
        <v>-1225889.93</v>
      </c>
      <c r="M141" s="1">
        <v>-1280254.93</v>
      </c>
      <c r="N141" s="1">
        <v>-1334619.93</v>
      </c>
      <c r="O141" s="1">
        <v>-1497468.93</v>
      </c>
      <c r="P141" s="1">
        <v>-1567366.9300000002</v>
      </c>
      <c r="Q141" s="1">
        <v>-1637264.9300000002</v>
      </c>
      <c r="R141" s="1">
        <v>-1523789.93</v>
      </c>
      <c r="S141" s="1">
        <f t="shared" si="18"/>
        <v>-1126871.8379166664</v>
      </c>
      <c r="T141" s="5">
        <v>-1072531.8829166666</v>
      </c>
      <c r="U141" t="s">
        <v>1571</v>
      </c>
      <c r="V141" t="s">
        <v>1179</v>
      </c>
      <c r="W141">
        <v>0</v>
      </c>
      <c r="X141">
        <v>4</v>
      </c>
      <c r="Y141" t="s">
        <v>17</v>
      </c>
      <c r="Z141" t="s">
        <v>18</v>
      </c>
      <c r="AA141" s="23">
        <f t="shared" si="16"/>
        <v>-1126871.8379166664</v>
      </c>
      <c r="AB141" s="25"/>
      <c r="AC141" s="25">
        <f t="shared" si="17"/>
        <v>-1126871.8379166664</v>
      </c>
      <c r="AK141" s="23">
        <f t="shared" si="19"/>
        <v>0</v>
      </c>
      <c r="AM141" s="23">
        <f t="shared" si="20"/>
        <v>0</v>
      </c>
      <c r="AO141" s="34">
        <v>0</v>
      </c>
      <c r="AR141" s="34">
        <v>0</v>
      </c>
      <c r="AS141">
        <f t="shared" si="21"/>
      </c>
      <c r="AU141" s="1">
        <f t="shared" si="22"/>
        <v>-54339.95499999984</v>
      </c>
      <c r="AV141" s="52">
        <f t="shared" si="23"/>
        <v>0.05066511855314416</v>
      </c>
      <c r="AW141" t="s">
        <v>2523</v>
      </c>
    </row>
    <row r="142" spans="1:49" ht="12.75">
      <c r="A142" s="33">
        <v>141</v>
      </c>
      <c r="B142" t="s">
        <v>740</v>
      </c>
      <c r="C142" t="s">
        <v>741</v>
      </c>
      <c r="D142" t="s">
        <v>28</v>
      </c>
      <c r="E142" t="s">
        <v>28</v>
      </c>
      <c r="F142" s="1">
        <v>-13495116.2</v>
      </c>
      <c r="G142" s="1">
        <v>-14600511.63</v>
      </c>
      <c r="H142" s="1">
        <v>-1419651.18</v>
      </c>
      <c r="I142" s="1">
        <v>-2712769.01</v>
      </c>
      <c r="J142" s="1">
        <v>-3766606.16</v>
      </c>
      <c r="K142" s="1">
        <v>-4878534.99</v>
      </c>
      <c r="L142" s="1">
        <v>-2312530.69</v>
      </c>
      <c r="M142" s="1">
        <v>-2664173.8</v>
      </c>
      <c r="N142" s="1">
        <v>-3192707.16</v>
      </c>
      <c r="O142" s="1">
        <v>-4763223.74</v>
      </c>
      <c r="P142" s="1">
        <v>-5324305.55</v>
      </c>
      <c r="Q142" s="1">
        <v>-5886204.53</v>
      </c>
      <c r="R142" s="1">
        <v>-14453281.2</v>
      </c>
      <c r="S142" s="1">
        <f t="shared" si="18"/>
        <v>-5457951.428333333</v>
      </c>
      <c r="T142" s="5">
        <v>-6813135.992083334</v>
      </c>
      <c r="U142" t="s">
        <v>1572</v>
      </c>
      <c r="V142" t="s">
        <v>1179</v>
      </c>
      <c r="W142">
        <v>0</v>
      </c>
      <c r="X142">
        <v>4</v>
      </c>
      <c r="Y142" t="s">
        <v>17</v>
      </c>
      <c r="Z142" t="s">
        <v>18</v>
      </c>
      <c r="AA142" s="23">
        <f t="shared" si="16"/>
        <v>-5457951.428333333</v>
      </c>
      <c r="AB142" s="25"/>
      <c r="AC142" s="25">
        <f t="shared" si="17"/>
        <v>-5457951.428333333</v>
      </c>
      <c r="AK142" s="23">
        <f t="shared" si="19"/>
        <v>0</v>
      </c>
      <c r="AM142" s="23">
        <f t="shared" si="20"/>
        <v>0</v>
      </c>
      <c r="AO142" s="34">
        <v>0</v>
      </c>
      <c r="AR142" s="34">
        <v>0</v>
      </c>
      <c r="AS142">
        <f t="shared" si="21"/>
      </c>
      <c r="AU142" s="1">
        <f t="shared" si="22"/>
        <v>1355184.5637500016</v>
      </c>
      <c r="AV142" s="52">
        <f t="shared" si="23"/>
        <v>-0.19890760515050435</v>
      </c>
      <c r="AW142" t="s">
        <v>2523</v>
      </c>
    </row>
    <row r="143" spans="1:48" ht="12.75">
      <c r="A143" s="33">
        <v>142</v>
      </c>
      <c r="B143" t="s">
        <v>742</v>
      </c>
      <c r="C143" t="s">
        <v>743</v>
      </c>
      <c r="D143" t="s">
        <v>17</v>
      </c>
      <c r="E143" t="s">
        <v>20</v>
      </c>
      <c r="F143" s="1">
        <v>-37995.4</v>
      </c>
      <c r="G143" s="1">
        <v>-37995.4</v>
      </c>
      <c r="H143" s="1">
        <v>-40270.79</v>
      </c>
      <c r="I143" s="1">
        <v>-42081.12</v>
      </c>
      <c r="J143" s="1">
        <v>-44976.340000000004</v>
      </c>
      <c r="K143" s="1">
        <v>-48865.33</v>
      </c>
      <c r="L143" s="1">
        <v>-48865.33</v>
      </c>
      <c r="M143" s="1">
        <v>-49067.9</v>
      </c>
      <c r="N143" s="1">
        <v>-49067.9</v>
      </c>
      <c r="O143" s="1">
        <v>-49067.9</v>
      </c>
      <c r="P143" s="1">
        <v>-49067.9</v>
      </c>
      <c r="Q143" s="1">
        <v>-48849.78</v>
      </c>
      <c r="R143" s="1">
        <v>-48849.78</v>
      </c>
      <c r="S143" s="1">
        <f t="shared" si="18"/>
        <v>-45966.523333333345</v>
      </c>
      <c r="T143" s="5">
        <v>-36658.68791666668</v>
      </c>
      <c r="U143" t="s">
        <v>1573</v>
      </c>
      <c r="V143" t="s">
        <v>1179</v>
      </c>
      <c r="W143">
        <v>0</v>
      </c>
      <c r="X143">
        <v>4</v>
      </c>
      <c r="Y143" t="s">
        <v>17</v>
      </c>
      <c r="Z143" t="s">
        <v>18</v>
      </c>
      <c r="AA143" s="23">
        <f t="shared" si="16"/>
        <v>-45966.523333333345</v>
      </c>
      <c r="AB143" s="25"/>
      <c r="AC143" s="25">
        <f t="shared" si="17"/>
        <v>-45966.523333333345</v>
      </c>
      <c r="AK143" s="23">
        <f t="shared" si="19"/>
        <v>0</v>
      </c>
      <c r="AM143" s="23">
        <f t="shared" si="20"/>
        <v>0</v>
      </c>
      <c r="AO143" s="34" t="s">
        <v>1901</v>
      </c>
      <c r="AR143" s="34" t="s">
        <v>1901</v>
      </c>
      <c r="AS143" t="str">
        <f t="shared" si="21"/>
        <v>different</v>
      </c>
      <c r="AU143" s="1">
        <f t="shared" si="22"/>
        <v>-9307.835416666669</v>
      </c>
      <c r="AV143" s="52">
        <f t="shared" si="23"/>
        <v>0.25390530719008386</v>
      </c>
    </row>
    <row r="144" spans="1:48" ht="12.75">
      <c r="A144" s="33">
        <v>143</v>
      </c>
      <c r="B144" t="s">
        <v>742</v>
      </c>
      <c r="C144" t="s">
        <v>743</v>
      </c>
      <c r="D144" t="s">
        <v>24</v>
      </c>
      <c r="E144" t="s">
        <v>26</v>
      </c>
      <c r="F144" s="1">
        <v>-2355.68</v>
      </c>
      <c r="G144" s="1">
        <v>-2355.68</v>
      </c>
      <c r="H144" s="1">
        <v>-2355.68</v>
      </c>
      <c r="I144" s="1">
        <v>-2355.68</v>
      </c>
      <c r="J144" s="1">
        <v>-2355.68</v>
      </c>
      <c r="K144" s="1">
        <v>-1210.92</v>
      </c>
      <c r="L144" s="1">
        <v>-1210.92</v>
      </c>
      <c r="M144" s="1">
        <v>-1210.92</v>
      </c>
      <c r="N144" s="1">
        <v>-2351.06</v>
      </c>
      <c r="O144" s="1">
        <v>-2351.06</v>
      </c>
      <c r="P144" s="1">
        <v>-2351.06</v>
      </c>
      <c r="Q144" s="1">
        <v>-2351.06</v>
      </c>
      <c r="R144" s="1">
        <v>-2351.06</v>
      </c>
      <c r="S144" s="1">
        <f t="shared" si="18"/>
        <v>-2067.7575</v>
      </c>
      <c r="T144" s="5">
        <v>-2181.1116666666667</v>
      </c>
      <c r="U144" t="s">
        <v>1574</v>
      </c>
      <c r="V144" t="s">
        <v>1179</v>
      </c>
      <c r="W144">
        <v>0</v>
      </c>
      <c r="X144">
        <v>4</v>
      </c>
      <c r="Y144" t="s">
        <v>17</v>
      </c>
      <c r="Z144" t="s">
        <v>18</v>
      </c>
      <c r="AA144" s="23">
        <f t="shared" si="16"/>
        <v>-2067.7575</v>
      </c>
      <c r="AB144" s="25"/>
      <c r="AC144" s="25">
        <f t="shared" si="17"/>
        <v>-2067.7575</v>
      </c>
      <c r="AK144" s="23">
        <f t="shared" si="19"/>
        <v>0</v>
      </c>
      <c r="AM144" s="23">
        <f t="shared" si="20"/>
        <v>0</v>
      </c>
      <c r="AO144" s="34" t="s">
        <v>1901</v>
      </c>
      <c r="AR144" s="34" t="s">
        <v>1901</v>
      </c>
      <c r="AS144" t="str">
        <f t="shared" si="21"/>
        <v>different</v>
      </c>
      <c r="AU144" s="1">
        <f t="shared" si="22"/>
        <v>113.35416666666652</v>
      </c>
      <c r="AV144" s="52">
        <f t="shared" si="23"/>
        <v>-0.051970822218333546</v>
      </c>
    </row>
    <row r="145" spans="1:48" ht="12.75">
      <c r="A145" s="33">
        <v>144</v>
      </c>
      <c r="B145" t="s">
        <v>742</v>
      </c>
      <c r="C145" t="s">
        <v>743</v>
      </c>
      <c r="D145" t="s">
        <v>24</v>
      </c>
      <c r="E145" t="s">
        <v>27</v>
      </c>
      <c r="F145" s="1">
        <v>0</v>
      </c>
      <c r="G145" s="1">
        <v>0</v>
      </c>
      <c r="H145" s="1">
        <v>-984.15</v>
      </c>
      <c r="I145" s="1">
        <v>-2373.07</v>
      </c>
      <c r="J145" s="1">
        <v>-3005.91</v>
      </c>
      <c r="K145" s="1">
        <v>-4366.21</v>
      </c>
      <c r="L145" s="1">
        <v>-4366.21</v>
      </c>
      <c r="M145" s="1">
        <v>-4366.21</v>
      </c>
      <c r="N145" s="1">
        <v>-6081.3</v>
      </c>
      <c r="O145" s="1">
        <v>-6081.3</v>
      </c>
      <c r="P145" s="1">
        <v>0</v>
      </c>
      <c r="Q145" s="1">
        <v>0</v>
      </c>
      <c r="R145" s="1">
        <v>0</v>
      </c>
      <c r="S145" s="1">
        <f t="shared" si="18"/>
        <v>-2635.3633333333332</v>
      </c>
      <c r="T145" s="5">
        <v>-1743.8258333333333</v>
      </c>
      <c r="U145" t="s">
        <v>1575</v>
      </c>
      <c r="V145" t="s">
        <v>1179</v>
      </c>
      <c r="W145">
        <v>0</v>
      </c>
      <c r="X145">
        <v>4</v>
      </c>
      <c r="Y145" t="s">
        <v>17</v>
      </c>
      <c r="Z145" t="s">
        <v>18</v>
      </c>
      <c r="AA145" s="23">
        <f t="shared" si="16"/>
        <v>-2635.3633333333332</v>
      </c>
      <c r="AB145" s="25"/>
      <c r="AC145" s="25">
        <f t="shared" si="17"/>
        <v>-2635.3633333333332</v>
      </c>
      <c r="AK145" s="23">
        <f t="shared" si="19"/>
        <v>0</v>
      </c>
      <c r="AM145" s="23">
        <f t="shared" si="20"/>
        <v>0</v>
      </c>
      <c r="AO145" s="34" t="s">
        <v>1901</v>
      </c>
      <c r="AR145" s="34" t="s">
        <v>1901</v>
      </c>
      <c r="AS145" t="str">
        <f t="shared" si="21"/>
        <v>different</v>
      </c>
      <c r="AU145" s="1">
        <f t="shared" si="22"/>
        <v>-891.5374999999999</v>
      </c>
      <c r="AV145" s="52">
        <f t="shared" si="23"/>
        <v>0.5112537519276341</v>
      </c>
    </row>
    <row r="146" spans="1:48" ht="12.75">
      <c r="A146" s="33">
        <v>145</v>
      </c>
      <c r="B146" t="s">
        <v>742</v>
      </c>
      <c r="C146" t="s">
        <v>743</v>
      </c>
      <c r="D146" t="s">
        <v>28</v>
      </c>
      <c r="E146" t="s">
        <v>28</v>
      </c>
      <c r="F146" s="1">
        <v>0</v>
      </c>
      <c r="G146" s="1">
        <v>0</v>
      </c>
      <c r="H146" s="1">
        <v>-6559.02</v>
      </c>
      <c r="I146" s="1">
        <v>-11064.27</v>
      </c>
      <c r="J146" s="1">
        <v>-14543.04</v>
      </c>
      <c r="K146" s="1">
        <v>-23152.98</v>
      </c>
      <c r="L146" s="1">
        <v>-23060.69</v>
      </c>
      <c r="M146" s="1">
        <v>-26284.850000000002</v>
      </c>
      <c r="N146" s="1">
        <v>-39986.58</v>
      </c>
      <c r="O146" s="1">
        <v>-37923.36</v>
      </c>
      <c r="P146" s="1">
        <v>0</v>
      </c>
      <c r="Q146" s="1">
        <v>0</v>
      </c>
      <c r="R146" s="1">
        <v>0</v>
      </c>
      <c r="S146" s="1">
        <f t="shared" si="18"/>
        <v>-15214.565833333332</v>
      </c>
      <c r="T146" s="5">
        <v>-15598.591666666665</v>
      </c>
      <c r="U146" t="s">
        <v>1576</v>
      </c>
      <c r="V146" t="s">
        <v>1179</v>
      </c>
      <c r="W146">
        <v>0</v>
      </c>
      <c r="X146">
        <v>4</v>
      </c>
      <c r="Y146" t="s">
        <v>17</v>
      </c>
      <c r="Z146" t="s">
        <v>18</v>
      </c>
      <c r="AA146" s="23">
        <f t="shared" si="16"/>
        <v>-15214.565833333332</v>
      </c>
      <c r="AB146" s="25"/>
      <c r="AC146" s="25">
        <f t="shared" si="17"/>
        <v>-15214.565833333332</v>
      </c>
      <c r="AK146" s="23">
        <f t="shared" si="19"/>
        <v>0</v>
      </c>
      <c r="AM146" s="23">
        <f t="shared" si="20"/>
        <v>0</v>
      </c>
      <c r="AO146" s="34">
        <v>0</v>
      </c>
      <c r="AR146" s="34">
        <v>0</v>
      </c>
      <c r="AS146">
        <f t="shared" si="21"/>
      </c>
      <c r="AU146" s="1">
        <f t="shared" si="22"/>
        <v>384.02583333333314</v>
      </c>
      <c r="AV146" s="52">
        <f t="shared" si="23"/>
        <v>-0.024619263170660162</v>
      </c>
    </row>
    <row r="147" spans="1:48" ht="12.75">
      <c r="A147" s="33">
        <v>146</v>
      </c>
      <c r="B147" t="s">
        <v>744</v>
      </c>
      <c r="C147" t="s">
        <v>745</v>
      </c>
      <c r="D147" t="s">
        <v>28</v>
      </c>
      <c r="E147" t="s">
        <v>28</v>
      </c>
      <c r="F147" s="1">
        <v>-366247.97000000003</v>
      </c>
      <c r="G147" s="1">
        <v>-578239.38</v>
      </c>
      <c r="H147" s="1">
        <v>-185482.97</v>
      </c>
      <c r="I147" s="1">
        <v>-193482.98</v>
      </c>
      <c r="J147" s="1">
        <v>-255982.99000000002</v>
      </c>
      <c r="K147" s="1">
        <v>-345249.66000000003</v>
      </c>
      <c r="L147" s="1">
        <v>-372416.32</v>
      </c>
      <c r="M147" s="1">
        <v>-498375.96</v>
      </c>
      <c r="N147" s="1">
        <v>-294316.18</v>
      </c>
      <c r="O147" s="1">
        <v>-231816.18</v>
      </c>
      <c r="P147" s="1">
        <v>-450918.78</v>
      </c>
      <c r="Q147" s="1">
        <v>-132482.84</v>
      </c>
      <c r="R147" s="1">
        <v>-165649.52</v>
      </c>
      <c r="S147" s="1">
        <f t="shared" si="18"/>
        <v>-317059.4154166667</v>
      </c>
      <c r="T147" s="5">
        <v>-349817.1616666667</v>
      </c>
      <c r="U147" t="s">
        <v>1577</v>
      </c>
      <c r="V147" t="s">
        <v>1204</v>
      </c>
      <c r="W147">
        <v>0</v>
      </c>
      <c r="X147">
        <v>4</v>
      </c>
      <c r="Y147" t="s">
        <v>24</v>
      </c>
      <c r="Z147" t="s">
        <v>18</v>
      </c>
      <c r="AA147" s="23">
        <f t="shared" si="16"/>
        <v>-317059.4154166667</v>
      </c>
      <c r="AB147" s="25"/>
      <c r="AC147" s="25">
        <f t="shared" si="17"/>
        <v>-317059.4154166667</v>
      </c>
      <c r="AK147" s="23">
        <f t="shared" si="19"/>
        <v>0</v>
      </c>
      <c r="AM147" s="23">
        <f t="shared" si="20"/>
        <v>0</v>
      </c>
      <c r="AO147" s="34">
        <v>0</v>
      </c>
      <c r="AR147" s="34">
        <v>0</v>
      </c>
      <c r="AS147">
        <f t="shared" si="21"/>
      </c>
      <c r="AU147" s="1">
        <f t="shared" si="22"/>
        <v>32757.746249999967</v>
      </c>
      <c r="AV147" s="52">
        <f t="shared" si="23"/>
        <v>-0.0936424790994506</v>
      </c>
    </row>
    <row r="148" spans="1:48" ht="12.75">
      <c r="A148" s="33">
        <v>147</v>
      </c>
      <c r="B148" t="s">
        <v>746</v>
      </c>
      <c r="C148" t="s">
        <v>747</v>
      </c>
      <c r="D148" t="s">
        <v>28</v>
      </c>
      <c r="E148" t="s">
        <v>28</v>
      </c>
      <c r="F148" s="1">
        <v>-2639640.19</v>
      </c>
      <c r="G148" s="1">
        <v>-2128615.8</v>
      </c>
      <c r="H148" s="1">
        <v>-2383682.13</v>
      </c>
      <c r="I148" s="1">
        <v>-2162218.29</v>
      </c>
      <c r="J148" s="1">
        <v>-1558541.04</v>
      </c>
      <c r="K148" s="1">
        <v>-1379918.72</v>
      </c>
      <c r="L148" s="1">
        <v>-2502575.98</v>
      </c>
      <c r="M148" s="1">
        <v>-2162423.17</v>
      </c>
      <c r="N148" s="1">
        <v>-2745682.5</v>
      </c>
      <c r="O148" s="1">
        <v>-2859952.62</v>
      </c>
      <c r="P148" s="1">
        <v>-2124699.39</v>
      </c>
      <c r="Q148" s="1">
        <v>-1975614.01</v>
      </c>
      <c r="R148" s="1">
        <v>-2135079.43</v>
      </c>
      <c r="S148" s="1">
        <f t="shared" si="18"/>
        <v>-2197606.9550000005</v>
      </c>
      <c r="T148" s="5">
        <v>-2382119.7504166667</v>
      </c>
      <c r="U148" t="s">
        <v>1578</v>
      </c>
      <c r="V148" t="s">
        <v>1173</v>
      </c>
      <c r="W148">
        <v>0</v>
      </c>
      <c r="X148">
        <v>1</v>
      </c>
      <c r="Y148" t="s">
        <v>22</v>
      </c>
      <c r="Z148" t="s">
        <v>19</v>
      </c>
      <c r="AA148" s="23">
        <f t="shared" si="16"/>
        <v>-2197606.9550000005</v>
      </c>
      <c r="AB148" s="25"/>
      <c r="AC148" s="25">
        <f t="shared" si="17"/>
        <v>-2197606.9550000005</v>
      </c>
      <c r="AK148" s="23">
        <f t="shared" si="19"/>
        <v>0</v>
      </c>
      <c r="AM148" s="23">
        <f t="shared" si="20"/>
        <v>0</v>
      </c>
      <c r="AO148" s="34">
        <v>0</v>
      </c>
      <c r="AR148" s="34">
        <v>0</v>
      </c>
      <c r="AS148">
        <f t="shared" si="21"/>
      </c>
      <c r="AU148" s="1">
        <f t="shared" si="22"/>
        <v>184512.7954166662</v>
      </c>
      <c r="AV148" s="52">
        <f t="shared" si="23"/>
        <v>-0.07745739708694001</v>
      </c>
    </row>
    <row r="149" spans="1:49" ht="12.75">
      <c r="A149" s="33">
        <v>148</v>
      </c>
      <c r="B149" t="s">
        <v>748</v>
      </c>
      <c r="C149" t="s">
        <v>749</v>
      </c>
      <c r="D149" t="s">
        <v>28</v>
      </c>
      <c r="E149" t="s">
        <v>28</v>
      </c>
      <c r="F149" s="1">
        <v>-5605473.58</v>
      </c>
      <c r="G149" s="1">
        <v>-4419216.31</v>
      </c>
      <c r="H149" s="1">
        <v>-4828662.26</v>
      </c>
      <c r="I149" s="1">
        <v>-3200792.15</v>
      </c>
      <c r="J149" s="1">
        <v>-1925410.26</v>
      </c>
      <c r="K149" s="1">
        <v>-2100808.83</v>
      </c>
      <c r="L149" s="1">
        <v>-3080913.22</v>
      </c>
      <c r="M149" s="1">
        <v>-1244478</v>
      </c>
      <c r="N149" s="1">
        <v>-4968006.78</v>
      </c>
      <c r="O149" s="1">
        <v>-4104499.85</v>
      </c>
      <c r="P149" s="1">
        <v>-3377605.35</v>
      </c>
      <c r="Q149" s="1">
        <v>-5121075.36</v>
      </c>
      <c r="R149" s="1">
        <v>-5440040.56</v>
      </c>
      <c r="S149" s="1">
        <f t="shared" si="18"/>
        <v>-3657852.1200000006</v>
      </c>
      <c r="T149" s="5">
        <v>-5703412.648750001</v>
      </c>
      <c r="U149" t="s">
        <v>1579</v>
      </c>
      <c r="V149" t="s">
        <v>1173</v>
      </c>
      <c r="W149">
        <v>0</v>
      </c>
      <c r="X149">
        <v>1</v>
      </c>
      <c r="Y149" t="s">
        <v>22</v>
      </c>
      <c r="Z149" t="s">
        <v>19</v>
      </c>
      <c r="AA149" s="23">
        <f t="shared" si="16"/>
        <v>-3657852.1200000006</v>
      </c>
      <c r="AB149" s="25"/>
      <c r="AC149" s="25">
        <f t="shared" si="17"/>
        <v>-3657852.1200000006</v>
      </c>
      <c r="AK149" s="23">
        <f t="shared" si="19"/>
        <v>0</v>
      </c>
      <c r="AM149" s="23">
        <f t="shared" si="20"/>
        <v>0</v>
      </c>
      <c r="AO149" s="34">
        <v>0</v>
      </c>
      <c r="AR149" s="34">
        <v>0</v>
      </c>
      <c r="AS149">
        <f t="shared" si="21"/>
      </c>
      <c r="AU149" s="1">
        <f t="shared" si="22"/>
        <v>2045560.52875</v>
      </c>
      <c r="AV149" s="52">
        <f t="shared" si="23"/>
        <v>-0.3586555374348232</v>
      </c>
      <c r="AW149" t="s">
        <v>2523</v>
      </c>
    </row>
    <row r="150" spans="1:49" ht="12.75">
      <c r="A150" s="33">
        <v>149</v>
      </c>
      <c r="B150" t="s">
        <v>750</v>
      </c>
      <c r="C150" t="s">
        <v>751</v>
      </c>
      <c r="D150" t="s">
        <v>28</v>
      </c>
      <c r="E150" t="s">
        <v>28</v>
      </c>
      <c r="F150" s="1">
        <v>-1914966.3399999999</v>
      </c>
      <c r="G150" s="1">
        <v>-1862134.1400000001</v>
      </c>
      <c r="H150" s="1">
        <v>-1407215.42</v>
      </c>
      <c r="I150" s="1">
        <v>-1437660.47</v>
      </c>
      <c r="J150" s="1">
        <v>-1615809.75</v>
      </c>
      <c r="K150" s="1">
        <v>-3665488.96</v>
      </c>
      <c r="L150" s="1">
        <v>-3787502.95</v>
      </c>
      <c r="M150" s="1">
        <v>-2588441.71</v>
      </c>
      <c r="N150" s="1">
        <v>-2160502.76</v>
      </c>
      <c r="O150" s="1">
        <v>-2616165.4699999997</v>
      </c>
      <c r="P150" s="1">
        <v>-2371793.74</v>
      </c>
      <c r="Q150" s="1">
        <v>-1522438.1600000001</v>
      </c>
      <c r="R150" s="1">
        <v>-4557001</v>
      </c>
      <c r="S150" s="1">
        <f t="shared" si="18"/>
        <v>-2355928.1</v>
      </c>
      <c r="T150" s="5">
        <v>-1347087.2129166666</v>
      </c>
      <c r="U150" t="s">
        <v>1580</v>
      </c>
      <c r="V150" t="s">
        <v>1173</v>
      </c>
      <c r="W150">
        <v>0</v>
      </c>
      <c r="X150">
        <v>1</v>
      </c>
      <c r="Y150" t="s">
        <v>22</v>
      </c>
      <c r="Z150" t="s">
        <v>19</v>
      </c>
      <c r="AA150" s="23">
        <f t="shared" si="16"/>
        <v>-2355928.1</v>
      </c>
      <c r="AB150" s="25"/>
      <c r="AC150" s="25">
        <f t="shared" si="17"/>
        <v>-2355928.1</v>
      </c>
      <c r="AK150" s="23">
        <f t="shared" si="19"/>
        <v>0</v>
      </c>
      <c r="AM150" s="23">
        <f t="shared" si="20"/>
        <v>0</v>
      </c>
      <c r="AO150" s="34">
        <v>0</v>
      </c>
      <c r="AR150" s="34">
        <v>0</v>
      </c>
      <c r="AS150">
        <f t="shared" si="21"/>
      </c>
      <c r="AU150" s="1">
        <f t="shared" si="22"/>
        <v>-1008840.8870833335</v>
      </c>
      <c r="AV150" s="52">
        <f t="shared" si="23"/>
        <v>0.7489053993015241</v>
      </c>
      <c r="AW150" t="s">
        <v>2523</v>
      </c>
    </row>
    <row r="151" spans="1:48" ht="12.75">
      <c r="A151" s="33">
        <v>150</v>
      </c>
      <c r="B151" t="s">
        <v>752</v>
      </c>
      <c r="C151" t="s">
        <v>753</v>
      </c>
      <c r="D151" t="s">
        <v>28</v>
      </c>
      <c r="E151" t="s">
        <v>28</v>
      </c>
      <c r="F151" s="1">
        <v>-218092.15</v>
      </c>
      <c r="G151" s="1">
        <v>-297975.99</v>
      </c>
      <c r="H151" s="1">
        <v>-331660.89</v>
      </c>
      <c r="I151" s="1">
        <v>-325925.82</v>
      </c>
      <c r="J151" s="1">
        <v>-239303.89</v>
      </c>
      <c r="K151" s="1">
        <v>-254822.65</v>
      </c>
      <c r="L151" s="1">
        <v>-280796.42</v>
      </c>
      <c r="M151" s="1">
        <v>-271684.4</v>
      </c>
      <c r="N151" s="1">
        <v>-265036.54</v>
      </c>
      <c r="O151" s="1">
        <v>-251119.08000000002</v>
      </c>
      <c r="P151" s="1">
        <v>-287491.65</v>
      </c>
      <c r="Q151" s="1">
        <v>-340927.97000000003</v>
      </c>
      <c r="R151" s="1">
        <v>-225868.42</v>
      </c>
      <c r="S151" s="1">
        <f t="shared" si="18"/>
        <v>-280727.13208333333</v>
      </c>
      <c r="T151" s="5">
        <v>-258015.38000000003</v>
      </c>
      <c r="U151" t="s">
        <v>1581</v>
      </c>
      <c r="V151" t="s">
        <v>1173</v>
      </c>
      <c r="W151">
        <v>0</v>
      </c>
      <c r="X151">
        <v>1</v>
      </c>
      <c r="Y151" t="s">
        <v>22</v>
      </c>
      <c r="Z151" t="s">
        <v>19</v>
      </c>
      <c r="AA151" s="23">
        <f t="shared" si="16"/>
        <v>-280727.13208333333</v>
      </c>
      <c r="AB151" s="25"/>
      <c r="AC151" s="25">
        <f t="shared" si="17"/>
        <v>-280727.13208333333</v>
      </c>
      <c r="AK151" s="23">
        <f t="shared" si="19"/>
        <v>0</v>
      </c>
      <c r="AM151" s="23">
        <f t="shared" si="20"/>
        <v>0</v>
      </c>
      <c r="AO151" s="34">
        <v>0</v>
      </c>
      <c r="AR151" s="34">
        <v>0</v>
      </c>
      <c r="AS151">
        <f t="shared" si="21"/>
      </c>
      <c r="AU151" s="1">
        <f t="shared" si="22"/>
        <v>-22711.752083333296</v>
      </c>
      <c r="AV151" s="52">
        <f t="shared" si="23"/>
        <v>0.0880247994647966</v>
      </c>
    </row>
    <row r="152" spans="1:48" ht="12.75">
      <c r="A152" s="33">
        <v>151</v>
      </c>
      <c r="B152" t="s">
        <v>754</v>
      </c>
      <c r="C152" t="s">
        <v>755</v>
      </c>
      <c r="D152" t="s">
        <v>28</v>
      </c>
      <c r="E152" t="s">
        <v>28</v>
      </c>
      <c r="F152" s="1">
        <v>-165515.99</v>
      </c>
      <c r="G152" s="1">
        <v>-165516.32</v>
      </c>
      <c r="H152" s="1">
        <v>-165516.65</v>
      </c>
      <c r="I152" s="1">
        <v>-165516.98</v>
      </c>
      <c r="J152" s="1">
        <v>-25517.31</v>
      </c>
      <c r="K152" s="1">
        <v>-25517.64</v>
      </c>
      <c r="L152" s="1">
        <v>-25517.97</v>
      </c>
      <c r="M152" s="1">
        <v>-25518.3</v>
      </c>
      <c r="N152" s="1">
        <v>-39896.67</v>
      </c>
      <c r="O152" s="1">
        <v>-26715.670000000002</v>
      </c>
      <c r="P152" s="1">
        <v>-26715.670000000002</v>
      </c>
      <c r="Q152" s="1">
        <v>-26715.670000000002</v>
      </c>
      <c r="R152" s="1">
        <v>-171893.67</v>
      </c>
      <c r="S152" s="1">
        <f t="shared" si="18"/>
        <v>-73947.47333333336</v>
      </c>
      <c r="T152" s="5">
        <v>-164029.41333333333</v>
      </c>
      <c r="U152" t="s">
        <v>1582</v>
      </c>
      <c r="V152" t="s">
        <v>1179</v>
      </c>
      <c r="W152">
        <v>0</v>
      </c>
      <c r="X152">
        <v>4</v>
      </c>
      <c r="Y152" t="s">
        <v>17</v>
      </c>
      <c r="Z152" t="s">
        <v>18</v>
      </c>
      <c r="AA152" s="23">
        <f t="shared" si="16"/>
        <v>-73947.47333333336</v>
      </c>
      <c r="AB152" s="25"/>
      <c r="AC152" s="25">
        <f t="shared" si="17"/>
        <v>-73947.47333333336</v>
      </c>
      <c r="AK152" s="23">
        <f t="shared" si="19"/>
        <v>0</v>
      </c>
      <c r="AM152" s="23">
        <f t="shared" si="20"/>
        <v>0</v>
      </c>
      <c r="AO152" s="34">
        <v>0</v>
      </c>
      <c r="AR152" s="34">
        <v>0</v>
      </c>
      <c r="AS152">
        <f t="shared" si="21"/>
      </c>
      <c r="AU152" s="1">
        <f t="shared" si="22"/>
        <v>90081.93999999997</v>
      </c>
      <c r="AV152" s="52">
        <f t="shared" si="23"/>
        <v>-0.5491816264497602</v>
      </c>
    </row>
    <row r="153" spans="1:48" ht="12.75">
      <c r="A153" s="33">
        <v>152</v>
      </c>
      <c r="B153" t="s">
        <v>756</v>
      </c>
      <c r="C153" t="s">
        <v>757</v>
      </c>
      <c r="D153" t="s">
        <v>28</v>
      </c>
      <c r="E153" t="s">
        <v>28</v>
      </c>
      <c r="F153" s="1">
        <v>-1616424.83</v>
      </c>
      <c r="G153" s="1">
        <v>-707331.06</v>
      </c>
      <c r="H153" s="1">
        <v>-647887.49</v>
      </c>
      <c r="I153" s="1">
        <v>-1432004.92</v>
      </c>
      <c r="J153" s="1">
        <v>-1106688.97</v>
      </c>
      <c r="K153" s="1">
        <v>-428625.09</v>
      </c>
      <c r="L153" s="1">
        <v>-1840818.8399999999</v>
      </c>
      <c r="M153" s="1">
        <v>-1972258.9500000002</v>
      </c>
      <c r="N153" s="1">
        <v>-1475764.34</v>
      </c>
      <c r="O153" s="1">
        <v>-1380058.76</v>
      </c>
      <c r="P153" s="1">
        <v>-1370629.58</v>
      </c>
      <c r="Q153" s="1">
        <v>-596423.21</v>
      </c>
      <c r="R153" s="1">
        <v>-1504852.49</v>
      </c>
      <c r="S153" s="1">
        <f t="shared" si="18"/>
        <v>-1209927.4891666668</v>
      </c>
      <c r="T153" s="5">
        <v>-937241.0108333334</v>
      </c>
      <c r="U153" t="s">
        <v>1583</v>
      </c>
      <c r="V153" t="s">
        <v>1173</v>
      </c>
      <c r="W153">
        <v>0</v>
      </c>
      <c r="X153">
        <v>1</v>
      </c>
      <c r="Y153" t="s">
        <v>22</v>
      </c>
      <c r="Z153" t="s">
        <v>19</v>
      </c>
      <c r="AA153" s="23">
        <f t="shared" si="16"/>
        <v>-1209927.4891666668</v>
      </c>
      <c r="AB153" s="25"/>
      <c r="AC153" s="25">
        <f t="shared" si="17"/>
        <v>-1209927.4891666668</v>
      </c>
      <c r="AK153" s="23">
        <f t="shared" si="19"/>
        <v>0</v>
      </c>
      <c r="AM153" s="23">
        <f t="shared" si="20"/>
        <v>0</v>
      </c>
      <c r="AO153" s="34">
        <v>0</v>
      </c>
      <c r="AR153" s="34">
        <v>0</v>
      </c>
      <c r="AS153">
        <f t="shared" si="21"/>
      </c>
      <c r="AU153" s="1">
        <f t="shared" si="22"/>
        <v>-272686.4783333334</v>
      </c>
      <c r="AV153" s="52">
        <f t="shared" si="23"/>
        <v>0.29094595219523994</v>
      </c>
    </row>
    <row r="154" spans="1:48" ht="12.75">
      <c r="A154" s="33">
        <v>153</v>
      </c>
      <c r="B154" t="s">
        <v>758</v>
      </c>
      <c r="C154" t="s">
        <v>759</v>
      </c>
      <c r="D154" t="s">
        <v>28</v>
      </c>
      <c r="E154" t="s">
        <v>28</v>
      </c>
      <c r="F154" s="1">
        <v>0.04</v>
      </c>
      <c r="G154" s="1">
        <v>-33333.29</v>
      </c>
      <c r="H154" s="1">
        <v>-66666.62</v>
      </c>
      <c r="I154" s="1">
        <v>-99999.95</v>
      </c>
      <c r="J154" s="1">
        <v>-133333.28</v>
      </c>
      <c r="K154" s="1">
        <v>-166666.61000000002</v>
      </c>
      <c r="L154" s="1">
        <v>-199999.94</v>
      </c>
      <c r="M154" s="1">
        <v>-233333.27000000002</v>
      </c>
      <c r="N154" s="1">
        <v>-266666.6</v>
      </c>
      <c r="O154" s="1">
        <v>-299999.93</v>
      </c>
      <c r="P154" s="1">
        <v>-333333.26</v>
      </c>
      <c r="Q154" s="1">
        <v>-366666.59</v>
      </c>
      <c r="R154" s="1">
        <v>0.04</v>
      </c>
      <c r="S154" s="1">
        <f t="shared" si="18"/>
        <v>-183333.275</v>
      </c>
      <c r="T154" s="5">
        <v>-183333.31333333332</v>
      </c>
      <c r="U154" t="s">
        <v>1584</v>
      </c>
      <c r="V154" t="s">
        <v>1173</v>
      </c>
      <c r="W154">
        <v>0</v>
      </c>
      <c r="X154">
        <v>1</v>
      </c>
      <c r="Y154" t="s">
        <v>22</v>
      </c>
      <c r="Z154" t="s">
        <v>19</v>
      </c>
      <c r="AA154" s="23">
        <f t="shared" si="16"/>
        <v>-183333.275</v>
      </c>
      <c r="AB154" s="25"/>
      <c r="AC154" s="25">
        <f t="shared" si="17"/>
        <v>-183333.275</v>
      </c>
      <c r="AK154" s="23">
        <f t="shared" si="19"/>
        <v>0</v>
      </c>
      <c r="AM154" s="23">
        <f t="shared" si="20"/>
        <v>0</v>
      </c>
      <c r="AO154" s="34">
        <v>0</v>
      </c>
      <c r="AR154" s="34">
        <v>0</v>
      </c>
      <c r="AS154">
        <f t="shared" si="21"/>
      </c>
      <c r="AU154" s="1">
        <f t="shared" si="22"/>
        <v>0.038333333330228925</v>
      </c>
      <c r="AV154" s="52">
        <f t="shared" si="23"/>
        <v>-2.090909318838958E-07</v>
      </c>
    </row>
    <row r="155" spans="1:48" ht="12.75">
      <c r="A155" s="33">
        <v>154</v>
      </c>
      <c r="B155" t="s">
        <v>760</v>
      </c>
      <c r="C155" t="s">
        <v>761</v>
      </c>
      <c r="D155" t="s">
        <v>28</v>
      </c>
      <c r="E155" t="s">
        <v>28</v>
      </c>
      <c r="F155" s="1">
        <v>-29963.08</v>
      </c>
      <c r="G155" s="1">
        <v>-22551.2</v>
      </c>
      <c r="H155" s="1">
        <v>-25668.72</v>
      </c>
      <c r="I155" s="1">
        <v>-25891.21</v>
      </c>
      <c r="J155" s="1">
        <v>-23144.4</v>
      </c>
      <c r="K155" s="1">
        <v>-24080.54</v>
      </c>
      <c r="L155" s="1">
        <v>-23710.59</v>
      </c>
      <c r="M155" s="1">
        <v>-21770.3</v>
      </c>
      <c r="N155" s="1">
        <v>-25243.510000000002</v>
      </c>
      <c r="O155" s="1">
        <v>-21745.34</v>
      </c>
      <c r="P155" s="1">
        <v>-24955.61</v>
      </c>
      <c r="Q155" s="1">
        <v>-27234.29</v>
      </c>
      <c r="R155" s="1">
        <v>-25226.29</v>
      </c>
      <c r="S155" s="1">
        <f t="shared" si="18"/>
        <v>-24465.866249999995</v>
      </c>
      <c r="T155" s="5">
        <v>-24945.364583333332</v>
      </c>
      <c r="U155" t="s">
        <v>1586</v>
      </c>
      <c r="V155" t="s">
        <v>1585</v>
      </c>
      <c r="W155">
        <v>0</v>
      </c>
      <c r="X155">
        <v>4</v>
      </c>
      <c r="Y155" t="s">
        <v>17</v>
      </c>
      <c r="Z155" t="s">
        <v>19</v>
      </c>
      <c r="AA155" s="23">
        <f t="shared" si="16"/>
        <v>-24465.866249999995</v>
      </c>
      <c r="AB155" s="25"/>
      <c r="AC155" s="25">
        <f t="shared" si="17"/>
        <v>-24465.866249999995</v>
      </c>
      <c r="AK155" s="23">
        <f t="shared" si="19"/>
        <v>0</v>
      </c>
      <c r="AM155" s="23">
        <f t="shared" si="20"/>
        <v>0</v>
      </c>
      <c r="AO155" s="34">
        <v>0</v>
      </c>
      <c r="AR155" s="34">
        <v>0</v>
      </c>
      <c r="AS155">
        <f t="shared" si="21"/>
      </c>
      <c r="AU155" s="1">
        <f t="shared" si="22"/>
        <v>479.49833333333663</v>
      </c>
      <c r="AV155" s="52">
        <f t="shared" si="23"/>
        <v>-0.019221941284181605</v>
      </c>
    </row>
    <row r="156" spans="1:48" ht="12.75">
      <c r="A156" s="33">
        <v>155</v>
      </c>
      <c r="B156" t="s">
        <v>762</v>
      </c>
      <c r="C156" t="s">
        <v>763</v>
      </c>
      <c r="D156" t="s">
        <v>28</v>
      </c>
      <c r="E156" t="s">
        <v>28</v>
      </c>
      <c r="F156" s="1">
        <v>-44450</v>
      </c>
      <c r="G156" s="1">
        <v>-29170</v>
      </c>
      <c r="H156" s="1">
        <v>-25705</v>
      </c>
      <c r="I156" s="1">
        <v>-25165</v>
      </c>
      <c r="J156" s="1">
        <v>-23235</v>
      </c>
      <c r="K156" s="1">
        <v>-21025</v>
      </c>
      <c r="L156" s="1">
        <v>-19710</v>
      </c>
      <c r="M156" s="1">
        <v>-22915</v>
      </c>
      <c r="N156" s="1">
        <v>-23885</v>
      </c>
      <c r="O156" s="1">
        <v>-25160</v>
      </c>
      <c r="P156" s="1">
        <v>-24280</v>
      </c>
      <c r="Q156" s="1">
        <v>-30460</v>
      </c>
      <c r="R156" s="1">
        <v>-31955</v>
      </c>
      <c r="S156" s="1">
        <f t="shared" si="18"/>
        <v>-25742.708333333332</v>
      </c>
      <c r="T156" s="5">
        <v>-28855.575833333336</v>
      </c>
      <c r="U156" t="s">
        <v>1587</v>
      </c>
      <c r="V156" t="s">
        <v>1585</v>
      </c>
      <c r="W156">
        <v>0</v>
      </c>
      <c r="X156">
        <v>4</v>
      </c>
      <c r="Y156" t="s">
        <v>17</v>
      </c>
      <c r="Z156" t="s">
        <v>19</v>
      </c>
      <c r="AA156" s="23">
        <f t="shared" si="16"/>
        <v>-25742.708333333332</v>
      </c>
      <c r="AB156" s="25"/>
      <c r="AC156" s="25">
        <f t="shared" si="17"/>
        <v>-25742.708333333332</v>
      </c>
      <c r="AK156" s="23">
        <f t="shared" si="19"/>
        <v>0</v>
      </c>
      <c r="AM156" s="23">
        <f t="shared" si="20"/>
        <v>0</v>
      </c>
      <c r="AO156" s="34">
        <v>0</v>
      </c>
      <c r="AR156" s="34">
        <v>0</v>
      </c>
      <c r="AS156">
        <f t="shared" si="21"/>
      </c>
      <c r="AU156" s="1">
        <f t="shared" si="22"/>
        <v>3112.867500000004</v>
      </c>
      <c r="AV156" s="52">
        <f t="shared" si="23"/>
        <v>-0.10787750409070287</v>
      </c>
    </row>
    <row r="157" spans="1:48" ht="12.75">
      <c r="A157" s="33">
        <v>156</v>
      </c>
      <c r="B157" t="s">
        <v>764</v>
      </c>
      <c r="C157" t="s">
        <v>765</v>
      </c>
      <c r="D157" t="s">
        <v>28</v>
      </c>
      <c r="E157" t="s">
        <v>28</v>
      </c>
      <c r="F157" s="1">
        <v>-46124.33</v>
      </c>
      <c r="G157" s="1">
        <v>-53563.46</v>
      </c>
      <c r="H157" s="1">
        <v>-69584.77</v>
      </c>
      <c r="I157" s="1">
        <v>-119051.7</v>
      </c>
      <c r="J157" s="1">
        <v>-81749.11</v>
      </c>
      <c r="K157" s="1">
        <v>-66153</v>
      </c>
      <c r="L157" s="1">
        <v>-83059.93000000001</v>
      </c>
      <c r="M157" s="1">
        <v>-30866.600000000002</v>
      </c>
      <c r="N157" s="1">
        <v>-73867.48</v>
      </c>
      <c r="O157" s="1">
        <v>-71759.06</v>
      </c>
      <c r="P157" s="1">
        <v>-90605.48</v>
      </c>
      <c r="Q157" s="1">
        <v>-158469.56</v>
      </c>
      <c r="R157" s="1">
        <v>-320829.03</v>
      </c>
      <c r="S157" s="1">
        <f t="shared" si="18"/>
        <v>-90183.90250000001</v>
      </c>
      <c r="T157" s="5">
        <v>-66659.77666666667</v>
      </c>
      <c r="U157" t="s">
        <v>1588</v>
      </c>
      <c r="V157" t="s">
        <v>1179</v>
      </c>
      <c r="W157">
        <v>0</v>
      </c>
      <c r="X157">
        <v>4</v>
      </c>
      <c r="Y157" t="s">
        <v>17</v>
      </c>
      <c r="Z157" t="s">
        <v>18</v>
      </c>
      <c r="AA157" s="23">
        <f t="shared" si="16"/>
        <v>-90183.90250000001</v>
      </c>
      <c r="AB157" s="25"/>
      <c r="AC157" s="25">
        <f t="shared" si="17"/>
        <v>-90183.90250000001</v>
      </c>
      <c r="AK157" s="23">
        <f t="shared" si="19"/>
        <v>0</v>
      </c>
      <c r="AM157" s="23">
        <f t="shared" si="20"/>
        <v>0</v>
      </c>
      <c r="AO157" s="34">
        <v>0</v>
      </c>
      <c r="AR157" s="34">
        <v>0</v>
      </c>
      <c r="AS157">
        <f t="shared" si="21"/>
      </c>
      <c r="AU157" s="1">
        <f t="shared" si="22"/>
        <v>-23524.12583333334</v>
      </c>
      <c r="AV157" s="52">
        <f t="shared" si="23"/>
        <v>0.35289835954545906</v>
      </c>
    </row>
    <row r="158" spans="1:48" ht="12.75">
      <c r="A158" s="33">
        <v>157</v>
      </c>
      <c r="B158" t="s">
        <v>766</v>
      </c>
      <c r="C158" t="s">
        <v>767</v>
      </c>
      <c r="D158" t="s">
        <v>28</v>
      </c>
      <c r="E158" t="s">
        <v>28</v>
      </c>
      <c r="F158" s="1">
        <v>-54974.18</v>
      </c>
      <c r="G158" s="1">
        <v>-53214.29</v>
      </c>
      <c r="H158" s="1">
        <v>-51433.590000000004</v>
      </c>
      <c r="I158" s="1">
        <v>-49630.6</v>
      </c>
      <c r="J158" s="1">
        <v>-47827.61</v>
      </c>
      <c r="K158" s="1">
        <v>-46025.62</v>
      </c>
      <c r="L158" s="1">
        <v>-44223.88</v>
      </c>
      <c r="M158" s="1">
        <v>-42421.19</v>
      </c>
      <c r="N158" s="1">
        <v>-40616.13</v>
      </c>
      <c r="O158" s="1">
        <v>-38811.68</v>
      </c>
      <c r="P158" s="1">
        <v>-37006.93</v>
      </c>
      <c r="Q158" s="1">
        <v>-35201.28</v>
      </c>
      <c r="R158" s="1">
        <v>-33395.63</v>
      </c>
      <c r="S158" s="1">
        <f t="shared" si="18"/>
        <v>-44216.47541666666</v>
      </c>
      <c r="T158" s="5">
        <v>-25969.960000000003</v>
      </c>
      <c r="U158" t="s">
        <v>1589</v>
      </c>
      <c r="V158" t="s">
        <v>1220</v>
      </c>
      <c r="W158">
        <v>0</v>
      </c>
      <c r="X158">
        <v>2</v>
      </c>
      <c r="Y158" t="s">
        <v>22</v>
      </c>
      <c r="Z158" t="s">
        <v>21</v>
      </c>
      <c r="AA158" s="23">
        <f t="shared" si="16"/>
        <v>-44216.47541666666</v>
      </c>
      <c r="AB158" s="25"/>
      <c r="AC158" s="25">
        <f t="shared" si="17"/>
        <v>-44216.47541666666</v>
      </c>
      <c r="AK158" s="23">
        <f t="shared" si="19"/>
        <v>0</v>
      </c>
      <c r="AM158" s="23">
        <f t="shared" si="20"/>
        <v>0</v>
      </c>
      <c r="AO158" s="34" t="s">
        <v>1901</v>
      </c>
      <c r="AR158" s="34" t="s">
        <v>1901</v>
      </c>
      <c r="AS158" t="str">
        <f t="shared" si="21"/>
        <v>different</v>
      </c>
      <c r="AU158" s="1">
        <f t="shared" si="22"/>
        <v>-18246.515416666658</v>
      </c>
      <c r="AV158" s="52">
        <f t="shared" si="23"/>
        <v>0.7026008286753871</v>
      </c>
    </row>
    <row r="159" spans="1:48" ht="12.75">
      <c r="A159" s="33">
        <v>158</v>
      </c>
      <c r="B159" t="s">
        <v>772</v>
      </c>
      <c r="C159" t="s">
        <v>773</v>
      </c>
      <c r="D159" t="s">
        <v>28</v>
      </c>
      <c r="E159" t="s">
        <v>28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f t="shared" si="18"/>
        <v>0</v>
      </c>
      <c r="T159" s="5">
        <v>-1041229.1441666667</v>
      </c>
      <c r="U159" t="s">
        <v>1592</v>
      </c>
      <c r="V159" t="s">
        <v>1173</v>
      </c>
      <c r="W159">
        <v>0</v>
      </c>
      <c r="X159">
        <v>1</v>
      </c>
      <c r="Y159" t="s">
        <v>22</v>
      </c>
      <c r="Z159" t="s">
        <v>19</v>
      </c>
      <c r="AA159" s="23">
        <f t="shared" si="16"/>
        <v>0</v>
      </c>
      <c r="AB159" s="25"/>
      <c r="AC159" s="25">
        <f t="shared" si="17"/>
        <v>0</v>
      </c>
      <c r="AK159" s="23">
        <f t="shared" si="19"/>
        <v>0</v>
      </c>
      <c r="AM159" s="23">
        <f t="shared" si="20"/>
        <v>0</v>
      </c>
      <c r="AO159" s="34">
        <v>0</v>
      </c>
      <c r="AR159" s="34">
        <v>0</v>
      </c>
      <c r="AS159">
        <f t="shared" si="21"/>
      </c>
      <c r="AU159" s="1">
        <f t="shared" si="22"/>
        <v>1041229.1441666667</v>
      </c>
      <c r="AV159" s="52">
        <f t="shared" si="23"/>
        <v>-1</v>
      </c>
    </row>
    <row r="160" spans="1:48" ht="12.75">
      <c r="A160" s="33">
        <v>159</v>
      </c>
      <c r="B160" t="s">
        <v>782</v>
      </c>
      <c r="C160" t="s">
        <v>783</v>
      </c>
      <c r="D160" t="s">
        <v>28</v>
      </c>
      <c r="E160" t="s">
        <v>28</v>
      </c>
      <c r="F160" s="1">
        <v>-415333.55</v>
      </c>
      <c r="G160" s="1">
        <v>-382752.79</v>
      </c>
      <c r="H160" s="1">
        <v>-382752.79</v>
      </c>
      <c r="I160" s="1">
        <v>-356695.34</v>
      </c>
      <c r="J160" s="1">
        <v>-356695.34</v>
      </c>
      <c r="K160" s="1">
        <v>-386088.88</v>
      </c>
      <c r="L160" s="1">
        <v>-389048.96</v>
      </c>
      <c r="M160" s="1">
        <v>-389048.96</v>
      </c>
      <c r="N160" s="1">
        <v>-449048.96</v>
      </c>
      <c r="O160" s="1">
        <v>-452358.54000000004</v>
      </c>
      <c r="P160" s="1">
        <v>-552358.54</v>
      </c>
      <c r="Q160" s="1">
        <v>-552358.54</v>
      </c>
      <c r="R160" s="1">
        <v>-557069.95</v>
      </c>
      <c r="S160" s="1">
        <f t="shared" si="18"/>
        <v>-427950.7825</v>
      </c>
      <c r="T160" s="5">
        <v>-357087.8916666668</v>
      </c>
      <c r="U160" t="s">
        <v>1598</v>
      </c>
      <c r="V160" t="s">
        <v>1173</v>
      </c>
      <c r="W160">
        <v>0</v>
      </c>
      <c r="X160">
        <v>1</v>
      </c>
      <c r="Y160" t="s">
        <v>22</v>
      </c>
      <c r="Z160" t="s">
        <v>19</v>
      </c>
      <c r="AA160" s="23">
        <f t="shared" si="16"/>
        <v>-427950.7825</v>
      </c>
      <c r="AB160" s="25"/>
      <c r="AC160" s="25">
        <f t="shared" si="17"/>
        <v>-427950.7825</v>
      </c>
      <c r="AK160" s="23">
        <f t="shared" si="19"/>
        <v>0</v>
      </c>
      <c r="AM160" s="23">
        <f t="shared" si="20"/>
        <v>0</v>
      </c>
      <c r="AO160" s="34">
        <v>0</v>
      </c>
      <c r="AR160" s="34">
        <v>0</v>
      </c>
      <c r="AS160">
        <f t="shared" si="21"/>
      </c>
      <c r="AU160" s="1">
        <f t="shared" si="22"/>
        <v>-70862.8908333332</v>
      </c>
      <c r="AV160" s="52">
        <f t="shared" si="23"/>
        <v>0.1984466359320916</v>
      </c>
    </row>
    <row r="161" spans="1:49" ht="12.75">
      <c r="A161" s="33">
        <v>160</v>
      </c>
      <c r="B161" t="s">
        <v>784</v>
      </c>
      <c r="C161" t="s">
        <v>785</v>
      </c>
      <c r="D161" t="s">
        <v>28</v>
      </c>
      <c r="E161" t="s">
        <v>28</v>
      </c>
      <c r="F161" s="1">
        <v>19959970.6</v>
      </c>
      <c r="G161" s="1">
        <v>27984901.6</v>
      </c>
      <c r="H161" s="1">
        <v>24941344.6</v>
      </c>
      <c r="I161" s="1">
        <v>12287356.6</v>
      </c>
      <c r="J161" s="1">
        <v>16670372.6</v>
      </c>
      <c r="K161" s="1">
        <v>18307736.6</v>
      </c>
      <c r="L161" s="1">
        <v>24650799.6</v>
      </c>
      <c r="M161" s="1">
        <v>25935899.6</v>
      </c>
      <c r="N161" s="1">
        <v>47579738.6</v>
      </c>
      <c r="O161" s="1">
        <v>47127977.6</v>
      </c>
      <c r="P161" s="1">
        <v>44592478.6</v>
      </c>
      <c r="Q161" s="1">
        <v>45842726.6</v>
      </c>
      <c r="R161" s="1">
        <v>50736736.51</v>
      </c>
      <c r="S161" s="1">
        <f t="shared" si="18"/>
        <v>30939140.51291667</v>
      </c>
      <c r="T161" s="5">
        <v>-1756481.6749999986</v>
      </c>
      <c r="U161" t="s">
        <v>1599</v>
      </c>
      <c r="V161" t="s">
        <v>1179</v>
      </c>
      <c r="W161">
        <v>0</v>
      </c>
      <c r="X161">
        <v>4</v>
      </c>
      <c r="Y161" t="s">
        <v>17</v>
      </c>
      <c r="Z161" t="s">
        <v>18</v>
      </c>
      <c r="AA161" s="23">
        <f t="shared" si="16"/>
        <v>30939140.51291667</v>
      </c>
      <c r="AB161" s="25"/>
      <c r="AC161" s="25">
        <f t="shared" si="17"/>
        <v>30939140.51291667</v>
      </c>
      <c r="AK161" s="23">
        <f t="shared" si="19"/>
        <v>0</v>
      </c>
      <c r="AM161" s="23">
        <f t="shared" si="20"/>
        <v>0</v>
      </c>
      <c r="AO161" s="34">
        <v>0</v>
      </c>
      <c r="AR161" s="34">
        <v>0</v>
      </c>
      <c r="AS161">
        <f t="shared" si="21"/>
      </c>
      <c r="AU161" s="1">
        <f t="shared" si="22"/>
        <v>32695622.187916666</v>
      </c>
      <c r="AV161" s="52">
        <f t="shared" si="23"/>
        <v>-18.614268883799593</v>
      </c>
      <c r="AW161" t="s">
        <v>2524</v>
      </c>
    </row>
    <row r="162" spans="1:48" ht="12.75">
      <c r="A162" s="33">
        <v>161</v>
      </c>
      <c r="B162" t="s">
        <v>786</v>
      </c>
      <c r="C162" t="s">
        <v>787</v>
      </c>
      <c r="D162" t="s">
        <v>28</v>
      </c>
      <c r="E162" t="s">
        <v>28</v>
      </c>
      <c r="F162" s="1">
        <v>1742976.31</v>
      </c>
      <c r="G162" s="1">
        <v>1447175.31</v>
      </c>
      <c r="H162" s="1">
        <v>1283279.31</v>
      </c>
      <c r="I162" s="1">
        <v>157193.31</v>
      </c>
      <c r="J162" s="1">
        <v>413379.31</v>
      </c>
      <c r="K162" s="1">
        <v>447113.31</v>
      </c>
      <c r="L162" s="1">
        <v>633972.31</v>
      </c>
      <c r="M162" s="1">
        <v>660070.31</v>
      </c>
      <c r="N162" s="1">
        <v>1112716.31</v>
      </c>
      <c r="O162" s="1">
        <v>1348427.31</v>
      </c>
      <c r="P162" s="1">
        <v>1367325.31</v>
      </c>
      <c r="Q162" s="1">
        <v>1393134.31</v>
      </c>
      <c r="R162" s="1">
        <v>147259.31</v>
      </c>
      <c r="S162" s="1">
        <f t="shared" si="18"/>
        <v>934075.3516666669</v>
      </c>
      <c r="T162" s="5">
        <v>474742.08083333325</v>
      </c>
      <c r="U162" t="s">
        <v>1600</v>
      </c>
      <c r="V162" t="s">
        <v>1179</v>
      </c>
      <c r="W162">
        <v>0</v>
      </c>
      <c r="X162">
        <v>4</v>
      </c>
      <c r="Y162" t="s">
        <v>17</v>
      </c>
      <c r="Z162" t="s">
        <v>18</v>
      </c>
      <c r="AA162" s="23">
        <f t="shared" si="16"/>
        <v>934075.3516666669</v>
      </c>
      <c r="AB162" s="25"/>
      <c r="AC162" s="25">
        <f t="shared" si="17"/>
        <v>934075.3516666669</v>
      </c>
      <c r="AK162" s="23">
        <f t="shared" si="19"/>
        <v>0</v>
      </c>
      <c r="AM162" s="23">
        <f t="shared" si="20"/>
        <v>0</v>
      </c>
      <c r="AO162" s="34">
        <v>0</v>
      </c>
      <c r="AR162" s="34">
        <v>0</v>
      </c>
      <c r="AS162">
        <f t="shared" si="21"/>
      </c>
      <c r="AU162" s="1">
        <f t="shared" si="22"/>
        <v>459333.27083333366</v>
      </c>
      <c r="AV162" s="52">
        <f t="shared" si="23"/>
        <v>0.9675427761260348</v>
      </c>
    </row>
    <row r="163" spans="1:48" ht="12.75">
      <c r="A163" s="33">
        <v>162</v>
      </c>
      <c r="B163" t="s">
        <v>788</v>
      </c>
      <c r="C163" t="s">
        <v>789</v>
      </c>
      <c r="D163" t="s">
        <v>17</v>
      </c>
      <c r="E163" t="s">
        <v>20</v>
      </c>
      <c r="F163" s="1">
        <v>-5173.52</v>
      </c>
      <c r="G163" s="1">
        <v>-6173.52</v>
      </c>
      <c r="H163" s="1">
        <v>-7173.52</v>
      </c>
      <c r="I163" s="1">
        <v>-8173.52</v>
      </c>
      <c r="J163" s="1">
        <v>-9173.52</v>
      </c>
      <c r="K163" s="1">
        <v>-9772.45</v>
      </c>
      <c r="L163" s="1">
        <v>-6000</v>
      </c>
      <c r="M163" s="1">
        <v>-7000</v>
      </c>
      <c r="N163" s="1">
        <v>-8000</v>
      </c>
      <c r="O163" s="1">
        <v>-9000</v>
      </c>
      <c r="P163" s="1">
        <v>-10000</v>
      </c>
      <c r="Q163" s="1">
        <v>-11000</v>
      </c>
      <c r="R163" s="1">
        <v>0</v>
      </c>
      <c r="S163" s="1">
        <f t="shared" si="18"/>
        <v>-7837.774166666666</v>
      </c>
      <c r="T163" s="5">
        <v>-10247.605000000001</v>
      </c>
      <c r="U163" t="s">
        <v>1601</v>
      </c>
      <c r="V163" t="s">
        <v>1602</v>
      </c>
      <c r="W163">
        <v>0</v>
      </c>
      <c r="X163">
        <v>4</v>
      </c>
      <c r="Y163" t="s">
        <v>17</v>
      </c>
      <c r="Z163" t="s">
        <v>20</v>
      </c>
      <c r="AA163" s="23">
        <f t="shared" si="16"/>
        <v>-7837.774166666666</v>
      </c>
      <c r="AB163" s="25"/>
      <c r="AC163" s="25">
        <f t="shared" si="17"/>
        <v>-7837.774166666666</v>
      </c>
      <c r="AK163" s="23">
        <f t="shared" si="19"/>
        <v>0</v>
      </c>
      <c r="AM163" s="23">
        <f t="shared" si="20"/>
        <v>0</v>
      </c>
      <c r="AO163" s="34">
        <v>0</v>
      </c>
      <c r="AR163" s="34">
        <v>0</v>
      </c>
      <c r="AS163">
        <f t="shared" si="21"/>
      </c>
      <c r="AU163" s="1">
        <f t="shared" si="22"/>
        <v>2409.8308333333352</v>
      </c>
      <c r="AV163" s="52">
        <f t="shared" si="23"/>
        <v>-0.23516039438808725</v>
      </c>
    </row>
    <row r="164" spans="1:48" ht="12.75">
      <c r="A164" s="33">
        <v>163</v>
      </c>
      <c r="B164" t="s">
        <v>788</v>
      </c>
      <c r="C164" t="s">
        <v>789</v>
      </c>
      <c r="D164" t="s">
        <v>17</v>
      </c>
      <c r="E164" t="s">
        <v>21</v>
      </c>
      <c r="F164" s="1">
        <v>-28937.73</v>
      </c>
      <c r="G164" s="1">
        <v>-38894.39</v>
      </c>
      <c r="H164" s="1">
        <v>-34983.04</v>
      </c>
      <c r="I164" s="1">
        <v>-57754.47</v>
      </c>
      <c r="J164" s="1">
        <v>-7426.77</v>
      </c>
      <c r="K164" s="1">
        <v>-8514.49</v>
      </c>
      <c r="L164" s="1">
        <v>-18366.93</v>
      </c>
      <c r="M164" s="1">
        <v>-21366.93</v>
      </c>
      <c r="N164" s="1">
        <v>-23830.9</v>
      </c>
      <c r="O164" s="1">
        <v>-26830.9</v>
      </c>
      <c r="P164" s="1">
        <v>-29830.9</v>
      </c>
      <c r="Q164" s="1">
        <v>-32830.9</v>
      </c>
      <c r="R164" s="1">
        <v>-1073356.9</v>
      </c>
      <c r="S164" s="1">
        <f t="shared" si="18"/>
        <v>-70981.49458333335</v>
      </c>
      <c r="T164" s="5">
        <v>-29462.645416666666</v>
      </c>
      <c r="U164" t="s">
        <v>1603</v>
      </c>
      <c r="V164" t="s">
        <v>1604</v>
      </c>
      <c r="W164">
        <v>0</v>
      </c>
      <c r="X164">
        <v>4</v>
      </c>
      <c r="Y164" t="s">
        <v>17</v>
      </c>
      <c r="Z164" t="s">
        <v>21</v>
      </c>
      <c r="AA164" s="23">
        <f t="shared" si="16"/>
        <v>-70981.49458333335</v>
      </c>
      <c r="AB164" s="25"/>
      <c r="AC164" s="25">
        <f t="shared" si="17"/>
        <v>-70981.49458333335</v>
      </c>
      <c r="AK164" s="23">
        <f t="shared" si="19"/>
        <v>0</v>
      </c>
      <c r="AM164" s="23">
        <f t="shared" si="20"/>
        <v>0</v>
      </c>
      <c r="AO164" s="34">
        <v>0</v>
      </c>
      <c r="AR164" s="34">
        <v>0</v>
      </c>
      <c r="AS164">
        <f t="shared" si="21"/>
      </c>
      <c r="AU164" s="1">
        <f t="shared" si="22"/>
        <v>-41518.84916666668</v>
      </c>
      <c r="AV164" s="52">
        <f t="shared" si="23"/>
        <v>1.409203029106815</v>
      </c>
    </row>
    <row r="165" spans="1:48" ht="12.75">
      <c r="A165" s="33">
        <v>164</v>
      </c>
      <c r="B165" t="s">
        <v>788</v>
      </c>
      <c r="C165" t="s">
        <v>789</v>
      </c>
      <c r="D165" t="s">
        <v>22</v>
      </c>
      <c r="E165" t="s">
        <v>20</v>
      </c>
      <c r="F165" s="1">
        <v>-3682601.6</v>
      </c>
      <c r="G165" s="1">
        <v>-3796161.8</v>
      </c>
      <c r="H165" s="1">
        <v>-4572662.08</v>
      </c>
      <c r="I165" s="1">
        <v>-5337668.65</v>
      </c>
      <c r="J165" s="1">
        <v>-5308004.37</v>
      </c>
      <c r="K165" s="1">
        <v>-6048122.01</v>
      </c>
      <c r="L165" s="1">
        <v>-3863357.05</v>
      </c>
      <c r="M165" s="1">
        <v>-3924132.44</v>
      </c>
      <c r="N165" s="1">
        <v>-4677664.75</v>
      </c>
      <c r="O165" s="1">
        <v>-5294009.49</v>
      </c>
      <c r="P165" s="1">
        <v>-5252167.2</v>
      </c>
      <c r="Q165" s="1">
        <v>-5934966.93</v>
      </c>
      <c r="R165" s="1">
        <v>-3615585.15</v>
      </c>
      <c r="S165" s="1">
        <f t="shared" si="18"/>
        <v>-4804834.178750001</v>
      </c>
      <c r="T165" s="5">
        <v>-4898138.177083333</v>
      </c>
      <c r="U165" t="s">
        <v>1605</v>
      </c>
      <c r="V165" t="s">
        <v>1606</v>
      </c>
      <c r="W165">
        <v>0</v>
      </c>
      <c r="X165">
        <v>20</v>
      </c>
      <c r="Y165" t="s">
        <v>22</v>
      </c>
      <c r="Z165" t="s">
        <v>20</v>
      </c>
      <c r="AA165" s="23">
        <f t="shared" si="16"/>
        <v>-4804834.178750001</v>
      </c>
      <c r="AB165" s="25"/>
      <c r="AC165" s="25">
        <f t="shared" si="17"/>
        <v>-4804834.178750001</v>
      </c>
      <c r="AK165" s="23">
        <f t="shared" si="19"/>
        <v>0</v>
      </c>
      <c r="AM165" s="23">
        <f t="shared" si="20"/>
        <v>0</v>
      </c>
      <c r="AO165" s="34">
        <v>0</v>
      </c>
      <c r="AR165" s="34">
        <v>0</v>
      </c>
      <c r="AS165">
        <f t="shared" si="21"/>
      </c>
      <c r="AU165" s="1">
        <f t="shared" si="22"/>
        <v>93303.99833333213</v>
      </c>
      <c r="AV165" s="52">
        <f t="shared" si="23"/>
        <v>-0.019048870195183292</v>
      </c>
    </row>
    <row r="166" spans="1:48" ht="12.75">
      <c r="A166" s="33">
        <v>165</v>
      </c>
      <c r="B166" t="s">
        <v>788</v>
      </c>
      <c r="C166" t="s">
        <v>789</v>
      </c>
      <c r="D166" t="s">
        <v>22</v>
      </c>
      <c r="E166" t="s">
        <v>23</v>
      </c>
      <c r="F166" s="1">
        <v>-4483144.83</v>
      </c>
      <c r="G166" s="1">
        <v>-5081813.21</v>
      </c>
      <c r="H166" s="1">
        <v>-5914885.09</v>
      </c>
      <c r="I166" s="1">
        <v>-6750665.58</v>
      </c>
      <c r="J166" s="1">
        <v>-7362297.34</v>
      </c>
      <c r="K166" s="1">
        <v>-3990202.43</v>
      </c>
      <c r="L166" s="1">
        <v>-4864201.09</v>
      </c>
      <c r="M166" s="1">
        <v>-5394751.76</v>
      </c>
      <c r="N166" s="1">
        <v>-6228144.86</v>
      </c>
      <c r="O166" s="1">
        <v>-7760647.14</v>
      </c>
      <c r="P166" s="1">
        <v>-8723856.08</v>
      </c>
      <c r="Q166" s="1">
        <v>-7261824.01</v>
      </c>
      <c r="R166" s="1">
        <v>-5138963.39</v>
      </c>
      <c r="S166" s="1">
        <f t="shared" si="18"/>
        <v>-6178695.225000001</v>
      </c>
      <c r="T166" s="5">
        <v>-6273315.59375</v>
      </c>
      <c r="U166" t="s">
        <v>1607</v>
      </c>
      <c r="V166" t="s">
        <v>1608</v>
      </c>
      <c r="W166">
        <v>0</v>
      </c>
      <c r="X166">
        <v>20</v>
      </c>
      <c r="Y166" t="s">
        <v>22</v>
      </c>
      <c r="Z166" t="s">
        <v>23</v>
      </c>
      <c r="AA166" s="23">
        <f aca="true" t="shared" si="24" ref="AA166:AA217">S166</f>
        <v>-6178695.225000001</v>
      </c>
      <c r="AB166" s="25"/>
      <c r="AC166" s="25">
        <f t="shared" si="17"/>
        <v>-6178695.225000001</v>
      </c>
      <c r="AK166" s="23">
        <f t="shared" si="19"/>
        <v>0</v>
      </c>
      <c r="AM166" s="23">
        <f t="shared" si="20"/>
        <v>0</v>
      </c>
      <c r="AO166" s="34">
        <v>0</v>
      </c>
      <c r="AR166" s="34">
        <v>0</v>
      </c>
      <c r="AS166">
        <f t="shared" si="21"/>
      </c>
      <c r="AU166" s="1">
        <f t="shared" si="22"/>
        <v>94620.36874999944</v>
      </c>
      <c r="AV166" s="52">
        <f t="shared" si="23"/>
        <v>-0.015082991973856399</v>
      </c>
    </row>
    <row r="167" spans="1:48" ht="12.75">
      <c r="A167" s="33">
        <v>166</v>
      </c>
      <c r="B167" t="s">
        <v>788</v>
      </c>
      <c r="C167" t="s">
        <v>789</v>
      </c>
      <c r="D167" t="s">
        <v>22</v>
      </c>
      <c r="E167" t="s">
        <v>27</v>
      </c>
      <c r="F167" s="1">
        <v>1358911.62</v>
      </c>
      <c r="G167" s="1">
        <v>1132426.03</v>
      </c>
      <c r="H167" s="1">
        <v>905940.4400000001</v>
      </c>
      <c r="I167" s="1">
        <v>679454.85</v>
      </c>
      <c r="J167" s="1">
        <v>452969.26</v>
      </c>
      <c r="K167" s="1">
        <v>226483.67</v>
      </c>
      <c r="L167" s="1">
        <v>0</v>
      </c>
      <c r="M167" s="1">
        <v>-231000</v>
      </c>
      <c r="N167" s="1">
        <v>-462000</v>
      </c>
      <c r="O167" s="1">
        <v>-700096.38</v>
      </c>
      <c r="P167" s="1">
        <v>-934642.38</v>
      </c>
      <c r="Q167" s="1">
        <v>1356320.23</v>
      </c>
      <c r="R167" s="1">
        <v>1262754.3</v>
      </c>
      <c r="S167" s="1">
        <f t="shared" si="18"/>
        <v>311390.7233333333</v>
      </c>
      <c r="T167" s="5">
        <v>257286.82708333337</v>
      </c>
      <c r="U167" t="s">
        <v>1609</v>
      </c>
      <c r="V167" t="s">
        <v>1610</v>
      </c>
      <c r="W167">
        <v>0</v>
      </c>
      <c r="X167">
        <v>20</v>
      </c>
      <c r="Y167" t="s">
        <v>22</v>
      </c>
      <c r="Z167" t="s">
        <v>27</v>
      </c>
      <c r="AA167" s="23">
        <f t="shared" si="24"/>
        <v>311390.7233333333</v>
      </c>
      <c r="AB167" s="25"/>
      <c r="AC167" s="25">
        <f t="shared" si="17"/>
        <v>311390.7233333333</v>
      </c>
      <c r="AK167" s="23">
        <f t="shared" si="19"/>
        <v>0</v>
      </c>
      <c r="AM167" s="23">
        <f t="shared" si="20"/>
        <v>0</v>
      </c>
      <c r="AO167" s="34">
        <v>0</v>
      </c>
      <c r="AR167" s="34">
        <v>0</v>
      </c>
      <c r="AS167">
        <f t="shared" si="21"/>
      </c>
      <c r="AU167" s="1">
        <f t="shared" si="22"/>
        <v>54103.89624999996</v>
      </c>
      <c r="AV167" s="52">
        <f t="shared" si="23"/>
        <v>0.21028630522337663</v>
      </c>
    </row>
    <row r="168" spans="1:48" ht="12.75">
      <c r="A168" s="33">
        <v>167</v>
      </c>
      <c r="B168" t="s">
        <v>788</v>
      </c>
      <c r="C168" t="s">
        <v>789</v>
      </c>
      <c r="D168" t="s">
        <v>22</v>
      </c>
      <c r="E168" t="s">
        <v>21</v>
      </c>
      <c r="F168" s="1">
        <v>-16295299.08</v>
      </c>
      <c r="G168" s="1">
        <v>-17528879.31</v>
      </c>
      <c r="H168" s="1">
        <v>-18628038.11</v>
      </c>
      <c r="I168" s="1">
        <v>-20351031.17</v>
      </c>
      <c r="J168" s="1">
        <v>-14308569.92</v>
      </c>
      <c r="K168" s="1">
        <v>-15510122.84</v>
      </c>
      <c r="L168" s="1">
        <v>-16820779.49</v>
      </c>
      <c r="M168" s="1">
        <v>-17911473.46</v>
      </c>
      <c r="N168" s="1">
        <v>-12887200.21</v>
      </c>
      <c r="O168" s="1">
        <v>-13929959.22</v>
      </c>
      <c r="P168" s="1">
        <v>-14174018.96</v>
      </c>
      <c r="Q168" s="1">
        <v>-15471350.59</v>
      </c>
      <c r="R168" s="1">
        <v>-17368478.35</v>
      </c>
      <c r="S168" s="1">
        <f t="shared" si="18"/>
        <v>-16196109.33291667</v>
      </c>
      <c r="T168" s="5">
        <v>-15420530.122083336</v>
      </c>
      <c r="U168" t="s">
        <v>1611</v>
      </c>
      <c r="V168" t="s">
        <v>1612</v>
      </c>
      <c r="W168">
        <v>0</v>
      </c>
      <c r="X168">
        <v>20</v>
      </c>
      <c r="Y168" t="s">
        <v>22</v>
      </c>
      <c r="Z168" t="s">
        <v>21</v>
      </c>
      <c r="AA168" s="23">
        <f t="shared" si="24"/>
        <v>-16196109.33291667</v>
      </c>
      <c r="AB168" s="25"/>
      <c r="AC168" s="25">
        <f t="shared" si="17"/>
        <v>-16196109.33291667</v>
      </c>
      <c r="AK168" s="23">
        <f t="shared" si="19"/>
        <v>0</v>
      </c>
      <c r="AM168" s="23">
        <f t="shared" si="20"/>
        <v>0</v>
      </c>
      <c r="AO168" s="34">
        <v>0</v>
      </c>
      <c r="AR168" s="34">
        <v>0</v>
      </c>
      <c r="AS168">
        <f t="shared" si="21"/>
      </c>
      <c r="AU168" s="1">
        <f t="shared" si="22"/>
        <v>-775579.2108333334</v>
      </c>
      <c r="AV168" s="52">
        <f t="shared" si="23"/>
        <v>0.05029523658999549</v>
      </c>
    </row>
    <row r="169" spans="1:48" ht="12.75">
      <c r="A169" s="33">
        <v>168</v>
      </c>
      <c r="B169" t="s">
        <v>788</v>
      </c>
      <c r="C169" t="s">
        <v>789</v>
      </c>
      <c r="D169" t="s">
        <v>24</v>
      </c>
      <c r="E169" t="s">
        <v>20</v>
      </c>
      <c r="F169" s="1">
        <v>-1473776.79</v>
      </c>
      <c r="G169" s="1">
        <v>-1014738.95</v>
      </c>
      <c r="H169" s="1">
        <v>-1274320.31</v>
      </c>
      <c r="I169" s="1">
        <v>-1509227.7</v>
      </c>
      <c r="J169" s="1">
        <v>-1597263.97</v>
      </c>
      <c r="K169" s="1">
        <v>-1773256.97</v>
      </c>
      <c r="L169" s="1">
        <v>-1239888.42</v>
      </c>
      <c r="M169" s="1">
        <v>-1351648.06</v>
      </c>
      <c r="N169" s="1">
        <v>-1511536.45</v>
      </c>
      <c r="O169" s="1">
        <v>-1663049.9</v>
      </c>
      <c r="P169" s="1">
        <v>-1803731.4500000002</v>
      </c>
      <c r="Q169" s="1">
        <v>-2006450.38</v>
      </c>
      <c r="R169" s="1">
        <v>-1476726.58</v>
      </c>
      <c r="S169" s="1">
        <f t="shared" si="18"/>
        <v>-1518363.687083333</v>
      </c>
      <c r="T169" s="5">
        <v>-1524607.5600000003</v>
      </c>
      <c r="U169" t="s">
        <v>1613</v>
      </c>
      <c r="V169" t="s">
        <v>1614</v>
      </c>
      <c r="W169">
        <v>0</v>
      </c>
      <c r="X169">
        <v>20</v>
      </c>
      <c r="Y169" t="s">
        <v>24</v>
      </c>
      <c r="Z169" t="s">
        <v>20</v>
      </c>
      <c r="AA169" s="23">
        <f t="shared" si="24"/>
        <v>-1518363.687083333</v>
      </c>
      <c r="AB169" s="25"/>
      <c r="AC169" s="25">
        <f t="shared" si="17"/>
        <v>-1518363.687083333</v>
      </c>
      <c r="AK169" s="23">
        <f t="shared" si="19"/>
        <v>0</v>
      </c>
      <c r="AM169" s="23">
        <f t="shared" si="20"/>
        <v>0</v>
      </c>
      <c r="AO169" s="34">
        <v>0</v>
      </c>
      <c r="AR169" s="34">
        <v>0</v>
      </c>
      <c r="AS169">
        <f t="shared" si="21"/>
      </c>
      <c r="AU169" s="1">
        <f t="shared" si="22"/>
        <v>6243.8729166672565</v>
      </c>
      <c r="AV169" s="52">
        <f t="shared" si="23"/>
        <v>-0.0040953967961875086</v>
      </c>
    </row>
    <row r="170" spans="1:48" ht="12.75">
      <c r="A170" s="33">
        <v>169</v>
      </c>
      <c r="B170" t="s">
        <v>788</v>
      </c>
      <c r="C170" t="s">
        <v>789</v>
      </c>
      <c r="D170" t="s">
        <v>24</v>
      </c>
      <c r="E170" t="s">
        <v>27</v>
      </c>
      <c r="F170" s="1">
        <v>443597.41000000003</v>
      </c>
      <c r="G170" s="1">
        <v>575201.1</v>
      </c>
      <c r="H170" s="1">
        <v>-73100.86</v>
      </c>
      <c r="I170" s="1">
        <v>-667593.31</v>
      </c>
      <c r="J170" s="1">
        <v>148141.71</v>
      </c>
      <c r="K170" s="1">
        <v>-280380.7</v>
      </c>
      <c r="L170" s="1">
        <v>-666894.05</v>
      </c>
      <c r="M170" s="1">
        <v>-369728.01</v>
      </c>
      <c r="N170" s="1">
        <v>-716022.2000000001</v>
      </c>
      <c r="O170" s="1">
        <v>-1152297.52</v>
      </c>
      <c r="P170" s="1">
        <v>-1200082.8900000001</v>
      </c>
      <c r="Q170" s="1">
        <v>1438386.94</v>
      </c>
      <c r="R170" s="1">
        <v>663033.08</v>
      </c>
      <c r="S170" s="1">
        <f t="shared" si="18"/>
        <v>-200921.21208333338</v>
      </c>
      <c r="T170" s="5">
        <v>-311898.1099999999</v>
      </c>
      <c r="U170" t="s">
        <v>1615</v>
      </c>
      <c r="V170" t="s">
        <v>1616</v>
      </c>
      <c r="W170">
        <v>0</v>
      </c>
      <c r="X170">
        <v>20</v>
      </c>
      <c r="Y170" t="s">
        <v>24</v>
      </c>
      <c r="Z170" t="s">
        <v>27</v>
      </c>
      <c r="AA170" s="23">
        <f t="shared" si="24"/>
        <v>-200921.21208333338</v>
      </c>
      <c r="AB170" s="25"/>
      <c r="AC170" s="25">
        <f t="shared" si="17"/>
        <v>-200921.21208333338</v>
      </c>
      <c r="AK170" s="23">
        <f t="shared" si="19"/>
        <v>0</v>
      </c>
      <c r="AM170" s="23">
        <f t="shared" si="20"/>
        <v>0</v>
      </c>
      <c r="AO170" s="34">
        <v>0</v>
      </c>
      <c r="AR170" s="34">
        <v>0</v>
      </c>
      <c r="AS170">
        <f t="shared" si="21"/>
      </c>
      <c r="AU170" s="1">
        <f t="shared" si="22"/>
        <v>110976.89791666655</v>
      </c>
      <c r="AV170" s="52">
        <f t="shared" si="23"/>
        <v>-0.35581138313619975</v>
      </c>
    </row>
    <row r="171" spans="1:48" ht="12.75">
      <c r="A171" s="33">
        <v>170</v>
      </c>
      <c r="B171" t="s">
        <v>788</v>
      </c>
      <c r="C171" t="s">
        <v>789</v>
      </c>
      <c r="D171" t="s">
        <v>24</v>
      </c>
      <c r="E171" t="s">
        <v>21</v>
      </c>
      <c r="F171" s="1">
        <v>-4841673.2</v>
      </c>
      <c r="G171" s="1">
        <v>-5316933.52</v>
      </c>
      <c r="H171" s="1">
        <v>-5413099.1</v>
      </c>
      <c r="I171" s="1">
        <v>-5099479.54</v>
      </c>
      <c r="J171" s="1">
        <v>-3403316.61</v>
      </c>
      <c r="K171" s="1">
        <v>-3330578.0300000003</v>
      </c>
      <c r="L171" s="1">
        <v>-3538337.37</v>
      </c>
      <c r="M171" s="1">
        <v>-3606815.29</v>
      </c>
      <c r="N171" s="1">
        <v>-2488476.14</v>
      </c>
      <c r="O171" s="1">
        <v>-2702529.2800000003</v>
      </c>
      <c r="P171" s="1">
        <v>-2991666.68</v>
      </c>
      <c r="Q171" s="1">
        <v>-3517598.15</v>
      </c>
      <c r="R171" s="1">
        <v>-4494174.82</v>
      </c>
      <c r="S171" s="1">
        <f t="shared" si="18"/>
        <v>-3839729.4766666666</v>
      </c>
      <c r="T171" s="5">
        <v>-4032130.6937499996</v>
      </c>
      <c r="U171" t="s">
        <v>1617</v>
      </c>
      <c r="V171" t="s">
        <v>1618</v>
      </c>
      <c r="W171">
        <v>0</v>
      </c>
      <c r="X171">
        <v>20</v>
      </c>
      <c r="Y171" t="s">
        <v>24</v>
      </c>
      <c r="Z171" t="s">
        <v>21</v>
      </c>
      <c r="AA171" s="23">
        <f t="shared" si="24"/>
        <v>-3839729.4766666666</v>
      </c>
      <c r="AB171" s="25"/>
      <c r="AC171" s="25">
        <f t="shared" si="17"/>
        <v>-3839729.4766666666</v>
      </c>
      <c r="AK171" s="23">
        <f t="shared" si="19"/>
        <v>0</v>
      </c>
      <c r="AM171" s="23">
        <f t="shared" si="20"/>
        <v>0</v>
      </c>
      <c r="AO171" s="34">
        <v>0</v>
      </c>
      <c r="AR171" s="34">
        <v>0</v>
      </c>
      <c r="AS171">
        <f t="shared" si="21"/>
      </c>
      <c r="AU171" s="1">
        <f t="shared" si="22"/>
        <v>192401.21708333306</v>
      </c>
      <c r="AV171" s="52">
        <f t="shared" si="23"/>
        <v>-0.04771700911916481</v>
      </c>
    </row>
    <row r="172" spans="1:48" ht="12.75">
      <c r="A172" s="33">
        <v>171</v>
      </c>
      <c r="B172" t="s">
        <v>788</v>
      </c>
      <c r="C172" t="s">
        <v>789</v>
      </c>
      <c r="D172" t="s">
        <v>28</v>
      </c>
      <c r="E172" t="s">
        <v>28</v>
      </c>
      <c r="F172" s="1">
        <v>13475.65</v>
      </c>
      <c r="G172" s="1">
        <v>95443.33</v>
      </c>
      <c r="H172" s="1">
        <v>96812.47</v>
      </c>
      <c r="I172" s="1">
        <v>3827.36</v>
      </c>
      <c r="J172" s="1">
        <v>3018.2400000000002</v>
      </c>
      <c r="K172" s="1">
        <v>-2935.64</v>
      </c>
      <c r="L172" s="1">
        <v>-1244.05</v>
      </c>
      <c r="M172" s="1">
        <v>519561.52</v>
      </c>
      <c r="N172" s="1">
        <v>676400.36</v>
      </c>
      <c r="O172" s="1">
        <v>6729.74</v>
      </c>
      <c r="P172" s="1">
        <v>-3895.09</v>
      </c>
      <c r="Q172" s="1">
        <v>-3777.58</v>
      </c>
      <c r="R172" s="1">
        <v>3689.9300000000003</v>
      </c>
      <c r="S172" s="1">
        <f t="shared" si="18"/>
        <v>116543.6208333333</v>
      </c>
      <c r="T172" s="5">
        <v>-2421.8875000000003</v>
      </c>
      <c r="U172" t="s">
        <v>1619</v>
      </c>
      <c r="V172" t="s">
        <v>1179</v>
      </c>
      <c r="W172">
        <v>0</v>
      </c>
      <c r="X172">
        <v>4</v>
      </c>
      <c r="Y172" t="s">
        <v>17</v>
      </c>
      <c r="Z172" t="s">
        <v>18</v>
      </c>
      <c r="AA172" s="23">
        <f t="shared" si="24"/>
        <v>116543.6208333333</v>
      </c>
      <c r="AB172" s="25"/>
      <c r="AC172" s="25">
        <f t="shared" si="17"/>
        <v>116543.6208333333</v>
      </c>
      <c r="AK172" s="23">
        <f t="shared" si="19"/>
        <v>0</v>
      </c>
      <c r="AM172" s="23">
        <f t="shared" si="20"/>
        <v>0</v>
      </c>
      <c r="AO172" s="34">
        <v>0</v>
      </c>
      <c r="AR172" s="34">
        <v>0</v>
      </c>
      <c r="AS172">
        <f t="shared" si="21"/>
      </c>
      <c r="AU172" s="1">
        <f t="shared" si="22"/>
        <v>118965.5083333333</v>
      </c>
      <c r="AV172" s="52">
        <f t="shared" si="23"/>
        <v>-49.1209886228544</v>
      </c>
    </row>
    <row r="173" spans="1:48" ht="12.75">
      <c r="A173" s="33">
        <v>172</v>
      </c>
      <c r="B173" t="s">
        <v>790</v>
      </c>
      <c r="C173" t="s">
        <v>791</v>
      </c>
      <c r="D173" t="s">
        <v>28</v>
      </c>
      <c r="E173" t="s">
        <v>28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f t="shared" si="18"/>
        <v>0</v>
      </c>
      <c r="T173" s="5">
        <v>-64166.666666666664</v>
      </c>
      <c r="U173" t="s">
        <v>1620</v>
      </c>
      <c r="V173" t="s">
        <v>1075</v>
      </c>
      <c r="W173">
        <v>0</v>
      </c>
      <c r="X173">
        <v>0</v>
      </c>
      <c r="Y173">
        <v>0</v>
      </c>
      <c r="AA173" s="23">
        <f t="shared" si="24"/>
        <v>0</v>
      </c>
      <c r="AB173" s="25"/>
      <c r="AC173" s="25">
        <f t="shared" si="17"/>
        <v>0</v>
      </c>
      <c r="AK173" s="23">
        <f t="shared" si="19"/>
        <v>0</v>
      </c>
      <c r="AM173" s="23">
        <f t="shared" si="20"/>
        <v>0</v>
      </c>
      <c r="AO173" s="34" t="s">
        <v>1901</v>
      </c>
      <c r="AR173" s="34">
        <v>0</v>
      </c>
      <c r="AS173">
        <f t="shared" si="21"/>
      </c>
      <c r="AU173" s="1">
        <f t="shared" si="22"/>
        <v>64166.666666666664</v>
      </c>
      <c r="AV173" s="52">
        <f t="shared" si="23"/>
        <v>-1</v>
      </c>
    </row>
    <row r="174" spans="1:48" ht="12.75">
      <c r="A174" s="33">
        <v>173</v>
      </c>
      <c r="B174" t="s">
        <v>794</v>
      </c>
      <c r="C174" t="s">
        <v>795</v>
      </c>
      <c r="D174" t="s">
        <v>28</v>
      </c>
      <c r="E174" t="s">
        <v>28</v>
      </c>
      <c r="F174" s="1">
        <v>-140956.75</v>
      </c>
      <c r="G174" s="1">
        <v>-119230.63</v>
      </c>
      <c r="H174" s="1">
        <v>-63480.96</v>
      </c>
      <c r="I174" s="1">
        <v>-150600.95</v>
      </c>
      <c r="J174" s="1">
        <v>-97724.23</v>
      </c>
      <c r="K174" s="1">
        <v>-319577.03</v>
      </c>
      <c r="L174" s="1">
        <v>-123059.31</v>
      </c>
      <c r="M174" s="1">
        <v>-48127.17</v>
      </c>
      <c r="N174" s="1">
        <v>-90137.8</v>
      </c>
      <c r="O174" s="1">
        <v>-98892.44</v>
      </c>
      <c r="P174" s="1">
        <v>-147798.18</v>
      </c>
      <c r="Q174" s="1">
        <v>-126636.08</v>
      </c>
      <c r="R174" s="1">
        <v>-180552.27</v>
      </c>
      <c r="S174" s="1">
        <f t="shared" si="18"/>
        <v>-128834.94083333334</v>
      </c>
      <c r="T174" s="5">
        <v>-100165.1875</v>
      </c>
      <c r="U174" t="s">
        <v>1623</v>
      </c>
      <c r="V174" t="s">
        <v>1179</v>
      </c>
      <c r="W174">
        <v>0</v>
      </c>
      <c r="X174">
        <v>4</v>
      </c>
      <c r="Y174" t="s">
        <v>17</v>
      </c>
      <c r="Z174" t="s">
        <v>18</v>
      </c>
      <c r="AA174" s="23">
        <f t="shared" si="24"/>
        <v>-128834.94083333334</v>
      </c>
      <c r="AB174" s="25"/>
      <c r="AC174" s="25">
        <f t="shared" si="17"/>
        <v>-128834.94083333334</v>
      </c>
      <c r="AK174" s="23">
        <f t="shared" si="19"/>
        <v>0</v>
      </c>
      <c r="AM174" s="23">
        <f t="shared" si="20"/>
        <v>0</v>
      </c>
      <c r="AO174" s="34">
        <v>0</v>
      </c>
      <c r="AR174" s="34">
        <v>0</v>
      </c>
      <c r="AS174">
        <f t="shared" si="21"/>
      </c>
      <c r="AU174" s="1">
        <f t="shared" si="22"/>
        <v>-28669.75333333334</v>
      </c>
      <c r="AV174" s="52">
        <f t="shared" si="23"/>
        <v>0.2862247258642963</v>
      </c>
    </row>
    <row r="175" spans="1:48" ht="12.75">
      <c r="A175" s="33">
        <v>174</v>
      </c>
      <c r="B175" t="s">
        <v>796</v>
      </c>
      <c r="C175" t="s">
        <v>797</v>
      </c>
      <c r="D175" t="s">
        <v>28</v>
      </c>
      <c r="E175" t="s">
        <v>28</v>
      </c>
      <c r="F175" s="1">
        <v>105233.74</v>
      </c>
      <c r="G175" s="1">
        <v>105233.74</v>
      </c>
      <c r="H175" s="1">
        <v>105233.74</v>
      </c>
      <c r="I175" s="1">
        <v>105233.74</v>
      </c>
      <c r="J175" s="1">
        <v>105233.74</v>
      </c>
      <c r="K175" s="1">
        <v>105233.74</v>
      </c>
      <c r="L175" s="1">
        <v>105233.74</v>
      </c>
      <c r="M175" s="1">
        <v>105233.74</v>
      </c>
      <c r="N175" s="1">
        <v>105233.74</v>
      </c>
      <c r="O175" s="1">
        <v>105233.74</v>
      </c>
      <c r="P175" s="1">
        <v>105233.74</v>
      </c>
      <c r="Q175" s="1">
        <v>105233.74</v>
      </c>
      <c r="R175" s="1">
        <v>105233.74</v>
      </c>
      <c r="S175" s="1">
        <f t="shared" si="18"/>
        <v>105233.74</v>
      </c>
      <c r="T175" s="5">
        <v>105233.74</v>
      </c>
      <c r="U175" t="s">
        <v>1624</v>
      </c>
      <c r="V175" t="s">
        <v>1224</v>
      </c>
      <c r="W175">
        <v>0</v>
      </c>
      <c r="X175">
        <v>1</v>
      </c>
      <c r="Y175" t="s">
        <v>24</v>
      </c>
      <c r="Z175" t="s">
        <v>27</v>
      </c>
      <c r="AA175" s="23">
        <f t="shared" si="24"/>
        <v>105233.74</v>
      </c>
      <c r="AB175" s="25"/>
      <c r="AC175" s="25">
        <f t="shared" si="17"/>
        <v>105233.74</v>
      </c>
      <c r="AK175" s="23">
        <f t="shared" si="19"/>
        <v>0</v>
      </c>
      <c r="AM175" s="23">
        <f t="shared" si="20"/>
        <v>0</v>
      </c>
      <c r="AO175" s="34">
        <v>0</v>
      </c>
      <c r="AR175" s="34">
        <v>0</v>
      </c>
      <c r="AS175">
        <f t="shared" si="21"/>
      </c>
      <c r="AU175" s="1">
        <f t="shared" si="22"/>
        <v>0</v>
      </c>
      <c r="AV175" s="52">
        <f t="shared" si="23"/>
        <v>0</v>
      </c>
    </row>
    <row r="176" spans="1:48" ht="12.75">
      <c r="A176" s="33">
        <v>175</v>
      </c>
      <c r="B176" t="s">
        <v>798</v>
      </c>
      <c r="C176" t="s">
        <v>799</v>
      </c>
      <c r="D176" t="s">
        <v>28</v>
      </c>
      <c r="E176" t="s">
        <v>28</v>
      </c>
      <c r="F176" s="1">
        <v>34911</v>
      </c>
      <c r="G176" s="1">
        <v>34911</v>
      </c>
      <c r="H176" s="1">
        <v>34911</v>
      </c>
      <c r="I176" s="1">
        <v>34911</v>
      </c>
      <c r="J176" s="1">
        <v>34911</v>
      </c>
      <c r="K176" s="1">
        <v>34911</v>
      </c>
      <c r="L176" s="1">
        <v>34911</v>
      </c>
      <c r="M176" s="1">
        <v>34911</v>
      </c>
      <c r="N176" s="1">
        <v>34911</v>
      </c>
      <c r="O176" s="1">
        <v>34911</v>
      </c>
      <c r="P176" s="1">
        <v>34911</v>
      </c>
      <c r="Q176" s="1">
        <v>34911</v>
      </c>
      <c r="R176" s="1">
        <v>34911</v>
      </c>
      <c r="S176" s="1">
        <f t="shared" si="18"/>
        <v>34911</v>
      </c>
      <c r="T176" s="5">
        <v>34911</v>
      </c>
      <c r="U176" t="s">
        <v>1625</v>
      </c>
      <c r="V176" t="s">
        <v>1224</v>
      </c>
      <c r="W176">
        <v>0</v>
      </c>
      <c r="X176">
        <v>1</v>
      </c>
      <c r="Y176" t="s">
        <v>24</v>
      </c>
      <c r="Z176" t="s">
        <v>27</v>
      </c>
      <c r="AA176" s="23">
        <f t="shared" si="24"/>
        <v>34911</v>
      </c>
      <c r="AB176" s="25"/>
      <c r="AC176" s="25">
        <f t="shared" si="17"/>
        <v>34911</v>
      </c>
      <c r="AK176" s="23">
        <f t="shared" si="19"/>
        <v>0</v>
      </c>
      <c r="AM176" s="23">
        <f t="shared" si="20"/>
        <v>0</v>
      </c>
      <c r="AO176" s="34">
        <v>0</v>
      </c>
      <c r="AR176" s="34">
        <v>0</v>
      </c>
      <c r="AS176">
        <f t="shared" si="21"/>
      </c>
      <c r="AU176" s="1">
        <f t="shared" si="22"/>
        <v>0</v>
      </c>
      <c r="AV176" s="52">
        <f t="shared" si="23"/>
        <v>0</v>
      </c>
    </row>
    <row r="177" spans="1:48" ht="12.75">
      <c r="A177" s="33">
        <v>176</v>
      </c>
      <c r="B177" t="s">
        <v>800</v>
      </c>
      <c r="C177" t="s">
        <v>801</v>
      </c>
      <c r="D177" t="s">
        <v>28</v>
      </c>
      <c r="E177" t="s">
        <v>28</v>
      </c>
      <c r="F177" s="1">
        <v>-13417493.24</v>
      </c>
      <c r="G177" s="1">
        <v>-15324338.03</v>
      </c>
      <c r="H177" s="1">
        <v>-19622572.16</v>
      </c>
      <c r="I177" s="1">
        <v>-25660266.18</v>
      </c>
      <c r="J177" s="1">
        <v>-24662514.8</v>
      </c>
      <c r="K177" s="1">
        <v>-29334295.27</v>
      </c>
      <c r="L177" s="1">
        <v>-13640983.19</v>
      </c>
      <c r="M177" s="1">
        <v>-15550387.81</v>
      </c>
      <c r="N177" s="1">
        <v>-19829423.01</v>
      </c>
      <c r="O177" s="1">
        <v>-25777166.5</v>
      </c>
      <c r="P177" s="1">
        <v>-24709356.65</v>
      </c>
      <c r="Q177" s="1">
        <v>-29500935.18</v>
      </c>
      <c r="R177" s="1">
        <v>-13840242.5</v>
      </c>
      <c r="S177" s="1">
        <f t="shared" si="18"/>
        <v>-21436758.8875</v>
      </c>
      <c r="T177" s="5">
        <v>-20147585.995</v>
      </c>
      <c r="U177" t="s">
        <v>1626</v>
      </c>
      <c r="V177" t="s">
        <v>1179</v>
      </c>
      <c r="W177">
        <v>0</v>
      </c>
      <c r="X177">
        <v>4</v>
      </c>
      <c r="Y177" t="s">
        <v>17</v>
      </c>
      <c r="Z177" t="s">
        <v>18</v>
      </c>
      <c r="AA177" s="23">
        <f t="shared" si="24"/>
        <v>-21436758.8875</v>
      </c>
      <c r="AB177" s="25"/>
      <c r="AC177" s="25">
        <f t="shared" si="17"/>
        <v>-21436758.8875</v>
      </c>
      <c r="AK177" s="23">
        <f t="shared" si="19"/>
        <v>0</v>
      </c>
      <c r="AM177" s="23">
        <f t="shared" si="20"/>
        <v>0</v>
      </c>
      <c r="AO177" s="34">
        <v>0</v>
      </c>
      <c r="AR177" s="34">
        <v>0</v>
      </c>
      <c r="AS177">
        <f t="shared" si="21"/>
      </c>
      <c r="AU177" s="1">
        <f t="shared" si="22"/>
        <v>-1289172.8924999982</v>
      </c>
      <c r="AV177" s="52">
        <f t="shared" si="23"/>
        <v>0.06398646928817828</v>
      </c>
    </row>
    <row r="178" spans="1:48" ht="12.75">
      <c r="A178" s="33">
        <v>177</v>
      </c>
      <c r="B178" t="s">
        <v>802</v>
      </c>
      <c r="C178" t="s">
        <v>803</v>
      </c>
      <c r="D178" t="s">
        <v>28</v>
      </c>
      <c r="E178" t="s">
        <v>28</v>
      </c>
      <c r="F178" s="1">
        <v>-266510.93</v>
      </c>
      <c r="G178" s="1">
        <v>-153214.89</v>
      </c>
      <c r="H178" s="1">
        <v>-263168.18</v>
      </c>
      <c r="I178" s="1">
        <v>-241882.91</v>
      </c>
      <c r="J178" s="1">
        <v>-97693.63</v>
      </c>
      <c r="K178" s="1">
        <v>-187693.79</v>
      </c>
      <c r="L178" s="1">
        <v>-249245.39</v>
      </c>
      <c r="M178" s="1">
        <v>-116035.97</v>
      </c>
      <c r="N178" s="1">
        <v>-245051.77000000002</v>
      </c>
      <c r="O178" s="1">
        <v>-335119.85000000003</v>
      </c>
      <c r="P178" s="1">
        <v>-201381.66</v>
      </c>
      <c r="Q178" s="1">
        <v>-298715.85000000003</v>
      </c>
      <c r="R178" s="1">
        <v>-314315.87</v>
      </c>
      <c r="S178" s="1">
        <f t="shared" si="18"/>
        <v>-223301.44083333333</v>
      </c>
      <c r="T178" s="5">
        <v>-166902.2083333333</v>
      </c>
      <c r="U178" t="s">
        <v>1627</v>
      </c>
      <c r="V178" t="s">
        <v>1179</v>
      </c>
      <c r="W178">
        <v>0</v>
      </c>
      <c r="X178">
        <v>4</v>
      </c>
      <c r="Y178" t="s">
        <v>17</v>
      </c>
      <c r="Z178" t="s">
        <v>18</v>
      </c>
      <c r="AA178" s="23">
        <f t="shared" si="24"/>
        <v>-223301.44083333333</v>
      </c>
      <c r="AB178" s="25"/>
      <c r="AC178" s="25">
        <f t="shared" si="17"/>
        <v>-223301.44083333333</v>
      </c>
      <c r="AK178" s="23">
        <f t="shared" si="19"/>
        <v>0</v>
      </c>
      <c r="AM178" s="23">
        <f t="shared" si="20"/>
        <v>0</v>
      </c>
      <c r="AO178" s="34">
        <v>0</v>
      </c>
      <c r="AR178" s="34">
        <v>0</v>
      </c>
      <c r="AS178">
        <f t="shared" si="21"/>
      </c>
      <c r="AU178" s="1">
        <f t="shared" si="22"/>
        <v>-56399.23250000001</v>
      </c>
      <c r="AV178" s="52">
        <f t="shared" si="23"/>
        <v>0.3379178326230456</v>
      </c>
    </row>
    <row r="179" spans="1:48" ht="12.75">
      <c r="A179" s="33">
        <v>178</v>
      </c>
      <c r="B179" t="s">
        <v>804</v>
      </c>
      <c r="C179" t="s">
        <v>805</v>
      </c>
      <c r="D179" t="s">
        <v>28</v>
      </c>
      <c r="E179" t="s">
        <v>28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f t="shared" si="18"/>
        <v>0</v>
      </c>
      <c r="T179" s="5">
        <v>-101.575</v>
      </c>
      <c r="U179" t="s">
        <v>1628</v>
      </c>
      <c r="V179" t="s">
        <v>1179</v>
      </c>
      <c r="W179">
        <v>0</v>
      </c>
      <c r="X179">
        <v>4</v>
      </c>
      <c r="Y179" t="s">
        <v>17</v>
      </c>
      <c r="Z179" t="s">
        <v>18</v>
      </c>
      <c r="AA179" s="23">
        <f t="shared" si="24"/>
        <v>0</v>
      </c>
      <c r="AB179" s="25"/>
      <c r="AC179" s="25">
        <f aca="true" t="shared" si="25" ref="AC179:AC217">AA179</f>
        <v>0</v>
      </c>
      <c r="AK179" s="23">
        <f t="shared" si="19"/>
        <v>0</v>
      </c>
      <c r="AM179" s="23">
        <f t="shared" si="20"/>
        <v>0</v>
      </c>
      <c r="AO179" s="34">
        <v>0</v>
      </c>
      <c r="AR179" s="34">
        <v>0</v>
      </c>
      <c r="AS179">
        <f t="shared" si="21"/>
      </c>
      <c r="AU179" s="1">
        <f t="shared" si="22"/>
        <v>101.575</v>
      </c>
      <c r="AV179" s="52">
        <f t="shared" si="23"/>
        <v>-1</v>
      </c>
    </row>
    <row r="180" spans="1:48" ht="12.75">
      <c r="A180" s="33">
        <v>179</v>
      </c>
      <c r="B180" t="s">
        <v>810</v>
      </c>
      <c r="C180" t="s">
        <v>811</v>
      </c>
      <c r="D180" t="s">
        <v>17</v>
      </c>
      <c r="E180" t="s">
        <v>21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f t="shared" si="18"/>
        <v>0</v>
      </c>
      <c r="T180" s="5">
        <v>-128.46166666666667</v>
      </c>
      <c r="U180" t="s">
        <v>1631</v>
      </c>
      <c r="V180" t="s">
        <v>1075</v>
      </c>
      <c r="W180">
        <v>0</v>
      </c>
      <c r="X180">
        <v>0</v>
      </c>
      <c r="Y180">
        <v>0</v>
      </c>
      <c r="AA180" s="23">
        <f t="shared" si="24"/>
        <v>0</v>
      </c>
      <c r="AB180" s="25"/>
      <c r="AC180" s="25">
        <f t="shared" si="25"/>
        <v>0</v>
      </c>
      <c r="AK180" s="23">
        <f t="shared" si="19"/>
        <v>0</v>
      </c>
      <c r="AM180" s="23">
        <f t="shared" si="20"/>
        <v>0</v>
      </c>
      <c r="AO180" s="34">
        <v>0</v>
      </c>
      <c r="AR180" s="34">
        <v>0</v>
      </c>
      <c r="AS180">
        <f t="shared" si="21"/>
      </c>
      <c r="AU180" s="1">
        <f t="shared" si="22"/>
        <v>128.46166666666667</v>
      </c>
      <c r="AV180" s="52">
        <f t="shared" si="23"/>
        <v>-1</v>
      </c>
    </row>
    <row r="181" spans="1:48" ht="12.75">
      <c r="A181" s="33">
        <v>180</v>
      </c>
      <c r="B181" t="s">
        <v>810</v>
      </c>
      <c r="C181" t="s">
        <v>811</v>
      </c>
      <c r="D181" t="s">
        <v>28</v>
      </c>
      <c r="E181" t="s">
        <v>28</v>
      </c>
      <c r="F181" s="1">
        <v>-1741602.9500000002</v>
      </c>
      <c r="G181" s="1">
        <v>-1307091.77</v>
      </c>
      <c r="H181" s="1">
        <v>-220724.21</v>
      </c>
      <c r="I181" s="1">
        <v>-113269.61</v>
      </c>
      <c r="J181" s="1">
        <v>-135349.42</v>
      </c>
      <c r="K181" s="1">
        <v>-117533.01000000001</v>
      </c>
      <c r="L181" s="1">
        <v>-116524.33</v>
      </c>
      <c r="M181" s="1">
        <v>-1467505.56</v>
      </c>
      <c r="N181" s="1">
        <v>-120459</v>
      </c>
      <c r="O181" s="1">
        <v>-139621.43</v>
      </c>
      <c r="P181" s="1">
        <v>-118513.27</v>
      </c>
      <c r="Q181" s="1">
        <v>-116756.40000000001</v>
      </c>
      <c r="R181" s="1">
        <v>-1409634.65</v>
      </c>
      <c r="S181" s="1">
        <f t="shared" si="18"/>
        <v>-462413.9008333334</v>
      </c>
      <c r="T181" s="5">
        <v>-513882.11250000005</v>
      </c>
      <c r="U181" t="s">
        <v>1632</v>
      </c>
      <c r="V181" t="s">
        <v>1179</v>
      </c>
      <c r="W181">
        <v>0</v>
      </c>
      <c r="X181">
        <v>4</v>
      </c>
      <c r="Y181" t="s">
        <v>17</v>
      </c>
      <c r="Z181" t="s">
        <v>18</v>
      </c>
      <c r="AA181" s="23">
        <f t="shared" si="24"/>
        <v>-462413.9008333334</v>
      </c>
      <c r="AB181" s="25"/>
      <c r="AC181" s="25">
        <f t="shared" si="25"/>
        <v>-462413.9008333334</v>
      </c>
      <c r="AK181" s="23">
        <f t="shared" si="19"/>
        <v>0</v>
      </c>
      <c r="AM181" s="23">
        <f t="shared" si="20"/>
        <v>0</v>
      </c>
      <c r="AO181" s="34">
        <v>0</v>
      </c>
      <c r="AR181" s="34">
        <v>0</v>
      </c>
      <c r="AS181">
        <f t="shared" si="21"/>
      </c>
      <c r="AU181" s="1">
        <f t="shared" si="22"/>
        <v>51468.21166666667</v>
      </c>
      <c r="AV181" s="52">
        <f t="shared" si="23"/>
        <v>-0.10015567853933943</v>
      </c>
    </row>
    <row r="182" spans="1:48" ht="12.75">
      <c r="A182" s="33">
        <v>181</v>
      </c>
      <c r="B182" t="s">
        <v>812</v>
      </c>
      <c r="C182" t="s">
        <v>813</v>
      </c>
      <c r="D182" t="s">
        <v>17</v>
      </c>
      <c r="E182" t="s">
        <v>18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f t="shared" si="18"/>
        <v>0</v>
      </c>
      <c r="T182" s="5">
        <v>-0.8841666666666667</v>
      </c>
      <c r="U182" t="s">
        <v>1633</v>
      </c>
      <c r="V182" t="s">
        <v>1179</v>
      </c>
      <c r="W182">
        <v>0</v>
      </c>
      <c r="X182">
        <v>4</v>
      </c>
      <c r="Y182" t="s">
        <v>17</v>
      </c>
      <c r="Z182" t="s">
        <v>18</v>
      </c>
      <c r="AA182" s="23">
        <f t="shared" si="24"/>
        <v>0</v>
      </c>
      <c r="AB182" s="25"/>
      <c r="AC182" s="25">
        <f t="shared" si="25"/>
        <v>0</v>
      </c>
      <c r="AK182" s="23">
        <f t="shared" si="19"/>
        <v>0</v>
      </c>
      <c r="AM182" s="23">
        <f t="shared" si="20"/>
        <v>0</v>
      </c>
      <c r="AO182" s="34">
        <v>0</v>
      </c>
      <c r="AR182" s="34">
        <v>0</v>
      </c>
      <c r="AS182">
        <f t="shared" si="21"/>
      </c>
      <c r="AU182" s="1">
        <f t="shared" si="22"/>
        <v>0.8841666666666667</v>
      </c>
      <c r="AV182" s="52">
        <f t="shared" si="23"/>
        <v>-1</v>
      </c>
    </row>
    <row r="183" spans="1:48" ht="12.75">
      <c r="A183" s="33">
        <v>182</v>
      </c>
      <c r="B183" t="s">
        <v>812</v>
      </c>
      <c r="C183" t="s">
        <v>813</v>
      </c>
      <c r="D183" t="s">
        <v>17</v>
      </c>
      <c r="E183" t="s">
        <v>20</v>
      </c>
      <c r="F183" s="1">
        <v>-99.46000000000001</v>
      </c>
      <c r="G183" s="1">
        <v>-10.540000000000001</v>
      </c>
      <c r="H183" s="1">
        <v>-10.540000000000001</v>
      </c>
      <c r="I183" s="1">
        <v>-32.5</v>
      </c>
      <c r="J183" s="1">
        <v>-23.01</v>
      </c>
      <c r="K183" s="1">
        <v>-45.160000000000004</v>
      </c>
      <c r="L183" s="1">
        <v>-12.86</v>
      </c>
      <c r="M183" s="1">
        <v>-2384.17</v>
      </c>
      <c r="N183" s="1">
        <v>-2375.1</v>
      </c>
      <c r="O183" s="1">
        <v>-32.9</v>
      </c>
      <c r="P183" s="1">
        <v>-25.43</v>
      </c>
      <c r="Q183" s="1">
        <v>-3.99</v>
      </c>
      <c r="R183" s="1">
        <v>-58.7</v>
      </c>
      <c r="S183" s="1">
        <f t="shared" si="18"/>
        <v>-419.6066666666666</v>
      </c>
      <c r="T183" s="5">
        <v>585.8966666666666</v>
      </c>
      <c r="U183" t="s">
        <v>1634</v>
      </c>
      <c r="V183" t="s">
        <v>1602</v>
      </c>
      <c r="W183">
        <v>0</v>
      </c>
      <c r="X183">
        <v>4</v>
      </c>
      <c r="Y183" t="s">
        <v>17</v>
      </c>
      <c r="Z183" t="s">
        <v>20</v>
      </c>
      <c r="AA183" s="23">
        <f t="shared" si="24"/>
        <v>-419.6066666666666</v>
      </c>
      <c r="AB183" s="25"/>
      <c r="AC183" s="25">
        <f t="shared" si="25"/>
        <v>-419.6066666666666</v>
      </c>
      <c r="AK183" s="23">
        <f t="shared" si="19"/>
        <v>0</v>
      </c>
      <c r="AM183" s="23">
        <f t="shared" si="20"/>
        <v>0</v>
      </c>
      <c r="AO183" s="34">
        <v>0</v>
      </c>
      <c r="AR183" s="34">
        <v>0</v>
      </c>
      <c r="AS183">
        <f t="shared" si="21"/>
      </c>
      <c r="AU183" s="1">
        <f t="shared" si="22"/>
        <v>-1005.5033333333333</v>
      </c>
      <c r="AV183" s="52">
        <f t="shared" si="23"/>
        <v>-1.7161786208034409</v>
      </c>
    </row>
    <row r="184" spans="1:48" ht="12.75">
      <c r="A184" s="33">
        <v>183</v>
      </c>
      <c r="B184" t="s">
        <v>812</v>
      </c>
      <c r="C184" t="s">
        <v>813</v>
      </c>
      <c r="D184" t="s">
        <v>17</v>
      </c>
      <c r="E184" t="s">
        <v>21</v>
      </c>
      <c r="F184" s="1">
        <v>2339.1</v>
      </c>
      <c r="G184" s="1">
        <v>2902.4500000000003</v>
      </c>
      <c r="H184" s="1">
        <v>3143.01</v>
      </c>
      <c r="I184" s="1">
        <v>-11583.27</v>
      </c>
      <c r="J184" s="1">
        <v>2258.67</v>
      </c>
      <c r="K184" s="1">
        <v>2792.84</v>
      </c>
      <c r="L184" s="1">
        <v>-18932.37</v>
      </c>
      <c r="M184" s="1">
        <v>-2262.52</v>
      </c>
      <c r="N184" s="1">
        <v>2930.33</v>
      </c>
      <c r="O184" s="1">
        <v>2327.9900000000002</v>
      </c>
      <c r="P184" s="1">
        <v>-2843.55</v>
      </c>
      <c r="Q184" s="1">
        <v>-5235.54</v>
      </c>
      <c r="R184" s="1">
        <v>-155.69</v>
      </c>
      <c r="S184" s="1">
        <f t="shared" si="18"/>
        <v>-1950.8545833333335</v>
      </c>
      <c r="T184" s="5">
        <v>-574.4612500000002</v>
      </c>
      <c r="U184" t="s">
        <v>1635</v>
      </c>
      <c r="V184" t="s">
        <v>1604</v>
      </c>
      <c r="W184">
        <v>0</v>
      </c>
      <c r="X184">
        <v>4</v>
      </c>
      <c r="Y184" t="s">
        <v>17</v>
      </c>
      <c r="Z184" t="s">
        <v>21</v>
      </c>
      <c r="AA184" s="23">
        <f t="shared" si="24"/>
        <v>-1950.8545833333335</v>
      </c>
      <c r="AB184" s="25"/>
      <c r="AC184" s="25">
        <f t="shared" si="25"/>
        <v>-1950.8545833333335</v>
      </c>
      <c r="AK184" s="23">
        <f t="shared" si="19"/>
        <v>0</v>
      </c>
      <c r="AM184" s="23">
        <f t="shared" si="20"/>
        <v>0</v>
      </c>
      <c r="AO184" s="34">
        <v>0</v>
      </c>
      <c r="AR184" s="34">
        <v>0</v>
      </c>
      <c r="AS184">
        <f t="shared" si="21"/>
      </c>
      <c r="AU184" s="1">
        <f t="shared" si="22"/>
        <v>-1376.3933333333334</v>
      </c>
      <c r="AV184" s="52">
        <f t="shared" si="23"/>
        <v>2.3959724582525506</v>
      </c>
    </row>
    <row r="185" spans="1:48" ht="12.75">
      <c r="A185" s="33">
        <v>184</v>
      </c>
      <c r="B185" t="s">
        <v>812</v>
      </c>
      <c r="C185" t="s">
        <v>813</v>
      </c>
      <c r="D185" t="s">
        <v>22</v>
      </c>
      <c r="E185" t="s">
        <v>21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-1437.3600000000001</v>
      </c>
      <c r="P185" s="1">
        <v>0</v>
      </c>
      <c r="Q185" s="1">
        <v>0</v>
      </c>
      <c r="R185" s="1">
        <v>0</v>
      </c>
      <c r="S185" s="1">
        <f t="shared" si="18"/>
        <v>-119.78000000000002</v>
      </c>
      <c r="T185" s="5">
        <v>0</v>
      </c>
      <c r="U185" t="s">
        <v>1841</v>
      </c>
      <c r="V185" t="s">
        <v>1533</v>
      </c>
      <c r="W185">
        <v>0</v>
      </c>
      <c r="X185">
        <v>4</v>
      </c>
      <c r="Y185" t="s">
        <v>22</v>
      </c>
      <c r="Z185" t="s">
        <v>21</v>
      </c>
      <c r="AA185" s="23">
        <f t="shared" si="24"/>
        <v>-119.78000000000002</v>
      </c>
      <c r="AB185" s="25"/>
      <c r="AC185" s="25">
        <f t="shared" si="25"/>
        <v>-119.78000000000002</v>
      </c>
      <c r="AK185" s="23">
        <f t="shared" si="19"/>
        <v>0</v>
      </c>
      <c r="AM185" s="23">
        <f t="shared" si="20"/>
        <v>0</v>
      </c>
      <c r="AO185" s="34" t="s">
        <v>1901</v>
      </c>
      <c r="AR185" s="34" t="s">
        <v>1901</v>
      </c>
      <c r="AS185" t="str">
        <f t="shared" si="21"/>
        <v>different</v>
      </c>
      <c r="AU185" s="1">
        <f t="shared" si="22"/>
        <v>-119.78000000000002</v>
      </c>
      <c r="AV185" s="52" t="e">
        <f t="shared" si="23"/>
        <v>#DIV/0!</v>
      </c>
    </row>
    <row r="186" spans="1:48" ht="12.75">
      <c r="A186" s="33">
        <v>185</v>
      </c>
      <c r="B186" t="s">
        <v>812</v>
      </c>
      <c r="C186" t="s">
        <v>813</v>
      </c>
      <c r="D186" t="s">
        <v>24</v>
      </c>
      <c r="E186" t="s">
        <v>21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f t="shared" si="18"/>
        <v>0</v>
      </c>
      <c r="T186" s="5">
        <v>-0.9066666666666667</v>
      </c>
      <c r="U186" t="s">
        <v>1636</v>
      </c>
      <c r="V186" t="s">
        <v>1538</v>
      </c>
      <c r="W186">
        <v>0</v>
      </c>
      <c r="X186">
        <v>4</v>
      </c>
      <c r="Y186" t="s">
        <v>24</v>
      </c>
      <c r="Z186" t="s">
        <v>21</v>
      </c>
      <c r="AA186" s="23">
        <f t="shared" si="24"/>
        <v>0</v>
      </c>
      <c r="AB186" s="25"/>
      <c r="AC186" s="25">
        <f t="shared" si="25"/>
        <v>0</v>
      </c>
      <c r="AK186" s="23">
        <f t="shared" si="19"/>
        <v>0</v>
      </c>
      <c r="AM186" s="23">
        <f t="shared" si="20"/>
        <v>0</v>
      </c>
      <c r="AO186" s="34" t="s">
        <v>1901</v>
      </c>
      <c r="AR186" s="34">
        <v>0</v>
      </c>
      <c r="AS186">
        <f t="shared" si="21"/>
      </c>
      <c r="AU186" s="1">
        <f t="shared" si="22"/>
        <v>0.9066666666666667</v>
      </c>
      <c r="AV186" s="52">
        <f t="shared" si="23"/>
        <v>-1</v>
      </c>
    </row>
    <row r="187" spans="1:48" ht="12.75">
      <c r="A187" s="33">
        <v>186</v>
      </c>
      <c r="B187" t="s">
        <v>812</v>
      </c>
      <c r="C187" t="s">
        <v>813</v>
      </c>
      <c r="D187" t="s">
        <v>28</v>
      </c>
      <c r="E187" t="s">
        <v>28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-1437.3600000000001</v>
      </c>
      <c r="O187" s="1">
        <v>0</v>
      </c>
      <c r="P187" s="1">
        <v>0</v>
      </c>
      <c r="Q187" s="1">
        <v>0</v>
      </c>
      <c r="R187" s="1">
        <v>0</v>
      </c>
      <c r="S187" s="1">
        <f t="shared" si="18"/>
        <v>-119.78000000000002</v>
      </c>
      <c r="T187" s="5">
        <v>0.9583333333333334</v>
      </c>
      <c r="U187" t="s">
        <v>1637</v>
      </c>
      <c r="V187" t="s">
        <v>1179</v>
      </c>
      <c r="W187">
        <v>0</v>
      </c>
      <c r="X187">
        <v>4</v>
      </c>
      <c r="Y187" t="s">
        <v>17</v>
      </c>
      <c r="Z187" t="s">
        <v>18</v>
      </c>
      <c r="AA187" s="23">
        <f t="shared" si="24"/>
        <v>-119.78000000000002</v>
      </c>
      <c r="AB187" s="25"/>
      <c r="AC187" s="25">
        <f t="shared" si="25"/>
        <v>-119.78000000000002</v>
      </c>
      <c r="AK187" s="23">
        <f t="shared" si="19"/>
        <v>0</v>
      </c>
      <c r="AM187" s="23">
        <f t="shared" si="20"/>
        <v>0</v>
      </c>
      <c r="AO187" s="34" t="s">
        <v>1901</v>
      </c>
      <c r="AR187" s="34">
        <v>0</v>
      </c>
      <c r="AS187">
        <f t="shared" si="21"/>
      </c>
      <c r="AU187" s="1">
        <f t="shared" si="22"/>
        <v>-120.73833333333334</v>
      </c>
      <c r="AV187" s="52">
        <f t="shared" si="23"/>
        <v>-125.98782608695653</v>
      </c>
    </row>
    <row r="188" spans="1:48" ht="12.75">
      <c r="A188" s="33">
        <v>187</v>
      </c>
      <c r="B188" t="s">
        <v>814</v>
      </c>
      <c r="C188" t="s">
        <v>815</v>
      </c>
      <c r="D188" t="s">
        <v>28</v>
      </c>
      <c r="E188" t="s">
        <v>28</v>
      </c>
      <c r="F188" s="1">
        <v>-19676.46</v>
      </c>
      <c r="G188" s="1">
        <v>0</v>
      </c>
      <c r="H188" s="1">
        <v>0</v>
      </c>
      <c r="I188" s="1">
        <v>-3267.29</v>
      </c>
      <c r="J188" s="1">
        <v>-3267.29</v>
      </c>
      <c r="K188" s="1">
        <v>-3267.29</v>
      </c>
      <c r="L188" s="1">
        <v>-14470.16</v>
      </c>
      <c r="M188" s="1">
        <v>-14470.16</v>
      </c>
      <c r="N188" s="1">
        <v>-14470.16</v>
      </c>
      <c r="O188" s="1">
        <v>-18597.63</v>
      </c>
      <c r="P188" s="1">
        <v>-18597.63</v>
      </c>
      <c r="Q188" s="1">
        <v>-18597.63</v>
      </c>
      <c r="R188" s="1">
        <v>-22083.61</v>
      </c>
      <c r="S188" s="1">
        <f t="shared" si="18"/>
        <v>-10823.772916666669</v>
      </c>
      <c r="T188" s="5">
        <v>-9709.943333333333</v>
      </c>
      <c r="U188" t="s">
        <v>1638</v>
      </c>
      <c r="V188" t="s">
        <v>1179</v>
      </c>
      <c r="W188">
        <v>0</v>
      </c>
      <c r="X188">
        <v>4</v>
      </c>
      <c r="Y188" t="s">
        <v>17</v>
      </c>
      <c r="Z188" t="s">
        <v>18</v>
      </c>
      <c r="AA188" s="23">
        <f t="shared" si="24"/>
        <v>-10823.772916666669</v>
      </c>
      <c r="AB188" s="25"/>
      <c r="AC188" s="25">
        <f t="shared" si="25"/>
        <v>-10823.772916666669</v>
      </c>
      <c r="AK188" s="23">
        <f t="shared" si="19"/>
        <v>0</v>
      </c>
      <c r="AM188" s="23">
        <f t="shared" si="20"/>
        <v>0</v>
      </c>
      <c r="AO188" s="34">
        <v>0</v>
      </c>
      <c r="AR188" s="34">
        <v>0</v>
      </c>
      <c r="AS188">
        <f t="shared" si="21"/>
      </c>
      <c r="AU188" s="1">
        <f t="shared" si="22"/>
        <v>-1113.829583333336</v>
      </c>
      <c r="AV188" s="52">
        <f t="shared" si="23"/>
        <v>0.1147102042820026</v>
      </c>
    </row>
    <row r="189" spans="1:48" ht="12.75">
      <c r="A189" s="33">
        <v>188</v>
      </c>
      <c r="B189" t="s">
        <v>816</v>
      </c>
      <c r="C189" t="s">
        <v>817</v>
      </c>
      <c r="D189" t="s">
        <v>28</v>
      </c>
      <c r="E189" t="s">
        <v>28</v>
      </c>
      <c r="F189" s="1">
        <v>-470000</v>
      </c>
      <c r="G189" s="1">
        <v>-470000</v>
      </c>
      <c r="H189" s="1">
        <v>-470000</v>
      </c>
      <c r="I189" s="1">
        <v>-470000</v>
      </c>
      <c r="J189" s="1">
        <v>-470000</v>
      </c>
      <c r="K189" s="1">
        <v>-470000</v>
      </c>
      <c r="L189" s="1">
        <v>-1070000</v>
      </c>
      <c r="M189" s="1">
        <v>-2270000</v>
      </c>
      <c r="N189" s="1">
        <v>-2270000</v>
      </c>
      <c r="O189" s="1">
        <v>-2270000</v>
      </c>
      <c r="P189" s="1">
        <v>-2270000</v>
      </c>
      <c r="Q189" s="1">
        <v>-2270000</v>
      </c>
      <c r="R189" s="1">
        <v>-2270000</v>
      </c>
      <c r="S189" s="1">
        <f t="shared" si="18"/>
        <v>-1345000</v>
      </c>
      <c r="T189" s="5">
        <v>-470000</v>
      </c>
      <c r="U189" t="s">
        <v>1639</v>
      </c>
      <c r="V189" t="s">
        <v>1179</v>
      </c>
      <c r="W189">
        <v>0</v>
      </c>
      <c r="X189">
        <v>4</v>
      </c>
      <c r="Y189" t="s">
        <v>17</v>
      </c>
      <c r="Z189" t="s">
        <v>18</v>
      </c>
      <c r="AA189" s="23">
        <f t="shared" si="24"/>
        <v>-1345000</v>
      </c>
      <c r="AB189" s="25"/>
      <c r="AC189" s="25">
        <f t="shared" si="25"/>
        <v>-1345000</v>
      </c>
      <c r="AK189" s="23">
        <f t="shared" si="19"/>
        <v>0</v>
      </c>
      <c r="AM189" s="23">
        <f t="shared" si="20"/>
        <v>0</v>
      </c>
      <c r="AO189" s="34">
        <v>0</v>
      </c>
      <c r="AR189" s="34">
        <v>0</v>
      </c>
      <c r="AS189">
        <f t="shared" si="21"/>
      </c>
      <c r="AU189" s="1">
        <f t="shared" si="22"/>
        <v>-875000</v>
      </c>
      <c r="AV189" s="52">
        <f t="shared" si="23"/>
        <v>1.8617021276595744</v>
      </c>
    </row>
    <row r="190" spans="1:48" ht="12.75">
      <c r="A190" s="33">
        <v>189</v>
      </c>
      <c r="B190" t="s">
        <v>818</v>
      </c>
      <c r="C190" t="s">
        <v>819</v>
      </c>
      <c r="D190" t="s">
        <v>28</v>
      </c>
      <c r="E190" t="s">
        <v>28</v>
      </c>
      <c r="F190" s="1">
        <v>-3196121.77</v>
      </c>
      <c r="G190" s="1">
        <v>-3196121.77</v>
      </c>
      <c r="H190" s="1">
        <v>-3196121.77</v>
      </c>
      <c r="I190" s="1">
        <v>-3196121.77</v>
      </c>
      <c r="J190" s="1">
        <v>-3196121.77</v>
      </c>
      <c r="K190" s="1">
        <v>-3196121.77</v>
      </c>
      <c r="L190" s="1">
        <v>-3196121.77</v>
      </c>
      <c r="M190" s="1">
        <v>-3196121.77</v>
      </c>
      <c r="N190" s="1">
        <v>-3196121.77</v>
      </c>
      <c r="O190" s="1">
        <v>-3196121.77</v>
      </c>
      <c r="P190" s="1">
        <v>-3196121.77</v>
      </c>
      <c r="Q190" s="1">
        <v>-3196121.77</v>
      </c>
      <c r="R190" s="1">
        <v>-3022954.81</v>
      </c>
      <c r="S190" s="1">
        <f t="shared" si="18"/>
        <v>-3188906.4800000004</v>
      </c>
      <c r="T190" s="5">
        <v>-3323710.154166667</v>
      </c>
      <c r="U190" t="s">
        <v>1640</v>
      </c>
      <c r="V190" t="s">
        <v>1173</v>
      </c>
      <c r="W190">
        <v>0</v>
      </c>
      <c r="X190">
        <v>1</v>
      </c>
      <c r="Y190" t="s">
        <v>22</v>
      </c>
      <c r="Z190" t="s">
        <v>19</v>
      </c>
      <c r="AA190" s="23">
        <f t="shared" si="24"/>
        <v>-3188906.4800000004</v>
      </c>
      <c r="AB190" s="25"/>
      <c r="AC190" s="25">
        <f t="shared" si="25"/>
        <v>-3188906.4800000004</v>
      </c>
      <c r="AK190" s="23">
        <f t="shared" si="19"/>
        <v>0</v>
      </c>
      <c r="AM190" s="23">
        <f t="shared" si="20"/>
        <v>0</v>
      </c>
      <c r="AO190" s="34">
        <v>0</v>
      </c>
      <c r="AR190" s="34">
        <v>0</v>
      </c>
      <c r="AS190">
        <f t="shared" si="21"/>
      </c>
      <c r="AU190" s="1">
        <f t="shared" si="22"/>
        <v>134803.67416666634</v>
      </c>
      <c r="AV190" s="52">
        <f t="shared" si="23"/>
        <v>-0.04055819187412412</v>
      </c>
    </row>
    <row r="191" spans="1:48" ht="12.75">
      <c r="A191" s="33">
        <v>190</v>
      </c>
      <c r="B191" t="s">
        <v>820</v>
      </c>
      <c r="C191" t="s">
        <v>821</v>
      </c>
      <c r="D191" t="s">
        <v>28</v>
      </c>
      <c r="E191" t="s">
        <v>28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266000</v>
      </c>
      <c r="S191" s="1">
        <f t="shared" si="18"/>
        <v>11083.333333333334</v>
      </c>
      <c r="T191" s="5">
        <v>-247166.66666666666</v>
      </c>
      <c r="U191" t="s">
        <v>1641</v>
      </c>
      <c r="V191" t="s">
        <v>1179</v>
      </c>
      <c r="W191">
        <v>0</v>
      </c>
      <c r="X191">
        <v>4</v>
      </c>
      <c r="Y191" t="s">
        <v>17</v>
      </c>
      <c r="Z191" t="s">
        <v>18</v>
      </c>
      <c r="AA191" s="23">
        <f t="shared" si="24"/>
        <v>11083.333333333334</v>
      </c>
      <c r="AB191" s="25"/>
      <c r="AC191" s="25">
        <f t="shared" si="25"/>
        <v>11083.333333333334</v>
      </c>
      <c r="AK191" s="23">
        <f t="shared" si="19"/>
        <v>0</v>
      </c>
      <c r="AM191" s="23">
        <f t="shared" si="20"/>
        <v>0</v>
      </c>
      <c r="AO191" s="34">
        <v>0</v>
      </c>
      <c r="AR191" s="34">
        <v>0</v>
      </c>
      <c r="AS191">
        <f t="shared" si="21"/>
      </c>
      <c r="AU191" s="1">
        <f t="shared" si="22"/>
        <v>258250</v>
      </c>
      <c r="AV191" s="52">
        <f t="shared" si="23"/>
        <v>-1.0448415374241402</v>
      </c>
    </row>
    <row r="192" spans="1:48" ht="12.75">
      <c r="A192" s="33">
        <v>191</v>
      </c>
      <c r="B192" t="s">
        <v>822</v>
      </c>
      <c r="C192" t="s">
        <v>823</v>
      </c>
      <c r="D192" t="s">
        <v>28</v>
      </c>
      <c r="E192" t="s">
        <v>28</v>
      </c>
      <c r="F192" s="1">
        <v>-642.89</v>
      </c>
      <c r="G192" s="1">
        <v>-642.89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f t="shared" si="18"/>
        <v>-80.36125</v>
      </c>
      <c r="T192" s="5">
        <v>-15283.006666666668</v>
      </c>
      <c r="U192" t="s">
        <v>1642</v>
      </c>
      <c r="V192" t="s">
        <v>1179</v>
      </c>
      <c r="W192">
        <v>0</v>
      </c>
      <c r="X192">
        <v>4</v>
      </c>
      <c r="Y192" t="s">
        <v>17</v>
      </c>
      <c r="Z192" t="s">
        <v>18</v>
      </c>
      <c r="AA192" s="23">
        <f t="shared" si="24"/>
        <v>-80.36125</v>
      </c>
      <c r="AB192" s="25"/>
      <c r="AC192" s="25">
        <f t="shared" si="25"/>
        <v>-80.36125</v>
      </c>
      <c r="AK192" s="23">
        <f t="shared" si="19"/>
        <v>0</v>
      </c>
      <c r="AM192" s="23">
        <f t="shared" si="20"/>
        <v>0</v>
      </c>
      <c r="AO192" s="34">
        <v>0</v>
      </c>
      <c r="AR192" s="34">
        <v>0</v>
      </c>
      <c r="AS192">
        <f t="shared" si="21"/>
      </c>
      <c r="AU192" s="1">
        <f t="shared" si="22"/>
        <v>15202.645416666668</v>
      </c>
      <c r="AV192" s="52">
        <f t="shared" si="23"/>
        <v>-0.9947417905551743</v>
      </c>
    </row>
    <row r="193" spans="1:48" ht="12.75">
      <c r="A193" s="33">
        <v>192</v>
      </c>
      <c r="B193" t="s">
        <v>824</v>
      </c>
      <c r="C193" t="s">
        <v>825</v>
      </c>
      <c r="D193" t="s">
        <v>28</v>
      </c>
      <c r="E193" t="s">
        <v>28</v>
      </c>
      <c r="F193" s="1">
        <v>346647.58</v>
      </c>
      <c r="G193" s="1">
        <v>346647.58</v>
      </c>
      <c r="H193" s="1">
        <v>186647.58000000002</v>
      </c>
      <c r="I193" s="1">
        <v>325504.58</v>
      </c>
      <c r="J193" s="1">
        <v>165504.58000000002</v>
      </c>
      <c r="K193" s="1">
        <v>330504.58</v>
      </c>
      <c r="L193" s="1">
        <v>330504.58</v>
      </c>
      <c r="M193" s="1">
        <v>330504.58</v>
      </c>
      <c r="N193" s="1">
        <v>330504.58</v>
      </c>
      <c r="O193" s="1">
        <v>330504.58</v>
      </c>
      <c r="P193" s="1">
        <v>330504.58</v>
      </c>
      <c r="Q193" s="1">
        <v>445504.58</v>
      </c>
      <c r="R193" s="1">
        <v>460504.58</v>
      </c>
      <c r="S193" s="1">
        <f t="shared" si="18"/>
        <v>321367.705</v>
      </c>
      <c r="T193" s="5">
        <v>276159.07375000004</v>
      </c>
      <c r="U193" t="s">
        <v>1643</v>
      </c>
      <c r="V193" t="s">
        <v>1179</v>
      </c>
      <c r="W193">
        <v>0</v>
      </c>
      <c r="X193">
        <v>4</v>
      </c>
      <c r="Y193" t="s">
        <v>17</v>
      </c>
      <c r="Z193" t="s">
        <v>18</v>
      </c>
      <c r="AA193" s="23">
        <f t="shared" si="24"/>
        <v>321367.705</v>
      </c>
      <c r="AB193" s="25"/>
      <c r="AC193" s="25">
        <f t="shared" si="25"/>
        <v>321367.705</v>
      </c>
      <c r="AK193" s="23">
        <f t="shared" si="19"/>
        <v>0</v>
      </c>
      <c r="AM193" s="23">
        <f t="shared" si="20"/>
        <v>0</v>
      </c>
      <c r="AO193" s="34">
        <v>0</v>
      </c>
      <c r="AR193" s="34">
        <v>0</v>
      </c>
      <c r="AS193">
        <f t="shared" si="21"/>
      </c>
      <c r="AU193" s="1">
        <f t="shared" si="22"/>
        <v>45208.63124999998</v>
      </c>
      <c r="AV193" s="52">
        <f t="shared" si="23"/>
        <v>0.16370503650706125</v>
      </c>
    </row>
    <row r="194" spans="1:48" ht="12.75">
      <c r="A194" s="33">
        <v>193</v>
      </c>
      <c r="B194" t="s">
        <v>826</v>
      </c>
      <c r="C194" t="s">
        <v>827</v>
      </c>
      <c r="D194" t="s">
        <v>22</v>
      </c>
      <c r="E194" t="s">
        <v>19</v>
      </c>
      <c r="F194" s="1">
        <v>-666664</v>
      </c>
      <c r="G194" s="1">
        <v>-814813</v>
      </c>
      <c r="H194" s="1">
        <v>-962962</v>
      </c>
      <c r="I194" s="1">
        <v>-1111111</v>
      </c>
      <c r="J194" s="1">
        <v>-1259260</v>
      </c>
      <c r="K194" s="1">
        <v>-1407408</v>
      </c>
      <c r="L194" s="1">
        <v>-1555556</v>
      </c>
      <c r="M194" s="1">
        <v>-1703704</v>
      </c>
      <c r="N194" s="1">
        <v>-1770226.57</v>
      </c>
      <c r="O194" s="1">
        <v>0</v>
      </c>
      <c r="P194" s="1">
        <v>-166666.67</v>
      </c>
      <c r="Q194" s="1">
        <v>-333333.34</v>
      </c>
      <c r="R194" s="1">
        <v>-500000.01</v>
      </c>
      <c r="S194" s="1">
        <f aca="true" t="shared" si="26" ref="S194:S227">(((F194+R194)/2)+G194+H194+I194+J194+K194+L194+M194+N194+O194+P194+Q194)/12</f>
        <v>-972364.3820833332</v>
      </c>
      <c r="T194" s="5">
        <v>-1099181.38</v>
      </c>
      <c r="U194" t="s">
        <v>1644</v>
      </c>
      <c r="V194" t="s">
        <v>1430</v>
      </c>
      <c r="W194">
        <v>0</v>
      </c>
      <c r="X194">
        <v>4</v>
      </c>
      <c r="Y194" t="s">
        <v>22</v>
      </c>
      <c r="Z194" t="s">
        <v>19</v>
      </c>
      <c r="AA194" s="23">
        <f t="shared" si="24"/>
        <v>-972364.3820833332</v>
      </c>
      <c r="AB194" s="25"/>
      <c r="AC194" s="25">
        <f t="shared" si="25"/>
        <v>-972364.3820833332</v>
      </c>
      <c r="AK194" s="23">
        <f t="shared" si="19"/>
        <v>0</v>
      </c>
      <c r="AM194" s="23">
        <f t="shared" si="20"/>
        <v>0</v>
      </c>
      <c r="AO194" s="34">
        <v>0</v>
      </c>
      <c r="AR194" s="34">
        <v>0</v>
      </c>
      <c r="AS194">
        <f t="shared" si="21"/>
      </c>
      <c r="AU194" s="1">
        <f t="shared" si="22"/>
        <v>126816.99791666667</v>
      </c>
      <c r="AV194" s="52">
        <f t="shared" si="23"/>
        <v>-0.11537404128576731</v>
      </c>
    </row>
    <row r="195" spans="1:48" ht="12.75">
      <c r="A195" s="33">
        <v>194</v>
      </c>
      <c r="B195" t="s">
        <v>828</v>
      </c>
      <c r="C195" t="s">
        <v>829</v>
      </c>
      <c r="D195" t="s">
        <v>22</v>
      </c>
      <c r="E195" t="s">
        <v>19</v>
      </c>
      <c r="F195" s="1">
        <v>-135000</v>
      </c>
      <c r="G195" s="1">
        <v>-168750</v>
      </c>
      <c r="H195" s="1">
        <v>-202500</v>
      </c>
      <c r="I195" s="1">
        <v>-236250</v>
      </c>
      <c r="J195" s="1">
        <v>-270000</v>
      </c>
      <c r="K195" s="1">
        <v>-303750</v>
      </c>
      <c r="L195" s="1">
        <v>-338951</v>
      </c>
      <c r="M195" s="1">
        <v>-374152</v>
      </c>
      <c r="N195" s="1">
        <v>0</v>
      </c>
      <c r="O195" s="1">
        <v>-35416.67</v>
      </c>
      <c r="P195" s="1">
        <v>-70833.34</v>
      </c>
      <c r="Q195" s="1">
        <v>-106250.01000000001</v>
      </c>
      <c r="R195" s="1">
        <v>-141666.68</v>
      </c>
      <c r="S195" s="1">
        <f t="shared" si="26"/>
        <v>-187098.86333333328</v>
      </c>
      <c r="T195" s="5">
        <v>-183094.08333333334</v>
      </c>
      <c r="U195" t="s">
        <v>1645</v>
      </c>
      <c r="V195" t="s">
        <v>1430</v>
      </c>
      <c r="W195">
        <v>0</v>
      </c>
      <c r="X195">
        <v>4</v>
      </c>
      <c r="Y195" t="s">
        <v>22</v>
      </c>
      <c r="Z195" t="s">
        <v>19</v>
      </c>
      <c r="AA195" s="23">
        <f t="shared" si="24"/>
        <v>-187098.86333333328</v>
      </c>
      <c r="AB195" s="25"/>
      <c r="AC195" s="25">
        <f t="shared" si="25"/>
        <v>-187098.86333333328</v>
      </c>
      <c r="AK195" s="23">
        <f aca="true" t="shared" si="27" ref="AK195:AK258">SUM(AH195:AJ195)</f>
        <v>0</v>
      </c>
      <c r="AM195" s="23">
        <f aca="true" t="shared" si="28" ref="AM195:AM258">AE195-AG195-AH195-AI195-AJ195</f>
        <v>0</v>
      </c>
      <c r="AO195" s="34">
        <v>0</v>
      </c>
      <c r="AR195" s="34">
        <v>0</v>
      </c>
      <c r="AS195">
        <f aca="true" t="shared" si="29" ref="AS195:AS258">IF(AR195=W195,"","different")</f>
      </c>
      <c r="AU195" s="1">
        <f aca="true" t="shared" si="30" ref="AU195:AU258">S195-T195</f>
        <v>-4004.7799999999406</v>
      </c>
      <c r="AV195" s="52">
        <f aca="true" t="shared" si="31" ref="AV195:AV258">AU195/T195</f>
        <v>0.021872798547558785</v>
      </c>
    </row>
    <row r="196" spans="1:48" ht="12.75">
      <c r="A196" s="33">
        <v>195</v>
      </c>
      <c r="B196" t="s">
        <v>830</v>
      </c>
      <c r="C196" t="s">
        <v>831</v>
      </c>
      <c r="D196" t="s">
        <v>28</v>
      </c>
      <c r="E196" t="s">
        <v>28</v>
      </c>
      <c r="F196" s="1">
        <v>-4697415</v>
      </c>
      <c r="G196" s="1">
        <v>-5016114.5</v>
      </c>
      <c r="H196" s="1">
        <v>-795429</v>
      </c>
      <c r="I196" s="1">
        <v>-1193143.5</v>
      </c>
      <c r="J196" s="1">
        <v>-1590858</v>
      </c>
      <c r="K196" s="1">
        <v>-1988572.5</v>
      </c>
      <c r="L196" s="1">
        <v>-2386287</v>
      </c>
      <c r="M196" s="1">
        <v>-2784001.5</v>
      </c>
      <c r="N196" s="1">
        <v>-3181716</v>
      </c>
      <c r="O196" s="1">
        <v>-3540936.99</v>
      </c>
      <c r="P196" s="1">
        <v>-3900157.98</v>
      </c>
      <c r="Q196" s="1">
        <v>-4259378.97</v>
      </c>
      <c r="R196" s="1">
        <v>-4618600</v>
      </c>
      <c r="S196" s="1">
        <f t="shared" si="26"/>
        <v>-2941216.9533333336</v>
      </c>
      <c r="T196" s="5">
        <v>-2541307.5</v>
      </c>
      <c r="U196" t="s">
        <v>1646</v>
      </c>
      <c r="V196" t="s">
        <v>1173</v>
      </c>
      <c r="W196">
        <v>0</v>
      </c>
      <c r="X196">
        <v>1</v>
      </c>
      <c r="Y196" t="s">
        <v>22</v>
      </c>
      <c r="Z196" t="s">
        <v>19</v>
      </c>
      <c r="AA196" s="23">
        <f t="shared" si="24"/>
        <v>-2941216.9533333336</v>
      </c>
      <c r="AB196" s="25"/>
      <c r="AC196" s="25">
        <f t="shared" si="25"/>
        <v>-2941216.9533333336</v>
      </c>
      <c r="AK196" s="23">
        <f t="shared" si="27"/>
        <v>0</v>
      </c>
      <c r="AM196" s="23">
        <f t="shared" si="28"/>
        <v>0</v>
      </c>
      <c r="AO196" s="34">
        <v>0</v>
      </c>
      <c r="AR196" s="34">
        <v>0</v>
      </c>
      <c r="AS196">
        <f t="shared" si="29"/>
      </c>
      <c r="AU196" s="1">
        <f t="shared" si="30"/>
        <v>-399909.4533333336</v>
      </c>
      <c r="AV196" s="52">
        <f t="shared" si="31"/>
        <v>0.15736366155348522</v>
      </c>
    </row>
    <row r="197" spans="1:48" ht="12.75">
      <c r="A197" s="33">
        <v>196</v>
      </c>
      <c r="B197" t="s">
        <v>832</v>
      </c>
      <c r="C197" t="s">
        <v>833</v>
      </c>
      <c r="D197" t="s">
        <v>17</v>
      </c>
      <c r="E197" t="s">
        <v>20</v>
      </c>
      <c r="F197" s="1">
        <v>0</v>
      </c>
      <c r="G197" s="1">
        <v>-68008.32</v>
      </c>
      <c r="H197" s="1">
        <v>-136016.66</v>
      </c>
      <c r="I197" s="1">
        <v>-204025</v>
      </c>
      <c r="J197" s="1">
        <v>-272033.32</v>
      </c>
      <c r="K197" s="1">
        <v>49002.200000000004</v>
      </c>
      <c r="L197" s="1">
        <v>0</v>
      </c>
      <c r="M197" s="1">
        <v>-49002.200000000004</v>
      </c>
      <c r="N197" s="1">
        <v>-98004.40000000001</v>
      </c>
      <c r="O197" s="1">
        <v>-147006.6</v>
      </c>
      <c r="P197" s="1">
        <v>-196008.80000000002</v>
      </c>
      <c r="Q197" s="1">
        <v>49002.200000000004</v>
      </c>
      <c r="R197" s="1">
        <v>0</v>
      </c>
      <c r="S197" s="1">
        <f t="shared" si="26"/>
        <v>-89341.74166666668</v>
      </c>
      <c r="T197" s="5">
        <v>-97246.90499999998</v>
      </c>
      <c r="U197" t="s">
        <v>1647</v>
      </c>
      <c r="V197" t="s">
        <v>1227</v>
      </c>
      <c r="W197">
        <v>0</v>
      </c>
      <c r="X197">
        <v>2</v>
      </c>
      <c r="Y197" t="s">
        <v>17</v>
      </c>
      <c r="Z197" t="s">
        <v>20</v>
      </c>
      <c r="AA197" s="23">
        <f t="shared" si="24"/>
        <v>-89341.74166666668</v>
      </c>
      <c r="AB197" s="25"/>
      <c r="AC197" s="25">
        <f t="shared" si="25"/>
        <v>-89341.74166666668</v>
      </c>
      <c r="AK197" s="23">
        <f t="shared" si="27"/>
        <v>0</v>
      </c>
      <c r="AM197" s="23">
        <f t="shared" si="28"/>
        <v>0</v>
      </c>
      <c r="AO197" s="34">
        <v>0</v>
      </c>
      <c r="AR197" s="34">
        <v>0</v>
      </c>
      <c r="AS197">
        <f t="shared" si="29"/>
      </c>
      <c r="AU197" s="1">
        <f t="shared" si="30"/>
        <v>7905.163333333301</v>
      </c>
      <c r="AV197" s="52">
        <f t="shared" si="31"/>
        <v>-0.08128961362146489</v>
      </c>
    </row>
    <row r="198" spans="1:48" ht="12.75">
      <c r="A198" s="33">
        <v>197</v>
      </c>
      <c r="B198" t="s">
        <v>832</v>
      </c>
      <c r="C198" t="s">
        <v>833</v>
      </c>
      <c r="D198" t="s">
        <v>17</v>
      </c>
      <c r="E198" t="s">
        <v>21</v>
      </c>
      <c r="F198" s="1">
        <v>0</v>
      </c>
      <c r="G198" s="1">
        <v>-113183.34</v>
      </c>
      <c r="H198" s="1">
        <v>-226366.67</v>
      </c>
      <c r="I198" s="1">
        <v>-339550</v>
      </c>
      <c r="J198" s="1">
        <v>890950.64</v>
      </c>
      <c r="K198" s="1">
        <v>779581.81</v>
      </c>
      <c r="L198" s="1">
        <v>668212.98</v>
      </c>
      <c r="M198" s="1">
        <v>556844.15</v>
      </c>
      <c r="N198" s="1">
        <v>445475.32</v>
      </c>
      <c r="O198" s="1">
        <v>334106.49</v>
      </c>
      <c r="P198" s="1">
        <v>222737.66</v>
      </c>
      <c r="Q198" s="1">
        <v>111368.83</v>
      </c>
      <c r="R198" s="1">
        <v>0</v>
      </c>
      <c r="S198" s="1">
        <f t="shared" si="26"/>
        <v>277514.8225</v>
      </c>
      <c r="T198" s="5">
        <v>282084</v>
      </c>
      <c r="U198" t="s">
        <v>1648</v>
      </c>
      <c r="V198" t="s">
        <v>1229</v>
      </c>
      <c r="W198">
        <v>0</v>
      </c>
      <c r="X198">
        <v>2</v>
      </c>
      <c r="Y198" t="s">
        <v>17</v>
      </c>
      <c r="Z198" t="s">
        <v>21</v>
      </c>
      <c r="AA198" s="23">
        <f t="shared" si="24"/>
        <v>277514.8225</v>
      </c>
      <c r="AB198" s="25"/>
      <c r="AC198" s="25">
        <f t="shared" si="25"/>
        <v>277514.8225</v>
      </c>
      <c r="AK198" s="23">
        <f t="shared" si="27"/>
        <v>0</v>
      </c>
      <c r="AM198" s="23">
        <f t="shared" si="28"/>
        <v>0</v>
      </c>
      <c r="AO198" s="34">
        <v>0</v>
      </c>
      <c r="AR198" s="34">
        <v>0</v>
      </c>
      <c r="AS198">
        <f t="shared" si="29"/>
      </c>
      <c r="AU198" s="1">
        <f t="shared" si="30"/>
        <v>-4569.177499999991</v>
      </c>
      <c r="AV198" s="52">
        <f t="shared" si="31"/>
        <v>-0.01619793217623116</v>
      </c>
    </row>
    <row r="199" spans="1:48" ht="12.75">
      <c r="A199" s="33">
        <v>198</v>
      </c>
      <c r="B199" t="s">
        <v>832</v>
      </c>
      <c r="C199" t="s">
        <v>833</v>
      </c>
      <c r="D199" t="s">
        <v>24</v>
      </c>
      <c r="E199" t="s">
        <v>27</v>
      </c>
      <c r="F199" s="1">
        <v>0</v>
      </c>
      <c r="G199" s="1">
        <v>-50950</v>
      </c>
      <c r="H199" s="1">
        <v>-101900</v>
      </c>
      <c r="I199" s="1">
        <v>314465.75</v>
      </c>
      <c r="J199" s="1">
        <v>266980.66000000003</v>
      </c>
      <c r="K199" s="1">
        <v>219495.58000000002</v>
      </c>
      <c r="L199" s="1">
        <v>281341.5</v>
      </c>
      <c r="M199" s="1">
        <v>234451.25</v>
      </c>
      <c r="N199" s="1">
        <v>187561</v>
      </c>
      <c r="O199" s="1">
        <v>140670.75</v>
      </c>
      <c r="P199" s="1">
        <v>93780.5</v>
      </c>
      <c r="Q199" s="1">
        <v>46890.25</v>
      </c>
      <c r="R199" s="1">
        <v>0</v>
      </c>
      <c r="S199" s="1">
        <f t="shared" si="26"/>
        <v>136065.60333333333</v>
      </c>
      <c r="T199" s="5">
        <v>137294.91666666666</v>
      </c>
      <c r="U199" t="s">
        <v>1649</v>
      </c>
      <c r="V199" t="s">
        <v>1224</v>
      </c>
      <c r="W199">
        <v>0</v>
      </c>
      <c r="X199">
        <v>1</v>
      </c>
      <c r="Y199" t="s">
        <v>24</v>
      </c>
      <c r="Z199" t="s">
        <v>27</v>
      </c>
      <c r="AA199" s="23">
        <f t="shared" si="24"/>
        <v>136065.60333333333</v>
      </c>
      <c r="AB199" s="25"/>
      <c r="AC199" s="25">
        <f t="shared" si="25"/>
        <v>136065.60333333333</v>
      </c>
      <c r="AK199" s="23">
        <f t="shared" si="27"/>
        <v>0</v>
      </c>
      <c r="AM199" s="23">
        <f t="shared" si="28"/>
        <v>0</v>
      </c>
      <c r="AO199" s="34">
        <v>0</v>
      </c>
      <c r="AR199" s="34">
        <v>0</v>
      </c>
      <c r="AS199">
        <f t="shared" si="29"/>
      </c>
      <c r="AU199" s="1">
        <f t="shared" si="30"/>
        <v>-1229.3133333333244</v>
      </c>
      <c r="AV199" s="52">
        <f t="shared" si="31"/>
        <v>-0.008953815357329867</v>
      </c>
    </row>
    <row r="200" spans="1:48" ht="12.75">
      <c r="A200" s="33">
        <v>199</v>
      </c>
      <c r="B200" t="s">
        <v>834</v>
      </c>
      <c r="C200" t="s">
        <v>835</v>
      </c>
      <c r="D200" t="s">
        <v>28</v>
      </c>
      <c r="E200" t="s">
        <v>28</v>
      </c>
      <c r="F200" s="1">
        <v>24858.5</v>
      </c>
      <c r="G200" s="1">
        <v>9866.710000000001</v>
      </c>
      <c r="H200" s="1">
        <v>-20114.22</v>
      </c>
      <c r="I200" s="1">
        <v>-19287.36</v>
      </c>
      <c r="J200" s="1">
        <v>46480.8</v>
      </c>
      <c r="K200" s="1">
        <v>14992.74</v>
      </c>
      <c r="L200" s="1">
        <v>-41849.92</v>
      </c>
      <c r="M200" s="1">
        <v>-29092.98</v>
      </c>
      <c r="N200" s="1">
        <v>21179.55</v>
      </c>
      <c r="O200" s="1">
        <v>-38581.71</v>
      </c>
      <c r="P200" s="1">
        <v>-72264.65000000001</v>
      </c>
      <c r="Q200" s="1">
        <v>-51681</v>
      </c>
      <c r="R200" s="1">
        <v>24561.68</v>
      </c>
      <c r="S200" s="1">
        <f t="shared" si="26"/>
        <v>-12970.1625</v>
      </c>
      <c r="T200" s="5">
        <v>2504.1154166666674</v>
      </c>
      <c r="U200" t="s">
        <v>1650</v>
      </c>
      <c r="V200" t="s">
        <v>1173</v>
      </c>
      <c r="W200">
        <v>0</v>
      </c>
      <c r="X200">
        <v>1</v>
      </c>
      <c r="Y200" t="s">
        <v>22</v>
      </c>
      <c r="Z200" t="s">
        <v>19</v>
      </c>
      <c r="AA200" s="23">
        <f t="shared" si="24"/>
        <v>-12970.1625</v>
      </c>
      <c r="AB200" s="25"/>
      <c r="AC200" s="25">
        <f t="shared" si="25"/>
        <v>-12970.1625</v>
      </c>
      <c r="AK200" s="23">
        <f t="shared" si="27"/>
        <v>0</v>
      </c>
      <c r="AM200" s="23">
        <f t="shared" si="28"/>
        <v>0</v>
      </c>
      <c r="AO200" s="34">
        <v>0</v>
      </c>
      <c r="AR200" s="34">
        <v>0</v>
      </c>
      <c r="AS200">
        <f t="shared" si="29"/>
      </c>
      <c r="AU200" s="1">
        <f t="shared" si="30"/>
        <v>-15474.277916666668</v>
      </c>
      <c r="AV200" s="52">
        <f t="shared" si="31"/>
        <v>-6.179538616181328</v>
      </c>
    </row>
    <row r="201" spans="1:48" ht="12.75">
      <c r="A201" s="33">
        <v>200</v>
      </c>
      <c r="B201" t="s">
        <v>838</v>
      </c>
      <c r="C201" t="s">
        <v>839</v>
      </c>
      <c r="D201" t="s">
        <v>28</v>
      </c>
      <c r="E201" t="s">
        <v>28</v>
      </c>
      <c r="F201" s="1">
        <v>-18822859.48</v>
      </c>
      <c r="G201" s="1">
        <v>-18780147.87</v>
      </c>
      <c r="H201" s="1">
        <v>-19116604.43</v>
      </c>
      <c r="I201" s="1">
        <v>-19914839.2</v>
      </c>
      <c r="J201" s="1">
        <v>-20037946.17</v>
      </c>
      <c r="K201" s="1">
        <v>-20421061.86</v>
      </c>
      <c r="L201" s="1">
        <v>-20719103.93</v>
      </c>
      <c r="M201" s="1">
        <v>-19489076.78</v>
      </c>
      <c r="N201" s="1">
        <v>-19333623.63</v>
      </c>
      <c r="O201" s="1">
        <v>-19422303.24</v>
      </c>
      <c r="P201" s="1">
        <v>-19730169.51</v>
      </c>
      <c r="Q201" s="1">
        <v>-20042087.07</v>
      </c>
      <c r="R201" s="1">
        <v>-19394130.6</v>
      </c>
      <c r="S201" s="1">
        <f t="shared" si="26"/>
        <v>-19676288.2275</v>
      </c>
      <c r="T201" s="5">
        <v>-18814688.594999995</v>
      </c>
      <c r="U201" t="s">
        <v>1655</v>
      </c>
      <c r="V201" t="s">
        <v>1179</v>
      </c>
      <c r="W201">
        <v>0</v>
      </c>
      <c r="X201">
        <v>4</v>
      </c>
      <c r="Y201" t="s">
        <v>17</v>
      </c>
      <c r="Z201" t="s">
        <v>18</v>
      </c>
      <c r="AA201" s="23">
        <f t="shared" si="24"/>
        <v>-19676288.2275</v>
      </c>
      <c r="AB201" s="25"/>
      <c r="AC201" s="25">
        <f t="shared" si="25"/>
        <v>-19676288.2275</v>
      </c>
      <c r="AK201" s="23">
        <f t="shared" si="27"/>
        <v>0</v>
      </c>
      <c r="AM201" s="23">
        <f t="shared" si="28"/>
        <v>0</v>
      </c>
      <c r="AO201" s="34">
        <v>0</v>
      </c>
      <c r="AR201" s="34">
        <v>0</v>
      </c>
      <c r="AS201">
        <f t="shared" si="29"/>
      </c>
      <c r="AU201" s="1">
        <f t="shared" si="30"/>
        <v>-861599.632500004</v>
      </c>
      <c r="AV201" s="52">
        <f t="shared" si="31"/>
        <v>0.04579398846542558</v>
      </c>
    </row>
    <row r="202" spans="1:48" ht="12.75">
      <c r="A202" s="33">
        <v>201</v>
      </c>
      <c r="B202" t="s">
        <v>841</v>
      </c>
      <c r="C202" t="s">
        <v>840</v>
      </c>
      <c r="D202" t="s">
        <v>17</v>
      </c>
      <c r="E202" t="s">
        <v>21</v>
      </c>
      <c r="F202" s="1">
        <v>-1062344.05</v>
      </c>
      <c r="G202" s="1">
        <v>-961901.98</v>
      </c>
      <c r="H202" s="1">
        <v>-961901.98</v>
      </c>
      <c r="I202" s="1">
        <v>-961489.38</v>
      </c>
      <c r="J202" s="1">
        <v>-960432.03</v>
      </c>
      <c r="K202" s="1">
        <v>-959162.42</v>
      </c>
      <c r="L202" s="1">
        <v>-958577.12</v>
      </c>
      <c r="M202" s="1">
        <v>-936397.96</v>
      </c>
      <c r="N202" s="1">
        <v>-1022574.64</v>
      </c>
      <c r="O202" s="1">
        <v>-1137689.23</v>
      </c>
      <c r="P202" s="1">
        <v>-1212048.32</v>
      </c>
      <c r="Q202" s="1">
        <v>-1181650.91</v>
      </c>
      <c r="R202" s="1">
        <v>-980431.0700000001</v>
      </c>
      <c r="S202" s="1">
        <f t="shared" si="26"/>
        <v>-1022934.4608333334</v>
      </c>
      <c r="T202" s="5">
        <v>-1110569.1491666664</v>
      </c>
      <c r="U202" t="s">
        <v>1656</v>
      </c>
      <c r="V202" t="s">
        <v>1229</v>
      </c>
      <c r="W202">
        <v>0</v>
      </c>
      <c r="X202">
        <v>2</v>
      </c>
      <c r="Y202" t="s">
        <v>17</v>
      </c>
      <c r="Z202" t="s">
        <v>21</v>
      </c>
      <c r="AA202" s="23">
        <f t="shared" si="24"/>
        <v>-1022934.4608333334</v>
      </c>
      <c r="AB202" s="25"/>
      <c r="AC202" s="25">
        <f t="shared" si="25"/>
        <v>-1022934.4608333334</v>
      </c>
      <c r="AK202" s="23">
        <f t="shared" si="27"/>
        <v>0</v>
      </c>
      <c r="AM202" s="23">
        <f t="shared" si="28"/>
        <v>0</v>
      </c>
      <c r="AO202" s="34">
        <v>0</v>
      </c>
      <c r="AR202" s="34">
        <v>0</v>
      </c>
      <c r="AS202">
        <f t="shared" si="29"/>
      </c>
      <c r="AU202" s="1">
        <f t="shared" si="30"/>
        <v>87634.688333333</v>
      </c>
      <c r="AV202" s="52">
        <f t="shared" si="31"/>
        <v>-0.07890970895336964</v>
      </c>
    </row>
    <row r="203" spans="1:48" ht="12.75">
      <c r="A203" s="33">
        <v>202</v>
      </c>
      <c r="B203" t="s">
        <v>841</v>
      </c>
      <c r="C203" t="s">
        <v>840</v>
      </c>
      <c r="D203" t="s">
        <v>22</v>
      </c>
      <c r="E203" t="s">
        <v>21</v>
      </c>
      <c r="F203" s="1">
        <v>-1215654.67</v>
      </c>
      <c r="G203" s="1">
        <v>-1358841.18</v>
      </c>
      <c r="H203" s="1">
        <v>-1429082.4100000001</v>
      </c>
      <c r="I203" s="1">
        <v>-1158334.68</v>
      </c>
      <c r="J203" s="1">
        <v>-1121867.97</v>
      </c>
      <c r="K203" s="1">
        <v>-783949.4</v>
      </c>
      <c r="L203" s="1">
        <v>-592417.12</v>
      </c>
      <c r="M203" s="1">
        <v>-826228.5</v>
      </c>
      <c r="N203" s="1">
        <v>-1050225.82</v>
      </c>
      <c r="O203" s="1">
        <v>-1265374.8599999999</v>
      </c>
      <c r="P203" s="1">
        <v>-1471981.28</v>
      </c>
      <c r="Q203" s="1">
        <v>-1506668.29</v>
      </c>
      <c r="R203" s="1">
        <v>-1330615.1600000001</v>
      </c>
      <c r="S203" s="1">
        <f t="shared" si="26"/>
        <v>-1153175.5354166667</v>
      </c>
      <c r="T203" s="5">
        <v>-980531.5883333334</v>
      </c>
      <c r="U203" t="s">
        <v>1657</v>
      </c>
      <c r="V203" t="s">
        <v>1220</v>
      </c>
      <c r="W203">
        <v>0</v>
      </c>
      <c r="X203">
        <v>2</v>
      </c>
      <c r="Y203" t="s">
        <v>22</v>
      </c>
      <c r="Z203" t="s">
        <v>21</v>
      </c>
      <c r="AA203" s="23">
        <f t="shared" si="24"/>
        <v>-1153175.5354166667</v>
      </c>
      <c r="AB203" s="25"/>
      <c r="AC203" s="25">
        <f t="shared" si="25"/>
        <v>-1153175.5354166667</v>
      </c>
      <c r="AK203" s="23">
        <f t="shared" si="27"/>
        <v>0</v>
      </c>
      <c r="AM203" s="23">
        <f t="shared" si="28"/>
        <v>0</v>
      </c>
      <c r="AO203" s="34">
        <v>0</v>
      </c>
      <c r="AR203" s="34">
        <v>0</v>
      </c>
      <c r="AS203">
        <f t="shared" si="29"/>
      </c>
      <c r="AU203" s="1">
        <f t="shared" si="30"/>
        <v>-172643.94708333327</v>
      </c>
      <c r="AV203" s="52">
        <f t="shared" si="31"/>
        <v>0.17607178507811894</v>
      </c>
    </row>
    <row r="204" spans="1:48" ht="12.75">
      <c r="A204" s="33">
        <v>203</v>
      </c>
      <c r="B204" t="s">
        <v>841</v>
      </c>
      <c r="C204" t="s">
        <v>840</v>
      </c>
      <c r="D204" t="s">
        <v>24</v>
      </c>
      <c r="E204" t="s">
        <v>27</v>
      </c>
      <c r="F204" s="1">
        <v>-61369.68</v>
      </c>
      <c r="G204" s="1">
        <v>-86428.18000000001</v>
      </c>
      <c r="H204" s="1">
        <v>-90779.75</v>
      </c>
      <c r="I204" s="1">
        <v>-85694.65000000001</v>
      </c>
      <c r="J204" s="1">
        <v>-85751.06</v>
      </c>
      <c r="K204" s="1">
        <v>-65213.78</v>
      </c>
      <c r="L204" s="1">
        <v>-46583.67</v>
      </c>
      <c r="M204" s="1">
        <v>-39595.82</v>
      </c>
      <c r="N204" s="1">
        <v>-32249.24</v>
      </c>
      <c r="O204" s="1">
        <v>-29842.97</v>
      </c>
      <c r="P204" s="1">
        <v>-25052.75</v>
      </c>
      <c r="Q204" s="1">
        <v>-30494.16</v>
      </c>
      <c r="R204" s="1">
        <v>-48353.29</v>
      </c>
      <c r="S204" s="1">
        <f t="shared" si="26"/>
        <v>-56045.62625</v>
      </c>
      <c r="T204" s="5">
        <v>-54703.49375</v>
      </c>
      <c r="U204" t="s">
        <v>1658</v>
      </c>
      <c r="V204" t="s">
        <v>1224</v>
      </c>
      <c r="W204">
        <v>0</v>
      </c>
      <c r="X204">
        <v>1</v>
      </c>
      <c r="Y204" t="s">
        <v>24</v>
      </c>
      <c r="Z204" t="s">
        <v>27</v>
      </c>
      <c r="AA204" s="23">
        <f t="shared" si="24"/>
        <v>-56045.62625</v>
      </c>
      <c r="AB204" s="25"/>
      <c r="AC204" s="25">
        <f t="shared" si="25"/>
        <v>-56045.62625</v>
      </c>
      <c r="AK204" s="23">
        <f t="shared" si="27"/>
        <v>0</v>
      </c>
      <c r="AM204" s="23">
        <f t="shared" si="28"/>
        <v>0</v>
      </c>
      <c r="AO204" s="34">
        <v>0</v>
      </c>
      <c r="AR204" s="34">
        <v>0</v>
      </c>
      <c r="AS204">
        <f t="shared" si="29"/>
      </c>
      <c r="AU204" s="1">
        <f t="shared" si="30"/>
        <v>-1342.1324999999997</v>
      </c>
      <c r="AV204" s="52">
        <f t="shared" si="31"/>
        <v>0.024534676087302004</v>
      </c>
    </row>
    <row r="205" spans="1:48" ht="12.75">
      <c r="A205" s="33">
        <v>204</v>
      </c>
      <c r="B205" t="s">
        <v>841</v>
      </c>
      <c r="C205" t="s">
        <v>840</v>
      </c>
      <c r="D205" t="s">
        <v>24</v>
      </c>
      <c r="E205" t="s">
        <v>21</v>
      </c>
      <c r="F205" s="1">
        <v>-220676.23</v>
      </c>
      <c r="G205" s="1">
        <v>-446146.11</v>
      </c>
      <c r="H205" s="1">
        <v>-591254.01</v>
      </c>
      <c r="I205" s="1">
        <v>-457422.2</v>
      </c>
      <c r="J205" s="1">
        <v>-449077.27</v>
      </c>
      <c r="K205" s="1">
        <v>-297118.92</v>
      </c>
      <c r="L205" s="1">
        <v>-208307.03</v>
      </c>
      <c r="M205" s="1">
        <v>-196755.54</v>
      </c>
      <c r="N205" s="1">
        <v>-160661.2</v>
      </c>
      <c r="O205" s="1">
        <v>-132639.5</v>
      </c>
      <c r="P205" s="1">
        <v>-181001.96</v>
      </c>
      <c r="Q205" s="1">
        <v>-137883.09</v>
      </c>
      <c r="R205" s="1">
        <v>-103960.31</v>
      </c>
      <c r="S205" s="1">
        <f t="shared" si="26"/>
        <v>-285048.75833333336</v>
      </c>
      <c r="T205" s="5">
        <v>-449201.46249999997</v>
      </c>
      <c r="U205" t="s">
        <v>1659</v>
      </c>
      <c r="V205" t="s">
        <v>1538</v>
      </c>
      <c r="W205">
        <v>0</v>
      </c>
      <c r="X205">
        <v>4</v>
      </c>
      <c r="Y205" t="s">
        <v>24</v>
      </c>
      <c r="Z205" t="s">
        <v>21</v>
      </c>
      <c r="AA205" s="23">
        <f t="shared" si="24"/>
        <v>-285048.75833333336</v>
      </c>
      <c r="AB205" s="25"/>
      <c r="AC205" s="25">
        <f t="shared" si="25"/>
        <v>-285048.75833333336</v>
      </c>
      <c r="AK205" s="23">
        <f t="shared" si="27"/>
        <v>0</v>
      </c>
      <c r="AM205" s="23">
        <f t="shared" si="28"/>
        <v>0</v>
      </c>
      <c r="AO205" s="34">
        <v>0</v>
      </c>
      <c r="AR205" s="34">
        <v>0</v>
      </c>
      <c r="AS205">
        <f t="shared" si="29"/>
      </c>
      <c r="AU205" s="1">
        <f t="shared" si="30"/>
        <v>164152.7041666666</v>
      </c>
      <c r="AV205" s="52">
        <f t="shared" si="31"/>
        <v>-0.3654322567274959</v>
      </c>
    </row>
    <row r="206" spans="1:48" ht="12.75">
      <c r="A206" s="33">
        <v>205</v>
      </c>
      <c r="B206" t="s">
        <v>842</v>
      </c>
      <c r="C206" t="s">
        <v>843</v>
      </c>
      <c r="D206" t="s">
        <v>17</v>
      </c>
      <c r="E206" t="s">
        <v>21</v>
      </c>
      <c r="F206" s="1">
        <v>-116612</v>
      </c>
      <c r="G206" s="1">
        <v>-116612</v>
      </c>
      <c r="H206" s="1">
        <v>-116612</v>
      </c>
      <c r="I206" s="1">
        <v>-116612</v>
      </c>
      <c r="J206" s="1">
        <v>-116612</v>
      </c>
      <c r="K206" s="1">
        <v>-116612</v>
      </c>
      <c r="L206" s="1">
        <v>-116612</v>
      </c>
      <c r="M206" s="1">
        <v>-48492</v>
      </c>
      <c r="N206" s="1">
        <v>-48492</v>
      </c>
      <c r="O206" s="1">
        <v>-48492</v>
      </c>
      <c r="P206" s="1">
        <v>-48492</v>
      </c>
      <c r="Q206" s="1">
        <v>-35436.69</v>
      </c>
      <c r="R206" s="1">
        <v>-35436.69</v>
      </c>
      <c r="S206" s="1">
        <f t="shared" si="26"/>
        <v>-83758.41958333332</v>
      </c>
      <c r="T206" s="5">
        <v>-139955.74833333332</v>
      </c>
      <c r="U206" t="s">
        <v>1660</v>
      </c>
      <c r="V206" t="s">
        <v>1604</v>
      </c>
      <c r="W206">
        <v>0</v>
      </c>
      <c r="X206">
        <v>4</v>
      </c>
      <c r="Y206" t="s">
        <v>17</v>
      </c>
      <c r="Z206" t="s">
        <v>21</v>
      </c>
      <c r="AA206" s="23">
        <f t="shared" si="24"/>
        <v>-83758.41958333332</v>
      </c>
      <c r="AB206" s="25"/>
      <c r="AC206" s="25">
        <f t="shared" si="25"/>
        <v>-83758.41958333332</v>
      </c>
      <c r="AK206" s="23">
        <f t="shared" si="27"/>
        <v>0</v>
      </c>
      <c r="AM206" s="23">
        <f t="shared" si="28"/>
        <v>0</v>
      </c>
      <c r="AO206" s="34">
        <v>0</v>
      </c>
      <c r="AR206" s="34">
        <v>0</v>
      </c>
      <c r="AS206">
        <f t="shared" si="29"/>
      </c>
      <c r="AU206" s="1">
        <f t="shared" si="30"/>
        <v>56197.32875</v>
      </c>
      <c r="AV206" s="52">
        <f t="shared" si="31"/>
        <v>-0.4015364100383682</v>
      </c>
    </row>
    <row r="207" spans="1:48" ht="12.75">
      <c r="A207" s="33">
        <v>206</v>
      </c>
      <c r="B207" t="s">
        <v>844</v>
      </c>
      <c r="C207" t="s">
        <v>845</v>
      </c>
      <c r="D207" t="s">
        <v>17</v>
      </c>
      <c r="E207" t="s">
        <v>21</v>
      </c>
      <c r="F207" s="1">
        <v>-100000</v>
      </c>
      <c r="G207" s="1">
        <v>-50000</v>
      </c>
      <c r="H207" s="1">
        <v>-50000</v>
      </c>
      <c r="I207" s="1">
        <v>-50000</v>
      </c>
      <c r="J207" s="1">
        <v>-50000</v>
      </c>
      <c r="K207" s="1">
        <v>-50000</v>
      </c>
      <c r="L207" s="1">
        <v>-50000</v>
      </c>
      <c r="M207" s="1">
        <v>-50000</v>
      </c>
      <c r="N207" s="1">
        <v>-50000</v>
      </c>
      <c r="O207" s="1">
        <v>-50000</v>
      </c>
      <c r="P207" s="1">
        <v>-50000</v>
      </c>
      <c r="Q207" s="1">
        <v>-50000</v>
      </c>
      <c r="R207" s="1">
        <v>-50000</v>
      </c>
      <c r="S207" s="1">
        <f t="shared" si="26"/>
        <v>-52083.333333333336</v>
      </c>
      <c r="T207" s="5">
        <v>-147916.66666666666</v>
      </c>
      <c r="U207" t="s">
        <v>1661</v>
      </c>
      <c r="V207" t="s">
        <v>1604</v>
      </c>
      <c r="W207">
        <v>0</v>
      </c>
      <c r="X207">
        <v>4</v>
      </c>
      <c r="Y207" t="s">
        <v>17</v>
      </c>
      <c r="Z207" t="s">
        <v>21</v>
      </c>
      <c r="AA207" s="23">
        <f t="shared" si="24"/>
        <v>-52083.333333333336</v>
      </c>
      <c r="AB207" s="25"/>
      <c r="AC207" s="25">
        <f t="shared" si="25"/>
        <v>-52083.333333333336</v>
      </c>
      <c r="AK207" s="23">
        <f t="shared" si="27"/>
        <v>0</v>
      </c>
      <c r="AM207" s="23">
        <f t="shared" si="28"/>
        <v>0</v>
      </c>
      <c r="AO207" s="34">
        <v>0</v>
      </c>
      <c r="AR207" s="34">
        <v>0</v>
      </c>
      <c r="AS207">
        <f t="shared" si="29"/>
      </c>
      <c r="AU207" s="1">
        <f t="shared" si="30"/>
        <v>95833.33333333331</v>
      </c>
      <c r="AV207" s="52">
        <f t="shared" si="31"/>
        <v>-0.6478873239436619</v>
      </c>
    </row>
    <row r="208" spans="1:48" ht="12.75">
      <c r="A208" s="33">
        <v>207</v>
      </c>
      <c r="B208" t="s">
        <v>848</v>
      </c>
      <c r="C208" t="s">
        <v>849</v>
      </c>
      <c r="D208" t="s">
        <v>28</v>
      </c>
      <c r="E208" t="s">
        <v>28</v>
      </c>
      <c r="F208" s="1">
        <v>82421.67</v>
      </c>
      <c r="G208" s="1">
        <v>220976.6</v>
      </c>
      <c r="H208" s="1">
        <v>-317653.74</v>
      </c>
      <c r="I208" s="1">
        <v>-147334.26</v>
      </c>
      <c r="J208" s="1">
        <v>-191842.91</v>
      </c>
      <c r="K208" s="1">
        <v>-122998.77</v>
      </c>
      <c r="L208" s="1">
        <v>6257.97</v>
      </c>
      <c r="M208" s="1">
        <v>-150656.24</v>
      </c>
      <c r="N208" s="1">
        <v>-215789.38</v>
      </c>
      <c r="O208" s="1">
        <v>-237195.12</v>
      </c>
      <c r="P208" s="1">
        <v>-58825.98</v>
      </c>
      <c r="Q208" s="1">
        <v>-180135.49</v>
      </c>
      <c r="R208" s="1">
        <v>27862.07</v>
      </c>
      <c r="S208" s="1">
        <f t="shared" si="26"/>
        <v>-111671.28749999999</v>
      </c>
      <c r="T208" s="5">
        <v>-390197.39749999996</v>
      </c>
      <c r="U208" t="s">
        <v>1663</v>
      </c>
      <c r="V208" t="s">
        <v>1179</v>
      </c>
      <c r="W208">
        <v>0</v>
      </c>
      <c r="X208">
        <v>4</v>
      </c>
      <c r="Y208" t="s">
        <v>17</v>
      </c>
      <c r="Z208" t="s">
        <v>18</v>
      </c>
      <c r="AA208" s="23">
        <f t="shared" si="24"/>
        <v>-111671.28749999999</v>
      </c>
      <c r="AB208" s="25"/>
      <c r="AC208" s="25">
        <f t="shared" si="25"/>
        <v>-111671.28749999999</v>
      </c>
      <c r="AK208" s="23">
        <f t="shared" si="27"/>
        <v>0</v>
      </c>
      <c r="AM208" s="23">
        <f t="shared" si="28"/>
        <v>0</v>
      </c>
      <c r="AO208" s="34">
        <v>0</v>
      </c>
      <c r="AR208" s="34">
        <v>0</v>
      </c>
      <c r="AS208">
        <f t="shared" si="29"/>
      </c>
      <c r="AU208" s="1">
        <f t="shared" si="30"/>
        <v>278526.11</v>
      </c>
      <c r="AV208" s="52">
        <f t="shared" si="31"/>
        <v>-0.7138082206199236</v>
      </c>
    </row>
    <row r="209" spans="1:48" ht="12.75">
      <c r="A209" s="33">
        <v>208</v>
      </c>
      <c r="B209" t="s">
        <v>850</v>
      </c>
      <c r="C209" t="s">
        <v>851</v>
      </c>
      <c r="D209" t="s">
        <v>28</v>
      </c>
      <c r="E209" t="s">
        <v>28</v>
      </c>
      <c r="F209" s="1">
        <v>-4190039.79</v>
      </c>
      <c r="G209" s="1">
        <v>-1740960.6800000002</v>
      </c>
      <c r="H209" s="1">
        <v>-1624664.9500000002</v>
      </c>
      <c r="I209" s="1">
        <v>-790111.09</v>
      </c>
      <c r="J209" s="1">
        <v>-4435004.16</v>
      </c>
      <c r="K209" s="1">
        <v>-644602.4</v>
      </c>
      <c r="L209" s="1">
        <v>-976226.54</v>
      </c>
      <c r="M209" s="1">
        <v>-540901.6</v>
      </c>
      <c r="N209" s="1">
        <v>-1664872.8</v>
      </c>
      <c r="O209" s="1">
        <v>-669646.65</v>
      </c>
      <c r="P209" s="1">
        <v>-1479736.1</v>
      </c>
      <c r="Q209" s="1">
        <v>-2266688.46</v>
      </c>
      <c r="R209" s="1">
        <v>-3034342.01</v>
      </c>
      <c r="S209" s="1">
        <f t="shared" si="26"/>
        <v>-1703800.5275000005</v>
      </c>
      <c r="T209" s="5">
        <v>-1422971.3658333335</v>
      </c>
      <c r="U209" t="s">
        <v>1664</v>
      </c>
      <c r="V209" t="s">
        <v>1179</v>
      </c>
      <c r="W209">
        <v>0</v>
      </c>
      <c r="X209">
        <v>4</v>
      </c>
      <c r="Y209" t="s">
        <v>17</v>
      </c>
      <c r="Z209" t="s">
        <v>18</v>
      </c>
      <c r="AA209" s="23">
        <f t="shared" si="24"/>
        <v>-1703800.5275000005</v>
      </c>
      <c r="AB209" s="25"/>
      <c r="AC209" s="25">
        <f t="shared" si="25"/>
        <v>-1703800.5275000005</v>
      </c>
      <c r="AK209" s="23">
        <f t="shared" si="27"/>
        <v>0</v>
      </c>
      <c r="AM209" s="23">
        <f t="shared" si="28"/>
        <v>0</v>
      </c>
      <c r="AO209" s="34">
        <v>0</v>
      </c>
      <c r="AR209" s="34">
        <v>0</v>
      </c>
      <c r="AS209">
        <f t="shared" si="29"/>
      </c>
      <c r="AU209" s="1">
        <f t="shared" si="30"/>
        <v>-280829.1616666671</v>
      </c>
      <c r="AV209" s="52">
        <f t="shared" si="31"/>
        <v>0.1973540497086569</v>
      </c>
    </row>
    <row r="210" spans="1:48" ht="12.75">
      <c r="A210" s="33">
        <v>209</v>
      </c>
      <c r="B210" t="s">
        <v>855</v>
      </c>
      <c r="C210" t="s">
        <v>856</v>
      </c>
      <c r="D210" t="s">
        <v>28</v>
      </c>
      <c r="E210" t="s">
        <v>28</v>
      </c>
      <c r="F210" s="1">
        <v>-871666.67</v>
      </c>
      <c r="G210" s="1">
        <v>-871666.67</v>
      </c>
      <c r="H210" s="1">
        <v>-871666.67</v>
      </c>
      <c r="I210" s="1">
        <v>-871666.67</v>
      </c>
      <c r="J210" s="1">
        <v>-871666.67</v>
      </c>
      <c r="K210" s="1">
        <v>-871666.67</v>
      </c>
      <c r="L210" s="1">
        <v>-871666.67</v>
      </c>
      <c r="M210" s="1">
        <v>-871666.67</v>
      </c>
      <c r="N210" s="1">
        <v>-871666.67</v>
      </c>
      <c r="O210" s="1">
        <v>-871666.67</v>
      </c>
      <c r="P210" s="1">
        <v>-871666.67</v>
      </c>
      <c r="Q210" s="1">
        <v>-871666.67</v>
      </c>
      <c r="R210" s="1">
        <v>-871666.67</v>
      </c>
      <c r="S210" s="1">
        <f t="shared" si="26"/>
        <v>-871666.67</v>
      </c>
      <c r="T210" s="5">
        <v>-1551033.4350000003</v>
      </c>
      <c r="U210" t="s">
        <v>1667</v>
      </c>
      <c r="V210" t="s">
        <v>1075</v>
      </c>
      <c r="W210">
        <v>0</v>
      </c>
      <c r="X210">
        <v>0</v>
      </c>
      <c r="Y210">
        <v>0</v>
      </c>
      <c r="AA210" s="23"/>
      <c r="AB210" s="25"/>
      <c r="AC210" s="25">
        <f t="shared" si="25"/>
        <v>0</v>
      </c>
      <c r="AE210" s="23">
        <f>S210</f>
        <v>-871666.67</v>
      </c>
      <c r="AJ210" s="23">
        <f>AE210</f>
        <v>-871666.67</v>
      </c>
      <c r="AK210" s="23">
        <f t="shared" si="27"/>
        <v>-871666.67</v>
      </c>
      <c r="AM210" s="23">
        <f t="shared" si="28"/>
        <v>0</v>
      </c>
      <c r="AO210" s="34">
        <v>0</v>
      </c>
      <c r="AR210" s="34">
        <v>0</v>
      </c>
      <c r="AS210">
        <f t="shared" si="29"/>
      </c>
      <c r="AU210" s="1">
        <f t="shared" si="30"/>
        <v>679366.7650000002</v>
      </c>
      <c r="AV210" s="52">
        <f t="shared" si="31"/>
        <v>-0.43800910391077424</v>
      </c>
    </row>
    <row r="211" spans="1:48" ht="12.75">
      <c r="A211" s="33">
        <v>210</v>
      </c>
      <c r="B211" t="s">
        <v>967</v>
      </c>
      <c r="C211" t="s">
        <v>968</v>
      </c>
      <c r="D211" t="s">
        <v>17</v>
      </c>
      <c r="E211" t="s">
        <v>18</v>
      </c>
      <c r="F211" s="1">
        <v>5026094.54</v>
      </c>
      <c r="G211" s="1">
        <v>5159817.05</v>
      </c>
      <c r="H211" s="1">
        <v>5261346.83</v>
      </c>
      <c r="I211" s="1">
        <v>5324004.85</v>
      </c>
      <c r="J211" s="1">
        <v>5339194.38</v>
      </c>
      <c r="K211" s="1">
        <v>5411059.66</v>
      </c>
      <c r="L211" s="1">
        <v>4940880.4</v>
      </c>
      <c r="M211" s="1">
        <v>5044479.27</v>
      </c>
      <c r="N211" s="1">
        <v>5141644.59</v>
      </c>
      <c r="O211" s="1">
        <v>5195047.78</v>
      </c>
      <c r="P211" s="1">
        <v>5370302.73</v>
      </c>
      <c r="Q211" s="1">
        <v>5461172.03</v>
      </c>
      <c r="R211" s="1">
        <v>5541999.95</v>
      </c>
      <c r="S211" s="1">
        <f t="shared" si="26"/>
        <v>5244416.401250001</v>
      </c>
      <c r="T211" s="5">
        <v>4819179.620416666</v>
      </c>
      <c r="U211" t="s">
        <v>1742</v>
      </c>
      <c r="V211" t="s">
        <v>1179</v>
      </c>
      <c r="W211">
        <v>0</v>
      </c>
      <c r="X211">
        <v>4</v>
      </c>
      <c r="Y211" t="s">
        <v>17</v>
      </c>
      <c r="Z211" t="s">
        <v>18</v>
      </c>
      <c r="AA211" s="23">
        <f t="shared" si="24"/>
        <v>5244416.401250001</v>
      </c>
      <c r="AB211" s="25"/>
      <c r="AC211" s="25">
        <f t="shared" si="25"/>
        <v>5244416.401250001</v>
      </c>
      <c r="AK211" s="23">
        <f t="shared" si="27"/>
        <v>0</v>
      </c>
      <c r="AM211" s="23">
        <f t="shared" si="28"/>
        <v>0</v>
      </c>
      <c r="AO211" s="34">
        <v>22</v>
      </c>
      <c r="AP211" s="33" t="s">
        <v>1904</v>
      </c>
      <c r="AQ211" t="s">
        <v>2488</v>
      </c>
      <c r="AR211" s="34">
        <v>0</v>
      </c>
      <c r="AS211">
        <f t="shared" si="29"/>
      </c>
      <c r="AU211" s="1">
        <f t="shared" si="30"/>
        <v>425236.78083333466</v>
      </c>
      <c r="AV211" s="52">
        <f t="shared" si="31"/>
        <v>0.08823841697698927</v>
      </c>
    </row>
    <row r="212" spans="1:48" ht="12.75">
      <c r="A212" s="33">
        <v>211</v>
      </c>
      <c r="B212" t="s">
        <v>967</v>
      </c>
      <c r="C212" t="s">
        <v>968</v>
      </c>
      <c r="D212" t="s">
        <v>22</v>
      </c>
      <c r="E212" t="s">
        <v>20</v>
      </c>
      <c r="F212" s="1">
        <v>-21.080000000000002</v>
      </c>
      <c r="G212" s="1">
        <v>-21.080000000000002</v>
      </c>
      <c r="H212" s="1">
        <v>-21.080000000000002</v>
      </c>
      <c r="I212" s="1">
        <v>-21.080000000000002</v>
      </c>
      <c r="J212" s="1">
        <v>-21.080000000000002</v>
      </c>
      <c r="K212" s="1">
        <v>-21.080000000000002</v>
      </c>
      <c r="L212" s="1">
        <v>-21.080000000000002</v>
      </c>
      <c r="M212" s="1">
        <v>-21.080000000000002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f t="shared" si="26"/>
        <v>-13.175000000000002</v>
      </c>
      <c r="T212" s="5">
        <v>-21.080000000000005</v>
      </c>
      <c r="U212" t="s">
        <v>1743</v>
      </c>
      <c r="V212" t="s">
        <v>1179</v>
      </c>
      <c r="W212">
        <v>0</v>
      </c>
      <c r="X212">
        <v>4</v>
      </c>
      <c r="Y212" t="s">
        <v>17</v>
      </c>
      <c r="Z212" t="s">
        <v>18</v>
      </c>
      <c r="AA212" s="23">
        <f t="shared" si="24"/>
        <v>-13.175000000000002</v>
      </c>
      <c r="AB212" s="25"/>
      <c r="AC212" s="25">
        <f t="shared" si="25"/>
        <v>-13.175000000000002</v>
      </c>
      <c r="AK212" s="23">
        <f t="shared" si="27"/>
        <v>0</v>
      </c>
      <c r="AM212" s="23">
        <f t="shared" si="28"/>
        <v>0</v>
      </c>
      <c r="AO212" s="34">
        <v>22</v>
      </c>
      <c r="AP212" s="33" t="s">
        <v>1904</v>
      </c>
      <c r="AQ212" t="s">
        <v>2488</v>
      </c>
      <c r="AR212" s="34">
        <v>0</v>
      </c>
      <c r="AS212">
        <f t="shared" si="29"/>
      </c>
      <c r="AU212" s="1">
        <f t="shared" si="30"/>
        <v>7.905000000000003</v>
      </c>
      <c r="AV212" s="52">
        <f t="shared" si="31"/>
        <v>-0.37500000000000006</v>
      </c>
    </row>
    <row r="213" spans="1:48" ht="12.75">
      <c r="A213" s="33">
        <v>212</v>
      </c>
      <c r="B213" t="s">
        <v>967</v>
      </c>
      <c r="C213" t="s">
        <v>968</v>
      </c>
      <c r="D213" t="s">
        <v>22</v>
      </c>
      <c r="E213" t="s">
        <v>21</v>
      </c>
      <c r="F213" s="1">
        <v>-17.86</v>
      </c>
      <c r="G213" s="1">
        <v>-17.86</v>
      </c>
      <c r="H213" s="1">
        <v>-17.86</v>
      </c>
      <c r="I213" s="1">
        <v>-17.86</v>
      </c>
      <c r="J213" s="1">
        <v>-17.86</v>
      </c>
      <c r="K213" s="1">
        <v>-17.86</v>
      </c>
      <c r="L213" s="1">
        <v>-17.86</v>
      </c>
      <c r="M213" s="1">
        <v>-17.86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f t="shared" si="26"/>
        <v>-11.1625</v>
      </c>
      <c r="T213" s="5">
        <v>-17.860000000000003</v>
      </c>
      <c r="U213" t="s">
        <v>1744</v>
      </c>
      <c r="V213" t="s">
        <v>1179</v>
      </c>
      <c r="W213">
        <v>0</v>
      </c>
      <c r="X213">
        <v>4</v>
      </c>
      <c r="Y213" t="s">
        <v>17</v>
      </c>
      <c r="Z213" t="s">
        <v>18</v>
      </c>
      <c r="AA213" s="23">
        <f t="shared" si="24"/>
        <v>-11.1625</v>
      </c>
      <c r="AB213" s="25"/>
      <c r="AC213" s="25">
        <f t="shared" si="25"/>
        <v>-11.1625</v>
      </c>
      <c r="AK213" s="23">
        <f t="shared" si="27"/>
        <v>0</v>
      </c>
      <c r="AM213" s="23">
        <f t="shared" si="28"/>
        <v>0</v>
      </c>
      <c r="AO213" s="34">
        <v>22</v>
      </c>
      <c r="AP213" s="33" t="s">
        <v>1904</v>
      </c>
      <c r="AQ213" t="s">
        <v>2488</v>
      </c>
      <c r="AR213" s="34">
        <v>0</v>
      </c>
      <c r="AS213">
        <f t="shared" si="29"/>
      </c>
      <c r="AU213" s="1">
        <f t="shared" si="30"/>
        <v>6.697500000000003</v>
      </c>
      <c r="AV213" s="52">
        <f t="shared" si="31"/>
        <v>-0.3750000000000001</v>
      </c>
    </row>
    <row r="214" spans="1:48" ht="12.75">
      <c r="A214" s="33">
        <v>213</v>
      </c>
      <c r="B214" t="s">
        <v>967</v>
      </c>
      <c r="C214" t="s">
        <v>968</v>
      </c>
      <c r="D214" t="s">
        <v>24</v>
      </c>
      <c r="E214" t="s">
        <v>21</v>
      </c>
      <c r="F214" s="1">
        <v>20.62</v>
      </c>
      <c r="G214" s="1">
        <v>20.62</v>
      </c>
      <c r="H214" s="1">
        <v>20.62</v>
      </c>
      <c r="I214" s="1">
        <v>20.62</v>
      </c>
      <c r="J214" s="1">
        <v>20.62</v>
      </c>
      <c r="K214" s="1">
        <v>20.62</v>
      </c>
      <c r="L214" s="1">
        <v>20.62</v>
      </c>
      <c r="M214" s="1">
        <v>20.62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f t="shared" si="26"/>
        <v>12.887500000000001</v>
      </c>
      <c r="T214" s="5">
        <v>20.62</v>
      </c>
      <c r="U214" t="s">
        <v>1745</v>
      </c>
      <c r="V214" t="s">
        <v>1179</v>
      </c>
      <c r="W214">
        <v>0</v>
      </c>
      <c r="X214">
        <v>4</v>
      </c>
      <c r="Y214" t="s">
        <v>17</v>
      </c>
      <c r="Z214" t="s">
        <v>18</v>
      </c>
      <c r="AA214" s="23">
        <f t="shared" si="24"/>
        <v>12.887500000000001</v>
      </c>
      <c r="AB214" s="25"/>
      <c r="AC214" s="25">
        <f t="shared" si="25"/>
        <v>12.887500000000001</v>
      </c>
      <c r="AK214" s="23">
        <f t="shared" si="27"/>
        <v>0</v>
      </c>
      <c r="AM214" s="23">
        <f t="shared" si="28"/>
        <v>0</v>
      </c>
      <c r="AO214" s="34">
        <v>22</v>
      </c>
      <c r="AP214" s="33" t="s">
        <v>1904</v>
      </c>
      <c r="AQ214" t="s">
        <v>2488</v>
      </c>
      <c r="AR214" s="34">
        <v>0</v>
      </c>
      <c r="AS214">
        <f t="shared" si="29"/>
      </c>
      <c r="AU214" s="1">
        <f t="shared" si="30"/>
        <v>-7.7325</v>
      </c>
      <c r="AV214" s="52">
        <f t="shared" si="31"/>
        <v>-0.375</v>
      </c>
    </row>
    <row r="215" spans="1:48" ht="12.75">
      <c r="A215" s="33">
        <v>214</v>
      </c>
      <c r="B215" t="s">
        <v>967</v>
      </c>
      <c r="C215" t="s">
        <v>968</v>
      </c>
      <c r="D215" t="s">
        <v>28</v>
      </c>
      <c r="E215" t="s">
        <v>28</v>
      </c>
      <c r="F215" s="1">
        <v>-540179</v>
      </c>
      <c r="G215" s="1">
        <v>-540179</v>
      </c>
      <c r="H215" s="1">
        <v>-540179</v>
      </c>
      <c r="I215" s="1">
        <v>-540179</v>
      </c>
      <c r="J215" s="1">
        <v>-540179</v>
      </c>
      <c r="K215" s="1">
        <v>-540179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f t="shared" si="26"/>
        <v>-247582.04166666666</v>
      </c>
      <c r="T215" s="5">
        <v>-463936.125</v>
      </c>
      <c r="U215" t="s">
        <v>1746</v>
      </c>
      <c r="V215" t="s">
        <v>1179</v>
      </c>
      <c r="W215">
        <v>0</v>
      </c>
      <c r="X215">
        <v>4</v>
      </c>
      <c r="Y215" t="s">
        <v>17</v>
      </c>
      <c r="Z215" t="s">
        <v>18</v>
      </c>
      <c r="AA215" s="23">
        <f t="shared" si="24"/>
        <v>-247582.04166666666</v>
      </c>
      <c r="AB215" s="25"/>
      <c r="AC215" s="25">
        <f t="shared" si="25"/>
        <v>-247582.04166666666</v>
      </c>
      <c r="AK215" s="23">
        <f t="shared" si="27"/>
        <v>0</v>
      </c>
      <c r="AM215" s="23">
        <f t="shared" si="28"/>
        <v>0</v>
      </c>
      <c r="AO215" s="34">
        <v>22</v>
      </c>
      <c r="AP215" s="33" t="s">
        <v>1904</v>
      </c>
      <c r="AQ215" t="s">
        <v>2488</v>
      </c>
      <c r="AR215" s="34">
        <v>0</v>
      </c>
      <c r="AS215">
        <f t="shared" si="29"/>
      </c>
      <c r="AU215" s="1">
        <f t="shared" si="30"/>
        <v>216354.08333333334</v>
      </c>
      <c r="AV215" s="52">
        <f t="shared" si="31"/>
        <v>-0.46634454976605527</v>
      </c>
    </row>
    <row r="216" spans="1:48" ht="12.75">
      <c r="A216" s="33">
        <v>215</v>
      </c>
      <c r="B216" t="s">
        <v>971</v>
      </c>
      <c r="C216" t="s">
        <v>972</v>
      </c>
      <c r="D216" t="s">
        <v>17</v>
      </c>
      <c r="E216" t="s">
        <v>18</v>
      </c>
      <c r="F216" s="1">
        <v>-68257.59</v>
      </c>
      <c r="G216" s="1">
        <v>-109309.93000000001</v>
      </c>
      <c r="H216" s="1">
        <v>-111612.6</v>
      </c>
      <c r="I216" s="1">
        <v>-103379.96</v>
      </c>
      <c r="J216" s="1">
        <v>-73132.95</v>
      </c>
      <c r="K216" s="1">
        <v>-72337.22</v>
      </c>
      <c r="L216" s="1">
        <v>-57784.75</v>
      </c>
      <c r="M216" s="1">
        <v>-66955.61</v>
      </c>
      <c r="N216" s="1">
        <v>-64736.11</v>
      </c>
      <c r="O216" s="1">
        <v>-61679.78</v>
      </c>
      <c r="P216" s="1">
        <v>-68391.66</v>
      </c>
      <c r="Q216" s="1">
        <v>-63059.47</v>
      </c>
      <c r="R216" s="1">
        <v>-181398.23</v>
      </c>
      <c r="S216" s="1">
        <f t="shared" si="26"/>
        <v>-81433.99583333333</v>
      </c>
      <c r="T216" s="5">
        <v>179229.5579166666</v>
      </c>
      <c r="U216" t="s">
        <v>1748</v>
      </c>
      <c r="V216" t="s">
        <v>1179</v>
      </c>
      <c r="W216">
        <v>0</v>
      </c>
      <c r="X216">
        <v>4</v>
      </c>
      <c r="Y216" t="s">
        <v>17</v>
      </c>
      <c r="Z216" t="s">
        <v>18</v>
      </c>
      <c r="AA216" s="23">
        <f t="shared" si="24"/>
        <v>-81433.99583333333</v>
      </c>
      <c r="AB216" s="25"/>
      <c r="AC216" s="25">
        <f t="shared" si="25"/>
        <v>-81433.99583333333</v>
      </c>
      <c r="AK216" s="23">
        <f t="shared" si="27"/>
        <v>0</v>
      </c>
      <c r="AM216" s="23">
        <f t="shared" si="28"/>
        <v>0</v>
      </c>
      <c r="AO216" s="34">
        <v>22</v>
      </c>
      <c r="AP216" s="33" t="s">
        <v>1904</v>
      </c>
      <c r="AQ216" t="s">
        <v>2488</v>
      </c>
      <c r="AR216" s="34">
        <v>0</v>
      </c>
      <c r="AS216">
        <f t="shared" si="29"/>
      </c>
      <c r="AU216" s="1">
        <f t="shared" si="30"/>
        <v>-260663.55374999996</v>
      </c>
      <c r="AV216" s="52">
        <f t="shared" si="31"/>
        <v>-1.4543558371727745</v>
      </c>
    </row>
    <row r="217" spans="1:48" ht="12.75">
      <c r="A217" s="33">
        <v>216</v>
      </c>
      <c r="B217" t="s">
        <v>973</v>
      </c>
      <c r="C217" t="s">
        <v>974</v>
      </c>
      <c r="D217" t="s">
        <v>17</v>
      </c>
      <c r="E217" t="s">
        <v>18</v>
      </c>
      <c r="F217" s="1">
        <v>1028576.77</v>
      </c>
      <c r="G217" s="1">
        <v>1049211.99</v>
      </c>
      <c r="H217" s="1">
        <v>1061608.91</v>
      </c>
      <c r="I217" s="1">
        <v>1049689.16</v>
      </c>
      <c r="J217" s="1">
        <v>1091701.44</v>
      </c>
      <c r="K217" s="1">
        <v>1103326.67</v>
      </c>
      <c r="L217" s="1">
        <v>1105070.12</v>
      </c>
      <c r="M217" s="1">
        <v>1132973.15</v>
      </c>
      <c r="N217" s="1">
        <v>1138556.55</v>
      </c>
      <c r="O217" s="1">
        <v>1147697.72</v>
      </c>
      <c r="P217" s="1">
        <v>1161141.03</v>
      </c>
      <c r="Q217" s="1">
        <v>1158973.49</v>
      </c>
      <c r="R217" s="1">
        <v>1259589.93</v>
      </c>
      <c r="S217" s="1">
        <f t="shared" si="26"/>
        <v>1112002.7983333333</v>
      </c>
      <c r="T217" s="5">
        <v>498664.5504166667</v>
      </c>
      <c r="U217" t="s">
        <v>1749</v>
      </c>
      <c r="V217" t="s">
        <v>1179</v>
      </c>
      <c r="W217">
        <v>0</v>
      </c>
      <c r="X217">
        <v>4</v>
      </c>
      <c r="Y217" t="s">
        <v>17</v>
      </c>
      <c r="Z217" t="s">
        <v>18</v>
      </c>
      <c r="AA217" s="23">
        <f t="shared" si="24"/>
        <v>1112002.7983333333</v>
      </c>
      <c r="AB217" s="25"/>
      <c r="AC217" s="25">
        <f t="shared" si="25"/>
        <v>1112002.7983333333</v>
      </c>
      <c r="AK217" s="23">
        <f t="shared" si="27"/>
        <v>0</v>
      </c>
      <c r="AM217" s="23">
        <f t="shared" si="28"/>
        <v>0</v>
      </c>
      <c r="AO217" s="34">
        <v>22</v>
      </c>
      <c r="AP217" s="33" t="s">
        <v>1904</v>
      </c>
      <c r="AQ217" t="s">
        <v>2488</v>
      </c>
      <c r="AR217" s="34">
        <v>0</v>
      </c>
      <c r="AS217">
        <f t="shared" si="29"/>
      </c>
      <c r="AU217" s="1">
        <f t="shared" si="30"/>
        <v>613338.2479166666</v>
      </c>
      <c r="AV217" s="52">
        <f t="shared" si="31"/>
        <v>1.2299615992437851</v>
      </c>
    </row>
    <row r="218" spans="1:48" ht="12.75">
      <c r="A218" s="33">
        <v>217</v>
      </c>
      <c r="B218" t="s">
        <v>594</v>
      </c>
      <c r="C218" t="s">
        <v>595</v>
      </c>
      <c r="D218" t="s">
        <v>28</v>
      </c>
      <c r="E218" t="s">
        <v>28</v>
      </c>
      <c r="F218" s="1">
        <v>-984603842.92</v>
      </c>
      <c r="G218" s="1">
        <v>-984700857.89</v>
      </c>
      <c r="H218" s="1">
        <v>-984866846.83</v>
      </c>
      <c r="I218" s="1">
        <v>-1012271563.03</v>
      </c>
      <c r="J218" s="1">
        <v>-1012348753.22</v>
      </c>
      <c r="K218" s="1">
        <v>-1021958474.71</v>
      </c>
      <c r="L218" s="1">
        <v>-1032555135.47</v>
      </c>
      <c r="M218" s="1">
        <v>-1032631934.01</v>
      </c>
      <c r="N218" s="1">
        <v>-1041530225.92</v>
      </c>
      <c r="O218" s="1">
        <v>-1052359277.12</v>
      </c>
      <c r="P218" s="1">
        <v>-1052435275.6</v>
      </c>
      <c r="Q218" s="1">
        <v>-1052509070.44</v>
      </c>
      <c r="R218" s="1">
        <v>-1052578756.42</v>
      </c>
      <c r="S218" s="1">
        <f t="shared" si="26"/>
        <v>-1024896559.4925002</v>
      </c>
      <c r="T218" s="5">
        <v>-984188127.1916667</v>
      </c>
      <c r="U218" t="s">
        <v>1485</v>
      </c>
      <c r="V218" t="s">
        <v>1486</v>
      </c>
      <c r="W218">
        <v>2</v>
      </c>
      <c r="X218">
        <v>0</v>
      </c>
      <c r="Y218">
        <v>0</v>
      </c>
      <c r="AD218" s="23">
        <f>S218</f>
        <v>-1024896559.4925002</v>
      </c>
      <c r="AK218" s="23">
        <f t="shared" si="27"/>
        <v>0</v>
      </c>
      <c r="AM218" s="23">
        <f t="shared" si="28"/>
        <v>0</v>
      </c>
      <c r="AO218" s="34">
        <v>2</v>
      </c>
      <c r="AR218" s="34">
        <v>2</v>
      </c>
      <c r="AS218">
        <f t="shared" si="29"/>
      </c>
      <c r="AU218" s="1">
        <f t="shared" si="30"/>
        <v>-40708432.30083346</v>
      </c>
      <c r="AV218" s="52">
        <f t="shared" si="31"/>
        <v>0.04136245010086944</v>
      </c>
    </row>
    <row r="219" spans="1:48" ht="12.75">
      <c r="A219" s="33">
        <v>218</v>
      </c>
      <c r="B219" t="s">
        <v>596</v>
      </c>
      <c r="C219" t="s">
        <v>597</v>
      </c>
      <c r="D219" t="s">
        <v>28</v>
      </c>
      <c r="E219" t="s">
        <v>28</v>
      </c>
      <c r="F219" s="1">
        <v>9506476.22</v>
      </c>
      <c r="G219" s="1">
        <v>9506476.22</v>
      </c>
      <c r="H219" s="1">
        <v>9506476.22</v>
      </c>
      <c r="I219" s="1">
        <v>9506476.22</v>
      </c>
      <c r="J219" s="1">
        <v>9506476.22</v>
      </c>
      <c r="K219" s="1">
        <v>9506476.22</v>
      </c>
      <c r="L219" s="1">
        <v>9506476.22</v>
      </c>
      <c r="M219" s="1">
        <v>9506476.22</v>
      </c>
      <c r="N219" s="1">
        <v>9506476.22</v>
      </c>
      <c r="O219" s="1">
        <v>9506476.22</v>
      </c>
      <c r="P219" s="1">
        <v>9506476.22</v>
      </c>
      <c r="Q219" s="1">
        <v>9506476.22</v>
      </c>
      <c r="R219" s="1">
        <v>9506476.22</v>
      </c>
      <c r="S219" s="1">
        <f t="shared" si="26"/>
        <v>9506476.22</v>
      </c>
      <c r="T219" s="5">
        <v>9497247.695</v>
      </c>
      <c r="U219" t="s">
        <v>1487</v>
      </c>
      <c r="V219" t="s">
        <v>1486</v>
      </c>
      <c r="W219">
        <v>2</v>
      </c>
      <c r="X219">
        <v>0</v>
      </c>
      <c r="Y219">
        <v>0</v>
      </c>
      <c r="AD219" s="23">
        <f aca="true" t="shared" si="32" ref="AD219:AD268">S219</f>
        <v>9506476.22</v>
      </c>
      <c r="AK219" s="23">
        <f t="shared" si="27"/>
        <v>0</v>
      </c>
      <c r="AM219" s="23">
        <f t="shared" si="28"/>
        <v>0</v>
      </c>
      <c r="AO219" s="34">
        <v>2</v>
      </c>
      <c r="AR219" s="34">
        <v>2</v>
      </c>
      <c r="AS219">
        <f t="shared" si="29"/>
      </c>
      <c r="AU219" s="1">
        <f t="shared" si="30"/>
        <v>9228.525000000373</v>
      </c>
      <c r="AV219" s="52">
        <f t="shared" si="31"/>
        <v>0.0009717052030620301</v>
      </c>
    </row>
    <row r="220" spans="1:48" ht="12.75">
      <c r="A220" s="33">
        <v>219</v>
      </c>
      <c r="B220" t="s">
        <v>598</v>
      </c>
      <c r="C220" t="s">
        <v>599</v>
      </c>
      <c r="D220" t="s">
        <v>28</v>
      </c>
      <c r="E220" t="s">
        <v>28</v>
      </c>
      <c r="F220" s="1">
        <v>14735082.7</v>
      </c>
      <c r="G220" s="1">
        <v>14738978.59</v>
      </c>
      <c r="H220" s="1">
        <v>14738978.59</v>
      </c>
      <c r="I220" s="1">
        <v>15252855.61</v>
      </c>
      <c r="J220" s="1">
        <v>15260920.98</v>
      </c>
      <c r="K220" s="1">
        <v>15389467.01</v>
      </c>
      <c r="L220" s="1">
        <v>15513632.25</v>
      </c>
      <c r="M220" s="1">
        <v>15513632.25</v>
      </c>
      <c r="N220" s="1">
        <v>15611185.16</v>
      </c>
      <c r="O220" s="1">
        <v>15734853.78</v>
      </c>
      <c r="P220" s="1">
        <v>15740513.39</v>
      </c>
      <c r="Q220" s="1">
        <v>15741437.93</v>
      </c>
      <c r="R220" s="1">
        <v>15757324.93</v>
      </c>
      <c r="S220" s="1">
        <f t="shared" si="26"/>
        <v>15373554.946250001</v>
      </c>
      <c r="T220" s="5">
        <v>14690246.669166667</v>
      </c>
      <c r="U220" t="s">
        <v>1488</v>
      </c>
      <c r="V220" t="s">
        <v>1486</v>
      </c>
      <c r="W220">
        <v>2</v>
      </c>
      <c r="X220">
        <v>0</v>
      </c>
      <c r="Y220">
        <v>0</v>
      </c>
      <c r="AD220" s="23">
        <f t="shared" si="32"/>
        <v>15373554.946250001</v>
      </c>
      <c r="AK220" s="23">
        <f t="shared" si="27"/>
        <v>0</v>
      </c>
      <c r="AM220" s="23">
        <f t="shared" si="28"/>
        <v>0</v>
      </c>
      <c r="AO220" s="34">
        <v>2</v>
      </c>
      <c r="AR220" s="34">
        <v>2</v>
      </c>
      <c r="AS220">
        <f t="shared" si="29"/>
      </c>
      <c r="AU220" s="1">
        <f t="shared" si="30"/>
        <v>683308.2770833336</v>
      </c>
      <c r="AV220" s="52">
        <f t="shared" si="31"/>
        <v>0.04651441820357776</v>
      </c>
    </row>
    <row r="221" spans="1:48" ht="12.75">
      <c r="A221" s="33">
        <v>220</v>
      </c>
      <c r="B221" t="s">
        <v>600</v>
      </c>
      <c r="C221" t="s">
        <v>601</v>
      </c>
      <c r="D221" t="s">
        <v>28</v>
      </c>
      <c r="E221" t="s">
        <v>28</v>
      </c>
      <c r="F221" s="1">
        <v>6552908.99</v>
      </c>
      <c r="G221" s="1">
        <v>9367133.01</v>
      </c>
      <c r="H221" s="1">
        <v>9579967.59</v>
      </c>
      <c r="I221" s="1">
        <v>9579967.59</v>
      </c>
      <c r="J221" s="1">
        <v>9579967.59</v>
      </c>
      <c r="K221" s="1">
        <v>9579967.59</v>
      </c>
      <c r="L221" s="1">
        <v>9579967.59</v>
      </c>
      <c r="M221" s="1">
        <v>9579967.59</v>
      </c>
      <c r="N221" s="1">
        <v>9579967.59</v>
      </c>
      <c r="O221" s="1">
        <v>9625341.59</v>
      </c>
      <c r="P221" s="1">
        <v>9625341.59</v>
      </c>
      <c r="Q221" s="1">
        <v>9625341.59</v>
      </c>
      <c r="R221" s="1">
        <v>9625341.59</v>
      </c>
      <c r="S221" s="1">
        <f t="shared" si="26"/>
        <v>9449338.01666667</v>
      </c>
      <c r="T221" s="5">
        <v>6243624.340833333</v>
      </c>
      <c r="U221" t="s">
        <v>1489</v>
      </c>
      <c r="V221" t="s">
        <v>1486</v>
      </c>
      <c r="W221">
        <v>2</v>
      </c>
      <c r="X221">
        <v>0</v>
      </c>
      <c r="Y221">
        <v>0</v>
      </c>
      <c r="AD221" s="23">
        <f t="shared" si="32"/>
        <v>9449338.01666667</v>
      </c>
      <c r="AK221" s="23">
        <f t="shared" si="27"/>
        <v>0</v>
      </c>
      <c r="AM221" s="23">
        <f t="shared" si="28"/>
        <v>0</v>
      </c>
      <c r="AO221" s="34">
        <v>2</v>
      </c>
      <c r="AR221" s="34">
        <v>2</v>
      </c>
      <c r="AS221">
        <f t="shared" si="29"/>
      </c>
      <c r="AU221" s="1">
        <f t="shared" si="30"/>
        <v>3205713.675833336</v>
      </c>
      <c r="AV221" s="52">
        <f t="shared" si="31"/>
        <v>0.5134379489918945</v>
      </c>
    </row>
    <row r="222" spans="1:48" ht="12.75">
      <c r="A222" s="33">
        <v>221</v>
      </c>
      <c r="B222" t="s">
        <v>602</v>
      </c>
      <c r="C222" t="s">
        <v>603</v>
      </c>
      <c r="D222" t="s">
        <v>28</v>
      </c>
      <c r="E222" t="s">
        <v>28</v>
      </c>
      <c r="F222" s="1">
        <v>-5838560.5</v>
      </c>
      <c r="G222" s="1">
        <v>-5838560.5</v>
      </c>
      <c r="H222" s="1">
        <v>-5838560.5</v>
      </c>
      <c r="I222" s="1">
        <v>-7435455.5</v>
      </c>
      <c r="J222" s="1">
        <v>-7435455.5</v>
      </c>
      <c r="K222" s="1">
        <v>-7435455.5</v>
      </c>
      <c r="L222" s="1">
        <v>-5838560.5</v>
      </c>
      <c r="M222" s="1">
        <v>-5838560.5</v>
      </c>
      <c r="N222" s="1">
        <v>-5838560.5</v>
      </c>
      <c r="O222" s="1">
        <v>-5838560.5</v>
      </c>
      <c r="P222" s="1">
        <v>-5838560.5</v>
      </c>
      <c r="Q222" s="1">
        <v>-5838560.5</v>
      </c>
      <c r="R222" s="1">
        <v>-5838560.5</v>
      </c>
      <c r="S222" s="1">
        <f t="shared" si="26"/>
        <v>-6237784.25</v>
      </c>
      <c r="T222" s="5">
        <v>-5829583.625</v>
      </c>
      <c r="U222" t="s">
        <v>1490</v>
      </c>
      <c r="V222" t="s">
        <v>1486</v>
      </c>
      <c r="W222">
        <v>2</v>
      </c>
      <c r="X222">
        <v>0</v>
      </c>
      <c r="Y222">
        <v>0</v>
      </c>
      <c r="AD222" s="23">
        <f t="shared" si="32"/>
        <v>-6237784.25</v>
      </c>
      <c r="AK222" s="23">
        <f t="shared" si="27"/>
        <v>0</v>
      </c>
      <c r="AM222" s="23">
        <f t="shared" si="28"/>
        <v>0</v>
      </c>
      <c r="AO222" s="34">
        <v>2</v>
      </c>
      <c r="AR222" s="34">
        <v>2</v>
      </c>
      <c r="AS222">
        <f t="shared" si="29"/>
      </c>
      <c r="AU222" s="1">
        <f t="shared" si="30"/>
        <v>-408200.625</v>
      </c>
      <c r="AV222" s="52">
        <f t="shared" si="31"/>
        <v>0.0700222608094073</v>
      </c>
    </row>
    <row r="223" spans="1:48" ht="12.75">
      <c r="A223" s="33">
        <v>222</v>
      </c>
      <c r="B223" t="s">
        <v>604</v>
      </c>
      <c r="C223" t="s">
        <v>605</v>
      </c>
      <c r="D223" t="s">
        <v>28</v>
      </c>
      <c r="E223" t="s">
        <v>28</v>
      </c>
      <c r="F223" s="1">
        <v>-36723338.19</v>
      </c>
      <c r="G223" s="1">
        <v>-37209748.59</v>
      </c>
      <c r="H223" s="1">
        <v>-38009242.4</v>
      </c>
      <c r="I223" s="1">
        <v>-38690797.38</v>
      </c>
      <c r="J223" s="1">
        <v>-39278488.53</v>
      </c>
      <c r="K223" s="1">
        <v>-39866179.68</v>
      </c>
      <c r="L223" s="1">
        <v>-8596641.6</v>
      </c>
      <c r="M223" s="1">
        <v>-9180696.87</v>
      </c>
      <c r="N223" s="1">
        <v>-9764752.14</v>
      </c>
      <c r="O223" s="1">
        <v>-10349614.99</v>
      </c>
      <c r="P223" s="1">
        <v>-10930666.81</v>
      </c>
      <c r="Q223" s="1">
        <v>-11511718.63</v>
      </c>
      <c r="R223" s="1">
        <v>-11953157.23</v>
      </c>
      <c r="S223" s="1">
        <f t="shared" si="26"/>
        <v>-23143899.610833336</v>
      </c>
      <c r="T223" s="5">
        <v>-33738024.555416666</v>
      </c>
      <c r="U223" t="s">
        <v>1491</v>
      </c>
      <c r="V223" t="s">
        <v>1486</v>
      </c>
      <c r="W223">
        <v>2</v>
      </c>
      <c r="X223">
        <v>0</v>
      </c>
      <c r="Y223">
        <v>0</v>
      </c>
      <c r="AD223" s="23">
        <f t="shared" si="32"/>
        <v>-23143899.610833336</v>
      </c>
      <c r="AK223" s="23">
        <f t="shared" si="27"/>
        <v>0</v>
      </c>
      <c r="AM223" s="23">
        <f t="shared" si="28"/>
        <v>0</v>
      </c>
      <c r="AO223" s="34">
        <v>2</v>
      </c>
      <c r="AR223" s="34">
        <v>2</v>
      </c>
      <c r="AS223">
        <f t="shared" si="29"/>
      </c>
      <c r="AU223" s="1">
        <f t="shared" si="30"/>
        <v>10594124.94458333</v>
      </c>
      <c r="AV223" s="52">
        <f t="shared" si="31"/>
        <v>-0.3140114183977151</v>
      </c>
    </row>
    <row r="224" spans="1:48" ht="12.75">
      <c r="A224" s="33">
        <v>223</v>
      </c>
      <c r="B224" t="s">
        <v>606</v>
      </c>
      <c r="C224" t="s">
        <v>607</v>
      </c>
      <c r="D224" t="s">
        <v>28</v>
      </c>
      <c r="E224" t="s">
        <v>28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-31835413.96</v>
      </c>
      <c r="M224" s="1">
        <v>-31835413.96</v>
      </c>
      <c r="N224" s="1">
        <v>-31835413.96</v>
      </c>
      <c r="O224" s="1">
        <v>-31835413.96</v>
      </c>
      <c r="P224" s="1">
        <v>-31835413.96</v>
      </c>
      <c r="Q224" s="1">
        <v>-31835413.96</v>
      </c>
      <c r="R224" s="1">
        <v>-31835413.96</v>
      </c>
      <c r="S224" s="1">
        <f t="shared" si="26"/>
        <v>-17244182.56166667</v>
      </c>
      <c r="T224" s="5">
        <v>0</v>
      </c>
      <c r="U224" t="s">
        <v>1835</v>
      </c>
      <c r="V224" t="s">
        <v>1486</v>
      </c>
      <c r="W224">
        <v>2</v>
      </c>
      <c r="X224">
        <v>0</v>
      </c>
      <c r="Y224">
        <v>0</v>
      </c>
      <c r="AD224" s="51">
        <f t="shared" si="32"/>
        <v>-17244182.56166667</v>
      </c>
      <c r="AK224" s="23">
        <f t="shared" si="27"/>
        <v>0</v>
      </c>
      <c r="AM224" s="23">
        <f t="shared" si="28"/>
        <v>0</v>
      </c>
      <c r="AO224" s="34" t="s">
        <v>1901</v>
      </c>
      <c r="AQ224" t="s">
        <v>2501</v>
      </c>
      <c r="AR224" s="34" t="s">
        <v>1901</v>
      </c>
      <c r="AS224" t="str">
        <f t="shared" si="29"/>
        <v>different</v>
      </c>
      <c r="AU224" s="1">
        <f t="shared" si="30"/>
        <v>-17244182.56166667</v>
      </c>
      <c r="AV224" s="52" t="e">
        <f t="shared" si="31"/>
        <v>#DIV/0!</v>
      </c>
    </row>
    <row r="225" spans="1:48" ht="12.75">
      <c r="A225" s="33">
        <v>224</v>
      </c>
      <c r="B225" t="s">
        <v>608</v>
      </c>
      <c r="C225" t="s">
        <v>609</v>
      </c>
      <c r="D225" t="s">
        <v>28</v>
      </c>
      <c r="E225" t="s">
        <v>28</v>
      </c>
      <c r="F225" s="1">
        <v>-7964306.09</v>
      </c>
      <c r="G225" s="1">
        <v>-7964306.09</v>
      </c>
      <c r="H225" s="1">
        <v>-7964306.09</v>
      </c>
      <c r="I225" s="1">
        <v>-7964306.09</v>
      </c>
      <c r="J225" s="1">
        <v>-7964306.09</v>
      </c>
      <c r="K225" s="1">
        <v>-7964306.09</v>
      </c>
      <c r="L225" s="1">
        <v>-7964306.09</v>
      </c>
      <c r="M225" s="1">
        <v>-7964306.09</v>
      </c>
      <c r="N225" s="1">
        <v>-7964306.09</v>
      </c>
      <c r="O225" s="1">
        <v>-7964306.09</v>
      </c>
      <c r="P225" s="1">
        <v>-7964306.09</v>
      </c>
      <c r="Q225" s="1">
        <v>-7964306.09</v>
      </c>
      <c r="R225" s="1">
        <v>-7964306.09</v>
      </c>
      <c r="S225" s="1">
        <f t="shared" si="26"/>
        <v>-7964306.090000003</v>
      </c>
      <c r="T225" s="5">
        <v>-7966694.642083336</v>
      </c>
      <c r="U225" t="s">
        <v>1492</v>
      </c>
      <c r="V225" t="s">
        <v>1486</v>
      </c>
      <c r="W225">
        <v>2</v>
      </c>
      <c r="X225">
        <v>0</v>
      </c>
      <c r="Y225">
        <v>0</v>
      </c>
      <c r="AD225" s="23">
        <f t="shared" si="32"/>
        <v>-7964306.090000003</v>
      </c>
      <c r="AK225" s="23">
        <f t="shared" si="27"/>
        <v>0</v>
      </c>
      <c r="AM225" s="23">
        <f t="shared" si="28"/>
        <v>0</v>
      </c>
      <c r="AO225" s="34">
        <v>2</v>
      </c>
      <c r="AR225" s="34">
        <v>2</v>
      </c>
      <c r="AS225">
        <f t="shared" si="29"/>
      </c>
      <c r="AU225" s="1">
        <f t="shared" si="30"/>
        <v>2388.552083333023</v>
      </c>
      <c r="AV225" s="52">
        <f t="shared" si="31"/>
        <v>-0.00029981720031237483</v>
      </c>
    </row>
    <row r="226" spans="1:48" ht="12.75">
      <c r="A226" s="33">
        <v>225</v>
      </c>
      <c r="B226" t="s">
        <v>610</v>
      </c>
      <c r="C226" t="s">
        <v>611</v>
      </c>
      <c r="D226" t="s">
        <v>28</v>
      </c>
      <c r="E226" t="s">
        <v>28</v>
      </c>
      <c r="F226" s="1">
        <v>-19427928.8</v>
      </c>
      <c r="G226" s="1">
        <v>-19427928.8</v>
      </c>
      <c r="H226" s="1">
        <v>-19427928.8</v>
      </c>
      <c r="I226" s="1">
        <v>-19427928.8</v>
      </c>
      <c r="J226" s="1">
        <v>-19427928.8</v>
      </c>
      <c r="K226" s="1">
        <v>-19427928.8</v>
      </c>
      <c r="L226" s="1">
        <v>-23869499.94</v>
      </c>
      <c r="M226" s="1">
        <v>-23869499.94</v>
      </c>
      <c r="N226" s="1">
        <v>-23869499.94</v>
      </c>
      <c r="O226" s="1">
        <v>-23869499.94</v>
      </c>
      <c r="P226" s="1">
        <v>-23869499.94</v>
      </c>
      <c r="Q226" s="1">
        <v>-23869499.94</v>
      </c>
      <c r="R226" s="1">
        <v>-23869499.94</v>
      </c>
      <c r="S226" s="1">
        <f t="shared" si="26"/>
        <v>-21833779.834166665</v>
      </c>
      <c r="T226" s="5">
        <v>-17063765.808333337</v>
      </c>
      <c r="U226" t="s">
        <v>1493</v>
      </c>
      <c r="V226" t="s">
        <v>1486</v>
      </c>
      <c r="W226">
        <v>2</v>
      </c>
      <c r="X226">
        <v>0</v>
      </c>
      <c r="Y226">
        <v>0</v>
      </c>
      <c r="AD226" s="23">
        <f t="shared" si="32"/>
        <v>-21833779.834166665</v>
      </c>
      <c r="AK226" s="23">
        <f t="shared" si="27"/>
        <v>0</v>
      </c>
      <c r="AM226" s="23">
        <f t="shared" si="28"/>
        <v>0</v>
      </c>
      <c r="AO226" s="34">
        <v>2</v>
      </c>
      <c r="AR226" s="34">
        <v>2</v>
      </c>
      <c r="AS226">
        <f t="shared" si="29"/>
      </c>
      <c r="AU226" s="1">
        <f t="shared" si="30"/>
        <v>-4770014.025833327</v>
      </c>
      <c r="AV226" s="52">
        <f t="shared" si="31"/>
        <v>0.2795405234349748</v>
      </c>
    </row>
    <row r="227" spans="1:48" ht="12.75">
      <c r="A227" s="33">
        <v>226</v>
      </c>
      <c r="B227" t="s">
        <v>612</v>
      </c>
      <c r="C227" t="s">
        <v>613</v>
      </c>
      <c r="D227" t="s">
        <v>28</v>
      </c>
      <c r="E227" t="s">
        <v>28</v>
      </c>
      <c r="F227" s="1">
        <v>-435025404.85</v>
      </c>
      <c r="G227" s="1">
        <v>-557003973.88</v>
      </c>
      <c r="H227" s="1">
        <v>-535002015.69</v>
      </c>
      <c r="I227" s="1">
        <v>-534045165.08</v>
      </c>
      <c r="J227" s="1">
        <v>-533728437.73</v>
      </c>
      <c r="K227" s="1">
        <v>-511791103.93</v>
      </c>
      <c r="L227" s="1">
        <v>-507398168.23</v>
      </c>
      <c r="M227" s="1">
        <v>-507794271.9</v>
      </c>
      <c r="N227" s="1">
        <v>-485654678.82</v>
      </c>
      <c r="O227" s="1">
        <v>-485933293.41</v>
      </c>
      <c r="P227" s="1">
        <v>-485204923.11</v>
      </c>
      <c r="Q227" s="1">
        <v>-462188488.97</v>
      </c>
      <c r="R227" s="1">
        <v>-461918240.47</v>
      </c>
      <c r="S227" s="1">
        <f t="shared" si="26"/>
        <v>-504518028.6175</v>
      </c>
      <c r="T227" s="5">
        <v>-477486849.34125</v>
      </c>
      <c r="U227" t="s">
        <v>1494</v>
      </c>
      <c r="V227" t="s">
        <v>1486</v>
      </c>
      <c r="W227">
        <v>2</v>
      </c>
      <c r="X227">
        <v>0</v>
      </c>
      <c r="Y227">
        <v>0</v>
      </c>
      <c r="AD227" s="23">
        <f t="shared" si="32"/>
        <v>-504518028.6175</v>
      </c>
      <c r="AK227" s="23">
        <f t="shared" si="27"/>
        <v>0</v>
      </c>
      <c r="AM227" s="23">
        <f t="shared" si="28"/>
        <v>0</v>
      </c>
      <c r="AO227" s="34">
        <v>2</v>
      </c>
      <c r="AR227" s="34">
        <v>2</v>
      </c>
      <c r="AS227">
        <f t="shared" si="29"/>
      </c>
      <c r="AU227" s="1">
        <f t="shared" si="30"/>
        <v>-27031179.276250005</v>
      </c>
      <c r="AV227" s="52">
        <f t="shared" si="31"/>
        <v>0.05661135864483543</v>
      </c>
    </row>
    <row r="228" spans="1:48" ht="12.75">
      <c r="A228" s="33">
        <v>227</v>
      </c>
      <c r="B228" s="7">
        <v>216001</v>
      </c>
      <c r="C228" t="s">
        <v>1061</v>
      </c>
      <c r="D228" t="s">
        <v>28</v>
      </c>
      <c r="E228" t="s">
        <v>28</v>
      </c>
      <c r="F228" s="1">
        <v>-123227043.37000014</v>
      </c>
      <c r="G228" s="1">
        <v>-23758090.859999992</v>
      </c>
      <c r="H228" s="1">
        <v>-40646167.37000002</v>
      </c>
      <c r="I228" s="1">
        <v>-56052248.27999977</v>
      </c>
      <c r="J228" s="1">
        <v>-66587652.01000055</v>
      </c>
      <c r="K228" s="1">
        <v>-75133245.45999974</v>
      </c>
      <c r="L228" s="1">
        <v>-84903291.94000044</v>
      </c>
      <c r="M228" s="1">
        <v>-92589293.1799996</v>
      </c>
      <c r="N228" s="1">
        <v>-96225058.8499994</v>
      </c>
      <c r="O228" s="1">
        <v>-97136682.39000076</v>
      </c>
      <c r="P228" s="1">
        <v>-107731350.1200005</v>
      </c>
      <c r="Q228" s="1">
        <v>-120898619.97000061</v>
      </c>
      <c r="R228" s="1">
        <v>-137228107.2000006</v>
      </c>
      <c r="S228" s="1">
        <v>-82657439.64291638</v>
      </c>
      <c r="T228" s="1">
        <v>-74537851.6804168</v>
      </c>
      <c r="U228" t="s">
        <v>1836</v>
      </c>
      <c r="V228" t="s">
        <v>1486</v>
      </c>
      <c r="W228">
        <v>2</v>
      </c>
      <c r="X228">
        <v>0</v>
      </c>
      <c r="Y228">
        <v>0</v>
      </c>
      <c r="AD228" s="23">
        <f t="shared" si="32"/>
        <v>-82657439.64291638</v>
      </c>
      <c r="AK228" s="23">
        <f t="shared" si="27"/>
        <v>0</v>
      </c>
      <c r="AM228" s="23">
        <f t="shared" si="28"/>
        <v>0</v>
      </c>
      <c r="AO228" s="34">
        <v>2</v>
      </c>
      <c r="AR228" s="34">
        <v>2</v>
      </c>
      <c r="AS228">
        <f t="shared" si="29"/>
      </c>
      <c r="AU228" s="1">
        <f t="shared" si="30"/>
        <v>-8119587.962499589</v>
      </c>
      <c r="AV228" s="52">
        <f t="shared" si="31"/>
        <v>0.1089324119148558</v>
      </c>
    </row>
    <row r="229" spans="1:48" ht="12.75">
      <c r="A229" s="33">
        <v>228</v>
      </c>
      <c r="B229" t="s">
        <v>614</v>
      </c>
      <c r="C229" t="s">
        <v>615</v>
      </c>
      <c r="D229" t="s">
        <v>28</v>
      </c>
      <c r="E229" t="s">
        <v>28</v>
      </c>
      <c r="F229" s="1">
        <v>40858901.23</v>
      </c>
      <c r="G229" s="1">
        <v>40858901.23</v>
      </c>
      <c r="H229" s="1">
        <v>40858901.23</v>
      </c>
      <c r="I229" s="1">
        <v>40858901.23</v>
      </c>
      <c r="J229" s="1">
        <v>40858901.23</v>
      </c>
      <c r="K229" s="1">
        <v>40858901.23</v>
      </c>
      <c r="L229" s="1">
        <v>40858901.23</v>
      </c>
      <c r="M229" s="1">
        <v>40858901.23</v>
      </c>
      <c r="N229" s="1">
        <v>40858901.23</v>
      </c>
      <c r="O229" s="1">
        <v>40858901.23</v>
      </c>
      <c r="P229" s="1">
        <v>40858901.23</v>
      </c>
      <c r="Q229" s="1">
        <v>40858901.23</v>
      </c>
      <c r="R229" s="1">
        <v>40858901.23</v>
      </c>
      <c r="S229" s="1">
        <f aca="true" t="shared" si="33" ref="S229:S292">(((F229+R229)/2)+G229+H229+I229+J229+K229+L229+M229+N229+O229+P229+Q229)/12</f>
        <v>40858901.230000004</v>
      </c>
      <c r="T229" s="5">
        <v>40548695.42791667</v>
      </c>
      <c r="U229" t="s">
        <v>1495</v>
      </c>
      <c r="V229" t="s">
        <v>1486</v>
      </c>
      <c r="W229">
        <v>2</v>
      </c>
      <c r="X229">
        <v>0</v>
      </c>
      <c r="Y229">
        <v>0</v>
      </c>
      <c r="AD229" s="51">
        <f t="shared" si="32"/>
        <v>40858901.230000004</v>
      </c>
      <c r="AK229" s="23">
        <f t="shared" si="27"/>
        <v>0</v>
      </c>
      <c r="AM229" s="23">
        <f t="shared" si="28"/>
        <v>0</v>
      </c>
      <c r="AO229" s="34" t="s">
        <v>1901</v>
      </c>
      <c r="AQ229" t="s">
        <v>2501</v>
      </c>
      <c r="AR229" s="34" t="s">
        <v>1901</v>
      </c>
      <c r="AS229" t="str">
        <f t="shared" si="29"/>
        <v>different</v>
      </c>
      <c r="AU229" s="1">
        <f t="shared" si="30"/>
        <v>310205.8020833358</v>
      </c>
      <c r="AV229" s="52">
        <f t="shared" si="31"/>
        <v>0.007650204249722115</v>
      </c>
    </row>
    <row r="230" spans="1:48" ht="12.75">
      <c r="A230" s="33">
        <v>229</v>
      </c>
      <c r="B230" t="s">
        <v>616</v>
      </c>
      <c r="C230" t="s">
        <v>617</v>
      </c>
      <c r="D230" t="s">
        <v>28</v>
      </c>
      <c r="E230" t="s">
        <v>28</v>
      </c>
      <c r="F230" s="1">
        <v>-14587932.93</v>
      </c>
      <c r="G230" s="1">
        <v>-15786088.66</v>
      </c>
      <c r="H230" s="1">
        <v>-16502505.95</v>
      </c>
      <c r="I230" s="1">
        <v>-17582196.6</v>
      </c>
      <c r="J230" s="1">
        <v>-18048717.95</v>
      </c>
      <c r="K230" s="1">
        <v>-18371440.4</v>
      </c>
      <c r="L230" s="1">
        <v>-18447188.84</v>
      </c>
      <c r="M230" s="1">
        <v>-18212696.17</v>
      </c>
      <c r="N230" s="1">
        <v>-18604709.45</v>
      </c>
      <c r="O230" s="1">
        <v>-18415438.36</v>
      </c>
      <c r="P230" s="1">
        <v>-19300144.66</v>
      </c>
      <c r="Q230" s="1">
        <v>-20484230.01</v>
      </c>
      <c r="R230" s="1">
        <v>-20876809.18</v>
      </c>
      <c r="S230" s="1">
        <f t="shared" si="33"/>
        <v>-18123977.34208333</v>
      </c>
      <c r="T230" s="5">
        <v>-6898410.952083334</v>
      </c>
      <c r="U230" t="s">
        <v>1496</v>
      </c>
      <c r="V230" t="s">
        <v>1486</v>
      </c>
      <c r="W230">
        <v>2</v>
      </c>
      <c r="X230">
        <v>0</v>
      </c>
      <c r="Y230">
        <v>0</v>
      </c>
      <c r="AD230" s="23">
        <f t="shared" si="32"/>
        <v>-18123977.34208333</v>
      </c>
      <c r="AK230" s="23">
        <f t="shared" si="27"/>
        <v>0</v>
      </c>
      <c r="AM230" s="23">
        <f t="shared" si="28"/>
        <v>0</v>
      </c>
      <c r="AO230" s="34">
        <v>2</v>
      </c>
      <c r="AR230" s="34">
        <v>2</v>
      </c>
      <c r="AS230">
        <f t="shared" si="29"/>
      </c>
      <c r="AU230" s="1">
        <f t="shared" si="30"/>
        <v>-11225566.389999997</v>
      </c>
      <c r="AV230" s="52">
        <f t="shared" si="31"/>
        <v>1.6272684344225465</v>
      </c>
    </row>
    <row r="231" spans="1:48" ht="12.75">
      <c r="A231" s="33">
        <v>230</v>
      </c>
      <c r="B231" t="s">
        <v>618</v>
      </c>
      <c r="C231" t="s">
        <v>619</v>
      </c>
      <c r="D231" t="s">
        <v>28</v>
      </c>
      <c r="E231" t="s">
        <v>28</v>
      </c>
      <c r="F231" s="1">
        <v>20469552.37</v>
      </c>
      <c r="G231" s="1">
        <v>20522793.37</v>
      </c>
      <c r="H231" s="1">
        <v>20645603.37</v>
      </c>
      <c r="I231" s="1">
        <v>20801992.37</v>
      </c>
      <c r="J231" s="1">
        <v>20951786.37</v>
      </c>
      <c r="K231" s="1">
        <v>21059148.37</v>
      </c>
      <c r="L231" s="1">
        <v>21183594.37</v>
      </c>
      <c r="M231" s="1">
        <v>21345205.37</v>
      </c>
      <c r="N231" s="1">
        <v>21489707.37</v>
      </c>
      <c r="O231" s="1">
        <v>21590755.37</v>
      </c>
      <c r="P231" s="1">
        <v>21747091.37</v>
      </c>
      <c r="Q231" s="1">
        <v>21898215.37</v>
      </c>
      <c r="R231" s="1">
        <v>22020031.37</v>
      </c>
      <c r="S231" s="1">
        <f t="shared" si="33"/>
        <v>21206723.745</v>
      </c>
      <c r="T231" s="5">
        <v>19722953.828333337</v>
      </c>
      <c r="U231" t="s">
        <v>1497</v>
      </c>
      <c r="V231" t="s">
        <v>1486</v>
      </c>
      <c r="W231">
        <v>2</v>
      </c>
      <c r="X231">
        <v>0</v>
      </c>
      <c r="Y231">
        <v>0</v>
      </c>
      <c r="AD231" s="23">
        <f t="shared" si="32"/>
        <v>21206723.745</v>
      </c>
      <c r="AK231" s="23">
        <f t="shared" si="27"/>
        <v>0</v>
      </c>
      <c r="AM231" s="23">
        <f t="shared" si="28"/>
        <v>0</v>
      </c>
      <c r="AO231" s="34">
        <v>2</v>
      </c>
      <c r="AR231" s="34">
        <v>2</v>
      </c>
      <c r="AS231">
        <f t="shared" si="29"/>
      </c>
      <c r="AU231" s="1">
        <f t="shared" si="30"/>
        <v>1483769.9166666642</v>
      </c>
      <c r="AV231" s="52">
        <f t="shared" si="31"/>
        <v>0.07523061350653926</v>
      </c>
    </row>
    <row r="232" spans="1:48" ht="12.75">
      <c r="A232" s="33">
        <v>231</v>
      </c>
      <c r="B232" t="s">
        <v>620</v>
      </c>
      <c r="C232" t="s">
        <v>621</v>
      </c>
      <c r="D232" t="s">
        <v>28</v>
      </c>
      <c r="E232" t="s">
        <v>28</v>
      </c>
      <c r="F232" s="1">
        <v>6649771</v>
      </c>
      <c r="G232" s="1">
        <v>6603542</v>
      </c>
      <c r="H232" s="1">
        <v>6557313</v>
      </c>
      <c r="I232" s="1">
        <v>7879084</v>
      </c>
      <c r="J232" s="1">
        <v>7832402</v>
      </c>
      <c r="K232" s="1">
        <v>7785720</v>
      </c>
      <c r="L232" s="1">
        <v>7739038</v>
      </c>
      <c r="M232" s="1">
        <v>7692356</v>
      </c>
      <c r="N232" s="1">
        <v>7645674</v>
      </c>
      <c r="O232" s="1">
        <v>7598992</v>
      </c>
      <c r="P232" s="1">
        <v>7552310</v>
      </c>
      <c r="Q232" s="1">
        <v>7505628</v>
      </c>
      <c r="R232" s="1">
        <v>7567509</v>
      </c>
      <c r="S232" s="1">
        <f t="shared" si="33"/>
        <v>7458391.583333333</v>
      </c>
      <c r="T232" s="5">
        <v>7386134.583333333</v>
      </c>
      <c r="U232" t="s">
        <v>1498</v>
      </c>
      <c r="V232" t="s">
        <v>1486</v>
      </c>
      <c r="W232">
        <v>2</v>
      </c>
      <c r="X232">
        <v>0</v>
      </c>
      <c r="Y232">
        <v>0</v>
      </c>
      <c r="AD232" s="23">
        <f t="shared" si="32"/>
        <v>7458391.583333333</v>
      </c>
      <c r="AK232" s="23">
        <f t="shared" si="27"/>
        <v>0</v>
      </c>
      <c r="AM232" s="23">
        <f t="shared" si="28"/>
        <v>0</v>
      </c>
      <c r="AO232" s="34">
        <v>2</v>
      </c>
      <c r="AR232" s="34">
        <v>2</v>
      </c>
      <c r="AS232">
        <f t="shared" si="29"/>
      </c>
      <c r="AU232" s="1">
        <f t="shared" si="30"/>
        <v>72257</v>
      </c>
      <c r="AV232" s="52">
        <f t="shared" si="31"/>
        <v>0.009782789520657597</v>
      </c>
    </row>
    <row r="233" spans="1:48" ht="12.75">
      <c r="A233" s="33">
        <v>232</v>
      </c>
      <c r="B233" t="s">
        <v>808</v>
      </c>
      <c r="C233" t="s">
        <v>809</v>
      </c>
      <c r="D233" t="s">
        <v>28</v>
      </c>
      <c r="E233" t="s">
        <v>28</v>
      </c>
      <c r="F233" s="1">
        <v>0</v>
      </c>
      <c r="G233" s="1">
        <v>-1586.64</v>
      </c>
      <c r="H233" s="1">
        <v>-21373797.26</v>
      </c>
      <c r="I233" s="1">
        <v>0</v>
      </c>
      <c r="J233" s="1">
        <v>339.42</v>
      </c>
      <c r="K233" s="1">
        <v>-21721633.93</v>
      </c>
      <c r="L233" s="1">
        <v>0</v>
      </c>
      <c r="M233" s="1">
        <v>0</v>
      </c>
      <c r="N233" s="1">
        <v>-21890137.78</v>
      </c>
      <c r="O233" s="1">
        <v>0</v>
      </c>
      <c r="P233" s="1">
        <v>0</v>
      </c>
      <c r="Q233" s="1">
        <v>-21983472.79</v>
      </c>
      <c r="R233" s="1">
        <v>0</v>
      </c>
      <c r="S233" s="1">
        <f t="shared" si="33"/>
        <v>-7247524.081666666</v>
      </c>
      <c r="T233" s="5">
        <v>-6833398.909166668</v>
      </c>
      <c r="U233" t="s">
        <v>1630</v>
      </c>
      <c r="V233" t="s">
        <v>1486</v>
      </c>
      <c r="W233">
        <v>2</v>
      </c>
      <c r="X233">
        <v>0</v>
      </c>
      <c r="Y233">
        <v>0</v>
      </c>
      <c r="AD233" s="23">
        <f t="shared" si="32"/>
        <v>-7247524.081666666</v>
      </c>
      <c r="AK233" s="23">
        <f t="shared" si="27"/>
        <v>0</v>
      </c>
      <c r="AM233" s="23">
        <f t="shared" si="28"/>
        <v>0</v>
      </c>
      <c r="AO233" s="34">
        <v>0</v>
      </c>
      <c r="AP233" s="33" t="s">
        <v>1904</v>
      </c>
      <c r="AR233" s="34">
        <v>2</v>
      </c>
      <c r="AS233">
        <f t="shared" si="29"/>
      </c>
      <c r="AU233" s="1">
        <f t="shared" si="30"/>
        <v>-414125.1724999985</v>
      </c>
      <c r="AV233" s="52">
        <f t="shared" si="31"/>
        <v>0.06060310220503445</v>
      </c>
    </row>
    <row r="234" spans="1:48" ht="12.75">
      <c r="A234" s="33">
        <v>233</v>
      </c>
      <c r="B234" t="s">
        <v>666</v>
      </c>
      <c r="C234" t="s">
        <v>667</v>
      </c>
      <c r="D234" t="s">
        <v>28</v>
      </c>
      <c r="E234" t="s">
        <v>28</v>
      </c>
      <c r="F234" s="1">
        <v>-51547000</v>
      </c>
      <c r="G234" s="1">
        <v>-51547000</v>
      </c>
      <c r="H234" s="1">
        <v>-51547000</v>
      </c>
      <c r="I234" s="1">
        <v>-51547000</v>
      </c>
      <c r="J234" s="1">
        <v>-51547000</v>
      </c>
      <c r="K234" s="1">
        <v>-51547000</v>
      </c>
      <c r="L234" s="1">
        <v>-51547000</v>
      </c>
      <c r="M234" s="1">
        <v>-51547000</v>
      </c>
      <c r="N234" s="1">
        <v>-51547000</v>
      </c>
      <c r="O234" s="1">
        <v>-51547000</v>
      </c>
      <c r="P234" s="1">
        <v>-51547000</v>
      </c>
      <c r="Q234" s="1">
        <v>-51547000</v>
      </c>
      <c r="R234" s="1">
        <v>-51547000</v>
      </c>
      <c r="S234" s="1">
        <f t="shared" si="33"/>
        <v>-51547000</v>
      </c>
      <c r="T234" s="5">
        <v>-51547000</v>
      </c>
      <c r="U234" t="s">
        <v>1520</v>
      </c>
      <c r="V234" t="s">
        <v>1521</v>
      </c>
      <c r="W234">
        <v>3</v>
      </c>
      <c r="X234">
        <v>0</v>
      </c>
      <c r="Y234">
        <v>0</v>
      </c>
      <c r="AD234" s="23">
        <f t="shared" si="32"/>
        <v>-51547000</v>
      </c>
      <c r="AK234" s="23">
        <f t="shared" si="27"/>
        <v>0</v>
      </c>
      <c r="AM234" s="23">
        <f t="shared" si="28"/>
        <v>0</v>
      </c>
      <c r="AO234" s="34">
        <v>3</v>
      </c>
      <c r="AR234" s="34">
        <v>3</v>
      </c>
      <c r="AS234">
        <f t="shared" si="29"/>
      </c>
      <c r="AU234" s="1">
        <f t="shared" si="30"/>
        <v>0</v>
      </c>
      <c r="AV234" s="52">
        <f t="shared" si="31"/>
        <v>0</v>
      </c>
    </row>
    <row r="235" spans="1:48" ht="12.75">
      <c r="A235" s="33">
        <v>234</v>
      </c>
      <c r="B235" t="s">
        <v>622</v>
      </c>
      <c r="C235" t="s">
        <v>623</v>
      </c>
      <c r="D235" t="s">
        <v>28</v>
      </c>
      <c r="E235" t="s">
        <v>28</v>
      </c>
      <c r="F235" s="1">
        <v>-25000000</v>
      </c>
      <c r="G235" s="1">
        <v>-25000000</v>
      </c>
      <c r="H235" s="1">
        <v>-25000000</v>
      </c>
      <c r="I235" s="1">
        <v>-25000000</v>
      </c>
      <c r="J235" s="1">
        <v>-25000000</v>
      </c>
      <c r="K235" s="1">
        <v>-25000000</v>
      </c>
      <c r="L235" s="1">
        <v>-25000000</v>
      </c>
      <c r="M235" s="1">
        <v>-25000000</v>
      </c>
      <c r="N235" s="1">
        <v>-25000000</v>
      </c>
      <c r="O235" s="1">
        <v>-25000000</v>
      </c>
      <c r="P235" s="1">
        <v>-25000000</v>
      </c>
      <c r="Q235" s="1">
        <v>-25000000</v>
      </c>
      <c r="R235" s="1">
        <v>-25000000</v>
      </c>
      <c r="S235" s="1">
        <f t="shared" si="33"/>
        <v>-25000000</v>
      </c>
      <c r="T235" s="5">
        <v>-25000000</v>
      </c>
      <c r="U235" t="s">
        <v>1500</v>
      </c>
      <c r="V235" t="s">
        <v>1499</v>
      </c>
      <c r="W235">
        <v>4</v>
      </c>
      <c r="X235">
        <v>0</v>
      </c>
      <c r="Y235">
        <v>0</v>
      </c>
      <c r="AD235" s="23">
        <f t="shared" si="32"/>
        <v>-25000000</v>
      </c>
      <c r="AK235" s="23">
        <f t="shared" si="27"/>
        <v>0</v>
      </c>
      <c r="AM235" s="23">
        <f t="shared" si="28"/>
        <v>0</v>
      </c>
      <c r="AO235" s="34">
        <v>4</v>
      </c>
      <c r="AR235" s="34">
        <v>4</v>
      </c>
      <c r="AS235">
        <f t="shared" si="29"/>
      </c>
      <c r="AU235" s="1">
        <f t="shared" si="30"/>
        <v>0</v>
      </c>
      <c r="AV235" s="52">
        <f t="shared" si="31"/>
        <v>0</v>
      </c>
    </row>
    <row r="236" spans="1:48" ht="12.75">
      <c r="A236" s="33">
        <v>235</v>
      </c>
      <c r="B236" t="s">
        <v>624</v>
      </c>
      <c r="C236" t="s">
        <v>625</v>
      </c>
      <c r="D236" t="s">
        <v>28</v>
      </c>
      <c r="E236" t="s">
        <v>28</v>
      </c>
      <c r="F236" s="1">
        <v>-7000000</v>
      </c>
      <c r="G236" s="1">
        <v>-7000000</v>
      </c>
      <c r="H236" s="1">
        <v>-7000000</v>
      </c>
      <c r="I236" s="1">
        <v>-7000000</v>
      </c>
      <c r="J236" s="1">
        <v>-7000000</v>
      </c>
      <c r="K236" s="1">
        <v>-7000000</v>
      </c>
      <c r="L236" s="1">
        <v>-7000000</v>
      </c>
      <c r="M236" s="1">
        <v>-7000000</v>
      </c>
      <c r="N236" s="1">
        <v>-7000000</v>
      </c>
      <c r="O236" s="1">
        <v>-7000000</v>
      </c>
      <c r="P236" s="1">
        <v>-7000000</v>
      </c>
      <c r="Q236" s="1">
        <v>-7000000</v>
      </c>
      <c r="R236" s="1">
        <v>-7000000</v>
      </c>
      <c r="S236" s="1">
        <f t="shared" si="33"/>
        <v>-7000000</v>
      </c>
      <c r="T236" s="5">
        <v>-7000000</v>
      </c>
      <c r="U236" t="s">
        <v>1501</v>
      </c>
      <c r="V236" t="s">
        <v>1499</v>
      </c>
      <c r="W236">
        <v>4</v>
      </c>
      <c r="X236">
        <v>0</v>
      </c>
      <c r="Y236">
        <v>0</v>
      </c>
      <c r="AD236" s="23">
        <f t="shared" si="32"/>
        <v>-7000000</v>
      </c>
      <c r="AK236" s="23">
        <f t="shared" si="27"/>
        <v>0</v>
      </c>
      <c r="AM236" s="23">
        <f t="shared" si="28"/>
        <v>0</v>
      </c>
      <c r="AO236" s="34">
        <v>4</v>
      </c>
      <c r="AR236" s="34">
        <v>4</v>
      </c>
      <c r="AS236">
        <f t="shared" si="29"/>
      </c>
      <c r="AU236" s="1">
        <f t="shared" si="30"/>
        <v>0</v>
      </c>
      <c r="AV236" s="52">
        <f t="shared" si="31"/>
        <v>0</v>
      </c>
    </row>
    <row r="237" spans="1:48" ht="12.75">
      <c r="A237" s="33">
        <v>236</v>
      </c>
      <c r="B237" t="s">
        <v>626</v>
      </c>
      <c r="C237" t="s">
        <v>627</v>
      </c>
      <c r="D237" t="s">
        <v>28</v>
      </c>
      <c r="E237" t="s">
        <v>28</v>
      </c>
      <c r="F237" s="1">
        <v>-15500000</v>
      </c>
      <c r="G237" s="1">
        <v>-15500000</v>
      </c>
      <c r="H237" s="1">
        <v>-15500000</v>
      </c>
      <c r="I237" s="1">
        <v>-15500000</v>
      </c>
      <c r="J237" s="1">
        <v>-15500000</v>
      </c>
      <c r="K237" s="1">
        <v>-15500000</v>
      </c>
      <c r="L237" s="1">
        <v>-15500000</v>
      </c>
      <c r="M237" s="1">
        <v>-15500000</v>
      </c>
      <c r="N237" s="1">
        <v>-15500000</v>
      </c>
      <c r="O237" s="1">
        <v>-15500000</v>
      </c>
      <c r="P237" s="1">
        <v>-15500000</v>
      </c>
      <c r="Q237" s="1">
        <v>-15500000</v>
      </c>
      <c r="R237" s="1">
        <v>-15500000</v>
      </c>
      <c r="S237" s="1">
        <f t="shared" si="33"/>
        <v>-15500000</v>
      </c>
      <c r="T237" s="5">
        <v>-15500000</v>
      </c>
      <c r="U237" t="s">
        <v>1502</v>
      </c>
      <c r="V237" t="s">
        <v>1499</v>
      </c>
      <c r="W237">
        <v>4</v>
      </c>
      <c r="X237">
        <v>0</v>
      </c>
      <c r="Y237">
        <v>0</v>
      </c>
      <c r="AD237" s="23">
        <f t="shared" si="32"/>
        <v>-15500000</v>
      </c>
      <c r="AK237" s="23">
        <f t="shared" si="27"/>
        <v>0</v>
      </c>
      <c r="AM237" s="23">
        <f t="shared" si="28"/>
        <v>0</v>
      </c>
      <c r="AO237" s="34">
        <v>4</v>
      </c>
      <c r="AR237" s="34">
        <v>4</v>
      </c>
      <c r="AS237">
        <f t="shared" si="29"/>
      </c>
      <c r="AU237" s="1">
        <f t="shared" si="30"/>
        <v>0</v>
      </c>
      <c r="AV237" s="52">
        <f t="shared" si="31"/>
        <v>0</v>
      </c>
    </row>
    <row r="238" spans="1:48" ht="12.75">
      <c r="A238" s="33">
        <v>237</v>
      </c>
      <c r="B238" t="s">
        <v>628</v>
      </c>
      <c r="C238" t="s">
        <v>629</v>
      </c>
      <c r="D238" t="s">
        <v>28</v>
      </c>
      <c r="E238" t="s">
        <v>28</v>
      </c>
      <c r="F238" s="1">
        <v>-5500000</v>
      </c>
      <c r="G238" s="1">
        <v>-5500000</v>
      </c>
      <c r="H238" s="1">
        <v>-5500000</v>
      </c>
      <c r="I238" s="1">
        <v>-5500000</v>
      </c>
      <c r="J238" s="1">
        <v>-5500000</v>
      </c>
      <c r="K238" s="1">
        <v>-5500000</v>
      </c>
      <c r="L238" s="1">
        <v>-5500000</v>
      </c>
      <c r="M238" s="1">
        <v>-5500000</v>
      </c>
      <c r="N238" s="1">
        <v>-5500000</v>
      </c>
      <c r="O238" s="1">
        <v>-5500000</v>
      </c>
      <c r="P238" s="1">
        <v>-5500000</v>
      </c>
      <c r="Q238" s="1">
        <v>-5500000</v>
      </c>
      <c r="R238" s="1">
        <v>-5500000</v>
      </c>
      <c r="S238" s="1">
        <f t="shared" si="33"/>
        <v>-5500000</v>
      </c>
      <c r="T238" s="5">
        <v>-5500000</v>
      </c>
      <c r="U238" t="s">
        <v>1503</v>
      </c>
      <c r="V238" t="s">
        <v>1499</v>
      </c>
      <c r="W238">
        <v>4</v>
      </c>
      <c r="X238">
        <v>0</v>
      </c>
      <c r="Y238">
        <v>0</v>
      </c>
      <c r="AD238" s="23">
        <f t="shared" si="32"/>
        <v>-5500000</v>
      </c>
      <c r="AK238" s="23">
        <f t="shared" si="27"/>
        <v>0</v>
      </c>
      <c r="AM238" s="23">
        <f t="shared" si="28"/>
        <v>0</v>
      </c>
      <c r="AO238" s="34">
        <v>4</v>
      </c>
      <c r="AR238" s="34">
        <v>4</v>
      </c>
      <c r="AS238">
        <f t="shared" si="29"/>
      </c>
      <c r="AU238" s="1">
        <f t="shared" si="30"/>
        <v>0</v>
      </c>
      <c r="AV238" s="52">
        <f t="shared" si="31"/>
        <v>0</v>
      </c>
    </row>
    <row r="239" spans="1:48" ht="12.75">
      <c r="A239" s="33">
        <v>238</v>
      </c>
      <c r="B239" t="s">
        <v>630</v>
      </c>
      <c r="C239" t="s">
        <v>631</v>
      </c>
      <c r="D239" t="s">
        <v>28</v>
      </c>
      <c r="E239" t="s">
        <v>28</v>
      </c>
      <c r="F239" s="1">
        <v>-1000000</v>
      </c>
      <c r="G239" s="1">
        <v>-1000000</v>
      </c>
      <c r="H239" s="1">
        <v>-1000000</v>
      </c>
      <c r="I239" s="1">
        <v>-1000000</v>
      </c>
      <c r="J239" s="1">
        <v>-1000000</v>
      </c>
      <c r="K239" s="1">
        <v>-1000000</v>
      </c>
      <c r="L239" s="1">
        <v>-1000000</v>
      </c>
      <c r="M239" s="1">
        <v>-1000000</v>
      </c>
      <c r="N239" s="1">
        <v>-1000000</v>
      </c>
      <c r="O239" s="1">
        <v>-1000000</v>
      </c>
      <c r="P239" s="1">
        <v>-1000000</v>
      </c>
      <c r="Q239" s="1">
        <v>-1000000</v>
      </c>
      <c r="R239" s="1">
        <v>-1000000</v>
      </c>
      <c r="S239" s="1">
        <f t="shared" si="33"/>
        <v>-1000000</v>
      </c>
      <c r="T239" s="5">
        <v>-1000000</v>
      </c>
      <c r="U239" t="s">
        <v>1504</v>
      </c>
      <c r="V239" t="s">
        <v>1499</v>
      </c>
      <c r="W239">
        <v>4</v>
      </c>
      <c r="X239">
        <v>0</v>
      </c>
      <c r="Y239">
        <v>0</v>
      </c>
      <c r="AD239" s="23">
        <f t="shared" si="32"/>
        <v>-1000000</v>
      </c>
      <c r="AK239" s="23">
        <f t="shared" si="27"/>
        <v>0</v>
      </c>
      <c r="AM239" s="23">
        <f t="shared" si="28"/>
        <v>0</v>
      </c>
      <c r="AO239" s="34">
        <v>4</v>
      </c>
      <c r="AR239" s="34">
        <v>4</v>
      </c>
      <c r="AS239">
        <f t="shared" si="29"/>
      </c>
      <c r="AU239" s="1">
        <f t="shared" si="30"/>
        <v>0</v>
      </c>
      <c r="AV239" s="52">
        <f t="shared" si="31"/>
        <v>0</v>
      </c>
    </row>
    <row r="240" spans="1:48" ht="12.75">
      <c r="A240" s="33">
        <v>239</v>
      </c>
      <c r="B240" t="s">
        <v>632</v>
      </c>
      <c r="C240" t="s">
        <v>633</v>
      </c>
      <c r="D240" t="s">
        <v>28</v>
      </c>
      <c r="E240" t="s">
        <v>28</v>
      </c>
      <c r="F240" s="1">
        <v>-7000000</v>
      </c>
      <c r="G240" s="1">
        <v>-7000000</v>
      </c>
      <c r="H240" s="1">
        <v>-7000000</v>
      </c>
      <c r="I240" s="1">
        <v>-7000000</v>
      </c>
      <c r="J240" s="1">
        <v>-7000000</v>
      </c>
      <c r="K240" s="1">
        <v>-7000000</v>
      </c>
      <c r="L240" s="1">
        <v>-7000000</v>
      </c>
      <c r="M240" s="1">
        <v>-7000000</v>
      </c>
      <c r="N240" s="1">
        <v>-7000000</v>
      </c>
      <c r="O240" s="1">
        <v>-7000000</v>
      </c>
      <c r="P240" s="1">
        <v>-7000000</v>
      </c>
      <c r="Q240" s="1">
        <v>-7000000</v>
      </c>
      <c r="R240" s="1">
        <v>-7000000</v>
      </c>
      <c r="S240" s="1">
        <f t="shared" si="33"/>
        <v>-7000000</v>
      </c>
      <c r="T240" s="5">
        <v>-7000000</v>
      </c>
      <c r="U240" t="s">
        <v>1505</v>
      </c>
      <c r="V240" t="s">
        <v>1499</v>
      </c>
      <c r="W240">
        <v>4</v>
      </c>
      <c r="X240">
        <v>0</v>
      </c>
      <c r="Y240">
        <v>0</v>
      </c>
      <c r="AD240" s="23">
        <f t="shared" si="32"/>
        <v>-7000000</v>
      </c>
      <c r="AK240" s="23">
        <f t="shared" si="27"/>
        <v>0</v>
      </c>
      <c r="AM240" s="23">
        <f t="shared" si="28"/>
        <v>0</v>
      </c>
      <c r="AO240" s="34">
        <v>4</v>
      </c>
      <c r="AR240" s="34">
        <v>4</v>
      </c>
      <c r="AS240">
        <f t="shared" si="29"/>
      </c>
      <c r="AU240" s="1">
        <f t="shared" si="30"/>
        <v>0</v>
      </c>
      <c r="AV240" s="52">
        <f t="shared" si="31"/>
        <v>0</v>
      </c>
    </row>
    <row r="241" spans="1:48" ht="12.75">
      <c r="A241" s="33">
        <v>240</v>
      </c>
      <c r="B241" t="s">
        <v>634</v>
      </c>
      <c r="C241" t="s">
        <v>635</v>
      </c>
      <c r="D241" t="s">
        <v>28</v>
      </c>
      <c r="E241" t="s">
        <v>28</v>
      </c>
      <c r="F241" s="1">
        <v>-66700000</v>
      </c>
      <c r="G241" s="1">
        <v>-66700000</v>
      </c>
      <c r="H241" s="1">
        <v>-66700000</v>
      </c>
      <c r="I241" s="1">
        <v>-66700000</v>
      </c>
      <c r="J241" s="1">
        <v>-66700000</v>
      </c>
      <c r="K241" s="1">
        <v>-66700000</v>
      </c>
      <c r="L241" s="1">
        <v>-66700000</v>
      </c>
      <c r="M241" s="1">
        <v>-66700000</v>
      </c>
      <c r="N241" s="1">
        <v>-66700000</v>
      </c>
      <c r="O241" s="1">
        <v>-66700000</v>
      </c>
      <c r="P241" s="1">
        <v>-66700000</v>
      </c>
      <c r="Q241" s="1">
        <v>-66700000</v>
      </c>
      <c r="R241" s="1">
        <v>-66700000</v>
      </c>
      <c r="S241" s="1">
        <f t="shared" si="33"/>
        <v>-66700000</v>
      </c>
      <c r="T241" s="5">
        <v>-66700000</v>
      </c>
      <c r="U241" t="s">
        <v>1506</v>
      </c>
      <c r="V241" t="s">
        <v>1499</v>
      </c>
      <c r="W241">
        <v>4</v>
      </c>
      <c r="X241">
        <v>0</v>
      </c>
      <c r="Y241">
        <v>0</v>
      </c>
      <c r="AD241" s="51">
        <f t="shared" si="32"/>
        <v>-66700000</v>
      </c>
      <c r="AK241" s="23">
        <f t="shared" si="27"/>
        <v>0</v>
      </c>
      <c r="AM241" s="23">
        <f t="shared" si="28"/>
        <v>0</v>
      </c>
      <c r="AO241" s="34" t="s">
        <v>1901</v>
      </c>
      <c r="AQ241" t="s">
        <v>2502</v>
      </c>
      <c r="AR241" s="34">
        <v>4</v>
      </c>
      <c r="AS241">
        <f t="shared" si="29"/>
      </c>
      <c r="AU241" s="1">
        <f t="shared" si="30"/>
        <v>0</v>
      </c>
      <c r="AV241" s="52">
        <f t="shared" si="31"/>
        <v>0</v>
      </c>
    </row>
    <row r="242" spans="1:48" ht="12.75">
      <c r="A242" s="33">
        <v>241</v>
      </c>
      <c r="B242" t="s">
        <v>636</v>
      </c>
      <c r="C242" t="s">
        <v>637</v>
      </c>
      <c r="D242" t="s">
        <v>28</v>
      </c>
      <c r="E242" t="s">
        <v>28</v>
      </c>
      <c r="F242" s="1">
        <v>-17000000</v>
      </c>
      <c r="G242" s="1">
        <v>-17000000</v>
      </c>
      <c r="H242" s="1">
        <v>-17000000</v>
      </c>
      <c r="I242" s="1">
        <v>-17000000</v>
      </c>
      <c r="J242" s="1">
        <v>-17000000</v>
      </c>
      <c r="K242" s="1">
        <v>-17000000</v>
      </c>
      <c r="L242" s="1">
        <v>-17000000</v>
      </c>
      <c r="M242" s="1">
        <v>-17000000</v>
      </c>
      <c r="N242" s="1">
        <v>-17000000</v>
      </c>
      <c r="O242" s="1">
        <v>-17000000</v>
      </c>
      <c r="P242" s="1">
        <v>-17000000</v>
      </c>
      <c r="Q242" s="1">
        <v>-17000000</v>
      </c>
      <c r="R242" s="1">
        <v>-17000000</v>
      </c>
      <c r="S242" s="1">
        <f t="shared" si="33"/>
        <v>-17000000</v>
      </c>
      <c r="T242" s="5">
        <v>-17000000</v>
      </c>
      <c r="U242" t="s">
        <v>1507</v>
      </c>
      <c r="V242" t="s">
        <v>1499</v>
      </c>
      <c r="W242">
        <v>4</v>
      </c>
      <c r="X242">
        <v>0</v>
      </c>
      <c r="Y242">
        <v>0</v>
      </c>
      <c r="AD242" s="51">
        <f t="shared" si="32"/>
        <v>-17000000</v>
      </c>
      <c r="AK242" s="23">
        <f t="shared" si="27"/>
        <v>0</v>
      </c>
      <c r="AM242" s="23">
        <f t="shared" si="28"/>
        <v>0</v>
      </c>
      <c r="AO242" s="34" t="s">
        <v>1901</v>
      </c>
      <c r="AQ242" t="s">
        <v>2502</v>
      </c>
      <c r="AR242" s="34">
        <v>4</v>
      </c>
      <c r="AS242">
        <f t="shared" si="29"/>
      </c>
      <c r="AU242" s="1">
        <f t="shared" si="30"/>
        <v>0</v>
      </c>
      <c r="AV242" s="52">
        <f t="shared" si="31"/>
        <v>0</v>
      </c>
    </row>
    <row r="243" spans="1:48" ht="12.75">
      <c r="A243" s="33">
        <v>242</v>
      </c>
      <c r="B243" t="s">
        <v>638</v>
      </c>
      <c r="C243" t="s">
        <v>639</v>
      </c>
      <c r="D243" t="s">
        <v>28</v>
      </c>
      <c r="E243" t="s">
        <v>28</v>
      </c>
      <c r="F243" s="1">
        <v>-90000000</v>
      </c>
      <c r="G243" s="1">
        <v>-90000000</v>
      </c>
      <c r="H243" s="1">
        <v>-90000000</v>
      </c>
      <c r="I243" s="1">
        <v>-90000000</v>
      </c>
      <c r="J243" s="1">
        <v>-90000000</v>
      </c>
      <c r="K243" s="1">
        <v>-90000000</v>
      </c>
      <c r="L243" s="1">
        <v>-90000000</v>
      </c>
      <c r="M243" s="1">
        <v>-90000000</v>
      </c>
      <c r="N243" s="1">
        <v>-90000000</v>
      </c>
      <c r="O243" s="1">
        <v>-90000000</v>
      </c>
      <c r="P243" s="1">
        <v>-90000000</v>
      </c>
      <c r="Q243" s="1">
        <v>-90000000</v>
      </c>
      <c r="R243" s="1">
        <v>-90000000</v>
      </c>
      <c r="S243" s="1">
        <f t="shared" si="33"/>
        <v>-90000000</v>
      </c>
      <c r="T243" s="5">
        <v>-90000000</v>
      </c>
      <c r="U243" t="s">
        <v>1508</v>
      </c>
      <c r="V243" t="s">
        <v>1499</v>
      </c>
      <c r="W243">
        <v>4</v>
      </c>
      <c r="X243">
        <v>0</v>
      </c>
      <c r="Y243">
        <v>0</v>
      </c>
      <c r="AD243" s="23">
        <f t="shared" si="32"/>
        <v>-90000000</v>
      </c>
      <c r="AK243" s="23">
        <f t="shared" si="27"/>
        <v>0</v>
      </c>
      <c r="AM243" s="23">
        <f t="shared" si="28"/>
        <v>0</v>
      </c>
      <c r="AO243" s="34">
        <v>4</v>
      </c>
      <c r="AR243" s="34">
        <v>4</v>
      </c>
      <c r="AS243">
        <f t="shared" si="29"/>
      </c>
      <c r="AU243" s="1">
        <f t="shared" si="30"/>
        <v>0</v>
      </c>
      <c r="AV243" s="52">
        <f t="shared" si="31"/>
        <v>0</v>
      </c>
    </row>
    <row r="244" spans="1:48" ht="12.75">
      <c r="A244" s="33">
        <v>243</v>
      </c>
      <c r="B244" t="s">
        <v>640</v>
      </c>
      <c r="C244" t="s">
        <v>641</v>
      </c>
      <c r="D244" t="s">
        <v>28</v>
      </c>
      <c r="E244" t="s">
        <v>28</v>
      </c>
      <c r="F244" s="1">
        <v>-150000000</v>
      </c>
      <c r="G244" s="1">
        <v>-150000000</v>
      </c>
      <c r="H244" s="1">
        <v>-150000000</v>
      </c>
      <c r="I244" s="1">
        <v>-150000000</v>
      </c>
      <c r="J244" s="1">
        <v>-150000000</v>
      </c>
      <c r="K244" s="1">
        <v>-150000000</v>
      </c>
      <c r="L244" s="1">
        <v>-150000000</v>
      </c>
      <c r="M244" s="1">
        <v>-150000000</v>
      </c>
      <c r="N244" s="1">
        <v>-150000000</v>
      </c>
      <c r="O244" s="1">
        <v>-150000000</v>
      </c>
      <c r="P244" s="1">
        <v>-150000000</v>
      </c>
      <c r="Q244" s="1">
        <v>-150000000</v>
      </c>
      <c r="R244" s="1">
        <v>-150000000</v>
      </c>
      <c r="S244" s="1">
        <f t="shared" si="33"/>
        <v>-150000000</v>
      </c>
      <c r="T244" s="5">
        <v>-150000000</v>
      </c>
      <c r="U244" t="s">
        <v>1509</v>
      </c>
      <c r="V244" t="s">
        <v>1499</v>
      </c>
      <c r="W244">
        <v>4</v>
      </c>
      <c r="X244">
        <v>0</v>
      </c>
      <c r="Y244">
        <v>0</v>
      </c>
      <c r="AD244" s="23">
        <f t="shared" si="32"/>
        <v>-150000000</v>
      </c>
      <c r="AK244" s="23">
        <f t="shared" si="27"/>
        <v>0</v>
      </c>
      <c r="AM244" s="23">
        <f t="shared" si="28"/>
        <v>0</v>
      </c>
      <c r="AO244" s="34">
        <v>4</v>
      </c>
      <c r="AR244" s="34">
        <v>4</v>
      </c>
      <c r="AS244">
        <f t="shared" si="29"/>
      </c>
      <c r="AU244" s="1">
        <f t="shared" si="30"/>
        <v>0</v>
      </c>
      <c r="AV244" s="52">
        <f t="shared" si="31"/>
        <v>0</v>
      </c>
    </row>
    <row r="245" spans="1:48" ht="12.75">
      <c r="A245" s="33">
        <v>244</v>
      </c>
      <c r="B245" t="s">
        <v>642</v>
      </c>
      <c r="C245" t="s">
        <v>643</v>
      </c>
      <c r="D245" t="s">
        <v>28</v>
      </c>
      <c r="E245" t="s">
        <v>28</v>
      </c>
      <c r="F245" s="1">
        <v>-150000000</v>
      </c>
      <c r="G245" s="1">
        <v>-150000000</v>
      </c>
      <c r="H245" s="1">
        <v>-150000000</v>
      </c>
      <c r="I245" s="1">
        <v>-150000000</v>
      </c>
      <c r="J245" s="1">
        <v>-150000000</v>
      </c>
      <c r="K245" s="1">
        <v>-150000000</v>
      </c>
      <c r="L245" s="1">
        <v>-150000000</v>
      </c>
      <c r="M245" s="1">
        <v>-150000000</v>
      </c>
      <c r="N245" s="1">
        <v>-150000000</v>
      </c>
      <c r="O245" s="1">
        <v>-150000000</v>
      </c>
      <c r="P245" s="1">
        <v>-150000000</v>
      </c>
      <c r="Q245" s="1">
        <v>-150000000</v>
      </c>
      <c r="R245" s="1">
        <v>-150000000</v>
      </c>
      <c r="S245" s="1">
        <f t="shared" si="33"/>
        <v>-150000000</v>
      </c>
      <c r="T245" s="5">
        <v>-150000000</v>
      </c>
      <c r="U245" t="s">
        <v>1510</v>
      </c>
      <c r="V245" t="s">
        <v>1499</v>
      </c>
      <c r="W245">
        <v>4</v>
      </c>
      <c r="X245">
        <v>0</v>
      </c>
      <c r="Y245">
        <v>0</v>
      </c>
      <c r="AD245" s="23">
        <f t="shared" si="32"/>
        <v>-150000000</v>
      </c>
      <c r="AK245" s="23">
        <f t="shared" si="27"/>
        <v>0</v>
      </c>
      <c r="AM245" s="23">
        <f t="shared" si="28"/>
        <v>0</v>
      </c>
      <c r="AO245" s="34">
        <v>4</v>
      </c>
      <c r="AR245" s="34">
        <v>4</v>
      </c>
      <c r="AS245">
        <f t="shared" si="29"/>
      </c>
      <c r="AU245" s="1">
        <f t="shared" si="30"/>
        <v>0</v>
      </c>
      <c r="AV245" s="52">
        <f t="shared" si="31"/>
        <v>0</v>
      </c>
    </row>
    <row r="246" spans="1:48" ht="12.75">
      <c r="A246" s="33">
        <v>245</v>
      </c>
      <c r="B246" t="s">
        <v>644</v>
      </c>
      <c r="C246" t="s">
        <v>645</v>
      </c>
      <c r="D246" t="s">
        <v>28</v>
      </c>
      <c r="E246" t="s">
        <v>28</v>
      </c>
      <c r="F246" s="1">
        <v>-250000000</v>
      </c>
      <c r="G246" s="1">
        <v>-250000000</v>
      </c>
      <c r="H246" s="1">
        <v>-250000000</v>
      </c>
      <c r="I246" s="1">
        <v>-250000000</v>
      </c>
      <c r="J246" s="1">
        <v>-250000000</v>
      </c>
      <c r="K246" s="1">
        <v>-250000000</v>
      </c>
      <c r="L246" s="1">
        <v>-250000000</v>
      </c>
      <c r="M246" s="1">
        <v>-250000000</v>
      </c>
      <c r="N246" s="1">
        <v>-250000000</v>
      </c>
      <c r="O246" s="1">
        <v>-250000000</v>
      </c>
      <c r="P246" s="1">
        <v>-250000000</v>
      </c>
      <c r="Q246" s="1">
        <v>-250000000</v>
      </c>
      <c r="R246" s="1">
        <v>-250000000</v>
      </c>
      <c r="S246" s="1">
        <f t="shared" si="33"/>
        <v>-250000000</v>
      </c>
      <c r="T246" s="5">
        <v>-250000000</v>
      </c>
      <c r="U246" t="s">
        <v>1511</v>
      </c>
      <c r="V246" t="s">
        <v>1499</v>
      </c>
      <c r="W246">
        <v>4</v>
      </c>
      <c r="X246">
        <v>0</v>
      </c>
      <c r="Y246">
        <v>0</v>
      </c>
      <c r="AD246" s="23">
        <f t="shared" si="32"/>
        <v>-250000000</v>
      </c>
      <c r="AK246" s="23">
        <f t="shared" si="27"/>
        <v>0</v>
      </c>
      <c r="AM246" s="23">
        <f t="shared" si="28"/>
        <v>0</v>
      </c>
      <c r="AO246" s="34">
        <v>4</v>
      </c>
      <c r="AR246" s="34">
        <v>4</v>
      </c>
      <c r="AS246">
        <f t="shared" si="29"/>
      </c>
      <c r="AU246" s="1">
        <f t="shared" si="30"/>
        <v>0</v>
      </c>
      <c r="AV246" s="52">
        <f t="shared" si="31"/>
        <v>0</v>
      </c>
    </row>
    <row r="247" spans="1:48" ht="12.75">
      <c r="A247" s="33">
        <v>246</v>
      </c>
      <c r="B247" t="s">
        <v>646</v>
      </c>
      <c r="C247" t="s">
        <v>647</v>
      </c>
      <c r="D247" t="s">
        <v>28</v>
      </c>
      <c r="E247" t="s">
        <v>28</v>
      </c>
      <c r="F247" s="1">
        <v>-250000000</v>
      </c>
      <c r="G247" s="1">
        <v>-250000000</v>
      </c>
      <c r="H247" s="1">
        <v>-250000000</v>
      </c>
      <c r="I247" s="1">
        <v>-250000000</v>
      </c>
      <c r="J247" s="1">
        <v>-250000000</v>
      </c>
      <c r="K247" s="1">
        <v>-250000000</v>
      </c>
      <c r="L247" s="1">
        <v>-250000000</v>
      </c>
      <c r="M247" s="1">
        <v>-250000000</v>
      </c>
      <c r="N247" s="1">
        <v>-250000000</v>
      </c>
      <c r="O247" s="1">
        <v>-250000000</v>
      </c>
      <c r="P247" s="1">
        <v>-250000000</v>
      </c>
      <c r="Q247" s="1">
        <v>-250000000</v>
      </c>
      <c r="R247" s="1">
        <v>-250000000</v>
      </c>
      <c r="S247" s="1">
        <f t="shared" si="33"/>
        <v>-250000000</v>
      </c>
      <c r="T247" s="5">
        <v>-250000000</v>
      </c>
      <c r="U247" t="s">
        <v>1512</v>
      </c>
      <c r="V247" t="s">
        <v>1499</v>
      </c>
      <c r="W247">
        <v>4</v>
      </c>
      <c r="X247">
        <v>0</v>
      </c>
      <c r="Y247">
        <v>0</v>
      </c>
      <c r="AD247" s="23">
        <f t="shared" si="32"/>
        <v>-250000000</v>
      </c>
      <c r="AK247" s="23">
        <f t="shared" si="27"/>
        <v>0</v>
      </c>
      <c r="AM247" s="23">
        <f t="shared" si="28"/>
        <v>0</v>
      </c>
      <c r="AO247" s="34">
        <v>4</v>
      </c>
      <c r="AR247" s="34">
        <v>4</v>
      </c>
      <c r="AS247">
        <f t="shared" si="29"/>
      </c>
      <c r="AU247" s="1">
        <f t="shared" si="30"/>
        <v>0</v>
      </c>
      <c r="AV247" s="52">
        <f t="shared" si="31"/>
        <v>0</v>
      </c>
    </row>
    <row r="248" spans="1:48" ht="12.75">
      <c r="A248" s="33">
        <v>247</v>
      </c>
      <c r="B248" t="s">
        <v>648</v>
      </c>
      <c r="C248" t="s">
        <v>649</v>
      </c>
      <c r="D248" t="s">
        <v>28</v>
      </c>
      <c r="E248" t="s">
        <v>28</v>
      </c>
      <c r="F248" s="1">
        <v>-52000000</v>
      </c>
      <c r="G248" s="1">
        <v>-52000000</v>
      </c>
      <c r="H248" s="1">
        <v>-52000000</v>
      </c>
      <c r="I248" s="1">
        <v>-52000000</v>
      </c>
      <c r="J248" s="1">
        <v>-52000000</v>
      </c>
      <c r="K248" s="1">
        <v>-52000000</v>
      </c>
      <c r="L248" s="1">
        <v>-52000000</v>
      </c>
      <c r="M248" s="1">
        <v>-52000000</v>
      </c>
      <c r="N248" s="1">
        <v>-52000000</v>
      </c>
      <c r="O248" s="1">
        <v>-52000000</v>
      </c>
      <c r="P248" s="1">
        <v>-52000000</v>
      </c>
      <c r="Q248" s="1">
        <v>-52000000</v>
      </c>
      <c r="R248" s="1">
        <v>-52000000</v>
      </c>
      <c r="S248" s="1">
        <f t="shared" si="33"/>
        <v>-52000000</v>
      </c>
      <c r="T248" s="5">
        <v>-52000000</v>
      </c>
      <c r="U248" t="s">
        <v>1513</v>
      </c>
      <c r="V248" t="s">
        <v>1499</v>
      </c>
      <c r="W248">
        <v>4</v>
      </c>
      <c r="X248">
        <v>0</v>
      </c>
      <c r="Y248">
        <v>0</v>
      </c>
      <c r="AD248" s="23">
        <f t="shared" si="32"/>
        <v>-52000000</v>
      </c>
      <c r="AK248" s="23">
        <f t="shared" si="27"/>
        <v>0</v>
      </c>
      <c r="AM248" s="23">
        <f t="shared" si="28"/>
        <v>0</v>
      </c>
      <c r="AO248" s="34">
        <v>4</v>
      </c>
      <c r="AR248" s="34">
        <v>4</v>
      </c>
      <c r="AS248">
        <f t="shared" si="29"/>
      </c>
      <c r="AU248" s="1">
        <f t="shared" si="30"/>
        <v>0</v>
      </c>
      <c r="AV248" s="52">
        <f t="shared" si="31"/>
        <v>0</v>
      </c>
    </row>
    <row r="249" spans="1:48" ht="12.75">
      <c r="A249" s="33">
        <v>248</v>
      </c>
      <c r="B249" t="s">
        <v>650</v>
      </c>
      <c r="C249" t="s">
        <v>651</v>
      </c>
      <c r="D249" t="s">
        <v>28</v>
      </c>
      <c r="E249" t="s">
        <v>28</v>
      </c>
      <c r="F249" s="1">
        <v>-35000000</v>
      </c>
      <c r="G249" s="1">
        <v>-35000000</v>
      </c>
      <c r="H249" s="1">
        <v>-35000000</v>
      </c>
      <c r="I249" s="1">
        <v>-35000000</v>
      </c>
      <c r="J249" s="1">
        <v>-35000000</v>
      </c>
      <c r="K249" s="1">
        <v>-35000000</v>
      </c>
      <c r="L249" s="1">
        <v>-35000000</v>
      </c>
      <c r="M249" s="1">
        <v>-35000000</v>
      </c>
      <c r="N249" s="1">
        <v>-35000000</v>
      </c>
      <c r="O249" s="1">
        <v>-35000000</v>
      </c>
      <c r="P249" s="1">
        <v>-35000000</v>
      </c>
      <c r="Q249" s="1">
        <v>-35000000</v>
      </c>
      <c r="R249" s="1">
        <v>-35000000</v>
      </c>
      <c r="S249" s="1">
        <f t="shared" si="33"/>
        <v>-35000000</v>
      </c>
      <c r="T249" s="5">
        <v>-35000000</v>
      </c>
      <c r="U249" t="s">
        <v>1514</v>
      </c>
      <c r="V249" t="s">
        <v>1499</v>
      </c>
      <c r="W249">
        <v>4</v>
      </c>
      <c r="X249">
        <v>0</v>
      </c>
      <c r="Y249">
        <v>0</v>
      </c>
      <c r="AD249" s="23">
        <f t="shared" si="32"/>
        <v>-35000000</v>
      </c>
      <c r="AK249" s="23">
        <f t="shared" si="27"/>
        <v>0</v>
      </c>
      <c r="AM249" s="23">
        <f t="shared" si="28"/>
        <v>0</v>
      </c>
      <c r="AO249" s="34">
        <v>4</v>
      </c>
      <c r="AR249" s="34">
        <v>4</v>
      </c>
      <c r="AS249">
        <f t="shared" si="29"/>
      </c>
      <c r="AU249" s="1">
        <f t="shared" si="30"/>
        <v>0</v>
      </c>
      <c r="AV249" s="52">
        <f t="shared" si="31"/>
        <v>0</v>
      </c>
    </row>
    <row r="250" spans="1:48" ht="12.75">
      <c r="A250" s="33">
        <v>249</v>
      </c>
      <c r="B250" t="s">
        <v>652</v>
      </c>
      <c r="C250" t="s">
        <v>653</v>
      </c>
      <c r="D250" t="s">
        <v>28</v>
      </c>
      <c r="E250" t="s">
        <v>28</v>
      </c>
      <c r="F250" s="1">
        <v>-85000000</v>
      </c>
      <c r="G250" s="1">
        <v>-85000000</v>
      </c>
      <c r="H250" s="1">
        <v>-85000000</v>
      </c>
      <c r="I250" s="1">
        <v>-85000000</v>
      </c>
      <c r="J250" s="1">
        <v>-85000000</v>
      </c>
      <c r="K250" s="1">
        <v>-85000000</v>
      </c>
      <c r="L250" s="1">
        <v>-85000000</v>
      </c>
      <c r="M250" s="1">
        <v>-85000000</v>
      </c>
      <c r="N250" s="1">
        <v>-85000000</v>
      </c>
      <c r="O250" s="1">
        <v>-85000000</v>
      </c>
      <c r="P250" s="1">
        <v>-85000000</v>
      </c>
      <c r="Q250" s="1">
        <v>-85000000</v>
      </c>
      <c r="R250" s="1">
        <v>-85000000</v>
      </c>
      <c r="S250" s="1">
        <f t="shared" si="33"/>
        <v>-85000000</v>
      </c>
      <c r="T250" s="5">
        <v>-85000000</v>
      </c>
      <c r="U250" t="s">
        <v>1515</v>
      </c>
      <c r="V250" t="s">
        <v>1499</v>
      </c>
      <c r="W250">
        <v>4</v>
      </c>
      <c r="X250">
        <v>0</v>
      </c>
      <c r="Y250">
        <v>0</v>
      </c>
      <c r="AD250" s="23">
        <f t="shared" si="32"/>
        <v>-85000000</v>
      </c>
      <c r="AK250" s="23">
        <f t="shared" si="27"/>
        <v>0</v>
      </c>
      <c r="AM250" s="23">
        <f t="shared" si="28"/>
        <v>0</v>
      </c>
      <c r="AO250" s="34">
        <v>4</v>
      </c>
      <c r="AR250" s="34">
        <v>4</v>
      </c>
      <c r="AS250">
        <f t="shared" si="29"/>
      </c>
      <c r="AU250" s="1">
        <f t="shared" si="30"/>
        <v>0</v>
      </c>
      <c r="AV250" s="52">
        <f t="shared" si="31"/>
        <v>0</v>
      </c>
    </row>
    <row r="251" spans="1:48" ht="12.75">
      <c r="A251" s="33">
        <v>250</v>
      </c>
      <c r="B251" t="s">
        <v>654</v>
      </c>
      <c r="C251" t="s">
        <v>655</v>
      </c>
      <c r="D251" t="s">
        <v>28</v>
      </c>
      <c r="E251" t="s">
        <v>28</v>
      </c>
      <c r="F251" s="1">
        <v>-80000000</v>
      </c>
      <c r="G251" s="1">
        <v>-80000000</v>
      </c>
      <c r="H251" s="1">
        <v>-80000000</v>
      </c>
      <c r="I251" s="1">
        <v>-80000000</v>
      </c>
      <c r="J251" s="1">
        <v>-80000000</v>
      </c>
      <c r="K251" s="1">
        <v>-80000000</v>
      </c>
      <c r="L251" s="1">
        <v>-80000000</v>
      </c>
      <c r="M251" s="1">
        <v>-80000000</v>
      </c>
      <c r="N251" s="1">
        <v>-80000000</v>
      </c>
      <c r="O251" s="1">
        <v>-80000000</v>
      </c>
      <c r="P251" s="1">
        <v>-80000000</v>
      </c>
      <c r="Q251" s="1">
        <v>-80000000</v>
      </c>
      <c r="R251" s="1">
        <v>-80000000</v>
      </c>
      <c r="S251" s="1">
        <f t="shared" si="33"/>
        <v>-80000000</v>
      </c>
      <c r="T251" s="5">
        <v>-80000000</v>
      </c>
      <c r="U251" t="s">
        <v>1516</v>
      </c>
      <c r="V251" t="s">
        <v>1499</v>
      </c>
      <c r="W251">
        <v>4</v>
      </c>
      <c r="X251">
        <v>0</v>
      </c>
      <c r="Y251">
        <v>0</v>
      </c>
      <c r="AD251" s="51">
        <f t="shared" si="32"/>
        <v>-80000000</v>
      </c>
      <c r="AK251" s="23">
        <f t="shared" si="27"/>
        <v>0</v>
      </c>
      <c r="AM251" s="23">
        <f t="shared" si="28"/>
        <v>0</v>
      </c>
      <c r="AO251" s="34" t="s">
        <v>1901</v>
      </c>
      <c r="AQ251" t="s">
        <v>2502</v>
      </c>
      <c r="AR251" s="34">
        <v>4</v>
      </c>
      <c r="AS251">
        <f t="shared" si="29"/>
      </c>
      <c r="AU251" s="1">
        <f t="shared" si="30"/>
        <v>0</v>
      </c>
      <c r="AV251" s="52">
        <f t="shared" si="31"/>
        <v>0</v>
      </c>
    </row>
    <row r="252" spans="1:48" ht="12.75">
      <c r="A252" s="33">
        <v>251</v>
      </c>
      <c r="B252" t="s">
        <v>656</v>
      </c>
      <c r="C252" t="s">
        <v>657</v>
      </c>
      <c r="D252" t="s">
        <v>28</v>
      </c>
      <c r="E252" t="s">
        <v>28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f t="shared" si="33"/>
        <v>0</v>
      </c>
      <c r="T252" s="5">
        <v>-56250000</v>
      </c>
      <c r="U252" t="s">
        <v>1517</v>
      </c>
      <c r="V252" t="s">
        <v>1499</v>
      </c>
      <c r="W252">
        <v>4</v>
      </c>
      <c r="X252">
        <v>0</v>
      </c>
      <c r="Y252">
        <v>0</v>
      </c>
      <c r="AD252" s="23">
        <f t="shared" si="32"/>
        <v>0</v>
      </c>
      <c r="AK252" s="23">
        <f t="shared" si="27"/>
        <v>0</v>
      </c>
      <c r="AM252" s="23">
        <f t="shared" si="28"/>
        <v>0</v>
      </c>
      <c r="AO252" s="34" t="s">
        <v>1901</v>
      </c>
      <c r="AQ252" t="s">
        <v>2502</v>
      </c>
      <c r="AR252" s="34">
        <v>4</v>
      </c>
      <c r="AS252">
        <f t="shared" si="29"/>
      </c>
      <c r="AU252" s="1">
        <f t="shared" si="30"/>
        <v>56250000</v>
      </c>
      <c r="AV252" s="52">
        <f t="shared" si="31"/>
        <v>-1</v>
      </c>
    </row>
    <row r="253" spans="1:48" ht="12.75">
      <c r="A253" s="33">
        <v>252</v>
      </c>
      <c r="B253" t="s">
        <v>658</v>
      </c>
      <c r="C253" t="s">
        <v>659</v>
      </c>
      <c r="D253" t="s">
        <v>28</v>
      </c>
      <c r="E253" t="s">
        <v>28</v>
      </c>
      <c r="F253" s="1">
        <v>-60000000</v>
      </c>
      <c r="G253" s="1">
        <v>-60000000</v>
      </c>
      <c r="H253" s="1">
        <v>-60000000</v>
      </c>
      <c r="I253" s="1">
        <v>-60000000</v>
      </c>
      <c r="J253" s="1">
        <v>-60000000</v>
      </c>
      <c r="K253" s="1">
        <v>-60000000</v>
      </c>
      <c r="L253" s="1">
        <v>-60000000</v>
      </c>
      <c r="M253" s="1">
        <v>-60000000</v>
      </c>
      <c r="N253" s="1">
        <v>-60000000</v>
      </c>
      <c r="O253" s="1">
        <v>-60000000</v>
      </c>
      <c r="P253" s="1">
        <v>-60000000</v>
      </c>
      <c r="Q253" s="1">
        <v>-60000000</v>
      </c>
      <c r="R253" s="1">
        <v>-60000000</v>
      </c>
      <c r="S253" s="1">
        <f t="shared" si="33"/>
        <v>-60000000</v>
      </c>
      <c r="T253" s="5">
        <v>-60000000</v>
      </c>
      <c r="U253" t="s">
        <v>1518</v>
      </c>
      <c r="V253" t="s">
        <v>1499</v>
      </c>
      <c r="W253">
        <v>4</v>
      </c>
      <c r="X253">
        <v>0</v>
      </c>
      <c r="Y253">
        <v>0</v>
      </c>
      <c r="AD253" s="51">
        <f t="shared" si="32"/>
        <v>-60000000</v>
      </c>
      <c r="AK253" s="23">
        <f t="shared" si="27"/>
        <v>0</v>
      </c>
      <c r="AM253" s="23">
        <f t="shared" si="28"/>
        <v>0</v>
      </c>
      <c r="AO253" s="34" t="s">
        <v>1901</v>
      </c>
      <c r="AQ253" t="s">
        <v>2502</v>
      </c>
      <c r="AR253" s="34" t="s">
        <v>1901</v>
      </c>
      <c r="AS253" t="str">
        <f t="shared" si="29"/>
        <v>different</v>
      </c>
      <c r="AU253" s="1">
        <f t="shared" si="30"/>
        <v>0</v>
      </c>
      <c r="AV253" s="52">
        <f t="shared" si="31"/>
        <v>0</v>
      </c>
    </row>
    <row r="254" spans="1:48" ht="12.75">
      <c r="A254" s="33">
        <v>253</v>
      </c>
      <c r="B254" t="s">
        <v>660</v>
      </c>
      <c r="C254" t="s">
        <v>661</v>
      </c>
      <c r="D254" t="s">
        <v>28</v>
      </c>
      <c r="E254" t="s">
        <v>28</v>
      </c>
      <c r="F254" s="1">
        <v>-100000000</v>
      </c>
      <c r="G254" s="1">
        <v>-100000000</v>
      </c>
      <c r="H254" s="1">
        <v>-100000000</v>
      </c>
      <c r="I254" s="1">
        <v>-100000000</v>
      </c>
      <c r="J254" s="1">
        <v>-100000000</v>
      </c>
      <c r="K254" s="1">
        <v>-100000000</v>
      </c>
      <c r="L254" s="1">
        <v>-100000000</v>
      </c>
      <c r="M254" s="1">
        <v>-100000000</v>
      </c>
      <c r="N254" s="1">
        <v>-100000000</v>
      </c>
      <c r="O254" s="1">
        <v>-100000000</v>
      </c>
      <c r="P254" s="1">
        <v>-100000000</v>
      </c>
      <c r="Q254" s="1">
        <v>-100000000</v>
      </c>
      <c r="R254" s="1">
        <v>-100000000</v>
      </c>
      <c r="S254" s="1">
        <f t="shared" si="33"/>
        <v>-100000000</v>
      </c>
      <c r="T254" s="5">
        <v>-4166666.6666666665</v>
      </c>
      <c r="U254" t="s">
        <v>1837</v>
      </c>
      <c r="V254" t="s">
        <v>1499</v>
      </c>
      <c r="W254">
        <v>4</v>
      </c>
      <c r="X254">
        <v>0</v>
      </c>
      <c r="Y254">
        <v>0</v>
      </c>
      <c r="AD254" s="51">
        <f t="shared" si="32"/>
        <v>-100000000</v>
      </c>
      <c r="AK254" s="23">
        <f t="shared" si="27"/>
        <v>0</v>
      </c>
      <c r="AM254" s="23">
        <f t="shared" si="28"/>
        <v>0</v>
      </c>
      <c r="AO254" s="34" t="s">
        <v>1901</v>
      </c>
      <c r="AQ254" t="s">
        <v>2502</v>
      </c>
      <c r="AR254" s="34" t="s">
        <v>1901</v>
      </c>
      <c r="AS254" t="str">
        <f t="shared" si="29"/>
        <v>different</v>
      </c>
      <c r="AU254" s="1">
        <f t="shared" si="30"/>
        <v>-95833333.33333333</v>
      </c>
      <c r="AV254" s="52">
        <f t="shared" si="31"/>
        <v>23</v>
      </c>
    </row>
    <row r="255" spans="1:48" ht="12.75">
      <c r="A255" s="33">
        <v>254</v>
      </c>
      <c r="B255" t="s">
        <v>662</v>
      </c>
      <c r="C255" t="s">
        <v>663</v>
      </c>
      <c r="D255" t="s">
        <v>28</v>
      </c>
      <c r="E255" t="s">
        <v>28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-175000000</v>
      </c>
      <c r="S255" s="1">
        <f t="shared" si="33"/>
        <v>-7291666.666666667</v>
      </c>
      <c r="T255" s="5">
        <v>0</v>
      </c>
      <c r="U255" t="s">
        <v>1838</v>
      </c>
      <c r="V255" t="s">
        <v>1499</v>
      </c>
      <c r="W255">
        <v>4</v>
      </c>
      <c r="X255">
        <v>0</v>
      </c>
      <c r="Y255">
        <v>0</v>
      </c>
      <c r="AD255" s="51">
        <f t="shared" si="32"/>
        <v>-7291666.666666667</v>
      </c>
      <c r="AK255" s="23">
        <f t="shared" si="27"/>
        <v>0</v>
      </c>
      <c r="AM255" s="23">
        <f t="shared" si="28"/>
        <v>0</v>
      </c>
      <c r="AO255" s="34" t="s">
        <v>1901</v>
      </c>
      <c r="AQ255" t="s">
        <v>2502</v>
      </c>
      <c r="AR255" s="34" t="s">
        <v>1901</v>
      </c>
      <c r="AS255" t="str">
        <f t="shared" si="29"/>
        <v>different</v>
      </c>
      <c r="AU255" s="1">
        <f t="shared" si="30"/>
        <v>-7291666.666666667</v>
      </c>
      <c r="AV255" s="52" t="e">
        <f t="shared" si="31"/>
        <v>#DIV/0!</v>
      </c>
    </row>
    <row r="256" spans="1:48" ht="12.75">
      <c r="A256" s="33">
        <v>255</v>
      </c>
      <c r="B256" t="s">
        <v>664</v>
      </c>
      <c r="C256" t="s">
        <v>665</v>
      </c>
      <c r="D256" t="s">
        <v>28</v>
      </c>
      <c r="E256" t="s">
        <v>28</v>
      </c>
      <c r="F256" s="1">
        <v>83700000</v>
      </c>
      <c r="G256" s="1">
        <v>83700000</v>
      </c>
      <c r="H256" s="1">
        <v>83700000</v>
      </c>
      <c r="I256" s="1">
        <v>83700000</v>
      </c>
      <c r="J256" s="1">
        <v>83700000</v>
      </c>
      <c r="K256" s="1">
        <v>83700000</v>
      </c>
      <c r="L256" s="1">
        <v>83700000</v>
      </c>
      <c r="M256" s="1">
        <v>83700000</v>
      </c>
      <c r="N256" s="1">
        <v>83700000</v>
      </c>
      <c r="O256" s="1">
        <v>83700000</v>
      </c>
      <c r="P256" s="1">
        <v>83700000</v>
      </c>
      <c r="Q256" s="1">
        <v>83700000</v>
      </c>
      <c r="R256" s="1">
        <v>83700000</v>
      </c>
      <c r="S256" s="1">
        <f t="shared" si="33"/>
        <v>83700000</v>
      </c>
      <c r="T256" s="5">
        <v>83700000</v>
      </c>
      <c r="U256" t="s">
        <v>1519</v>
      </c>
      <c r="V256" t="s">
        <v>1499</v>
      </c>
      <c r="W256">
        <v>4</v>
      </c>
      <c r="X256">
        <v>0</v>
      </c>
      <c r="Y256">
        <v>0</v>
      </c>
      <c r="AD256" s="51">
        <f t="shared" si="32"/>
        <v>83700000</v>
      </c>
      <c r="AK256" s="23">
        <f t="shared" si="27"/>
        <v>0</v>
      </c>
      <c r="AM256" s="23">
        <f t="shared" si="28"/>
        <v>0</v>
      </c>
      <c r="AO256" s="34" t="s">
        <v>1901</v>
      </c>
      <c r="AQ256" t="s">
        <v>2503</v>
      </c>
      <c r="AR256" s="34">
        <v>4</v>
      </c>
      <c r="AS256">
        <f t="shared" si="29"/>
      </c>
      <c r="AU256" s="1">
        <f t="shared" si="30"/>
        <v>0</v>
      </c>
      <c r="AV256" s="52">
        <f t="shared" si="31"/>
        <v>0</v>
      </c>
    </row>
    <row r="257" spans="1:48" ht="12.75">
      <c r="A257" s="33">
        <v>256</v>
      </c>
      <c r="B257" t="s">
        <v>668</v>
      </c>
      <c r="C257" t="s">
        <v>669</v>
      </c>
      <c r="D257" t="s">
        <v>28</v>
      </c>
      <c r="E257" t="s">
        <v>28</v>
      </c>
      <c r="F257" s="1">
        <v>-177666.4</v>
      </c>
      <c r="G257" s="1">
        <v>-176926.12</v>
      </c>
      <c r="H257" s="1">
        <v>-176185.84</v>
      </c>
      <c r="I257" s="1">
        <v>-175445.56</v>
      </c>
      <c r="J257" s="1">
        <v>-174705.28</v>
      </c>
      <c r="K257" s="1">
        <v>-173965</v>
      </c>
      <c r="L257" s="1">
        <v>-173224.72</v>
      </c>
      <c r="M257" s="1">
        <v>-172484.44</v>
      </c>
      <c r="N257" s="1">
        <v>-171744.16</v>
      </c>
      <c r="O257" s="1">
        <v>-171003.88</v>
      </c>
      <c r="P257" s="1">
        <v>-170263.6</v>
      </c>
      <c r="Q257" s="1">
        <v>-169523.32</v>
      </c>
      <c r="R257" s="1">
        <v>-168783.04</v>
      </c>
      <c r="S257" s="1">
        <f t="shared" si="33"/>
        <v>-173224.72</v>
      </c>
      <c r="T257" s="5">
        <v>-182108.08000000005</v>
      </c>
      <c r="U257" t="s">
        <v>1522</v>
      </c>
      <c r="V257" t="s">
        <v>1499</v>
      </c>
      <c r="W257">
        <v>4</v>
      </c>
      <c r="X257">
        <v>0</v>
      </c>
      <c r="Y257">
        <v>0</v>
      </c>
      <c r="AD257" s="23">
        <f t="shared" si="32"/>
        <v>-173224.72</v>
      </c>
      <c r="AK257" s="23">
        <f t="shared" si="27"/>
        <v>0</v>
      </c>
      <c r="AM257" s="23">
        <f t="shared" si="28"/>
        <v>0</v>
      </c>
      <c r="AO257" s="34">
        <v>4</v>
      </c>
      <c r="AR257" s="34">
        <v>4</v>
      </c>
      <c r="AS257">
        <f t="shared" si="29"/>
      </c>
      <c r="AU257" s="1">
        <f t="shared" si="30"/>
        <v>8883.360000000044</v>
      </c>
      <c r="AV257" s="52">
        <f t="shared" si="31"/>
        <v>-0.04878070209734814</v>
      </c>
    </row>
    <row r="258" spans="1:48" ht="12.75">
      <c r="A258" s="33">
        <v>257</v>
      </c>
      <c r="B258" t="s">
        <v>670</v>
      </c>
      <c r="C258" t="s">
        <v>671</v>
      </c>
      <c r="D258" t="s">
        <v>28</v>
      </c>
      <c r="E258" t="s">
        <v>28</v>
      </c>
      <c r="F258" s="1">
        <v>1134563</v>
      </c>
      <c r="G258" s="1">
        <v>1120059.6</v>
      </c>
      <c r="H258" s="1">
        <v>1105556.2</v>
      </c>
      <c r="I258" s="1">
        <v>1091052.8</v>
      </c>
      <c r="J258" s="1">
        <v>1076549.4</v>
      </c>
      <c r="K258" s="1">
        <v>1062046</v>
      </c>
      <c r="L258" s="1">
        <v>1047542.6</v>
      </c>
      <c r="M258" s="1">
        <v>1033039.2</v>
      </c>
      <c r="N258" s="1">
        <v>1018535.8</v>
      </c>
      <c r="O258" s="1">
        <v>1004032.4</v>
      </c>
      <c r="P258" s="1">
        <v>989529</v>
      </c>
      <c r="Q258" s="1">
        <v>975025.6</v>
      </c>
      <c r="R258" s="1">
        <v>960522.2000000001</v>
      </c>
      <c r="S258" s="1">
        <f t="shared" si="33"/>
        <v>1047542.6</v>
      </c>
      <c r="T258" s="5">
        <v>1221583.4000000001</v>
      </c>
      <c r="U258" t="s">
        <v>1523</v>
      </c>
      <c r="V258" t="s">
        <v>1499</v>
      </c>
      <c r="W258">
        <v>4</v>
      </c>
      <c r="X258">
        <v>0</v>
      </c>
      <c r="Y258">
        <v>0</v>
      </c>
      <c r="AD258" s="23">
        <f t="shared" si="32"/>
        <v>1047542.6</v>
      </c>
      <c r="AK258" s="23">
        <f t="shared" si="27"/>
        <v>0</v>
      </c>
      <c r="AM258" s="23">
        <f t="shared" si="28"/>
        <v>0</v>
      </c>
      <c r="AO258" s="34">
        <v>4</v>
      </c>
      <c r="AR258" s="34">
        <v>4</v>
      </c>
      <c r="AS258">
        <f t="shared" si="29"/>
      </c>
      <c r="AU258" s="1">
        <f t="shared" si="30"/>
        <v>-174040.80000000016</v>
      </c>
      <c r="AV258" s="52">
        <f t="shared" si="31"/>
        <v>-0.14247148414099287</v>
      </c>
    </row>
    <row r="259" spans="1:48" ht="12.75">
      <c r="A259" s="33">
        <v>258</v>
      </c>
      <c r="B259" t="s">
        <v>296</v>
      </c>
      <c r="C259" t="s">
        <v>297</v>
      </c>
      <c r="D259" t="s">
        <v>28</v>
      </c>
      <c r="E259" t="s">
        <v>28</v>
      </c>
      <c r="F259" s="1">
        <v>301318.42</v>
      </c>
      <c r="G259" s="1">
        <v>300150.52</v>
      </c>
      <c r="H259" s="1">
        <v>298982.62</v>
      </c>
      <c r="I259" s="1">
        <v>297814.72000000003</v>
      </c>
      <c r="J259" s="1">
        <v>296646.82</v>
      </c>
      <c r="K259" s="1">
        <v>295478.92</v>
      </c>
      <c r="L259" s="1">
        <v>294311.02</v>
      </c>
      <c r="M259" s="1">
        <v>293143.12</v>
      </c>
      <c r="N259" s="1">
        <v>291975.22000000003</v>
      </c>
      <c r="O259" s="1">
        <v>290807.32</v>
      </c>
      <c r="P259" s="1">
        <v>289639.42</v>
      </c>
      <c r="Q259" s="1">
        <v>288471.52</v>
      </c>
      <c r="R259" s="1">
        <v>287303.62</v>
      </c>
      <c r="S259" s="1">
        <f t="shared" si="33"/>
        <v>294311.02</v>
      </c>
      <c r="T259" s="5">
        <v>308325.82</v>
      </c>
      <c r="U259" t="s">
        <v>1301</v>
      </c>
      <c r="V259" t="s">
        <v>1302</v>
      </c>
      <c r="W259">
        <v>5</v>
      </c>
      <c r="X259">
        <v>0</v>
      </c>
      <c r="Y259">
        <v>0</v>
      </c>
      <c r="AD259" s="23">
        <f t="shared" si="32"/>
        <v>294311.02</v>
      </c>
      <c r="AK259" s="23">
        <f aca="true" t="shared" si="34" ref="AK259:AK322">SUM(AH259:AJ259)</f>
        <v>0</v>
      </c>
      <c r="AM259" s="23">
        <f aca="true" t="shared" si="35" ref="AM259:AM322">AE259-AG259-AH259-AI259-AJ259</f>
        <v>0</v>
      </c>
      <c r="AO259" s="34">
        <v>5</v>
      </c>
      <c r="AR259" s="34">
        <v>5</v>
      </c>
      <c r="AS259">
        <f aca="true" t="shared" si="36" ref="AS259:AS322">IF(AR259=W259,"","different")</f>
      </c>
      <c r="AU259" s="1">
        <f aca="true" t="shared" si="37" ref="AU259:AU322">S259-T259</f>
        <v>-14014.799999999988</v>
      </c>
      <c r="AV259" s="52">
        <f aca="true" t="shared" si="38" ref="AV259:AV322">AU259/T259</f>
        <v>-0.04545451302132267</v>
      </c>
    </row>
    <row r="260" spans="1:48" ht="12.75">
      <c r="A260" s="33">
        <v>259</v>
      </c>
      <c r="B260" t="s">
        <v>298</v>
      </c>
      <c r="C260" t="s">
        <v>299</v>
      </c>
      <c r="D260" t="s">
        <v>28</v>
      </c>
      <c r="E260" t="s">
        <v>28</v>
      </c>
      <c r="F260" s="1">
        <v>9400953.96</v>
      </c>
      <c r="G260" s="1">
        <v>9296010.19</v>
      </c>
      <c r="H260" s="1">
        <v>9209836.36</v>
      </c>
      <c r="I260" s="1">
        <v>9152185.2</v>
      </c>
      <c r="J260" s="1">
        <v>9068334.26</v>
      </c>
      <c r="K260" s="1">
        <v>8985778.74</v>
      </c>
      <c r="L260" s="1">
        <v>8902028.36</v>
      </c>
      <c r="M260" s="1">
        <v>8824297.42</v>
      </c>
      <c r="N260" s="1">
        <v>8740547.04</v>
      </c>
      <c r="O260" s="1">
        <v>8701253.82</v>
      </c>
      <c r="P260" s="1">
        <v>8661781.91</v>
      </c>
      <c r="Q260" s="1">
        <v>8593767.86</v>
      </c>
      <c r="R260" s="1">
        <v>9475571.16</v>
      </c>
      <c r="S260" s="1">
        <f t="shared" si="33"/>
        <v>8964506.976666665</v>
      </c>
      <c r="T260" s="5">
        <v>9337281.389166666</v>
      </c>
      <c r="U260" t="s">
        <v>1303</v>
      </c>
      <c r="V260" t="s">
        <v>1302</v>
      </c>
      <c r="W260">
        <v>5</v>
      </c>
      <c r="X260">
        <v>0</v>
      </c>
      <c r="Y260">
        <v>0</v>
      </c>
      <c r="AD260" s="23">
        <f t="shared" si="32"/>
        <v>8964506.976666665</v>
      </c>
      <c r="AK260" s="23">
        <f t="shared" si="34"/>
        <v>0</v>
      </c>
      <c r="AM260" s="23">
        <f t="shared" si="35"/>
        <v>0</v>
      </c>
      <c r="AO260" s="34">
        <v>5</v>
      </c>
      <c r="AR260" s="34">
        <v>5</v>
      </c>
      <c r="AS260">
        <f t="shared" si="36"/>
      </c>
      <c r="AU260" s="1">
        <f t="shared" si="37"/>
        <v>-372774.4125000015</v>
      </c>
      <c r="AV260" s="52">
        <f t="shared" si="38"/>
        <v>-0.0399232278607886</v>
      </c>
    </row>
    <row r="261" spans="1:48" ht="12.75">
      <c r="A261" s="33">
        <v>260</v>
      </c>
      <c r="B261" t="s">
        <v>300</v>
      </c>
      <c r="C261" t="s">
        <v>301</v>
      </c>
      <c r="D261" t="s">
        <v>28</v>
      </c>
      <c r="E261" t="s">
        <v>28</v>
      </c>
      <c r="F261" s="1">
        <v>562.51</v>
      </c>
      <c r="G261" s="1">
        <v>560.13</v>
      </c>
      <c r="H261" s="1">
        <v>557.75</v>
      </c>
      <c r="I261" s="1">
        <v>555.37</v>
      </c>
      <c r="J261" s="1">
        <v>552.99</v>
      </c>
      <c r="K261" s="1">
        <v>550.61</v>
      </c>
      <c r="L261" s="1">
        <v>548.23</v>
      </c>
      <c r="M261" s="1">
        <v>545.85</v>
      </c>
      <c r="N261" s="1">
        <v>543.47</v>
      </c>
      <c r="O261" s="1">
        <v>541.09</v>
      </c>
      <c r="P261" s="1">
        <v>538.71</v>
      </c>
      <c r="Q261" s="1">
        <v>536.33</v>
      </c>
      <c r="R261" s="1">
        <v>533.95</v>
      </c>
      <c r="S261" s="1">
        <f t="shared" si="33"/>
        <v>548.2300000000001</v>
      </c>
      <c r="T261" s="5">
        <v>576.7900000000001</v>
      </c>
      <c r="U261" t="s">
        <v>1304</v>
      </c>
      <c r="V261" t="s">
        <v>1302</v>
      </c>
      <c r="W261">
        <v>5</v>
      </c>
      <c r="X261">
        <v>0</v>
      </c>
      <c r="Y261">
        <v>0</v>
      </c>
      <c r="AD261" s="23">
        <f t="shared" si="32"/>
        <v>548.2300000000001</v>
      </c>
      <c r="AK261" s="23">
        <f t="shared" si="34"/>
        <v>0</v>
      </c>
      <c r="AM261" s="23">
        <f t="shared" si="35"/>
        <v>0</v>
      </c>
      <c r="AO261" s="34">
        <v>5</v>
      </c>
      <c r="AR261" s="34">
        <v>5</v>
      </c>
      <c r="AS261">
        <f t="shared" si="36"/>
      </c>
      <c r="AU261" s="1">
        <f t="shared" si="37"/>
        <v>-28.559999999999945</v>
      </c>
      <c r="AV261" s="52">
        <f t="shared" si="38"/>
        <v>-0.0495154215572391</v>
      </c>
    </row>
    <row r="262" spans="1:48" ht="12.75">
      <c r="A262" s="33">
        <v>261</v>
      </c>
      <c r="B262" t="s">
        <v>302</v>
      </c>
      <c r="C262" t="s">
        <v>303</v>
      </c>
      <c r="D262" t="s">
        <v>28</v>
      </c>
      <c r="E262" t="s">
        <v>28</v>
      </c>
      <c r="F262" s="1">
        <v>47369.75</v>
      </c>
      <c r="G262" s="1">
        <v>47172.38</v>
      </c>
      <c r="H262" s="1">
        <v>46975.01</v>
      </c>
      <c r="I262" s="1">
        <v>46777.64</v>
      </c>
      <c r="J262" s="1">
        <v>46580.270000000004</v>
      </c>
      <c r="K262" s="1">
        <v>46382.9</v>
      </c>
      <c r="L262" s="1">
        <v>46185.53</v>
      </c>
      <c r="M262" s="1">
        <v>45988.16</v>
      </c>
      <c r="N262" s="1">
        <v>45790.79</v>
      </c>
      <c r="O262" s="1">
        <v>45593.42</v>
      </c>
      <c r="P262" s="1">
        <v>45396.05</v>
      </c>
      <c r="Q262" s="1">
        <v>45198.68</v>
      </c>
      <c r="R262" s="1">
        <v>45001.31</v>
      </c>
      <c r="S262" s="1">
        <f t="shared" si="33"/>
        <v>46185.53</v>
      </c>
      <c r="T262" s="5">
        <v>48553.969999999994</v>
      </c>
      <c r="U262" t="s">
        <v>1305</v>
      </c>
      <c r="V262" t="s">
        <v>1302</v>
      </c>
      <c r="W262">
        <v>5</v>
      </c>
      <c r="X262">
        <v>0</v>
      </c>
      <c r="Y262">
        <v>0</v>
      </c>
      <c r="AD262" s="23">
        <f t="shared" si="32"/>
        <v>46185.53</v>
      </c>
      <c r="AK262" s="23">
        <f t="shared" si="34"/>
        <v>0</v>
      </c>
      <c r="AM262" s="23">
        <f t="shared" si="35"/>
        <v>0</v>
      </c>
      <c r="AO262" s="34">
        <v>5</v>
      </c>
      <c r="AR262" s="34">
        <v>5</v>
      </c>
      <c r="AS262">
        <f t="shared" si="36"/>
      </c>
      <c r="AU262" s="1">
        <f t="shared" si="37"/>
        <v>-2368.439999999995</v>
      </c>
      <c r="AV262" s="52">
        <f t="shared" si="38"/>
        <v>-0.04877953337286313</v>
      </c>
    </row>
    <row r="263" spans="1:48" ht="12.75">
      <c r="A263" s="33">
        <v>262</v>
      </c>
      <c r="B263" t="s">
        <v>304</v>
      </c>
      <c r="C263" t="s">
        <v>305</v>
      </c>
      <c r="D263" t="s">
        <v>28</v>
      </c>
      <c r="E263" t="s">
        <v>28</v>
      </c>
      <c r="F263" s="1">
        <v>1776796.7000000002</v>
      </c>
      <c r="G263" s="1">
        <v>1732376.78</v>
      </c>
      <c r="H263" s="1">
        <v>1687956.8599999999</v>
      </c>
      <c r="I263" s="1">
        <v>1643536.94</v>
      </c>
      <c r="J263" s="1">
        <v>1599117.02</v>
      </c>
      <c r="K263" s="1">
        <v>2130437.1</v>
      </c>
      <c r="L263" s="1">
        <v>2099267.83</v>
      </c>
      <c r="M263" s="1">
        <v>2063073.56</v>
      </c>
      <c r="N263" s="1">
        <v>2056124.04</v>
      </c>
      <c r="O263" s="1">
        <v>2054093.02</v>
      </c>
      <c r="P263" s="1">
        <v>1992652.99</v>
      </c>
      <c r="Q263" s="1">
        <v>1918296.48</v>
      </c>
      <c r="R263" s="1">
        <v>1882102.21</v>
      </c>
      <c r="S263" s="1">
        <f t="shared" si="33"/>
        <v>1900531.8395833333</v>
      </c>
      <c r="T263" s="5">
        <v>2043316.22</v>
      </c>
      <c r="U263" t="s">
        <v>1306</v>
      </c>
      <c r="V263" t="s">
        <v>1302</v>
      </c>
      <c r="W263">
        <v>5</v>
      </c>
      <c r="X263">
        <v>0</v>
      </c>
      <c r="Y263">
        <v>0</v>
      </c>
      <c r="AD263" s="23">
        <f t="shared" si="32"/>
        <v>1900531.8395833333</v>
      </c>
      <c r="AK263" s="23">
        <f t="shared" si="34"/>
        <v>0</v>
      </c>
      <c r="AM263" s="23">
        <f t="shared" si="35"/>
        <v>0</v>
      </c>
      <c r="AO263" s="34">
        <v>5</v>
      </c>
      <c r="AR263" s="34">
        <v>5</v>
      </c>
      <c r="AS263">
        <f t="shared" si="36"/>
      </c>
      <c r="AU263" s="1">
        <f t="shared" si="37"/>
        <v>-142784.38041666662</v>
      </c>
      <c r="AV263" s="52">
        <f t="shared" si="38"/>
        <v>-0.06987874858482092</v>
      </c>
    </row>
    <row r="264" spans="1:48" ht="12.75">
      <c r="A264" s="33">
        <v>263</v>
      </c>
      <c r="B264" t="s">
        <v>466</v>
      </c>
      <c r="C264" t="s">
        <v>467</v>
      </c>
      <c r="D264" t="s">
        <v>28</v>
      </c>
      <c r="E264" t="s">
        <v>28</v>
      </c>
      <c r="F264" s="1">
        <v>15520431.96</v>
      </c>
      <c r="G264" s="1">
        <v>15368728.61</v>
      </c>
      <c r="H264" s="1">
        <v>15217025.26</v>
      </c>
      <c r="I264" s="1">
        <v>15065321.91</v>
      </c>
      <c r="J264" s="1">
        <v>14913618.56</v>
      </c>
      <c r="K264" s="1">
        <v>14761915.21</v>
      </c>
      <c r="L264" s="1">
        <v>14610211.86</v>
      </c>
      <c r="M264" s="1">
        <v>14458508.51</v>
      </c>
      <c r="N264" s="1">
        <v>14306805.16</v>
      </c>
      <c r="O264" s="1">
        <v>14155101.81</v>
      </c>
      <c r="P264" s="1">
        <v>14003398.46</v>
      </c>
      <c r="Q264" s="1">
        <v>13851695.11</v>
      </c>
      <c r="R264" s="1">
        <v>13699991.76</v>
      </c>
      <c r="S264" s="1">
        <f t="shared" si="33"/>
        <v>14610211.86</v>
      </c>
      <c r="T264" s="5">
        <v>16432640.697916664</v>
      </c>
      <c r="U264" t="s">
        <v>1403</v>
      </c>
      <c r="V264" t="s">
        <v>1302</v>
      </c>
      <c r="W264">
        <v>5</v>
      </c>
      <c r="X264">
        <v>0</v>
      </c>
      <c r="Y264">
        <v>0</v>
      </c>
      <c r="AD264" s="23">
        <f t="shared" si="32"/>
        <v>14610211.86</v>
      </c>
      <c r="AK264" s="23">
        <f t="shared" si="34"/>
        <v>0</v>
      </c>
      <c r="AM264" s="23">
        <f t="shared" si="35"/>
        <v>0</v>
      </c>
      <c r="AO264" s="34">
        <v>5</v>
      </c>
      <c r="AR264" s="34">
        <v>5</v>
      </c>
      <c r="AS264">
        <f t="shared" si="36"/>
      </c>
      <c r="AU264" s="1">
        <f t="shared" si="37"/>
        <v>-1822428.8379166648</v>
      </c>
      <c r="AV264" s="52">
        <f t="shared" si="38"/>
        <v>-0.11090298092793527</v>
      </c>
    </row>
    <row r="265" spans="1:48" ht="12.75">
      <c r="A265" s="33">
        <v>264</v>
      </c>
      <c r="B265" t="s">
        <v>941</v>
      </c>
      <c r="C265" t="s">
        <v>942</v>
      </c>
      <c r="D265" t="s">
        <v>28</v>
      </c>
      <c r="E265" t="s">
        <v>28</v>
      </c>
      <c r="F265" s="1">
        <v>-1966507.2000000002</v>
      </c>
      <c r="G265" s="1">
        <v>-1955712.4500000002</v>
      </c>
      <c r="H265" s="1">
        <v>-1944917.7000000002</v>
      </c>
      <c r="I265" s="1">
        <v>-1934122.9500000002</v>
      </c>
      <c r="J265" s="1">
        <v>-1923328.2000000002</v>
      </c>
      <c r="K265" s="1">
        <v>-1912533.4500000002</v>
      </c>
      <c r="L265" s="1">
        <v>-1901738.7000000002</v>
      </c>
      <c r="M265" s="1">
        <v>-1890943.9500000002</v>
      </c>
      <c r="N265" s="1">
        <v>-1880149.2000000002</v>
      </c>
      <c r="O265" s="1">
        <v>-1869354.4500000002</v>
      </c>
      <c r="P265" s="1">
        <v>-1858559.7000000002</v>
      </c>
      <c r="Q265" s="1">
        <v>-1847764.9500000002</v>
      </c>
      <c r="R265" s="1">
        <v>-1836970.2000000002</v>
      </c>
      <c r="S265" s="1">
        <f t="shared" si="33"/>
        <v>-1901738.6999999995</v>
      </c>
      <c r="T265" s="5">
        <v>-2031275.6999999995</v>
      </c>
      <c r="U265" t="s">
        <v>1722</v>
      </c>
      <c r="V265" t="s">
        <v>1302</v>
      </c>
      <c r="W265">
        <v>5</v>
      </c>
      <c r="X265">
        <v>0</v>
      </c>
      <c r="Y265">
        <v>0</v>
      </c>
      <c r="AD265" s="23">
        <f t="shared" si="32"/>
        <v>-1901738.6999999995</v>
      </c>
      <c r="AK265" s="23">
        <f t="shared" si="34"/>
        <v>0</v>
      </c>
      <c r="AM265" s="23">
        <f t="shared" si="35"/>
        <v>0</v>
      </c>
      <c r="AO265" s="34">
        <v>0</v>
      </c>
      <c r="AP265" s="33" t="s">
        <v>1904</v>
      </c>
      <c r="AR265" s="34">
        <v>5</v>
      </c>
      <c r="AS265">
        <f t="shared" si="36"/>
      </c>
      <c r="AU265" s="1">
        <f t="shared" si="37"/>
        <v>129537</v>
      </c>
      <c r="AV265" s="52">
        <f t="shared" si="38"/>
        <v>-0.06377125468492535</v>
      </c>
    </row>
    <row r="266" spans="1:48" ht="12.75">
      <c r="A266" s="33">
        <v>265</v>
      </c>
      <c r="B266" t="s">
        <v>857</v>
      </c>
      <c r="C266" t="s">
        <v>858</v>
      </c>
      <c r="D266" t="s">
        <v>28</v>
      </c>
      <c r="E266" t="s">
        <v>28</v>
      </c>
      <c r="F266" s="1">
        <v>-90000000</v>
      </c>
      <c r="G266" s="1">
        <v>-90000000</v>
      </c>
      <c r="H266" s="1">
        <v>-90000000</v>
      </c>
      <c r="I266" s="1">
        <v>-90000000</v>
      </c>
      <c r="J266" s="1">
        <v>-90000000</v>
      </c>
      <c r="K266" s="1">
        <v>-90000000</v>
      </c>
      <c r="L266" s="1">
        <v>-90000000</v>
      </c>
      <c r="M266" s="1">
        <v>-90000000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f t="shared" si="33"/>
        <v>-56250000</v>
      </c>
      <c r="T266" s="5">
        <v>-33750000</v>
      </c>
      <c r="U266" t="s">
        <v>1668</v>
      </c>
      <c r="V266" t="s">
        <v>1669</v>
      </c>
      <c r="W266">
        <v>6</v>
      </c>
      <c r="X266">
        <v>0</v>
      </c>
      <c r="Y266">
        <v>0</v>
      </c>
      <c r="AD266" s="23">
        <f t="shared" si="32"/>
        <v>-56250000</v>
      </c>
      <c r="AK266" s="23">
        <f t="shared" si="34"/>
        <v>0</v>
      </c>
      <c r="AM266" s="23">
        <f t="shared" si="35"/>
        <v>0</v>
      </c>
      <c r="AO266" s="34">
        <v>6</v>
      </c>
      <c r="AR266" s="34">
        <v>6</v>
      </c>
      <c r="AS266">
        <f t="shared" si="36"/>
      </c>
      <c r="AU266" s="1">
        <f t="shared" si="37"/>
        <v>-22500000</v>
      </c>
      <c r="AV266" s="52">
        <f t="shared" si="38"/>
        <v>0.6666666666666666</v>
      </c>
    </row>
    <row r="267" spans="1:48" ht="12.75">
      <c r="A267" s="33">
        <v>266</v>
      </c>
      <c r="B267" t="s">
        <v>708</v>
      </c>
      <c r="C267" t="s">
        <v>709</v>
      </c>
      <c r="D267" t="s">
        <v>28</v>
      </c>
      <c r="E267" t="s">
        <v>28</v>
      </c>
      <c r="F267" s="1">
        <v>-105000000</v>
      </c>
      <c r="G267" s="1">
        <v>-136000000</v>
      </c>
      <c r="H267" s="1">
        <v>-160000000</v>
      </c>
      <c r="I267" s="1">
        <v>-90000000</v>
      </c>
      <c r="J267" s="1">
        <v>-100000000</v>
      </c>
      <c r="K267" s="1">
        <v>-94988381.94</v>
      </c>
      <c r="L267" s="1">
        <v>-160000000</v>
      </c>
      <c r="M267" s="1">
        <v>-141000000</v>
      </c>
      <c r="N267" s="1">
        <v>-195000000</v>
      </c>
      <c r="O267" s="1">
        <v>-187000000</v>
      </c>
      <c r="P267" s="1">
        <v>-184000000</v>
      </c>
      <c r="Q267" s="1">
        <v>-190000000</v>
      </c>
      <c r="R267" s="1">
        <v>-120000000</v>
      </c>
      <c r="S267" s="1">
        <f t="shared" si="33"/>
        <v>-145874031.82833335</v>
      </c>
      <c r="T267" s="5">
        <v>-98333333.33333333</v>
      </c>
      <c r="U267" t="s">
        <v>1556</v>
      </c>
      <c r="V267" t="s">
        <v>1557</v>
      </c>
      <c r="W267">
        <v>7</v>
      </c>
      <c r="X267">
        <v>0</v>
      </c>
      <c r="Y267">
        <v>0</v>
      </c>
      <c r="AD267" s="23">
        <f t="shared" si="32"/>
        <v>-145874031.82833335</v>
      </c>
      <c r="AK267" s="23">
        <f t="shared" si="34"/>
        <v>0</v>
      </c>
      <c r="AM267" s="23">
        <f t="shared" si="35"/>
        <v>0</v>
      </c>
      <c r="AO267" s="34">
        <v>7</v>
      </c>
      <c r="AR267" s="34">
        <v>7</v>
      </c>
      <c r="AS267">
        <f t="shared" si="36"/>
      </c>
      <c r="AU267" s="1">
        <f t="shared" si="37"/>
        <v>-47540698.49500002</v>
      </c>
      <c r="AV267" s="52">
        <f t="shared" si="38"/>
        <v>0.48346473045762733</v>
      </c>
    </row>
    <row r="268" spans="1:48" ht="12.75">
      <c r="A268" s="33">
        <v>267</v>
      </c>
      <c r="B268" t="s">
        <v>710</v>
      </c>
      <c r="C268" t="s">
        <v>711</v>
      </c>
      <c r="D268" t="s">
        <v>28</v>
      </c>
      <c r="E268" t="s">
        <v>28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-70000000</v>
      </c>
      <c r="O268" s="1">
        <v>-70000000</v>
      </c>
      <c r="P268" s="1">
        <v>-71000000</v>
      </c>
      <c r="Q268" s="1">
        <v>-70000000</v>
      </c>
      <c r="R268" s="1">
        <v>0</v>
      </c>
      <c r="S268" s="1">
        <f t="shared" si="33"/>
        <v>-23416666.666666668</v>
      </c>
      <c r="T268" s="5">
        <v>0</v>
      </c>
      <c r="U268" t="s">
        <v>1840</v>
      </c>
      <c r="V268" t="s">
        <v>1557</v>
      </c>
      <c r="W268">
        <v>7</v>
      </c>
      <c r="X268">
        <v>0</v>
      </c>
      <c r="Y268">
        <v>0</v>
      </c>
      <c r="AD268" s="51">
        <f t="shared" si="32"/>
        <v>-23416666.666666668</v>
      </c>
      <c r="AK268" s="23">
        <f t="shared" si="34"/>
        <v>0</v>
      </c>
      <c r="AM268" s="23">
        <f t="shared" si="35"/>
        <v>0</v>
      </c>
      <c r="AO268" s="34" t="s">
        <v>1901</v>
      </c>
      <c r="AQ268" t="s">
        <v>2504</v>
      </c>
      <c r="AR268" s="34" t="s">
        <v>1901</v>
      </c>
      <c r="AS268" t="str">
        <f t="shared" si="36"/>
        <v>different</v>
      </c>
      <c r="AU268" s="1">
        <f t="shared" si="37"/>
        <v>-23416666.666666668</v>
      </c>
      <c r="AV268" s="52" t="e">
        <f t="shared" si="38"/>
        <v>#DIV/0!</v>
      </c>
    </row>
    <row r="269" spans="1:48" ht="12.75">
      <c r="A269" s="33">
        <v>268</v>
      </c>
      <c r="B269" t="s">
        <v>15</v>
      </c>
      <c r="C269" t="s">
        <v>16</v>
      </c>
      <c r="D269" t="s">
        <v>22</v>
      </c>
      <c r="E269" t="s">
        <v>19</v>
      </c>
      <c r="F269" s="4">
        <v>1992358330.59</v>
      </c>
      <c r="G269" s="4">
        <v>1994522608.29</v>
      </c>
      <c r="H269" s="4">
        <v>2025948560.4</v>
      </c>
      <c r="I269" s="4">
        <v>2040808796.56</v>
      </c>
      <c r="J269" s="4">
        <v>2044323038.39</v>
      </c>
      <c r="K269" s="4">
        <v>2064839136.53</v>
      </c>
      <c r="L269" s="4">
        <v>2066895952.35</v>
      </c>
      <c r="M269" s="4">
        <v>2136226033.39</v>
      </c>
      <c r="N269" s="4">
        <v>2143136621.32</v>
      </c>
      <c r="O269" s="4">
        <v>2141141871.46</v>
      </c>
      <c r="P269" s="4">
        <v>2134158931.43</v>
      </c>
      <c r="Q269" s="4">
        <v>2141769193.38</v>
      </c>
      <c r="R269" s="4">
        <v>2161383512.81</v>
      </c>
      <c r="S269" s="4">
        <f t="shared" si="33"/>
        <v>2084220138.7666667</v>
      </c>
      <c r="T269" s="6">
        <v>1940550569.332083</v>
      </c>
      <c r="U269" t="s">
        <v>1068</v>
      </c>
      <c r="V269" t="s">
        <v>1067</v>
      </c>
      <c r="W269">
        <v>13</v>
      </c>
      <c r="X269">
        <v>0</v>
      </c>
      <c r="Y269">
        <v>0</v>
      </c>
      <c r="AE269" s="23">
        <f>S269</f>
        <v>2084220138.7666667</v>
      </c>
      <c r="AG269" s="25">
        <f>AE269</f>
        <v>2084220138.7666667</v>
      </c>
      <c r="AK269" s="23">
        <f t="shared" si="34"/>
        <v>0</v>
      </c>
      <c r="AM269" s="23">
        <f t="shared" si="35"/>
        <v>0</v>
      </c>
      <c r="AO269" s="34">
        <v>13</v>
      </c>
      <c r="AR269" s="34">
        <v>13</v>
      </c>
      <c r="AS269">
        <f t="shared" si="36"/>
      </c>
      <c r="AU269" s="1">
        <f t="shared" si="37"/>
        <v>143669569.43458366</v>
      </c>
      <c r="AV269" s="52">
        <f t="shared" si="38"/>
        <v>0.07403546792600886</v>
      </c>
    </row>
    <row r="270" spans="1:48" ht="12.75">
      <c r="A270" s="33">
        <v>269</v>
      </c>
      <c r="B270" t="s">
        <v>15</v>
      </c>
      <c r="C270" t="s">
        <v>16</v>
      </c>
      <c r="D270" t="s">
        <v>22</v>
      </c>
      <c r="E270" t="s">
        <v>20</v>
      </c>
      <c r="F270" s="1">
        <v>542766815.29</v>
      </c>
      <c r="G270" s="1">
        <v>545417439.66</v>
      </c>
      <c r="H270" s="1">
        <v>547601523.84</v>
      </c>
      <c r="I270" s="1">
        <v>548933812.64</v>
      </c>
      <c r="J270" s="1">
        <v>550368971.58</v>
      </c>
      <c r="K270" s="1">
        <v>552071706.71</v>
      </c>
      <c r="L270" s="1">
        <v>555389816.85</v>
      </c>
      <c r="M270" s="1">
        <v>557473805.51</v>
      </c>
      <c r="N270" s="1">
        <v>560099255.3</v>
      </c>
      <c r="O270" s="1">
        <v>562140973.37</v>
      </c>
      <c r="P270" s="1">
        <v>563559984.37</v>
      </c>
      <c r="Q270" s="1">
        <v>565861257.1</v>
      </c>
      <c r="R270" s="1">
        <v>568865069.5</v>
      </c>
      <c r="S270" s="1">
        <f t="shared" si="33"/>
        <v>555394540.7770833</v>
      </c>
      <c r="T270" s="5">
        <v>523250960.30333334</v>
      </c>
      <c r="U270" t="s">
        <v>1069</v>
      </c>
      <c r="V270" t="s">
        <v>1067</v>
      </c>
      <c r="W270">
        <v>13</v>
      </c>
      <c r="X270">
        <v>0</v>
      </c>
      <c r="Y270">
        <v>0</v>
      </c>
      <c r="AE270" s="23">
        <f aca="true" t="shared" si="39" ref="AE270:AE333">S270</f>
        <v>555394540.7770833</v>
      </c>
      <c r="AG270" s="25">
        <f aca="true" t="shared" si="40" ref="AG270:AG275">AE270</f>
        <v>555394540.7770833</v>
      </c>
      <c r="AK270" s="23">
        <f t="shared" si="34"/>
        <v>0</v>
      </c>
      <c r="AM270" s="23">
        <f t="shared" si="35"/>
        <v>0</v>
      </c>
      <c r="AO270" s="34">
        <v>13</v>
      </c>
      <c r="AR270" s="34">
        <v>13</v>
      </c>
      <c r="AS270">
        <f t="shared" si="36"/>
      </c>
      <c r="AU270" s="1">
        <f t="shared" si="37"/>
        <v>32143580.473749936</v>
      </c>
      <c r="AV270" s="52">
        <f t="shared" si="38"/>
        <v>0.06143052361550566</v>
      </c>
    </row>
    <row r="271" spans="1:48" ht="12.75">
      <c r="A271" s="33">
        <v>270</v>
      </c>
      <c r="B271" t="s">
        <v>15</v>
      </c>
      <c r="C271" t="s">
        <v>16</v>
      </c>
      <c r="D271" t="s">
        <v>22</v>
      </c>
      <c r="E271" t="s">
        <v>23</v>
      </c>
      <c r="F271" s="1">
        <v>1190351.8900000001</v>
      </c>
      <c r="G271" s="1">
        <v>1196316.19</v>
      </c>
      <c r="H271" s="1">
        <v>1196316.19</v>
      </c>
      <c r="I271" s="1">
        <v>1778945.6</v>
      </c>
      <c r="J271" s="1">
        <v>1782180.01</v>
      </c>
      <c r="K271" s="1">
        <v>1783478.02</v>
      </c>
      <c r="L271" s="1">
        <v>1787983.9100000001</v>
      </c>
      <c r="M271" s="1">
        <v>1761175.67</v>
      </c>
      <c r="N271" s="1">
        <v>1763428.54</v>
      </c>
      <c r="O271" s="1">
        <v>1763428.54</v>
      </c>
      <c r="P271" s="1">
        <v>1763464.87</v>
      </c>
      <c r="Q271" s="1">
        <v>1763464.87</v>
      </c>
      <c r="R271" s="1">
        <v>1763464.87</v>
      </c>
      <c r="S271" s="1">
        <f t="shared" si="33"/>
        <v>1651424.2325000002</v>
      </c>
      <c r="T271" s="5">
        <v>1106557.6087500001</v>
      </c>
      <c r="U271" t="s">
        <v>1070</v>
      </c>
      <c r="V271" t="s">
        <v>1067</v>
      </c>
      <c r="W271">
        <v>13</v>
      </c>
      <c r="X271">
        <v>0</v>
      </c>
      <c r="Y271">
        <v>0</v>
      </c>
      <c r="AE271" s="23">
        <f t="shared" si="39"/>
        <v>1651424.2325000002</v>
      </c>
      <c r="AG271" s="25">
        <f t="shared" si="40"/>
        <v>1651424.2325000002</v>
      </c>
      <c r="AK271" s="23">
        <f t="shared" si="34"/>
        <v>0</v>
      </c>
      <c r="AM271" s="23">
        <f t="shared" si="35"/>
        <v>0</v>
      </c>
      <c r="AO271" s="34">
        <v>13</v>
      </c>
      <c r="AR271" s="34">
        <v>13</v>
      </c>
      <c r="AS271">
        <f t="shared" si="36"/>
      </c>
      <c r="AU271" s="1">
        <f t="shared" si="37"/>
        <v>544866.62375</v>
      </c>
      <c r="AV271" s="52">
        <f t="shared" si="38"/>
        <v>0.4923978828047618</v>
      </c>
    </row>
    <row r="272" spans="1:48" ht="12.75">
      <c r="A272" s="33">
        <v>271</v>
      </c>
      <c r="B272" t="s">
        <v>15</v>
      </c>
      <c r="C272" t="s">
        <v>16</v>
      </c>
      <c r="D272" t="s">
        <v>22</v>
      </c>
      <c r="E272" t="s">
        <v>21</v>
      </c>
      <c r="F272" s="1">
        <v>998760283.46</v>
      </c>
      <c r="G272" s="1">
        <v>1001278067.22</v>
      </c>
      <c r="H272" s="1">
        <v>1004925703.37</v>
      </c>
      <c r="I272" s="1">
        <v>1011466385.65</v>
      </c>
      <c r="J272" s="1">
        <v>1015048146.32</v>
      </c>
      <c r="K272" s="1">
        <v>1019543174.37</v>
      </c>
      <c r="L272" s="1">
        <v>1023642823.22</v>
      </c>
      <c r="M272" s="1">
        <v>1026648971.24</v>
      </c>
      <c r="N272" s="1">
        <v>1033483966.05</v>
      </c>
      <c r="O272" s="1">
        <v>1039063548.48</v>
      </c>
      <c r="P272" s="1">
        <v>1043873049.44</v>
      </c>
      <c r="Q272" s="1">
        <v>1050016909.71</v>
      </c>
      <c r="R272" s="1">
        <v>1060381955.54</v>
      </c>
      <c r="S272" s="1">
        <f t="shared" si="33"/>
        <v>1024880155.3808333</v>
      </c>
      <c r="T272" s="5">
        <v>947966356.205</v>
      </c>
      <c r="U272" t="s">
        <v>1071</v>
      </c>
      <c r="V272" t="s">
        <v>1067</v>
      </c>
      <c r="W272">
        <v>13</v>
      </c>
      <c r="X272">
        <v>0</v>
      </c>
      <c r="Y272">
        <v>0</v>
      </c>
      <c r="AE272" s="23">
        <f t="shared" si="39"/>
        <v>1024880155.3808333</v>
      </c>
      <c r="AG272" s="25">
        <f t="shared" si="40"/>
        <v>1024880155.3808333</v>
      </c>
      <c r="AK272" s="23">
        <f t="shared" si="34"/>
        <v>0</v>
      </c>
      <c r="AM272" s="23">
        <f t="shared" si="35"/>
        <v>0</v>
      </c>
      <c r="AO272" s="34">
        <v>13</v>
      </c>
      <c r="AR272" s="34">
        <v>13</v>
      </c>
      <c r="AS272">
        <f t="shared" si="36"/>
      </c>
      <c r="AU272" s="1">
        <f t="shared" si="37"/>
        <v>76913799.17583323</v>
      </c>
      <c r="AV272" s="52">
        <f t="shared" si="38"/>
        <v>0.08113557899221524</v>
      </c>
    </row>
    <row r="273" spans="1:48" ht="12.75">
      <c r="A273" s="33">
        <v>272</v>
      </c>
      <c r="B273" t="s">
        <v>29</v>
      </c>
      <c r="C273" t="s">
        <v>30</v>
      </c>
      <c r="D273" t="s">
        <v>22</v>
      </c>
      <c r="E273" t="s">
        <v>20</v>
      </c>
      <c r="F273" s="1">
        <v>-2063509</v>
      </c>
      <c r="G273" s="1">
        <v>-2063509</v>
      </c>
      <c r="H273" s="1">
        <v>-2063509</v>
      </c>
      <c r="I273" s="1">
        <v>-2063509</v>
      </c>
      <c r="J273" s="1">
        <v>-2063509</v>
      </c>
      <c r="K273" s="1">
        <v>-2063509</v>
      </c>
      <c r="L273" s="1">
        <v>-2063509</v>
      </c>
      <c r="M273" s="1">
        <v>-2063509</v>
      </c>
      <c r="N273" s="1">
        <v>-2063509</v>
      </c>
      <c r="O273" s="1">
        <v>-2063509</v>
      </c>
      <c r="P273" s="1">
        <v>-2063509</v>
      </c>
      <c r="Q273" s="1">
        <v>-2063509</v>
      </c>
      <c r="R273" s="1">
        <v>-2063509</v>
      </c>
      <c r="S273" s="1">
        <f t="shared" si="33"/>
        <v>-2063509</v>
      </c>
      <c r="T273" s="5">
        <v>-2063509</v>
      </c>
      <c r="U273" t="s">
        <v>1079</v>
      </c>
      <c r="V273" t="s">
        <v>1067</v>
      </c>
      <c r="W273">
        <v>13</v>
      </c>
      <c r="X273">
        <v>0</v>
      </c>
      <c r="Y273">
        <v>0</v>
      </c>
      <c r="AE273" s="23">
        <f t="shared" si="39"/>
        <v>-2063509</v>
      </c>
      <c r="AG273" s="25">
        <f>AE273</f>
        <v>-2063509</v>
      </c>
      <c r="AK273" s="23">
        <f t="shared" si="34"/>
        <v>0</v>
      </c>
      <c r="AM273" s="23">
        <f t="shared" si="35"/>
        <v>0</v>
      </c>
      <c r="AO273" s="34">
        <v>13</v>
      </c>
      <c r="AR273" s="34">
        <v>13</v>
      </c>
      <c r="AS273">
        <f t="shared" si="36"/>
      </c>
      <c r="AU273" s="1">
        <f t="shared" si="37"/>
        <v>0</v>
      </c>
      <c r="AV273" s="52">
        <f t="shared" si="38"/>
        <v>0</v>
      </c>
    </row>
    <row r="274" spans="1:48" ht="12.75">
      <c r="A274" s="33">
        <v>273</v>
      </c>
      <c r="B274" t="s">
        <v>29</v>
      </c>
      <c r="C274" t="s">
        <v>30</v>
      </c>
      <c r="D274" t="s">
        <v>22</v>
      </c>
      <c r="E274" t="s">
        <v>21</v>
      </c>
      <c r="F274" s="1">
        <v>-5247725</v>
      </c>
      <c r="G274" s="1">
        <v>-5247725</v>
      </c>
      <c r="H274" s="1">
        <v>-5247725</v>
      </c>
      <c r="I274" s="1">
        <v>-5247725</v>
      </c>
      <c r="J274" s="1">
        <v>-5247725</v>
      </c>
      <c r="K274" s="1">
        <v>-5247725</v>
      </c>
      <c r="L274" s="1">
        <v>-5247725</v>
      </c>
      <c r="M274" s="1">
        <v>-5247725</v>
      </c>
      <c r="N274" s="1">
        <v>-5247725</v>
      </c>
      <c r="O274" s="1">
        <v>-5247725</v>
      </c>
      <c r="P274" s="1">
        <v>-5247725</v>
      </c>
      <c r="Q274" s="1">
        <v>-5247725</v>
      </c>
      <c r="R274" s="1">
        <v>-5247725</v>
      </c>
      <c r="S274" s="1">
        <f t="shared" si="33"/>
        <v>-5247725</v>
      </c>
      <c r="T274" s="5">
        <v>-5247725</v>
      </c>
      <c r="U274" t="s">
        <v>1080</v>
      </c>
      <c r="V274" t="s">
        <v>1067</v>
      </c>
      <c r="W274">
        <v>13</v>
      </c>
      <c r="X274">
        <v>0</v>
      </c>
      <c r="Y274">
        <v>0</v>
      </c>
      <c r="AE274" s="23">
        <f t="shared" si="39"/>
        <v>-5247725</v>
      </c>
      <c r="AG274" s="25">
        <f t="shared" si="40"/>
        <v>-5247725</v>
      </c>
      <c r="AK274" s="23">
        <f t="shared" si="34"/>
        <v>0</v>
      </c>
      <c r="AM274" s="23">
        <f t="shared" si="35"/>
        <v>0</v>
      </c>
      <c r="AO274" s="34">
        <v>13</v>
      </c>
      <c r="AR274" s="34">
        <v>13</v>
      </c>
      <c r="AS274">
        <f t="shared" si="36"/>
      </c>
      <c r="AU274" s="1">
        <f t="shared" si="37"/>
        <v>0</v>
      </c>
      <c r="AV274" s="52">
        <f t="shared" si="38"/>
        <v>0</v>
      </c>
    </row>
    <row r="275" spans="1:48" ht="12.75">
      <c r="A275" s="33">
        <v>274</v>
      </c>
      <c r="B275" t="s">
        <v>31</v>
      </c>
      <c r="C275" t="s">
        <v>32</v>
      </c>
      <c r="D275" t="s">
        <v>22</v>
      </c>
      <c r="E275" t="s">
        <v>20</v>
      </c>
      <c r="F275" s="1">
        <v>-2600000</v>
      </c>
      <c r="G275" s="1">
        <v>-2600000</v>
      </c>
      <c r="H275" s="1">
        <v>-2600000</v>
      </c>
      <c r="I275" s="1">
        <v>-2600000</v>
      </c>
      <c r="J275" s="1">
        <v>-2600000</v>
      </c>
      <c r="K275" s="1">
        <v>-2600000</v>
      </c>
      <c r="L275" s="1">
        <v>-2600000</v>
      </c>
      <c r="M275" s="1">
        <v>-2600000</v>
      </c>
      <c r="N275" s="1">
        <v>-2600000</v>
      </c>
      <c r="O275" s="1">
        <v>-2600000</v>
      </c>
      <c r="P275" s="1">
        <v>-2600000</v>
      </c>
      <c r="Q275" s="1">
        <v>-2600000</v>
      </c>
      <c r="R275" s="1">
        <v>-2600000</v>
      </c>
      <c r="S275" s="1">
        <f t="shared" si="33"/>
        <v>-2600000</v>
      </c>
      <c r="T275" s="5">
        <v>-2600000</v>
      </c>
      <c r="U275" t="s">
        <v>1081</v>
      </c>
      <c r="V275" t="s">
        <v>1067</v>
      </c>
      <c r="W275">
        <v>13</v>
      </c>
      <c r="X275">
        <v>0</v>
      </c>
      <c r="Y275">
        <v>0</v>
      </c>
      <c r="AE275" s="23">
        <f t="shared" si="39"/>
        <v>-2600000</v>
      </c>
      <c r="AG275" s="25">
        <f t="shared" si="40"/>
        <v>-2600000</v>
      </c>
      <c r="AK275" s="23">
        <f t="shared" si="34"/>
        <v>0</v>
      </c>
      <c r="AM275" s="23">
        <f t="shared" si="35"/>
        <v>0</v>
      </c>
      <c r="AO275" s="34">
        <v>13</v>
      </c>
      <c r="AR275" s="34">
        <v>13</v>
      </c>
      <c r="AS275">
        <f t="shared" si="36"/>
      </c>
      <c r="AU275" s="1">
        <f t="shared" si="37"/>
        <v>0</v>
      </c>
      <c r="AV275" s="52">
        <f t="shared" si="38"/>
        <v>0</v>
      </c>
    </row>
    <row r="276" spans="1:48" ht="12.75">
      <c r="A276" s="33">
        <v>275</v>
      </c>
      <c r="B276" t="s">
        <v>33</v>
      </c>
      <c r="C276" t="s">
        <v>34</v>
      </c>
      <c r="D276" t="s">
        <v>22</v>
      </c>
      <c r="E276" t="s">
        <v>19</v>
      </c>
      <c r="F276" s="1">
        <v>286715.46</v>
      </c>
      <c r="G276" s="1">
        <v>286715.46</v>
      </c>
      <c r="H276" s="1">
        <v>286715.46</v>
      </c>
      <c r="I276" s="1">
        <v>286715.46</v>
      </c>
      <c r="J276" s="1">
        <v>286715.46</v>
      </c>
      <c r="K276" s="1">
        <v>286715.46</v>
      </c>
      <c r="L276" s="1">
        <v>289388.22000000003</v>
      </c>
      <c r="M276" s="1">
        <v>289388.22000000003</v>
      </c>
      <c r="N276" s="1">
        <v>289388.22000000003</v>
      </c>
      <c r="O276" s="1">
        <v>289388.22000000003</v>
      </c>
      <c r="P276" s="1">
        <v>289388.22000000003</v>
      </c>
      <c r="Q276" s="1">
        <v>289388.22000000003</v>
      </c>
      <c r="R276" s="1">
        <v>289388.22000000003</v>
      </c>
      <c r="S276" s="1">
        <f t="shared" si="33"/>
        <v>288163.2050000001</v>
      </c>
      <c r="T276" s="5">
        <v>11946.4775</v>
      </c>
      <c r="U276" t="s">
        <v>1803</v>
      </c>
      <c r="V276" t="s">
        <v>1067</v>
      </c>
      <c r="W276">
        <v>13</v>
      </c>
      <c r="X276">
        <v>0</v>
      </c>
      <c r="Y276">
        <v>0</v>
      </c>
      <c r="AE276" s="23">
        <f t="shared" si="39"/>
        <v>288163.2050000001</v>
      </c>
      <c r="AG276" s="25">
        <f>AE276</f>
        <v>288163.2050000001</v>
      </c>
      <c r="AK276" s="23">
        <f t="shared" si="34"/>
        <v>0</v>
      </c>
      <c r="AM276" s="23">
        <f t="shared" si="35"/>
        <v>0</v>
      </c>
      <c r="AO276" s="34" t="s">
        <v>1901</v>
      </c>
      <c r="AR276" s="34" t="s">
        <v>1901</v>
      </c>
      <c r="AS276" t="str">
        <f t="shared" si="36"/>
        <v>different</v>
      </c>
      <c r="AU276" s="1">
        <f t="shared" si="37"/>
        <v>276216.7275000001</v>
      </c>
      <c r="AV276" s="52">
        <f t="shared" si="38"/>
        <v>23.121185931166746</v>
      </c>
    </row>
    <row r="277" spans="1:48" ht="12.75">
      <c r="A277" s="33">
        <v>276</v>
      </c>
      <c r="B277" t="s">
        <v>37</v>
      </c>
      <c r="C277" t="s">
        <v>38</v>
      </c>
      <c r="D277" t="s">
        <v>22</v>
      </c>
      <c r="E277" t="s">
        <v>19</v>
      </c>
      <c r="F277" s="1">
        <v>534664.54</v>
      </c>
      <c r="G277" s="1">
        <v>534664.54</v>
      </c>
      <c r="H277" s="1">
        <v>534664.54</v>
      </c>
      <c r="I277" s="1">
        <v>534664.54</v>
      </c>
      <c r="J277" s="1">
        <v>534664.54</v>
      </c>
      <c r="K277" s="1">
        <v>534664.54</v>
      </c>
      <c r="L277" s="1">
        <v>534664.54</v>
      </c>
      <c r="M277" s="1">
        <v>534664.54</v>
      </c>
      <c r="N277" s="1">
        <v>534664.54</v>
      </c>
      <c r="O277" s="1">
        <v>534664.54</v>
      </c>
      <c r="P277" s="1">
        <v>534664.54</v>
      </c>
      <c r="Q277" s="1">
        <v>7371556.39</v>
      </c>
      <c r="R277" s="1">
        <v>7371556.39</v>
      </c>
      <c r="S277" s="1">
        <f t="shared" si="33"/>
        <v>1389276.02125</v>
      </c>
      <c r="T277" s="5">
        <v>1267289.095</v>
      </c>
      <c r="U277" t="s">
        <v>1087</v>
      </c>
      <c r="V277" t="s">
        <v>1067</v>
      </c>
      <c r="W277">
        <v>13</v>
      </c>
      <c r="X277">
        <v>0</v>
      </c>
      <c r="Y277">
        <v>0</v>
      </c>
      <c r="AE277" s="23">
        <f t="shared" si="39"/>
        <v>1389276.02125</v>
      </c>
      <c r="AH277" s="23">
        <f>AE277</f>
        <v>1389276.02125</v>
      </c>
      <c r="AK277" s="23">
        <f t="shared" si="34"/>
        <v>1389276.02125</v>
      </c>
      <c r="AM277" s="23">
        <f t="shared" si="35"/>
        <v>0</v>
      </c>
      <c r="AO277" s="34">
        <v>13</v>
      </c>
      <c r="AR277" s="34">
        <v>13</v>
      </c>
      <c r="AS277">
        <f t="shared" si="36"/>
      </c>
      <c r="AU277" s="1">
        <f t="shared" si="37"/>
        <v>121986.92625000002</v>
      </c>
      <c r="AV277" s="52">
        <f t="shared" si="38"/>
        <v>0.09625816771507847</v>
      </c>
    </row>
    <row r="278" spans="1:48" ht="12.75">
      <c r="A278" s="33">
        <v>277</v>
      </c>
      <c r="B278" t="s">
        <v>37</v>
      </c>
      <c r="C278" t="s">
        <v>38</v>
      </c>
      <c r="D278" t="s">
        <v>22</v>
      </c>
      <c r="E278" t="s">
        <v>20</v>
      </c>
      <c r="F278" s="1">
        <v>162352.37</v>
      </c>
      <c r="G278" s="1">
        <v>162352.37</v>
      </c>
      <c r="H278" s="1">
        <v>162352.37</v>
      </c>
      <c r="I278" s="1">
        <v>162352.37</v>
      </c>
      <c r="J278" s="1">
        <v>162352.37</v>
      </c>
      <c r="K278" s="1">
        <v>162352.37</v>
      </c>
      <c r="L278" s="1">
        <v>162352.37</v>
      </c>
      <c r="M278" s="1">
        <v>162352.37</v>
      </c>
      <c r="N278" s="1">
        <v>162352.37</v>
      </c>
      <c r="O278" s="1">
        <v>162352.37</v>
      </c>
      <c r="P278" s="1">
        <v>162352.37</v>
      </c>
      <c r="Q278" s="1">
        <v>162352.37</v>
      </c>
      <c r="R278" s="1">
        <v>162352.37</v>
      </c>
      <c r="S278" s="1">
        <f t="shared" si="33"/>
        <v>162352.37000000002</v>
      </c>
      <c r="T278" s="5">
        <v>273029.9941666667</v>
      </c>
      <c r="U278" t="s">
        <v>1088</v>
      </c>
      <c r="V278" t="s">
        <v>1067</v>
      </c>
      <c r="W278">
        <v>13</v>
      </c>
      <c r="X278">
        <v>0</v>
      </c>
      <c r="Y278">
        <v>0</v>
      </c>
      <c r="AE278" s="23">
        <f t="shared" si="39"/>
        <v>162352.37000000002</v>
      </c>
      <c r="AH278" s="23">
        <f>AE278</f>
        <v>162352.37000000002</v>
      </c>
      <c r="AK278" s="23">
        <f t="shared" si="34"/>
        <v>162352.37000000002</v>
      </c>
      <c r="AM278" s="23">
        <f t="shared" si="35"/>
        <v>0</v>
      </c>
      <c r="AO278" s="34">
        <v>13</v>
      </c>
      <c r="AR278" s="34">
        <v>13</v>
      </c>
      <c r="AS278">
        <f t="shared" si="36"/>
      </c>
      <c r="AU278" s="1">
        <f t="shared" si="37"/>
        <v>-110677.62416666668</v>
      </c>
      <c r="AV278" s="52">
        <f t="shared" si="38"/>
        <v>-0.40536800546208607</v>
      </c>
    </row>
    <row r="279" spans="1:48" ht="12.75">
      <c r="A279" s="33">
        <v>278</v>
      </c>
      <c r="B279" t="s">
        <v>37</v>
      </c>
      <c r="C279" t="s">
        <v>38</v>
      </c>
      <c r="D279" t="s">
        <v>22</v>
      </c>
      <c r="E279" t="s">
        <v>21</v>
      </c>
      <c r="F279" s="1">
        <v>3079312.82</v>
      </c>
      <c r="G279" s="1">
        <v>3079312.82</v>
      </c>
      <c r="H279" s="1">
        <v>3141330.05</v>
      </c>
      <c r="I279" s="1">
        <v>3079312.82</v>
      </c>
      <c r="J279" s="1">
        <v>3079312.82</v>
      </c>
      <c r="K279" s="1">
        <v>3079312.82</v>
      </c>
      <c r="L279" s="1">
        <v>3079312.82</v>
      </c>
      <c r="M279" s="1">
        <v>3079312.82</v>
      </c>
      <c r="N279" s="1">
        <v>3079312.82</v>
      </c>
      <c r="O279" s="1">
        <v>3079312.82</v>
      </c>
      <c r="P279" s="1">
        <v>3079312.82</v>
      </c>
      <c r="Q279" s="1">
        <v>2519377.84</v>
      </c>
      <c r="R279" s="1">
        <v>2217489.25</v>
      </c>
      <c r="S279" s="1">
        <f t="shared" si="33"/>
        <v>3001910.3587500006</v>
      </c>
      <c r="T279" s="5">
        <v>3031924.6837499994</v>
      </c>
      <c r="U279" t="s">
        <v>1089</v>
      </c>
      <c r="V279" t="s">
        <v>1067</v>
      </c>
      <c r="W279">
        <v>13</v>
      </c>
      <c r="X279">
        <v>0</v>
      </c>
      <c r="Y279">
        <v>0</v>
      </c>
      <c r="AE279" s="23">
        <f t="shared" si="39"/>
        <v>3001910.3587500006</v>
      </c>
      <c r="AH279" s="23">
        <f>AE279</f>
        <v>3001910.3587500006</v>
      </c>
      <c r="AK279" s="23">
        <f t="shared" si="34"/>
        <v>3001910.3587500006</v>
      </c>
      <c r="AM279" s="23">
        <f t="shared" si="35"/>
        <v>0</v>
      </c>
      <c r="AO279" s="34">
        <v>13</v>
      </c>
      <c r="AR279" s="34">
        <v>13</v>
      </c>
      <c r="AS279">
        <f t="shared" si="36"/>
      </c>
      <c r="AU279" s="1">
        <f t="shared" si="37"/>
        <v>-30014.32499999879</v>
      </c>
      <c r="AV279" s="52">
        <f t="shared" si="38"/>
        <v>-0.009899429613428238</v>
      </c>
    </row>
    <row r="280" spans="1:48" ht="12.75">
      <c r="A280" s="33">
        <v>279</v>
      </c>
      <c r="B280" t="s">
        <v>328</v>
      </c>
      <c r="C280" t="s">
        <v>329</v>
      </c>
      <c r="D280" t="s">
        <v>22</v>
      </c>
      <c r="E280" t="s">
        <v>19</v>
      </c>
      <c r="F280" s="1">
        <v>8749999.75</v>
      </c>
      <c r="G280" s="1">
        <v>8733333.08</v>
      </c>
      <c r="H280" s="1">
        <v>8716666.41</v>
      </c>
      <c r="I280" s="1">
        <v>8699999.74</v>
      </c>
      <c r="J280" s="1">
        <v>8683333.07</v>
      </c>
      <c r="K280" s="1">
        <v>8666666.4</v>
      </c>
      <c r="L280" s="1">
        <v>8649999.73</v>
      </c>
      <c r="M280" s="1">
        <v>8633333.06</v>
      </c>
      <c r="N280" s="1">
        <v>8616666.39</v>
      </c>
      <c r="O280" s="1">
        <v>8599999.72</v>
      </c>
      <c r="P280" s="1">
        <v>8583333.05</v>
      </c>
      <c r="Q280" s="1">
        <v>8566666.38</v>
      </c>
      <c r="R280" s="1">
        <v>8549999.71</v>
      </c>
      <c r="S280" s="1">
        <f t="shared" si="33"/>
        <v>8649999.729999999</v>
      </c>
      <c r="T280" s="5">
        <v>8849999.770000001</v>
      </c>
      <c r="U280" t="s">
        <v>1320</v>
      </c>
      <c r="V280" t="s">
        <v>1067</v>
      </c>
      <c r="W280">
        <v>13</v>
      </c>
      <c r="X280">
        <v>0</v>
      </c>
      <c r="Y280">
        <v>0</v>
      </c>
      <c r="AE280" s="23">
        <f t="shared" si="39"/>
        <v>8649999.729999999</v>
      </c>
      <c r="AG280" s="25">
        <f>AE280</f>
        <v>8649999.729999999</v>
      </c>
      <c r="AK280" s="23">
        <f t="shared" si="34"/>
        <v>0</v>
      </c>
      <c r="AM280" s="23">
        <f t="shared" si="35"/>
        <v>0</v>
      </c>
      <c r="AO280" s="34">
        <v>23</v>
      </c>
      <c r="AP280" s="33" t="s">
        <v>1904</v>
      </c>
      <c r="AQ280" t="s">
        <v>1905</v>
      </c>
      <c r="AR280" s="34">
        <v>13</v>
      </c>
      <c r="AS280">
        <f t="shared" si="36"/>
      </c>
      <c r="AU280" s="1">
        <f t="shared" si="37"/>
        <v>-200000.04000000283</v>
      </c>
      <c r="AV280" s="52">
        <f t="shared" si="38"/>
        <v>-0.022598875163586902</v>
      </c>
    </row>
    <row r="281" spans="1:48" ht="12.75">
      <c r="A281" s="33">
        <v>280</v>
      </c>
      <c r="B281" t="s">
        <v>328</v>
      </c>
      <c r="C281" t="s">
        <v>329</v>
      </c>
      <c r="D281" t="s">
        <v>22</v>
      </c>
      <c r="E281" t="s">
        <v>21</v>
      </c>
      <c r="F281" s="1">
        <v>54403.36</v>
      </c>
      <c r="G281" s="1">
        <v>53481.270000000004</v>
      </c>
      <c r="H281" s="1">
        <v>52559.18</v>
      </c>
      <c r="I281" s="1">
        <v>51637.090000000004</v>
      </c>
      <c r="J281" s="1">
        <v>50715</v>
      </c>
      <c r="K281" s="1">
        <v>49792.91</v>
      </c>
      <c r="L281" s="1">
        <v>48870.82</v>
      </c>
      <c r="M281" s="1">
        <v>47948.73</v>
      </c>
      <c r="N281" s="1">
        <v>47026.64</v>
      </c>
      <c r="O281" s="1">
        <v>46104.55</v>
      </c>
      <c r="P281" s="1">
        <v>45182.46</v>
      </c>
      <c r="Q281" s="1">
        <v>44260.37</v>
      </c>
      <c r="R281" s="1">
        <v>43338.28</v>
      </c>
      <c r="S281" s="1">
        <f t="shared" si="33"/>
        <v>48870.82</v>
      </c>
      <c r="T281" s="5">
        <v>59935.9</v>
      </c>
      <c r="U281" t="s">
        <v>1321</v>
      </c>
      <c r="V281" t="s">
        <v>1067</v>
      </c>
      <c r="W281">
        <v>13</v>
      </c>
      <c r="X281">
        <v>0</v>
      </c>
      <c r="Y281">
        <v>0</v>
      </c>
      <c r="AE281" s="23">
        <f t="shared" si="39"/>
        <v>48870.82</v>
      </c>
      <c r="AG281" s="25">
        <f aca="true" t="shared" si="41" ref="AG281:AG305">AE281</f>
        <v>48870.82</v>
      </c>
      <c r="AK281" s="23">
        <f t="shared" si="34"/>
        <v>0</v>
      </c>
      <c r="AM281" s="23">
        <f t="shared" si="35"/>
        <v>0</v>
      </c>
      <c r="AO281" s="34">
        <v>23</v>
      </c>
      <c r="AP281" s="33" t="s">
        <v>1904</v>
      </c>
      <c r="AQ281" t="s">
        <v>1905</v>
      </c>
      <c r="AR281" s="34">
        <v>13</v>
      </c>
      <c r="AS281">
        <f t="shared" si="36"/>
      </c>
      <c r="AU281" s="1">
        <f t="shared" si="37"/>
        <v>-11065.080000000002</v>
      </c>
      <c r="AV281" s="52">
        <f t="shared" si="38"/>
        <v>-0.18461523060469603</v>
      </c>
    </row>
    <row r="282" spans="1:48" ht="12.75">
      <c r="A282" s="33">
        <v>281</v>
      </c>
      <c r="B282" t="s">
        <v>330</v>
      </c>
      <c r="C282" t="s">
        <v>331</v>
      </c>
      <c r="D282" t="s">
        <v>22</v>
      </c>
      <c r="E282" t="s">
        <v>19</v>
      </c>
      <c r="F282" s="1">
        <v>2000000</v>
      </c>
      <c r="G282" s="1">
        <v>2000000</v>
      </c>
      <c r="H282" s="1">
        <v>2000000</v>
      </c>
      <c r="I282" s="1">
        <v>2000000</v>
      </c>
      <c r="J282" s="1">
        <v>2000000</v>
      </c>
      <c r="K282" s="1">
        <v>2000000</v>
      </c>
      <c r="L282" s="1">
        <v>2000000</v>
      </c>
      <c r="M282" s="1">
        <v>2000000</v>
      </c>
      <c r="N282" s="1">
        <v>2000000</v>
      </c>
      <c r="O282" s="1">
        <v>2000000</v>
      </c>
      <c r="P282" s="1">
        <v>2000000</v>
      </c>
      <c r="Q282" s="1">
        <v>2000000</v>
      </c>
      <c r="R282" s="1">
        <v>2000000</v>
      </c>
      <c r="S282" s="1">
        <f t="shared" si="33"/>
        <v>2000000</v>
      </c>
      <c r="T282" s="5">
        <v>2000000</v>
      </c>
      <c r="U282" t="s">
        <v>1322</v>
      </c>
      <c r="V282" t="s">
        <v>1067</v>
      </c>
      <c r="W282">
        <v>13</v>
      </c>
      <c r="X282">
        <v>0</v>
      </c>
      <c r="Y282">
        <v>0</v>
      </c>
      <c r="AE282" s="23">
        <f t="shared" si="39"/>
        <v>2000000</v>
      </c>
      <c r="AG282" s="25">
        <f t="shared" si="41"/>
        <v>2000000</v>
      </c>
      <c r="AK282" s="23">
        <f t="shared" si="34"/>
        <v>0</v>
      </c>
      <c r="AM282" s="23">
        <f t="shared" si="35"/>
        <v>0</v>
      </c>
      <c r="AO282" s="34">
        <v>23</v>
      </c>
      <c r="AP282" s="33" t="s">
        <v>1904</v>
      </c>
      <c r="AQ282" t="s">
        <v>1905</v>
      </c>
      <c r="AR282" s="34">
        <v>13</v>
      </c>
      <c r="AS282">
        <f t="shared" si="36"/>
      </c>
      <c r="AU282" s="1">
        <f t="shared" si="37"/>
        <v>0</v>
      </c>
      <c r="AV282" s="52">
        <f t="shared" si="38"/>
        <v>0</v>
      </c>
    </row>
    <row r="283" spans="1:48" ht="12.75">
      <c r="A283" s="33">
        <v>282</v>
      </c>
      <c r="B283" t="s">
        <v>361</v>
      </c>
      <c r="C283" t="s">
        <v>362</v>
      </c>
      <c r="D283" t="s">
        <v>22</v>
      </c>
      <c r="E283" t="s">
        <v>19</v>
      </c>
      <c r="F283" s="1">
        <v>33632090.95</v>
      </c>
      <c r="G283" s="1">
        <v>33558417.15</v>
      </c>
      <c r="H283" s="1">
        <v>33484743.35</v>
      </c>
      <c r="I283" s="1">
        <v>33411069.55</v>
      </c>
      <c r="J283" s="1">
        <v>33337395.75</v>
      </c>
      <c r="K283" s="1">
        <v>33263721.95</v>
      </c>
      <c r="L283" s="1">
        <v>33190048.15</v>
      </c>
      <c r="M283" s="1">
        <v>33116374.35</v>
      </c>
      <c r="N283" s="1">
        <v>33042700.55</v>
      </c>
      <c r="O283" s="1">
        <v>32969026.75</v>
      </c>
      <c r="P283" s="1">
        <v>32895352.95</v>
      </c>
      <c r="Q283" s="1">
        <v>32821679.15</v>
      </c>
      <c r="R283" s="1">
        <v>32748005.35</v>
      </c>
      <c r="S283" s="1">
        <f t="shared" si="33"/>
        <v>33190048.149999995</v>
      </c>
      <c r="T283" s="5">
        <v>34074133.75</v>
      </c>
      <c r="U283" t="s">
        <v>1339</v>
      </c>
      <c r="V283" t="s">
        <v>1067</v>
      </c>
      <c r="W283">
        <v>13</v>
      </c>
      <c r="X283">
        <v>0</v>
      </c>
      <c r="Y283">
        <v>0</v>
      </c>
      <c r="AE283" s="23">
        <f t="shared" si="39"/>
        <v>33190048.149999995</v>
      </c>
      <c r="AG283" s="25">
        <f t="shared" si="41"/>
        <v>33190048.149999995</v>
      </c>
      <c r="AK283" s="23">
        <f t="shared" si="34"/>
        <v>0</v>
      </c>
      <c r="AM283" s="23">
        <f t="shared" si="35"/>
        <v>0</v>
      </c>
      <c r="AO283" s="34">
        <v>23</v>
      </c>
      <c r="AP283" s="33" t="s">
        <v>1904</v>
      </c>
      <c r="AQ283" t="s">
        <v>1905</v>
      </c>
      <c r="AR283" s="34">
        <v>13</v>
      </c>
      <c r="AS283">
        <f t="shared" si="36"/>
      </c>
      <c r="AU283" s="1">
        <f t="shared" si="37"/>
        <v>-884085.6000000052</v>
      </c>
      <c r="AV283" s="52">
        <f t="shared" si="38"/>
        <v>-0.02594594499412638</v>
      </c>
    </row>
    <row r="284" spans="1:48" ht="12.75">
      <c r="A284" s="33">
        <v>283</v>
      </c>
      <c r="B284" t="s">
        <v>363</v>
      </c>
      <c r="C284" t="s">
        <v>364</v>
      </c>
      <c r="D284" t="s">
        <v>22</v>
      </c>
      <c r="E284" t="s">
        <v>21</v>
      </c>
      <c r="F284" s="1">
        <v>747914.27</v>
      </c>
      <c r="G284" s="1">
        <v>735237.75</v>
      </c>
      <c r="H284" s="1">
        <v>722561.23</v>
      </c>
      <c r="I284" s="1">
        <v>709884.71</v>
      </c>
      <c r="J284" s="1">
        <v>697208.1900000001</v>
      </c>
      <c r="K284" s="1">
        <v>684531.67</v>
      </c>
      <c r="L284" s="1">
        <v>671855.15</v>
      </c>
      <c r="M284" s="1">
        <v>659178.63</v>
      </c>
      <c r="N284" s="1">
        <v>646502.11</v>
      </c>
      <c r="O284" s="1">
        <v>633825.59</v>
      </c>
      <c r="P284" s="1">
        <v>621149.0700000001</v>
      </c>
      <c r="Q284" s="1">
        <v>608472.55</v>
      </c>
      <c r="R284" s="1">
        <v>595796.03</v>
      </c>
      <c r="S284" s="1">
        <f t="shared" si="33"/>
        <v>671855.15</v>
      </c>
      <c r="T284" s="5">
        <v>823973.39</v>
      </c>
      <c r="U284" t="s">
        <v>1340</v>
      </c>
      <c r="V284" t="s">
        <v>1067</v>
      </c>
      <c r="W284">
        <v>13</v>
      </c>
      <c r="X284">
        <v>0</v>
      </c>
      <c r="Y284">
        <v>0</v>
      </c>
      <c r="AE284" s="23">
        <f t="shared" si="39"/>
        <v>671855.15</v>
      </c>
      <c r="AG284" s="25">
        <f t="shared" si="41"/>
        <v>671855.15</v>
      </c>
      <c r="AK284" s="23">
        <f t="shared" si="34"/>
        <v>0</v>
      </c>
      <c r="AM284" s="23">
        <f t="shared" si="35"/>
        <v>0</v>
      </c>
      <c r="AO284" s="34">
        <v>23</v>
      </c>
      <c r="AP284" s="33" t="s">
        <v>1904</v>
      </c>
      <c r="AQ284" t="s">
        <v>1905</v>
      </c>
      <c r="AR284" s="34">
        <v>13</v>
      </c>
      <c r="AS284">
        <f t="shared" si="36"/>
      </c>
      <c r="AU284" s="1">
        <f t="shared" si="37"/>
        <v>-152118.24</v>
      </c>
      <c r="AV284" s="52">
        <f t="shared" si="38"/>
        <v>-0.1846154764779479</v>
      </c>
    </row>
    <row r="285" spans="1:48" ht="12.75">
      <c r="A285" s="33">
        <v>284</v>
      </c>
      <c r="B285" t="s">
        <v>59</v>
      </c>
      <c r="C285" t="s">
        <v>60</v>
      </c>
      <c r="D285" t="s">
        <v>22</v>
      </c>
      <c r="E285" t="s">
        <v>18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f t="shared" si="33"/>
        <v>0</v>
      </c>
      <c r="T285" s="5">
        <v>-13018.226666666667</v>
      </c>
      <c r="U285" t="s">
        <v>1119</v>
      </c>
      <c r="V285" t="s">
        <v>1120</v>
      </c>
      <c r="W285">
        <v>14</v>
      </c>
      <c r="X285">
        <v>0</v>
      </c>
      <c r="Y285">
        <v>0</v>
      </c>
      <c r="AE285" s="23">
        <f t="shared" si="39"/>
        <v>0</v>
      </c>
      <c r="AG285" s="25">
        <f t="shared" si="41"/>
        <v>0</v>
      </c>
      <c r="AK285" s="23">
        <f t="shared" si="34"/>
        <v>0</v>
      </c>
      <c r="AM285" s="23">
        <f t="shared" si="35"/>
        <v>0</v>
      </c>
      <c r="AO285" s="34" t="s">
        <v>1901</v>
      </c>
      <c r="AR285" s="34" t="s">
        <v>1901</v>
      </c>
      <c r="AS285" t="str">
        <f t="shared" si="36"/>
        <v>different</v>
      </c>
      <c r="AU285" s="1">
        <f t="shared" si="37"/>
        <v>13018.226666666667</v>
      </c>
      <c r="AV285" s="52">
        <f t="shared" si="38"/>
        <v>-1</v>
      </c>
    </row>
    <row r="286" spans="1:48" ht="12.75">
      <c r="A286" s="33">
        <v>285</v>
      </c>
      <c r="B286" t="s">
        <v>59</v>
      </c>
      <c r="C286" t="s">
        <v>60</v>
      </c>
      <c r="D286" t="s">
        <v>22</v>
      </c>
      <c r="E286" t="s">
        <v>19</v>
      </c>
      <c r="F286" s="1">
        <v>-768683791.85</v>
      </c>
      <c r="G286" s="1">
        <v>-771620535.2</v>
      </c>
      <c r="H286" s="1">
        <v>-774799910.61</v>
      </c>
      <c r="I286" s="1">
        <v>-776871446.45</v>
      </c>
      <c r="J286" s="1">
        <v>-780432786.85</v>
      </c>
      <c r="K286" s="1">
        <v>-783374454.25</v>
      </c>
      <c r="L286" s="1">
        <v>-786609901.65</v>
      </c>
      <c r="M286" s="1">
        <v>-787879551.4</v>
      </c>
      <c r="N286" s="1">
        <v>-791562849.79</v>
      </c>
      <c r="O286" s="1">
        <v>-786129285.15</v>
      </c>
      <c r="P286" s="1">
        <v>-780165216.37</v>
      </c>
      <c r="Q286" s="1">
        <v>-783717791.99</v>
      </c>
      <c r="R286" s="1">
        <v>-779971570.37</v>
      </c>
      <c r="S286" s="1">
        <f t="shared" si="33"/>
        <v>-781457617.5683331</v>
      </c>
      <c r="T286" s="5">
        <v>-757012174.9041667</v>
      </c>
      <c r="U286" t="s">
        <v>1121</v>
      </c>
      <c r="V286" t="s">
        <v>1120</v>
      </c>
      <c r="W286">
        <v>14</v>
      </c>
      <c r="X286">
        <v>0</v>
      </c>
      <c r="Y286">
        <v>0</v>
      </c>
      <c r="AE286" s="23">
        <f t="shared" si="39"/>
        <v>-781457617.5683331</v>
      </c>
      <c r="AG286" s="25">
        <f t="shared" si="41"/>
        <v>-781457617.5683331</v>
      </c>
      <c r="AK286" s="23">
        <f t="shared" si="34"/>
        <v>0</v>
      </c>
      <c r="AM286" s="23">
        <f t="shared" si="35"/>
        <v>0</v>
      </c>
      <c r="AO286" s="34">
        <v>14</v>
      </c>
      <c r="AR286" s="34">
        <v>14</v>
      </c>
      <c r="AS286">
        <f t="shared" si="36"/>
      </c>
      <c r="AU286" s="1">
        <f t="shared" si="37"/>
        <v>-24445442.66416645</v>
      </c>
      <c r="AV286" s="52">
        <f t="shared" si="38"/>
        <v>0.03229200728146955</v>
      </c>
    </row>
    <row r="287" spans="1:48" ht="12.75">
      <c r="A287" s="33">
        <v>286</v>
      </c>
      <c r="B287" t="s">
        <v>59</v>
      </c>
      <c r="C287" t="s">
        <v>60</v>
      </c>
      <c r="D287" t="s">
        <v>22</v>
      </c>
      <c r="E287" t="s">
        <v>20</v>
      </c>
      <c r="F287" s="1">
        <v>-185121384.77</v>
      </c>
      <c r="G287" s="1">
        <v>-186429376.85</v>
      </c>
      <c r="H287" s="1">
        <v>-187670124.55</v>
      </c>
      <c r="I287" s="1">
        <v>-188661838.09</v>
      </c>
      <c r="J287" s="1">
        <v>-189946811.99</v>
      </c>
      <c r="K287" s="1">
        <v>-191106956.22</v>
      </c>
      <c r="L287" s="1">
        <v>-192376216.65</v>
      </c>
      <c r="M287" s="1">
        <v>-193623038.22</v>
      </c>
      <c r="N287" s="1">
        <v>-194825680.42</v>
      </c>
      <c r="O287" s="1">
        <v>-195905682.27</v>
      </c>
      <c r="P287" s="1">
        <v>-197182747.57</v>
      </c>
      <c r="Q287" s="1">
        <v>-198474808.18</v>
      </c>
      <c r="R287" s="1">
        <v>-198948898.93</v>
      </c>
      <c r="S287" s="1">
        <f t="shared" si="33"/>
        <v>-192353201.905</v>
      </c>
      <c r="T287" s="5">
        <v>-177997372.31875002</v>
      </c>
      <c r="U287" t="s">
        <v>1122</v>
      </c>
      <c r="V287" t="s">
        <v>1120</v>
      </c>
      <c r="W287">
        <v>14</v>
      </c>
      <c r="X287">
        <v>0</v>
      </c>
      <c r="Y287">
        <v>0</v>
      </c>
      <c r="AE287" s="23">
        <f t="shared" si="39"/>
        <v>-192353201.905</v>
      </c>
      <c r="AG287" s="25">
        <f t="shared" si="41"/>
        <v>-192353201.905</v>
      </c>
      <c r="AK287" s="23">
        <f t="shared" si="34"/>
        <v>0</v>
      </c>
      <c r="AM287" s="23">
        <f t="shared" si="35"/>
        <v>0</v>
      </c>
      <c r="AO287" s="34">
        <v>14</v>
      </c>
      <c r="AR287" s="34">
        <v>14</v>
      </c>
      <c r="AS287">
        <f t="shared" si="36"/>
      </c>
      <c r="AU287" s="1">
        <f t="shared" si="37"/>
        <v>-14355829.586249977</v>
      </c>
      <c r="AV287" s="52">
        <f t="shared" si="38"/>
        <v>0.08065191861676574</v>
      </c>
    </row>
    <row r="288" spans="1:48" ht="12.75">
      <c r="A288" s="33">
        <v>287</v>
      </c>
      <c r="B288" t="s">
        <v>59</v>
      </c>
      <c r="C288" t="s">
        <v>60</v>
      </c>
      <c r="D288" t="s">
        <v>22</v>
      </c>
      <c r="E288" t="s">
        <v>23</v>
      </c>
      <c r="F288" s="1">
        <v>-31339.24</v>
      </c>
      <c r="G288" s="1">
        <v>-33725.13</v>
      </c>
      <c r="H288" s="1">
        <v>-36117.15</v>
      </c>
      <c r="I288" s="1">
        <v>-39191.33</v>
      </c>
      <c r="J288" s="1">
        <v>-42951.46</v>
      </c>
      <c r="K288" s="1">
        <v>-46716.9</v>
      </c>
      <c r="L288" s="1">
        <v>-50489.130000000005</v>
      </c>
      <c r="M288" s="1">
        <v>-54235.25</v>
      </c>
      <c r="N288" s="1">
        <v>-57952.62</v>
      </c>
      <c r="O288" s="1">
        <v>-61672.630000000005</v>
      </c>
      <c r="P288" s="1">
        <v>-65392.68</v>
      </c>
      <c r="Q288" s="1">
        <v>-69112.77</v>
      </c>
      <c r="R288" s="1">
        <v>-72832.86</v>
      </c>
      <c r="S288" s="1">
        <f t="shared" si="33"/>
        <v>-50803.59166666667</v>
      </c>
      <c r="T288" s="5">
        <v>-19007.193333333333</v>
      </c>
      <c r="U288" t="s">
        <v>1123</v>
      </c>
      <c r="V288" t="s">
        <v>1120</v>
      </c>
      <c r="W288">
        <v>14</v>
      </c>
      <c r="X288">
        <v>0</v>
      </c>
      <c r="Y288">
        <v>0</v>
      </c>
      <c r="AE288" s="23">
        <f t="shared" si="39"/>
        <v>-50803.59166666667</v>
      </c>
      <c r="AG288" s="25">
        <f t="shared" si="41"/>
        <v>-50803.59166666667</v>
      </c>
      <c r="AK288" s="23">
        <f t="shared" si="34"/>
        <v>0</v>
      </c>
      <c r="AM288" s="23">
        <f t="shared" si="35"/>
        <v>0</v>
      </c>
      <c r="AO288" s="34">
        <v>14</v>
      </c>
      <c r="AR288" s="34">
        <v>14</v>
      </c>
      <c r="AS288">
        <f t="shared" si="36"/>
      </c>
      <c r="AU288" s="1">
        <f t="shared" si="37"/>
        <v>-31796.398333333334</v>
      </c>
      <c r="AV288" s="52">
        <f t="shared" si="38"/>
        <v>1.6728613097006433</v>
      </c>
    </row>
    <row r="289" spans="1:48" ht="12.75">
      <c r="A289" s="33">
        <v>288</v>
      </c>
      <c r="B289" t="s">
        <v>59</v>
      </c>
      <c r="C289" t="s">
        <v>60</v>
      </c>
      <c r="D289" t="s">
        <v>22</v>
      </c>
      <c r="E289" t="s">
        <v>21</v>
      </c>
      <c r="F289" s="1">
        <v>-302026052.37</v>
      </c>
      <c r="G289" s="1">
        <v>-304307418.45</v>
      </c>
      <c r="H289" s="1">
        <v>-306396524.89</v>
      </c>
      <c r="I289" s="1">
        <v>-308499227.86</v>
      </c>
      <c r="J289" s="1">
        <v>-310865248.8</v>
      </c>
      <c r="K289" s="1">
        <v>-312846917.89</v>
      </c>
      <c r="L289" s="1">
        <v>-314531764.13</v>
      </c>
      <c r="M289" s="1">
        <v>-315892043.83</v>
      </c>
      <c r="N289" s="1">
        <v>-317645970.86</v>
      </c>
      <c r="O289" s="1">
        <v>-319486027.02</v>
      </c>
      <c r="P289" s="1">
        <v>-321671519.64</v>
      </c>
      <c r="Q289" s="1">
        <v>-323381337.69</v>
      </c>
      <c r="R289" s="1">
        <v>-324238232.91</v>
      </c>
      <c r="S289" s="1">
        <f t="shared" si="33"/>
        <v>-314054678.64166665</v>
      </c>
      <c r="T289" s="5">
        <v>-290152297.69166666</v>
      </c>
      <c r="U289" t="s">
        <v>1124</v>
      </c>
      <c r="V289" t="s">
        <v>1120</v>
      </c>
      <c r="W289">
        <v>14</v>
      </c>
      <c r="X289">
        <v>0</v>
      </c>
      <c r="Y289">
        <v>0</v>
      </c>
      <c r="AE289" s="23">
        <f t="shared" si="39"/>
        <v>-314054678.64166665</v>
      </c>
      <c r="AG289" s="25">
        <f t="shared" si="41"/>
        <v>-314054678.64166665</v>
      </c>
      <c r="AK289" s="23">
        <f t="shared" si="34"/>
        <v>0</v>
      </c>
      <c r="AM289" s="23">
        <f t="shared" si="35"/>
        <v>0</v>
      </c>
      <c r="AO289" s="34">
        <v>14</v>
      </c>
      <c r="AR289" s="34">
        <v>14</v>
      </c>
      <c r="AS289">
        <f t="shared" si="36"/>
      </c>
      <c r="AU289" s="1">
        <f t="shared" si="37"/>
        <v>-23902380.949999988</v>
      </c>
      <c r="AV289" s="52">
        <f t="shared" si="38"/>
        <v>0.08237874088937976</v>
      </c>
    </row>
    <row r="290" spans="1:48" ht="12.75">
      <c r="A290" s="33">
        <v>289</v>
      </c>
      <c r="B290" t="s">
        <v>61</v>
      </c>
      <c r="C290" t="s">
        <v>62</v>
      </c>
      <c r="D290" t="s">
        <v>22</v>
      </c>
      <c r="E290" t="s">
        <v>20</v>
      </c>
      <c r="F290" s="1">
        <v>1902531.6800000002</v>
      </c>
      <c r="G290" s="1">
        <v>1906942.03</v>
      </c>
      <c r="H290" s="1">
        <v>1911352.38</v>
      </c>
      <c r="I290" s="1">
        <v>1915762.73</v>
      </c>
      <c r="J290" s="1">
        <v>1920173.08</v>
      </c>
      <c r="K290" s="1">
        <v>1924583.4300000002</v>
      </c>
      <c r="L290" s="1">
        <v>1928993.78</v>
      </c>
      <c r="M290" s="1">
        <v>1933404.13</v>
      </c>
      <c r="N290" s="1">
        <v>1937814.48</v>
      </c>
      <c r="O290" s="1">
        <v>1942224.83</v>
      </c>
      <c r="P290" s="1">
        <v>1946635.1800000002</v>
      </c>
      <c r="Q290" s="1">
        <v>1951045.53</v>
      </c>
      <c r="R290" s="1">
        <v>1955455.88</v>
      </c>
      <c r="S290" s="1">
        <f t="shared" si="33"/>
        <v>1928993.78</v>
      </c>
      <c r="T290" s="5">
        <v>1876069.58</v>
      </c>
      <c r="U290" t="s">
        <v>1131</v>
      </c>
      <c r="V290" t="s">
        <v>1120</v>
      </c>
      <c r="W290">
        <v>14</v>
      </c>
      <c r="X290">
        <v>0</v>
      </c>
      <c r="Y290">
        <v>0</v>
      </c>
      <c r="AE290" s="23">
        <f t="shared" si="39"/>
        <v>1928993.78</v>
      </c>
      <c r="AG290" s="25">
        <f t="shared" si="41"/>
        <v>1928993.78</v>
      </c>
      <c r="AK290" s="23">
        <f t="shared" si="34"/>
        <v>0</v>
      </c>
      <c r="AM290" s="23">
        <f t="shared" si="35"/>
        <v>0</v>
      </c>
      <c r="AO290" s="34">
        <v>14</v>
      </c>
      <c r="AR290" s="34">
        <v>14</v>
      </c>
      <c r="AS290">
        <f t="shared" si="36"/>
      </c>
      <c r="AU290" s="1">
        <f t="shared" si="37"/>
        <v>52924.19999999995</v>
      </c>
      <c r="AV290" s="52">
        <f t="shared" si="38"/>
        <v>0.028210147728102895</v>
      </c>
    </row>
    <row r="291" spans="1:48" ht="12.75">
      <c r="A291" s="33">
        <v>290</v>
      </c>
      <c r="B291" t="s">
        <v>61</v>
      </c>
      <c r="C291" t="s">
        <v>62</v>
      </c>
      <c r="D291" t="s">
        <v>22</v>
      </c>
      <c r="E291" t="s">
        <v>21</v>
      </c>
      <c r="F291" s="1">
        <v>4838341.2</v>
      </c>
      <c r="G291" s="1">
        <v>4849557.18</v>
      </c>
      <c r="H291" s="1">
        <v>4860773.16</v>
      </c>
      <c r="I291" s="1">
        <v>4871989.14</v>
      </c>
      <c r="J291" s="1">
        <v>4883205.12</v>
      </c>
      <c r="K291" s="1">
        <v>4894421.1</v>
      </c>
      <c r="L291" s="1">
        <v>4905637.08</v>
      </c>
      <c r="M291" s="1">
        <v>4916853.0600000005</v>
      </c>
      <c r="N291" s="1">
        <v>4928069.04</v>
      </c>
      <c r="O291" s="1">
        <v>4939285.02</v>
      </c>
      <c r="P291" s="1">
        <v>4950501</v>
      </c>
      <c r="Q291" s="1">
        <v>4961716.98</v>
      </c>
      <c r="R291" s="1">
        <v>4972932.96</v>
      </c>
      <c r="S291" s="1">
        <f t="shared" si="33"/>
        <v>4905637.080000001</v>
      </c>
      <c r="T291" s="5">
        <v>4771045.319999999</v>
      </c>
      <c r="U291" t="s">
        <v>1132</v>
      </c>
      <c r="V291" t="s">
        <v>1120</v>
      </c>
      <c r="W291">
        <v>14</v>
      </c>
      <c r="X291">
        <v>0</v>
      </c>
      <c r="Y291">
        <v>0</v>
      </c>
      <c r="AE291" s="23">
        <f t="shared" si="39"/>
        <v>4905637.080000001</v>
      </c>
      <c r="AG291" s="25">
        <f t="shared" si="41"/>
        <v>4905637.080000001</v>
      </c>
      <c r="AK291" s="23">
        <f t="shared" si="34"/>
        <v>0</v>
      </c>
      <c r="AM291" s="23">
        <f t="shared" si="35"/>
        <v>0</v>
      </c>
      <c r="AO291" s="34">
        <v>14</v>
      </c>
      <c r="AR291" s="34">
        <v>14</v>
      </c>
      <c r="AS291">
        <f t="shared" si="36"/>
      </c>
      <c r="AU291" s="1">
        <f t="shared" si="37"/>
        <v>134591.76000000164</v>
      </c>
      <c r="AV291" s="52">
        <f t="shared" si="38"/>
        <v>0.02821011978984967</v>
      </c>
    </row>
    <row r="292" spans="1:48" ht="12.75">
      <c r="A292" s="33">
        <v>291</v>
      </c>
      <c r="B292" t="s">
        <v>63</v>
      </c>
      <c r="C292" t="s">
        <v>64</v>
      </c>
      <c r="D292" t="s">
        <v>22</v>
      </c>
      <c r="E292" t="s">
        <v>20</v>
      </c>
      <c r="F292" s="1">
        <v>1430413.96</v>
      </c>
      <c r="G292" s="1">
        <v>1439770.65</v>
      </c>
      <c r="H292" s="1">
        <v>1449127.34</v>
      </c>
      <c r="I292" s="1">
        <v>1458484.03</v>
      </c>
      <c r="J292" s="1">
        <v>1467840.72</v>
      </c>
      <c r="K292" s="1">
        <v>1477197.4100000001</v>
      </c>
      <c r="L292" s="1">
        <v>1486554.1</v>
      </c>
      <c r="M292" s="1">
        <v>1495910.79</v>
      </c>
      <c r="N292" s="1">
        <v>1505267.48</v>
      </c>
      <c r="O292" s="1">
        <v>1514624.17</v>
      </c>
      <c r="P292" s="1">
        <v>1523980.8599999999</v>
      </c>
      <c r="Q292" s="1">
        <v>1533337.55</v>
      </c>
      <c r="R292" s="1">
        <v>1542694.24</v>
      </c>
      <c r="S292" s="1">
        <f t="shared" si="33"/>
        <v>1486554.0999999999</v>
      </c>
      <c r="T292" s="5">
        <v>1375054.9033333333</v>
      </c>
      <c r="U292" t="s">
        <v>1133</v>
      </c>
      <c r="V292" t="s">
        <v>1120</v>
      </c>
      <c r="W292">
        <v>14</v>
      </c>
      <c r="X292">
        <v>0</v>
      </c>
      <c r="Y292">
        <v>0</v>
      </c>
      <c r="AE292" s="23">
        <f t="shared" si="39"/>
        <v>1486554.0999999999</v>
      </c>
      <c r="AG292" s="25">
        <f t="shared" si="41"/>
        <v>1486554.0999999999</v>
      </c>
      <c r="AK292" s="23">
        <f t="shared" si="34"/>
        <v>0</v>
      </c>
      <c r="AM292" s="23">
        <f t="shared" si="35"/>
        <v>0</v>
      </c>
      <c r="AO292" s="34">
        <v>14</v>
      </c>
      <c r="AR292" s="34">
        <v>14</v>
      </c>
      <c r="AS292">
        <f t="shared" si="36"/>
      </c>
      <c r="AU292" s="1">
        <f t="shared" si="37"/>
        <v>111499.19666666654</v>
      </c>
      <c r="AV292" s="52">
        <f t="shared" si="38"/>
        <v>0.08108708706567007</v>
      </c>
    </row>
    <row r="293" spans="1:48" ht="12.75">
      <c r="A293" s="33">
        <v>292</v>
      </c>
      <c r="B293" t="s">
        <v>67</v>
      </c>
      <c r="C293" t="s">
        <v>68</v>
      </c>
      <c r="D293" t="s">
        <v>22</v>
      </c>
      <c r="E293" t="s">
        <v>19</v>
      </c>
      <c r="F293" s="1">
        <v>-11172003.83</v>
      </c>
      <c r="G293" s="1">
        <v>-11322157.36</v>
      </c>
      <c r="H293" s="1">
        <v>-11471844.34</v>
      </c>
      <c r="I293" s="1">
        <v>-11621533.75</v>
      </c>
      <c r="J293" s="1">
        <v>-11773544.32</v>
      </c>
      <c r="K293" s="1">
        <v>-11927984.15</v>
      </c>
      <c r="L293" s="1">
        <v>-12082393.13</v>
      </c>
      <c r="M293" s="1">
        <v>-12199446.2</v>
      </c>
      <c r="N293" s="1">
        <v>-12354515.68</v>
      </c>
      <c r="O293" s="1">
        <v>-12509698.83</v>
      </c>
      <c r="P293" s="1">
        <v>-12667747.64</v>
      </c>
      <c r="Q293" s="1">
        <v>-12827513.24</v>
      </c>
      <c r="R293" s="1">
        <v>-12991514.29</v>
      </c>
      <c r="S293" s="1">
        <f aca="true" t="shared" si="42" ref="S293:S356">(((F293+R293)/2)+G293+H293+I293+J293+K293+L293+M293+N293+O293+P293+Q293)/12</f>
        <v>-12070011.475000001</v>
      </c>
      <c r="T293" s="5">
        <v>-10357588.223749999</v>
      </c>
      <c r="U293" t="s">
        <v>1139</v>
      </c>
      <c r="V293" t="s">
        <v>1120</v>
      </c>
      <c r="W293">
        <v>14</v>
      </c>
      <c r="X293">
        <v>0</v>
      </c>
      <c r="Y293">
        <v>0</v>
      </c>
      <c r="AE293" s="23">
        <f t="shared" si="39"/>
        <v>-12070011.475000001</v>
      </c>
      <c r="AG293" s="25">
        <f t="shared" si="41"/>
        <v>-12070011.475000001</v>
      </c>
      <c r="AK293" s="23">
        <f t="shared" si="34"/>
        <v>0</v>
      </c>
      <c r="AM293" s="23">
        <f t="shared" si="35"/>
        <v>0</v>
      </c>
      <c r="AO293" s="34">
        <v>14</v>
      </c>
      <c r="AR293" s="34">
        <v>14</v>
      </c>
      <c r="AS293">
        <f t="shared" si="36"/>
      </c>
      <c r="AU293" s="1">
        <f t="shared" si="37"/>
        <v>-1712423.2512500025</v>
      </c>
      <c r="AV293" s="52">
        <f t="shared" si="38"/>
        <v>0.1653303080077472</v>
      </c>
    </row>
    <row r="294" spans="1:48" ht="12.75">
      <c r="A294" s="33">
        <v>293</v>
      </c>
      <c r="B294" t="s">
        <v>67</v>
      </c>
      <c r="C294" t="s">
        <v>68</v>
      </c>
      <c r="D294" t="s">
        <v>22</v>
      </c>
      <c r="E294" t="s">
        <v>20</v>
      </c>
      <c r="F294" s="1">
        <v>-17985.73</v>
      </c>
      <c r="G294" s="1">
        <v>-18381.29</v>
      </c>
      <c r="H294" s="1">
        <v>-18776.850000000002</v>
      </c>
      <c r="I294" s="1">
        <v>-19172.41</v>
      </c>
      <c r="J294" s="1">
        <v>-19567.97</v>
      </c>
      <c r="K294" s="1">
        <v>-19963.53</v>
      </c>
      <c r="L294" s="1">
        <v>-20359.09</v>
      </c>
      <c r="M294" s="1">
        <v>-20754.65</v>
      </c>
      <c r="N294" s="1">
        <v>-21150.21</v>
      </c>
      <c r="O294" s="1">
        <v>-21545.78</v>
      </c>
      <c r="P294" s="1">
        <v>-21941.34</v>
      </c>
      <c r="Q294" s="1">
        <v>-22336.91</v>
      </c>
      <c r="R294" s="1">
        <v>-22732.47</v>
      </c>
      <c r="S294" s="1">
        <f t="shared" si="42"/>
        <v>-20359.094166666666</v>
      </c>
      <c r="T294" s="5">
        <v>-15612.369999999997</v>
      </c>
      <c r="U294" t="s">
        <v>1140</v>
      </c>
      <c r="V294" t="s">
        <v>1120</v>
      </c>
      <c r="W294">
        <v>14</v>
      </c>
      <c r="X294">
        <v>0</v>
      </c>
      <c r="Y294">
        <v>0</v>
      </c>
      <c r="AE294" s="23">
        <f t="shared" si="39"/>
        <v>-20359.094166666666</v>
      </c>
      <c r="AG294" s="25">
        <f t="shared" si="41"/>
        <v>-20359.094166666666</v>
      </c>
      <c r="AK294" s="23">
        <f t="shared" si="34"/>
        <v>0</v>
      </c>
      <c r="AM294" s="23">
        <f t="shared" si="35"/>
        <v>0</v>
      </c>
      <c r="AO294" s="34" t="s">
        <v>1901</v>
      </c>
      <c r="AR294" s="34">
        <v>14</v>
      </c>
      <c r="AS294">
        <f t="shared" si="36"/>
      </c>
      <c r="AU294" s="1">
        <f t="shared" si="37"/>
        <v>-4746.724166666669</v>
      </c>
      <c r="AV294" s="52">
        <f t="shared" si="38"/>
        <v>0.30403610513116647</v>
      </c>
    </row>
    <row r="295" spans="1:48" ht="12.75">
      <c r="A295" s="33">
        <v>294</v>
      </c>
      <c r="B295" t="s">
        <v>67</v>
      </c>
      <c r="C295" t="s">
        <v>68</v>
      </c>
      <c r="D295" t="s">
        <v>22</v>
      </c>
      <c r="E295" t="s">
        <v>21</v>
      </c>
      <c r="F295" s="1">
        <v>-2874564.09</v>
      </c>
      <c r="G295" s="1">
        <v>-2960227.31</v>
      </c>
      <c r="H295" s="1">
        <v>-3045893.17</v>
      </c>
      <c r="I295" s="1">
        <v>-3127372.82</v>
      </c>
      <c r="J295" s="1">
        <v>-3208944.01</v>
      </c>
      <c r="K295" s="1">
        <v>-3290423.76</v>
      </c>
      <c r="L295" s="1">
        <v>-3367811.71</v>
      </c>
      <c r="M295" s="1">
        <v>-2638472.26</v>
      </c>
      <c r="N295" s="1">
        <v>-2721339.16</v>
      </c>
      <c r="O295" s="1">
        <v>-2794123.99</v>
      </c>
      <c r="P295" s="1">
        <v>-2867047.06</v>
      </c>
      <c r="Q295" s="1">
        <v>-2829429.68</v>
      </c>
      <c r="R295" s="1">
        <v>-2898909.0300000003</v>
      </c>
      <c r="S295" s="1">
        <f t="shared" si="42"/>
        <v>-2978151.7908333335</v>
      </c>
      <c r="T295" s="5">
        <v>-2521540.792916667</v>
      </c>
      <c r="U295" t="s">
        <v>1141</v>
      </c>
      <c r="V295" t="s">
        <v>1120</v>
      </c>
      <c r="W295">
        <v>14</v>
      </c>
      <c r="X295">
        <v>0</v>
      </c>
      <c r="Y295">
        <v>0</v>
      </c>
      <c r="AE295" s="23">
        <f t="shared" si="39"/>
        <v>-2978151.7908333335</v>
      </c>
      <c r="AG295" s="25">
        <f t="shared" si="41"/>
        <v>-2978151.7908333335</v>
      </c>
      <c r="AK295" s="23">
        <f t="shared" si="34"/>
        <v>0</v>
      </c>
      <c r="AM295" s="23">
        <f t="shared" si="35"/>
        <v>0</v>
      </c>
      <c r="AO295" s="34">
        <v>14</v>
      </c>
      <c r="AR295" s="34">
        <v>14</v>
      </c>
      <c r="AS295">
        <f t="shared" si="36"/>
      </c>
      <c r="AU295" s="1">
        <f t="shared" si="37"/>
        <v>-456610.9979166663</v>
      </c>
      <c r="AV295" s="52">
        <f t="shared" si="38"/>
        <v>0.18108412094674234</v>
      </c>
    </row>
    <row r="296" spans="1:48" ht="12.75">
      <c r="A296" s="33">
        <v>295</v>
      </c>
      <c r="B296" t="s">
        <v>69</v>
      </c>
      <c r="C296" t="s">
        <v>70</v>
      </c>
      <c r="D296" t="s">
        <v>22</v>
      </c>
      <c r="E296" t="s">
        <v>20</v>
      </c>
      <c r="F296" s="1">
        <v>-1951817.76</v>
      </c>
      <c r="G296" s="1">
        <v>-1957426.4300000002</v>
      </c>
      <c r="H296" s="1">
        <v>-1963035.1</v>
      </c>
      <c r="I296" s="1">
        <v>-1968643.77</v>
      </c>
      <c r="J296" s="1">
        <v>-1974252.44</v>
      </c>
      <c r="K296" s="1">
        <v>-1979861.1099999999</v>
      </c>
      <c r="L296" s="1">
        <v>-1985469.78</v>
      </c>
      <c r="M296" s="1">
        <v>-1991078.4500000002</v>
      </c>
      <c r="N296" s="1">
        <v>-1996687.12</v>
      </c>
      <c r="O296" s="1">
        <v>-2002295.79</v>
      </c>
      <c r="P296" s="1">
        <v>-2007904.46</v>
      </c>
      <c r="Q296" s="1">
        <v>-2013513.13</v>
      </c>
      <c r="R296" s="1">
        <v>-2019121.8</v>
      </c>
      <c r="S296" s="1">
        <f t="shared" si="42"/>
        <v>-1985469.78</v>
      </c>
      <c r="T296" s="5">
        <v>-1918165.74</v>
      </c>
      <c r="U296" t="s">
        <v>1147</v>
      </c>
      <c r="V296" t="s">
        <v>1120</v>
      </c>
      <c r="W296">
        <v>14</v>
      </c>
      <c r="X296">
        <v>0</v>
      </c>
      <c r="Y296">
        <v>0</v>
      </c>
      <c r="AE296" s="23">
        <f t="shared" si="39"/>
        <v>-1985469.78</v>
      </c>
      <c r="AG296" s="25">
        <f>AE296</f>
        <v>-1985469.78</v>
      </c>
      <c r="AK296" s="23">
        <f t="shared" si="34"/>
        <v>0</v>
      </c>
      <c r="AM296" s="23">
        <f t="shared" si="35"/>
        <v>0</v>
      </c>
      <c r="AO296" s="34">
        <v>14</v>
      </c>
      <c r="AR296" s="34">
        <v>14</v>
      </c>
      <c r="AS296">
        <f t="shared" si="36"/>
      </c>
      <c r="AU296" s="1">
        <f t="shared" si="37"/>
        <v>-67304.04000000004</v>
      </c>
      <c r="AV296" s="52">
        <f t="shared" si="38"/>
        <v>0.03508770832284808</v>
      </c>
    </row>
    <row r="297" spans="1:48" ht="12.75">
      <c r="A297" s="33">
        <v>296</v>
      </c>
      <c r="B297" t="s">
        <v>69</v>
      </c>
      <c r="C297" t="s">
        <v>70</v>
      </c>
      <c r="D297" t="s">
        <v>22</v>
      </c>
      <c r="E297" t="s">
        <v>21</v>
      </c>
      <c r="F297" s="1">
        <v>-920541.51</v>
      </c>
      <c r="G297" s="1">
        <v>-923186.75</v>
      </c>
      <c r="H297" s="1">
        <v>-925831.99</v>
      </c>
      <c r="I297" s="1">
        <v>-928477.23</v>
      </c>
      <c r="J297" s="1">
        <v>-931122.47</v>
      </c>
      <c r="K297" s="1">
        <v>-933767.71</v>
      </c>
      <c r="L297" s="1">
        <v>-936412.9500000001</v>
      </c>
      <c r="M297" s="1">
        <v>-939058.1900000001</v>
      </c>
      <c r="N297" s="1">
        <v>-941703.43</v>
      </c>
      <c r="O297" s="1">
        <v>-944348.67</v>
      </c>
      <c r="P297" s="1">
        <v>-946993.91</v>
      </c>
      <c r="Q297" s="1">
        <v>-949639.15</v>
      </c>
      <c r="R297" s="1">
        <v>-952284.39</v>
      </c>
      <c r="S297" s="1">
        <f t="shared" si="42"/>
        <v>-936412.9500000001</v>
      </c>
      <c r="T297" s="5">
        <v>-904670.07</v>
      </c>
      <c r="U297" t="s">
        <v>1148</v>
      </c>
      <c r="V297" t="s">
        <v>1120</v>
      </c>
      <c r="W297">
        <v>14</v>
      </c>
      <c r="X297">
        <v>0</v>
      </c>
      <c r="Y297">
        <v>0</v>
      </c>
      <c r="AE297" s="23">
        <f t="shared" si="39"/>
        <v>-936412.9500000001</v>
      </c>
      <c r="AG297" s="25">
        <f t="shared" si="41"/>
        <v>-936412.9500000001</v>
      </c>
      <c r="AK297" s="23">
        <f t="shared" si="34"/>
        <v>0</v>
      </c>
      <c r="AM297" s="23">
        <f t="shared" si="35"/>
        <v>0</v>
      </c>
      <c r="AO297" s="34">
        <v>14</v>
      </c>
      <c r="AR297" s="34">
        <v>14</v>
      </c>
      <c r="AS297">
        <f t="shared" si="36"/>
      </c>
      <c r="AU297" s="1">
        <f t="shared" si="37"/>
        <v>-31742.88000000012</v>
      </c>
      <c r="AV297" s="52">
        <f t="shared" si="38"/>
        <v>0.03508779725629712</v>
      </c>
    </row>
    <row r="298" spans="1:48" ht="12.75">
      <c r="A298" s="33">
        <v>297</v>
      </c>
      <c r="B298" t="s">
        <v>15</v>
      </c>
      <c r="C298" t="s">
        <v>16</v>
      </c>
      <c r="D298" t="s">
        <v>24</v>
      </c>
      <c r="E298" t="s">
        <v>18</v>
      </c>
      <c r="F298" s="1">
        <v>6159058.8</v>
      </c>
      <c r="G298" s="1">
        <v>6163057.99</v>
      </c>
      <c r="H298" s="1">
        <v>7034556.51</v>
      </c>
      <c r="I298" s="1">
        <v>7197986.91</v>
      </c>
      <c r="J298" s="1">
        <v>7254195.94</v>
      </c>
      <c r="K298" s="1">
        <v>7331730.72</v>
      </c>
      <c r="L298" s="1">
        <v>7376232.76</v>
      </c>
      <c r="M298" s="1">
        <v>7228987.46</v>
      </c>
      <c r="N298" s="1">
        <v>7264522.62</v>
      </c>
      <c r="O298" s="1">
        <v>7080546.49</v>
      </c>
      <c r="P298" s="1">
        <v>7108896.19</v>
      </c>
      <c r="Q298" s="1">
        <v>7139011.82</v>
      </c>
      <c r="R298" s="1">
        <v>7131210.5</v>
      </c>
      <c r="S298" s="1">
        <f t="shared" si="42"/>
        <v>7068738.338333334</v>
      </c>
      <c r="T298" s="5">
        <v>6835161.544583333</v>
      </c>
      <c r="U298" t="s">
        <v>1072</v>
      </c>
      <c r="V298" t="s">
        <v>1073</v>
      </c>
      <c r="W298">
        <v>15</v>
      </c>
      <c r="X298">
        <v>0</v>
      </c>
      <c r="Y298">
        <v>0</v>
      </c>
      <c r="AE298" s="23">
        <f t="shared" si="39"/>
        <v>7068738.338333334</v>
      </c>
      <c r="AG298" s="25">
        <f t="shared" si="41"/>
        <v>7068738.338333334</v>
      </c>
      <c r="AK298" s="23">
        <f t="shared" si="34"/>
        <v>0</v>
      </c>
      <c r="AM298" s="23">
        <f t="shared" si="35"/>
        <v>0</v>
      </c>
      <c r="AO298" s="34">
        <v>15</v>
      </c>
      <c r="AR298" s="34">
        <v>15</v>
      </c>
      <c r="AS298">
        <f t="shared" si="36"/>
      </c>
      <c r="AU298" s="1">
        <f t="shared" si="37"/>
        <v>233576.79375000112</v>
      </c>
      <c r="AV298" s="52">
        <f t="shared" si="38"/>
        <v>0.034172827112638464</v>
      </c>
    </row>
    <row r="299" spans="1:48" ht="12.75">
      <c r="A299" s="33">
        <v>298</v>
      </c>
      <c r="B299" t="s">
        <v>15</v>
      </c>
      <c r="C299" t="s">
        <v>16</v>
      </c>
      <c r="D299" t="s">
        <v>24</v>
      </c>
      <c r="E299" t="s">
        <v>19</v>
      </c>
      <c r="F299" s="1">
        <v>42147389.75</v>
      </c>
      <c r="G299" s="1">
        <v>42396080.27</v>
      </c>
      <c r="H299" s="1">
        <v>42454040.42</v>
      </c>
      <c r="I299" s="1">
        <v>42505470.77</v>
      </c>
      <c r="J299" s="1">
        <v>42586247.77</v>
      </c>
      <c r="K299" s="1">
        <v>42857122.19</v>
      </c>
      <c r="L299" s="1">
        <v>42881943.24</v>
      </c>
      <c r="M299" s="1">
        <v>42857707.03</v>
      </c>
      <c r="N299" s="1">
        <v>42907294.39</v>
      </c>
      <c r="O299" s="1">
        <v>42808245.66</v>
      </c>
      <c r="P299" s="1">
        <v>42889903.49</v>
      </c>
      <c r="Q299" s="1">
        <v>43020245.65</v>
      </c>
      <c r="R299" s="1">
        <v>43177283.98</v>
      </c>
      <c r="S299" s="1">
        <f t="shared" si="42"/>
        <v>42735553.145416655</v>
      </c>
      <c r="T299" s="5">
        <v>41493561.49875</v>
      </c>
      <c r="U299" t="s">
        <v>1074</v>
      </c>
      <c r="V299" t="s">
        <v>1073</v>
      </c>
      <c r="W299">
        <v>15</v>
      </c>
      <c r="X299">
        <v>0</v>
      </c>
      <c r="Y299">
        <v>0</v>
      </c>
      <c r="AE299" s="23">
        <f t="shared" si="39"/>
        <v>42735553.145416655</v>
      </c>
      <c r="AG299" s="25">
        <f t="shared" si="41"/>
        <v>42735553.145416655</v>
      </c>
      <c r="AK299" s="23">
        <f t="shared" si="34"/>
        <v>0</v>
      </c>
      <c r="AM299" s="23">
        <f t="shared" si="35"/>
        <v>0</v>
      </c>
      <c r="AO299" s="34">
        <v>15</v>
      </c>
      <c r="AR299" s="34">
        <v>15</v>
      </c>
      <c r="AS299">
        <f t="shared" si="36"/>
      </c>
      <c r="AU299" s="1">
        <f t="shared" si="37"/>
        <v>1241991.6466666535</v>
      </c>
      <c r="AV299" s="52">
        <f t="shared" si="38"/>
        <v>0.02993215337044685</v>
      </c>
    </row>
    <row r="300" spans="1:48" ht="12.75">
      <c r="A300" s="33">
        <v>299</v>
      </c>
      <c r="B300" t="s">
        <v>15</v>
      </c>
      <c r="C300" t="s">
        <v>16</v>
      </c>
      <c r="D300" t="s">
        <v>24</v>
      </c>
      <c r="E300" t="s">
        <v>20</v>
      </c>
      <c r="F300" s="1">
        <v>195889861.81</v>
      </c>
      <c r="G300" s="1">
        <v>196336261.55</v>
      </c>
      <c r="H300" s="1">
        <v>198238196.41</v>
      </c>
      <c r="I300" s="1">
        <v>198976533.43</v>
      </c>
      <c r="J300" s="1">
        <v>199612771.38</v>
      </c>
      <c r="K300" s="1">
        <v>200911878.27</v>
      </c>
      <c r="L300" s="1">
        <v>202175255.82</v>
      </c>
      <c r="M300" s="1">
        <v>203369501.4</v>
      </c>
      <c r="N300" s="1">
        <v>204932996.48</v>
      </c>
      <c r="O300" s="1">
        <v>206045840.61</v>
      </c>
      <c r="P300" s="1">
        <v>207371447.3</v>
      </c>
      <c r="Q300" s="1">
        <v>208131403.05</v>
      </c>
      <c r="R300" s="1">
        <v>209761694.04</v>
      </c>
      <c r="S300" s="1">
        <f t="shared" si="42"/>
        <v>202410655.30208337</v>
      </c>
      <c r="T300" s="5">
        <v>189223103.21208334</v>
      </c>
      <c r="U300" t="s">
        <v>1076</v>
      </c>
      <c r="V300" t="s">
        <v>1073</v>
      </c>
      <c r="W300">
        <v>15</v>
      </c>
      <c r="X300">
        <v>0</v>
      </c>
      <c r="Y300">
        <v>0</v>
      </c>
      <c r="AE300" s="23">
        <f t="shared" si="39"/>
        <v>202410655.30208337</v>
      </c>
      <c r="AG300" s="25">
        <f t="shared" si="41"/>
        <v>202410655.30208337</v>
      </c>
      <c r="AK300" s="23">
        <f t="shared" si="34"/>
        <v>0</v>
      </c>
      <c r="AM300" s="23">
        <f t="shared" si="35"/>
        <v>0</v>
      </c>
      <c r="AO300" s="34">
        <v>15</v>
      </c>
      <c r="AR300" s="34">
        <v>15</v>
      </c>
      <c r="AS300">
        <f t="shared" si="36"/>
      </c>
      <c r="AU300" s="1">
        <f t="shared" si="37"/>
        <v>13187552.090000033</v>
      </c>
      <c r="AV300" s="52">
        <f t="shared" si="38"/>
        <v>0.06969313929504306</v>
      </c>
    </row>
    <row r="301" spans="1:48" ht="12.75">
      <c r="A301" s="33">
        <v>300</v>
      </c>
      <c r="B301" t="s">
        <v>15</v>
      </c>
      <c r="C301" t="s">
        <v>16</v>
      </c>
      <c r="D301" t="s">
        <v>24</v>
      </c>
      <c r="E301" t="s">
        <v>27</v>
      </c>
      <c r="F301" s="1">
        <v>325276511.55</v>
      </c>
      <c r="G301" s="1">
        <v>325997486.13</v>
      </c>
      <c r="H301" s="1">
        <v>332423283.04</v>
      </c>
      <c r="I301" s="1">
        <v>333883694.4</v>
      </c>
      <c r="J301" s="1">
        <v>335818956.29</v>
      </c>
      <c r="K301" s="1">
        <v>339399721.35</v>
      </c>
      <c r="L301" s="1">
        <v>342248492.35</v>
      </c>
      <c r="M301" s="1">
        <v>344753161.52</v>
      </c>
      <c r="N301" s="1">
        <v>346500843.09</v>
      </c>
      <c r="O301" s="1">
        <v>348104567.37</v>
      </c>
      <c r="P301" s="1">
        <v>350485539.5</v>
      </c>
      <c r="Q301" s="1">
        <v>353463056.36</v>
      </c>
      <c r="R301" s="1">
        <v>357187980.09</v>
      </c>
      <c r="S301" s="1">
        <f t="shared" si="42"/>
        <v>341192587.2683333</v>
      </c>
      <c r="T301" s="5">
        <v>310576288.92041665</v>
      </c>
      <c r="U301" t="s">
        <v>1077</v>
      </c>
      <c r="V301" t="s">
        <v>1073</v>
      </c>
      <c r="W301">
        <v>15</v>
      </c>
      <c r="X301">
        <v>0</v>
      </c>
      <c r="Y301">
        <v>0</v>
      </c>
      <c r="AE301" s="23">
        <f t="shared" si="39"/>
        <v>341192587.2683333</v>
      </c>
      <c r="AG301" s="25">
        <f t="shared" si="41"/>
        <v>341192587.2683333</v>
      </c>
      <c r="AK301" s="23">
        <f t="shared" si="34"/>
        <v>0</v>
      </c>
      <c r="AM301" s="23">
        <f t="shared" si="35"/>
        <v>0</v>
      </c>
      <c r="AO301" s="34">
        <v>15</v>
      </c>
      <c r="AR301" s="34">
        <v>15</v>
      </c>
      <c r="AS301">
        <f t="shared" si="36"/>
      </c>
      <c r="AU301" s="1">
        <f t="shared" si="37"/>
        <v>30616298.347916663</v>
      </c>
      <c r="AV301" s="52">
        <f t="shared" si="38"/>
        <v>0.09857899472732096</v>
      </c>
    </row>
    <row r="302" spans="1:48" ht="12.75">
      <c r="A302" s="33">
        <v>301</v>
      </c>
      <c r="B302" t="s">
        <v>15</v>
      </c>
      <c r="C302" t="s">
        <v>16</v>
      </c>
      <c r="D302" t="s">
        <v>24</v>
      </c>
      <c r="E302" t="s">
        <v>21</v>
      </c>
      <c r="F302" s="1">
        <v>393054678.59</v>
      </c>
      <c r="G302" s="1">
        <v>393534936.27</v>
      </c>
      <c r="H302" s="1">
        <v>394803902.05</v>
      </c>
      <c r="I302" s="1">
        <v>395272769.81</v>
      </c>
      <c r="J302" s="1">
        <v>397945402.01</v>
      </c>
      <c r="K302" s="1">
        <v>400255168.25</v>
      </c>
      <c r="L302" s="1">
        <v>403482389.87</v>
      </c>
      <c r="M302" s="1">
        <v>406611238.1</v>
      </c>
      <c r="N302" s="1">
        <v>409469422.71</v>
      </c>
      <c r="O302" s="1">
        <v>412566019.52</v>
      </c>
      <c r="P302" s="1">
        <v>416021895.16</v>
      </c>
      <c r="Q302" s="1">
        <v>418084082.1</v>
      </c>
      <c r="R302" s="1">
        <v>423887622.86</v>
      </c>
      <c r="S302" s="1">
        <f t="shared" si="42"/>
        <v>404709864.71458334</v>
      </c>
      <c r="T302" s="5">
        <v>374316763.4166667</v>
      </c>
      <c r="U302" t="s">
        <v>1078</v>
      </c>
      <c r="V302" t="s">
        <v>1073</v>
      </c>
      <c r="W302">
        <v>15</v>
      </c>
      <c r="X302">
        <v>0</v>
      </c>
      <c r="Y302">
        <v>0</v>
      </c>
      <c r="AE302" s="23">
        <f t="shared" si="39"/>
        <v>404709864.71458334</v>
      </c>
      <c r="AG302" s="25">
        <f t="shared" si="41"/>
        <v>404709864.71458334</v>
      </c>
      <c r="AK302" s="23">
        <f t="shared" si="34"/>
        <v>0</v>
      </c>
      <c r="AM302" s="23">
        <f t="shared" si="35"/>
        <v>0</v>
      </c>
      <c r="AO302" s="34">
        <v>15</v>
      </c>
      <c r="AR302" s="34">
        <v>15</v>
      </c>
      <c r="AS302">
        <f t="shared" si="36"/>
      </c>
      <c r="AU302" s="1">
        <f t="shared" si="37"/>
        <v>30393101.29791665</v>
      </c>
      <c r="AV302" s="52">
        <f t="shared" si="38"/>
        <v>0.08119620671138604</v>
      </c>
    </row>
    <row r="303" spans="1:48" ht="12.75">
      <c r="A303" s="33">
        <v>302</v>
      </c>
      <c r="B303" t="s">
        <v>33</v>
      </c>
      <c r="C303" t="s">
        <v>34</v>
      </c>
      <c r="D303" t="s">
        <v>24</v>
      </c>
      <c r="E303" t="s">
        <v>19</v>
      </c>
      <c r="F303" s="1">
        <v>254354.23</v>
      </c>
      <c r="G303" s="1">
        <v>254354.23</v>
      </c>
      <c r="H303" s="1">
        <v>254354.23</v>
      </c>
      <c r="I303" s="1">
        <v>254354.23</v>
      </c>
      <c r="J303" s="1">
        <v>254354.23</v>
      </c>
      <c r="K303" s="1">
        <v>254354.23</v>
      </c>
      <c r="L303" s="1">
        <v>254354.23</v>
      </c>
      <c r="M303" s="1">
        <v>254354.23</v>
      </c>
      <c r="N303" s="1">
        <v>254354.23</v>
      </c>
      <c r="O303" s="1">
        <v>254354.23</v>
      </c>
      <c r="P303" s="1">
        <v>254354.23</v>
      </c>
      <c r="Q303" s="1">
        <v>254354.23</v>
      </c>
      <c r="R303" s="1">
        <v>254354.23</v>
      </c>
      <c r="S303" s="1">
        <f t="shared" si="42"/>
        <v>254354.23</v>
      </c>
      <c r="T303" s="5">
        <v>254354.23</v>
      </c>
      <c r="U303" t="s">
        <v>1083</v>
      </c>
      <c r="V303" t="s">
        <v>1073</v>
      </c>
      <c r="W303">
        <v>15</v>
      </c>
      <c r="X303">
        <v>0</v>
      </c>
      <c r="Y303">
        <v>0</v>
      </c>
      <c r="AE303" s="23">
        <f t="shared" si="39"/>
        <v>254354.23</v>
      </c>
      <c r="AG303" s="25">
        <f t="shared" si="41"/>
        <v>254354.23</v>
      </c>
      <c r="AK303" s="23">
        <f t="shared" si="34"/>
        <v>0</v>
      </c>
      <c r="AM303" s="23">
        <f t="shared" si="35"/>
        <v>0</v>
      </c>
      <c r="AO303" s="34">
        <v>15</v>
      </c>
      <c r="AR303" s="34">
        <v>15</v>
      </c>
      <c r="AS303">
        <f t="shared" si="36"/>
      </c>
      <c r="AU303" s="1">
        <f t="shared" si="37"/>
        <v>0</v>
      </c>
      <c r="AV303" s="52">
        <f t="shared" si="38"/>
        <v>0</v>
      </c>
    </row>
    <row r="304" spans="1:48" ht="12.75">
      <c r="A304" s="33">
        <v>303</v>
      </c>
      <c r="B304" t="s">
        <v>33</v>
      </c>
      <c r="C304" t="s">
        <v>34</v>
      </c>
      <c r="D304" t="s">
        <v>24</v>
      </c>
      <c r="E304" t="s">
        <v>20</v>
      </c>
      <c r="F304" s="1">
        <v>198073.4</v>
      </c>
      <c r="G304" s="1">
        <v>198073.4</v>
      </c>
      <c r="H304" s="1">
        <v>198073.4</v>
      </c>
      <c r="I304" s="1">
        <v>198073.4</v>
      </c>
      <c r="J304" s="1">
        <v>198073.4</v>
      </c>
      <c r="K304" s="1">
        <v>198073.4</v>
      </c>
      <c r="L304" s="1">
        <v>198073.4</v>
      </c>
      <c r="M304" s="1">
        <v>198073.4</v>
      </c>
      <c r="N304" s="1">
        <v>198073.4</v>
      </c>
      <c r="O304" s="1">
        <v>198073.4</v>
      </c>
      <c r="P304" s="1">
        <v>198073.4</v>
      </c>
      <c r="Q304" s="1">
        <v>0</v>
      </c>
      <c r="R304" s="1">
        <v>0</v>
      </c>
      <c r="S304" s="1">
        <f t="shared" si="42"/>
        <v>173314.22499999995</v>
      </c>
      <c r="T304" s="5">
        <v>198073.39999999994</v>
      </c>
      <c r="U304" t="s">
        <v>1084</v>
      </c>
      <c r="V304" t="s">
        <v>1073</v>
      </c>
      <c r="W304">
        <v>15</v>
      </c>
      <c r="X304">
        <v>0</v>
      </c>
      <c r="Y304">
        <v>0</v>
      </c>
      <c r="AE304" s="23">
        <f t="shared" si="39"/>
        <v>173314.22499999995</v>
      </c>
      <c r="AG304" s="25">
        <f t="shared" si="41"/>
        <v>173314.22499999995</v>
      </c>
      <c r="AK304" s="23">
        <f t="shared" si="34"/>
        <v>0</v>
      </c>
      <c r="AM304" s="23">
        <f t="shared" si="35"/>
        <v>0</v>
      </c>
      <c r="AO304" s="34">
        <v>15</v>
      </c>
      <c r="AR304" s="34">
        <v>15</v>
      </c>
      <c r="AS304">
        <f t="shared" si="36"/>
      </c>
      <c r="AU304" s="1">
        <f t="shared" si="37"/>
        <v>-24759.17499999999</v>
      </c>
      <c r="AV304" s="52">
        <f t="shared" si="38"/>
        <v>-0.12499999999999999</v>
      </c>
    </row>
    <row r="305" spans="1:48" ht="12.75">
      <c r="A305" s="33">
        <v>304</v>
      </c>
      <c r="B305" t="s">
        <v>33</v>
      </c>
      <c r="C305" t="s">
        <v>34</v>
      </c>
      <c r="D305" t="s">
        <v>24</v>
      </c>
      <c r="E305" t="s">
        <v>21</v>
      </c>
      <c r="F305" s="1">
        <v>406437.09</v>
      </c>
      <c r="G305" s="1">
        <v>406437.09</v>
      </c>
      <c r="H305" s="1">
        <v>406437.09</v>
      </c>
      <c r="I305" s="1">
        <v>406437.09</v>
      </c>
      <c r="J305" s="1">
        <v>406437.09</v>
      </c>
      <c r="K305" s="1">
        <v>406437.09</v>
      </c>
      <c r="L305" s="1">
        <v>406437.09</v>
      </c>
      <c r="M305" s="1">
        <v>406437.09</v>
      </c>
      <c r="N305" s="1">
        <v>406437.09</v>
      </c>
      <c r="O305" s="1">
        <v>406437.09</v>
      </c>
      <c r="P305" s="1">
        <v>406437.09</v>
      </c>
      <c r="Q305" s="1">
        <v>0</v>
      </c>
      <c r="R305" s="1">
        <v>0</v>
      </c>
      <c r="S305" s="1">
        <f t="shared" si="42"/>
        <v>355632.4537499999</v>
      </c>
      <c r="T305" s="5">
        <v>406437.0899999999</v>
      </c>
      <c r="U305" t="s">
        <v>1085</v>
      </c>
      <c r="V305" t="s">
        <v>1073</v>
      </c>
      <c r="W305">
        <v>15</v>
      </c>
      <c r="X305">
        <v>0</v>
      </c>
      <c r="Y305">
        <v>0</v>
      </c>
      <c r="AE305" s="23">
        <f t="shared" si="39"/>
        <v>355632.4537499999</v>
      </c>
      <c r="AG305" s="25">
        <f t="shared" si="41"/>
        <v>355632.4537499999</v>
      </c>
      <c r="AK305" s="23">
        <f t="shared" si="34"/>
        <v>0</v>
      </c>
      <c r="AM305" s="23">
        <f t="shared" si="35"/>
        <v>0</v>
      </c>
      <c r="AO305" s="34">
        <v>15</v>
      </c>
      <c r="AR305" s="34">
        <v>15</v>
      </c>
      <c r="AS305">
        <f t="shared" si="36"/>
      </c>
      <c r="AU305" s="1">
        <f t="shared" si="37"/>
        <v>-50804.63624999998</v>
      </c>
      <c r="AV305" s="52">
        <f t="shared" si="38"/>
        <v>-0.12499999999999999</v>
      </c>
    </row>
    <row r="306" spans="1:48" ht="12.75">
      <c r="A306" s="33">
        <v>305</v>
      </c>
      <c r="B306" t="s">
        <v>37</v>
      </c>
      <c r="C306" t="s">
        <v>38</v>
      </c>
      <c r="D306" t="s">
        <v>24</v>
      </c>
      <c r="E306" t="s">
        <v>20</v>
      </c>
      <c r="F306" s="1">
        <v>190585.19</v>
      </c>
      <c r="G306" s="1">
        <v>190585.19</v>
      </c>
      <c r="H306" s="1">
        <v>190585.19</v>
      </c>
      <c r="I306" s="1">
        <v>190585.19</v>
      </c>
      <c r="J306" s="1">
        <v>190585.19</v>
      </c>
      <c r="K306" s="1">
        <v>190585.19</v>
      </c>
      <c r="L306" s="1">
        <v>190585.19</v>
      </c>
      <c r="M306" s="1">
        <v>190585.19</v>
      </c>
      <c r="N306" s="1">
        <v>190585.19</v>
      </c>
      <c r="O306" s="1">
        <v>190585.19</v>
      </c>
      <c r="P306" s="1">
        <v>190585.19</v>
      </c>
      <c r="Q306" s="1">
        <v>190585.19</v>
      </c>
      <c r="R306" s="1">
        <v>190585.19</v>
      </c>
      <c r="S306" s="1">
        <f t="shared" si="42"/>
        <v>190585.18999999997</v>
      </c>
      <c r="T306" s="5">
        <v>190585.18999999997</v>
      </c>
      <c r="U306" t="s">
        <v>1090</v>
      </c>
      <c r="V306" t="s">
        <v>1073</v>
      </c>
      <c r="W306">
        <v>15</v>
      </c>
      <c r="X306">
        <v>0</v>
      </c>
      <c r="Y306">
        <v>0</v>
      </c>
      <c r="AE306" s="23">
        <f t="shared" si="39"/>
        <v>190585.18999999997</v>
      </c>
      <c r="AH306" s="23">
        <f>AE306</f>
        <v>190585.18999999997</v>
      </c>
      <c r="AK306" s="23">
        <f t="shared" si="34"/>
        <v>190585.18999999997</v>
      </c>
      <c r="AM306" s="23">
        <f t="shared" si="35"/>
        <v>0</v>
      </c>
      <c r="AO306" s="34">
        <v>15</v>
      </c>
      <c r="AR306" s="34">
        <v>15</v>
      </c>
      <c r="AS306">
        <f t="shared" si="36"/>
      </c>
      <c r="AU306" s="1">
        <f t="shared" si="37"/>
        <v>0</v>
      </c>
      <c r="AV306" s="52">
        <f t="shared" si="38"/>
        <v>0</v>
      </c>
    </row>
    <row r="307" spans="1:48" ht="12.75">
      <c r="A307" s="33">
        <v>306</v>
      </c>
      <c r="B307" t="s">
        <v>59</v>
      </c>
      <c r="C307" t="s">
        <v>60</v>
      </c>
      <c r="D307" t="s">
        <v>24</v>
      </c>
      <c r="E307" t="s">
        <v>18</v>
      </c>
      <c r="F307" s="1">
        <v>-1918490.7000000002</v>
      </c>
      <c r="G307" s="1">
        <v>-1940682.33</v>
      </c>
      <c r="H307" s="1">
        <v>-1963019.1400000001</v>
      </c>
      <c r="I307" s="1">
        <v>-1985837.25</v>
      </c>
      <c r="J307" s="1">
        <v>-2009118.44</v>
      </c>
      <c r="K307" s="1">
        <v>-2032681.6</v>
      </c>
      <c r="L307" s="1">
        <v>-2056502.06</v>
      </c>
      <c r="M307" s="1">
        <v>-2047520.2</v>
      </c>
      <c r="N307" s="1">
        <v>-2071240.71</v>
      </c>
      <c r="O307" s="1">
        <v>-2015298.23</v>
      </c>
      <c r="P307" s="1">
        <v>-2038872.77</v>
      </c>
      <c r="Q307" s="1">
        <v>-2062570.58</v>
      </c>
      <c r="R307" s="1">
        <v>-2157338.42</v>
      </c>
      <c r="S307" s="1">
        <f t="shared" si="42"/>
        <v>-2021771.4891666665</v>
      </c>
      <c r="T307" s="5">
        <v>-1800617.602916667</v>
      </c>
      <c r="U307" t="s">
        <v>1125</v>
      </c>
      <c r="V307" t="s">
        <v>1126</v>
      </c>
      <c r="W307">
        <v>16</v>
      </c>
      <c r="X307">
        <v>0</v>
      </c>
      <c r="Y307">
        <v>0</v>
      </c>
      <c r="AE307" s="23">
        <f t="shared" si="39"/>
        <v>-2021771.4891666665</v>
      </c>
      <c r="AG307" s="25">
        <f>AE307</f>
        <v>-2021771.4891666665</v>
      </c>
      <c r="AK307" s="23">
        <f t="shared" si="34"/>
        <v>0</v>
      </c>
      <c r="AM307" s="23">
        <f t="shared" si="35"/>
        <v>0</v>
      </c>
      <c r="AO307" s="34">
        <v>16</v>
      </c>
      <c r="AR307" s="34">
        <v>16</v>
      </c>
      <c r="AS307">
        <f t="shared" si="36"/>
      </c>
      <c r="AU307" s="1">
        <f t="shared" si="37"/>
        <v>-221153.88624999952</v>
      </c>
      <c r="AV307" s="52">
        <f t="shared" si="38"/>
        <v>0.12282112864595525</v>
      </c>
    </row>
    <row r="308" spans="1:48" ht="12.75">
      <c r="A308" s="33">
        <v>307</v>
      </c>
      <c r="B308" t="s">
        <v>59</v>
      </c>
      <c r="C308" t="s">
        <v>60</v>
      </c>
      <c r="D308" t="s">
        <v>24</v>
      </c>
      <c r="E308" t="s">
        <v>19</v>
      </c>
      <c r="F308" s="1">
        <v>-17703121.8</v>
      </c>
      <c r="G308" s="1">
        <v>-17928761.45</v>
      </c>
      <c r="H308" s="1">
        <v>-18010004.29</v>
      </c>
      <c r="I308" s="1">
        <v>-18096186.07</v>
      </c>
      <c r="J308" s="1">
        <v>-18178122.29</v>
      </c>
      <c r="K308" s="1">
        <v>-18300275.75</v>
      </c>
      <c r="L308" s="1">
        <v>-18383798.36</v>
      </c>
      <c r="M308" s="1">
        <v>-18471904.37</v>
      </c>
      <c r="N308" s="1">
        <v>-18572891.77</v>
      </c>
      <c r="O308" s="1">
        <v>-18450703.93</v>
      </c>
      <c r="P308" s="1">
        <v>-18534649.04</v>
      </c>
      <c r="Q308" s="1">
        <v>-18619201.06</v>
      </c>
      <c r="R308" s="1">
        <v>-18729377.14</v>
      </c>
      <c r="S308" s="1">
        <f t="shared" si="42"/>
        <v>-18313562.320833333</v>
      </c>
      <c r="T308" s="5">
        <v>-17209106.833333332</v>
      </c>
      <c r="U308" t="s">
        <v>1127</v>
      </c>
      <c r="V308" t="s">
        <v>1126</v>
      </c>
      <c r="W308">
        <v>16</v>
      </c>
      <c r="X308">
        <v>0</v>
      </c>
      <c r="Y308">
        <v>0</v>
      </c>
      <c r="AE308" s="23">
        <f t="shared" si="39"/>
        <v>-18313562.320833333</v>
      </c>
      <c r="AG308" s="25">
        <f aca="true" t="shared" si="43" ref="AG308:AG329">AE308</f>
        <v>-18313562.320833333</v>
      </c>
      <c r="AK308" s="23">
        <f t="shared" si="34"/>
        <v>0</v>
      </c>
      <c r="AM308" s="23">
        <f t="shared" si="35"/>
        <v>0</v>
      </c>
      <c r="AO308" s="34">
        <v>16</v>
      </c>
      <c r="AR308" s="34">
        <v>16</v>
      </c>
      <c r="AS308">
        <f t="shared" si="36"/>
      </c>
      <c r="AU308" s="1">
        <f t="shared" si="37"/>
        <v>-1104455.4875000007</v>
      </c>
      <c r="AV308" s="52">
        <f t="shared" si="38"/>
        <v>0.06417854791631114</v>
      </c>
    </row>
    <row r="309" spans="1:48" ht="12.75">
      <c r="A309" s="33">
        <v>308</v>
      </c>
      <c r="B309" t="s">
        <v>59</v>
      </c>
      <c r="C309" t="s">
        <v>60</v>
      </c>
      <c r="D309" t="s">
        <v>24</v>
      </c>
      <c r="E309" t="s">
        <v>20</v>
      </c>
      <c r="F309" s="1">
        <v>-64918666.32</v>
      </c>
      <c r="G309" s="1">
        <v>-65235153.13</v>
      </c>
      <c r="H309" s="1">
        <v>-65658811.95</v>
      </c>
      <c r="I309" s="1">
        <v>-66068016.2</v>
      </c>
      <c r="J309" s="1">
        <v>-66488677.1</v>
      </c>
      <c r="K309" s="1">
        <v>-66909376.6</v>
      </c>
      <c r="L309" s="1">
        <v>-67174978.57</v>
      </c>
      <c r="M309" s="1">
        <v>-67562907.21</v>
      </c>
      <c r="N309" s="1">
        <v>-67987124.68</v>
      </c>
      <c r="O309" s="1">
        <v>-68399868.2</v>
      </c>
      <c r="P309" s="1">
        <v>-68829185.73</v>
      </c>
      <c r="Q309" s="1">
        <v>-69264512.5</v>
      </c>
      <c r="R309" s="1">
        <v>-69666735.11</v>
      </c>
      <c r="S309" s="1">
        <f t="shared" si="42"/>
        <v>-67239276.04875</v>
      </c>
      <c r="T309" s="5">
        <v>-62771189.916666664</v>
      </c>
      <c r="U309" t="s">
        <v>1128</v>
      </c>
      <c r="V309" t="s">
        <v>1126</v>
      </c>
      <c r="W309">
        <v>16</v>
      </c>
      <c r="X309">
        <v>0</v>
      </c>
      <c r="Y309">
        <v>0</v>
      </c>
      <c r="AE309" s="23">
        <f t="shared" si="39"/>
        <v>-67239276.04875</v>
      </c>
      <c r="AG309" s="25">
        <f t="shared" si="43"/>
        <v>-67239276.04875</v>
      </c>
      <c r="AK309" s="23">
        <f t="shared" si="34"/>
        <v>0</v>
      </c>
      <c r="AM309" s="23">
        <f t="shared" si="35"/>
        <v>0</v>
      </c>
      <c r="AO309" s="34">
        <v>16</v>
      </c>
      <c r="AR309" s="34">
        <v>16</v>
      </c>
      <c r="AS309">
        <f t="shared" si="36"/>
      </c>
      <c r="AU309" s="1">
        <f t="shared" si="37"/>
        <v>-4468086.132083334</v>
      </c>
      <c r="AV309" s="52">
        <f t="shared" si="38"/>
        <v>0.07118052307141293</v>
      </c>
    </row>
    <row r="310" spans="1:48" ht="12.75">
      <c r="A310" s="33">
        <v>309</v>
      </c>
      <c r="B310" t="s">
        <v>59</v>
      </c>
      <c r="C310" t="s">
        <v>60</v>
      </c>
      <c r="D310" t="s">
        <v>24</v>
      </c>
      <c r="E310" t="s">
        <v>27</v>
      </c>
      <c r="F310" s="1">
        <v>-102453536.91</v>
      </c>
      <c r="G310" s="1">
        <v>-102972424.54</v>
      </c>
      <c r="H310" s="1">
        <v>-103517252.89</v>
      </c>
      <c r="I310" s="1">
        <v>-103970557.95</v>
      </c>
      <c r="J310" s="1">
        <v>-104535851.13</v>
      </c>
      <c r="K310" s="1">
        <v>-105070570.28</v>
      </c>
      <c r="L310" s="1">
        <v>-105606314.52</v>
      </c>
      <c r="M310" s="1">
        <v>-106042544.29</v>
      </c>
      <c r="N310" s="1">
        <v>-106574292.65</v>
      </c>
      <c r="O310" s="1">
        <v>-107002602.2</v>
      </c>
      <c r="P310" s="1">
        <v>-107577146.42</v>
      </c>
      <c r="Q310" s="1">
        <v>-107726009.36</v>
      </c>
      <c r="R310" s="1">
        <v>-107995439.51</v>
      </c>
      <c r="S310" s="1">
        <f t="shared" si="42"/>
        <v>-105485004.53666665</v>
      </c>
      <c r="T310" s="5">
        <v>-99712629.43541665</v>
      </c>
      <c r="U310" t="s">
        <v>1129</v>
      </c>
      <c r="V310" t="s">
        <v>1126</v>
      </c>
      <c r="W310">
        <v>16</v>
      </c>
      <c r="X310">
        <v>0</v>
      </c>
      <c r="Y310">
        <v>0</v>
      </c>
      <c r="AE310" s="23">
        <f t="shared" si="39"/>
        <v>-105485004.53666665</v>
      </c>
      <c r="AG310" s="25">
        <f t="shared" si="43"/>
        <v>-105485004.53666665</v>
      </c>
      <c r="AK310" s="23">
        <f t="shared" si="34"/>
        <v>0</v>
      </c>
      <c r="AM310" s="23">
        <f t="shared" si="35"/>
        <v>0</v>
      </c>
      <c r="AO310" s="34">
        <v>16</v>
      </c>
      <c r="AR310" s="34">
        <v>16</v>
      </c>
      <c r="AS310">
        <f t="shared" si="36"/>
      </c>
      <c r="AU310" s="1">
        <f t="shared" si="37"/>
        <v>-5772375.101249993</v>
      </c>
      <c r="AV310" s="52">
        <f t="shared" si="38"/>
        <v>0.057890110148872666</v>
      </c>
    </row>
    <row r="311" spans="1:48" ht="12.75">
      <c r="A311" s="33">
        <v>310</v>
      </c>
      <c r="B311" t="s">
        <v>59</v>
      </c>
      <c r="C311" t="s">
        <v>60</v>
      </c>
      <c r="D311" t="s">
        <v>24</v>
      </c>
      <c r="E311" t="s">
        <v>21</v>
      </c>
      <c r="F311" s="1">
        <v>-129064598.23</v>
      </c>
      <c r="G311" s="1">
        <v>-129945637.49</v>
      </c>
      <c r="H311" s="1">
        <v>-130795539.9</v>
      </c>
      <c r="I311" s="1">
        <v>-130379841.13</v>
      </c>
      <c r="J311" s="1">
        <v>-131264090.41</v>
      </c>
      <c r="K311" s="1">
        <v>-132125704.08</v>
      </c>
      <c r="L311" s="1">
        <v>-132957915.88</v>
      </c>
      <c r="M311" s="1">
        <v>-133795453.24</v>
      </c>
      <c r="N311" s="1">
        <v>-134450874.81</v>
      </c>
      <c r="O311" s="1">
        <v>-135346761.69</v>
      </c>
      <c r="P311" s="1">
        <v>-136156769.94</v>
      </c>
      <c r="Q311" s="1">
        <v>-136557595.1</v>
      </c>
      <c r="R311" s="1">
        <v>-137106477.16</v>
      </c>
      <c r="S311" s="1">
        <f t="shared" si="42"/>
        <v>-133071810.11375</v>
      </c>
      <c r="T311" s="5">
        <v>-124860116.53791668</v>
      </c>
      <c r="U311" t="s">
        <v>1130</v>
      </c>
      <c r="V311" t="s">
        <v>1126</v>
      </c>
      <c r="W311">
        <v>16</v>
      </c>
      <c r="X311">
        <v>0</v>
      </c>
      <c r="Y311">
        <v>0</v>
      </c>
      <c r="AE311" s="23">
        <f t="shared" si="39"/>
        <v>-133071810.11375</v>
      </c>
      <c r="AG311" s="25">
        <f t="shared" si="43"/>
        <v>-133071810.11375</v>
      </c>
      <c r="AK311" s="23">
        <f t="shared" si="34"/>
        <v>0</v>
      </c>
      <c r="AM311" s="23">
        <f t="shared" si="35"/>
        <v>0</v>
      </c>
      <c r="AO311" s="34">
        <v>16</v>
      </c>
      <c r="AR311" s="34">
        <v>16</v>
      </c>
      <c r="AS311">
        <f t="shared" si="36"/>
      </c>
      <c r="AU311" s="1">
        <f t="shared" si="37"/>
        <v>-8211693.575833321</v>
      </c>
      <c r="AV311" s="52">
        <f t="shared" si="38"/>
        <v>0.06576714649581197</v>
      </c>
    </row>
    <row r="312" spans="1:48" ht="12.75">
      <c r="A312" s="33">
        <v>311</v>
      </c>
      <c r="B312" t="s">
        <v>67</v>
      </c>
      <c r="C312" t="s">
        <v>68</v>
      </c>
      <c r="D312" t="s">
        <v>24</v>
      </c>
      <c r="E312" t="s">
        <v>18</v>
      </c>
      <c r="F312" s="1">
        <v>-932943.28</v>
      </c>
      <c r="G312" s="1">
        <v>-961226.21</v>
      </c>
      <c r="H312" s="1">
        <v>-989509.12</v>
      </c>
      <c r="I312" s="1">
        <v>-1016027.71</v>
      </c>
      <c r="J312" s="1">
        <v>-1042546.24</v>
      </c>
      <c r="K312" s="1">
        <v>-1068714.83</v>
      </c>
      <c r="L312" s="1">
        <v>-1094505.61</v>
      </c>
      <c r="M312" s="1">
        <v>-972495.81</v>
      </c>
      <c r="N312" s="1">
        <v>-997794.74</v>
      </c>
      <c r="O312" s="1">
        <v>-913469.68</v>
      </c>
      <c r="P312" s="1">
        <v>-941631.63</v>
      </c>
      <c r="Q312" s="1">
        <v>-967012.37</v>
      </c>
      <c r="R312" s="1">
        <v>-832753.48</v>
      </c>
      <c r="S312" s="1">
        <f t="shared" si="42"/>
        <v>-987315.1941666667</v>
      </c>
      <c r="T312" s="5">
        <v>-1633109.5741666667</v>
      </c>
      <c r="U312" t="s">
        <v>1142</v>
      </c>
      <c r="V312" t="s">
        <v>1126</v>
      </c>
      <c r="W312">
        <v>16</v>
      </c>
      <c r="X312">
        <v>0</v>
      </c>
      <c r="Y312">
        <v>0</v>
      </c>
      <c r="AE312" s="23">
        <f t="shared" si="39"/>
        <v>-987315.1941666667</v>
      </c>
      <c r="AG312" s="25">
        <f t="shared" si="43"/>
        <v>-987315.1941666667</v>
      </c>
      <c r="AK312" s="23">
        <f t="shared" si="34"/>
        <v>0</v>
      </c>
      <c r="AM312" s="23">
        <f t="shared" si="35"/>
        <v>0</v>
      </c>
      <c r="AO312" s="34">
        <v>16</v>
      </c>
      <c r="AR312" s="34">
        <v>16</v>
      </c>
      <c r="AS312">
        <f t="shared" si="36"/>
      </c>
      <c r="AU312" s="1">
        <f t="shared" si="37"/>
        <v>645794.38</v>
      </c>
      <c r="AV312" s="52">
        <f t="shared" si="38"/>
        <v>-0.39543848754271865</v>
      </c>
    </row>
    <row r="313" spans="1:48" ht="12.75">
      <c r="A313" s="33">
        <v>312</v>
      </c>
      <c r="B313" t="s">
        <v>67</v>
      </c>
      <c r="C313" t="s">
        <v>68</v>
      </c>
      <c r="D313" t="s">
        <v>24</v>
      </c>
      <c r="E313" t="s">
        <v>19</v>
      </c>
      <c r="F313" s="1">
        <v>-240086.66</v>
      </c>
      <c r="G313" s="1">
        <v>-240105.61000000002</v>
      </c>
      <c r="H313" s="1">
        <v>-240124.56</v>
      </c>
      <c r="I313" s="1">
        <v>-240143.51</v>
      </c>
      <c r="J313" s="1">
        <v>-240162.46</v>
      </c>
      <c r="K313" s="1">
        <v>-240181.41</v>
      </c>
      <c r="L313" s="1">
        <v>-240200.36000000002</v>
      </c>
      <c r="M313" s="1">
        <v>-206886.31</v>
      </c>
      <c r="N313" s="1">
        <v>-240238.26</v>
      </c>
      <c r="O313" s="1">
        <v>-240257.21</v>
      </c>
      <c r="P313" s="1">
        <v>-240276.16</v>
      </c>
      <c r="Q313" s="1">
        <v>-240295.11000000002</v>
      </c>
      <c r="R313" s="1">
        <v>-240314.06</v>
      </c>
      <c r="S313" s="1">
        <f t="shared" si="42"/>
        <v>-237422.61</v>
      </c>
      <c r="T313" s="5">
        <v>-251020.30875</v>
      </c>
      <c r="U313" t="s">
        <v>1143</v>
      </c>
      <c r="V313" t="s">
        <v>1126</v>
      </c>
      <c r="W313">
        <v>16</v>
      </c>
      <c r="X313">
        <v>0</v>
      </c>
      <c r="Y313">
        <v>0</v>
      </c>
      <c r="AE313" s="23">
        <f t="shared" si="39"/>
        <v>-237422.61</v>
      </c>
      <c r="AG313" s="25">
        <f t="shared" si="43"/>
        <v>-237422.61</v>
      </c>
      <c r="AK313" s="23">
        <f t="shared" si="34"/>
        <v>0</v>
      </c>
      <c r="AM313" s="23">
        <f t="shared" si="35"/>
        <v>0</v>
      </c>
      <c r="AO313" s="34">
        <v>16</v>
      </c>
      <c r="AR313" s="34">
        <v>16</v>
      </c>
      <c r="AS313">
        <f t="shared" si="36"/>
      </c>
      <c r="AU313" s="1">
        <f t="shared" si="37"/>
        <v>13597.69875000001</v>
      </c>
      <c r="AV313" s="52">
        <f t="shared" si="38"/>
        <v>-0.05416971566050634</v>
      </c>
    </row>
    <row r="314" spans="1:48" ht="12.75">
      <c r="A314" s="33">
        <v>313</v>
      </c>
      <c r="B314" t="s">
        <v>67</v>
      </c>
      <c r="C314" t="s">
        <v>68</v>
      </c>
      <c r="D314" t="s">
        <v>24</v>
      </c>
      <c r="E314" t="s">
        <v>20</v>
      </c>
      <c r="F314" s="1">
        <v>-219499.06</v>
      </c>
      <c r="G314" s="1">
        <v>-221925.30000000002</v>
      </c>
      <c r="H314" s="1">
        <v>-224351.53</v>
      </c>
      <c r="I314" s="1">
        <v>-226777.76</v>
      </c>
      <c r="J314" s="1">
        <v>-229203.99</v>
      </c>
      <c r="K314" s="1">
        <v>-231630.23</v>
      </c>
      <c r="L314" s="1">
        <v>-234056.46</v>
      </c>
      <c r="M314" s="1">
        <v>-236482.7</v>
      </c>
      <c r="N314" s="1">
        <v>-238908.93</v>
      </c>
      <c r="O314" s="1">
        <v>-241335.17</v>
      </c>
      <c r="P314" s="1">
        <v>-243761.4</v>
      </c>
      <c r="Q314" s="1">
        <v>-47523.69</v>
      </c>
      <c r="R314" s="1">
        <v>-71447.36</v>
      </c>
      <c r="S314" s="1">
        <f t="shared" si="42"/>
        <v>-210119.19749999998</v>
      </c>
      <c r="T314" s="5">
        <v>-190541.50083333332</v>
      </c>
      <c r="U314" t="s">
        <v>1144</v>
      </c>
      <c r="V314" t="s">
        <v>1126</v>
      </c>
      <c r="W314">
        <v>16</v>
      </c>
      <c r="X314">
        <v>0</v>
      </c>
      <c r="Y314">
        <v>0</v>
      </c>
      <c r="AE314" s="23">
        <f t="shared" si="39"/>
        <v>-210119.19749999998</v>
      </c>
      <c r="AG314" s="25">
        <f t="shared" si="43"/>
        <v>-210119.19749999998</v>
      </c>
      <c r="AK314" s="23">
        <f t="shared" si="34"/>
        <v>0</v>
      </c>
      <c r="AM314" s="23">
        <f t="shared" si="35"/>
        <v>0</v>
      </c>
      <c r="AO314" s="34">
        <v>16</v>
      </c>
      <c r="AR314" s="34">
        <v>16</v>
      </c>
      <c r="AS314">
        <f t="shared" si="36"/>
      </c>
      <c r="AU314" s="1">
        <f t="shared" si="37"/>
        <v>-19577.696666666656</v>
      </c>
      <c r="AV314" s="52">
        <f t="shared" si="38"/>
        <v>0.10274767744057642</v>
      </c>
    </row>
    <row r="315" spans="1:48" ht="12.75">
      <c r="A315" s="33">
        <v>314</v>
      </c>
      <c r="B315" t="s">
        <v>67</v>
      </c>
      <c r="C315" t="s">
        <v>68</v>
      </c>
      <c r="D315" t="s">
        <v>24</v>
      </c>
      <c r="E315" t="s">
        <v>27</v>
      </c>
      <c r="F315" s="1">
        <v>-72976.03</v>
      </c>
      <c r="G315" s="1">
        <v>-74502.88</v>
      </c>
      <c r="H315" s="1">
        <v>-76036.29000000001</v>
      </c>
      <c r="I315" s="1">
        <v>-77578.29000000001</v>
      </c>
      <c r="J315" s="1">
        <v>-79125.59</v>
      </c>
      <c r="K315" s="1">
        <v>-80675.58</v>
      </c>
      <c r="L315" s="1">
        <v>-82226.86</v>
      </c>
      <c r="M315" s="1">
        <v>-83780.22</v>
      </c>
      <c r="N315" s="1">
        <v>-77928.27</v>
      </c>
      <c r="O315" s="1">
        <v>-78600.64</v>
      </c>
      <c r="P315" s="1">
        <v>-79273.01</v>
      </c>
      <c r="Q315" s="1">
        <v>-79945.38</v>
      </c>
      <c r="R315" s="1">
        <v>-80617.75</v>
      </c>
      <c r="S315" s="1">
        <f t="shared" si="42"/>
        <v>-78872.49166666668</v>
      </c>
      <c r="T315" s="5">
        <v>-69712.79625000001</v>
      </c>
      <c r="U315" t="s">
        <v>1145</v>
      </c>
      <c r="V315" t="s">
        <v>1126</v>
      </c>
      <c r="W315">
        <v>16</v>
      </c>
      <c r="X315">
        <v>0</v>
      </c>
      <c r="Y315">
        <v>0</v>
      </c>
      <c r="AE315" s="23">
        <f t="shared" si="39"/>
        <v>-78872.49166666668</v>
      </c>
      <c r="AG315" s="25">
        <f t="shared" si="43"/>
        <v>-78872.49166666668</v>
      </c>
      <c r="AK315" s="23">
        <f t="shared" si="34"/>
        <v>0</v>
      </c>
      <c r="AM315" s="23">
        <f t="shared" si="35"/>
        <v>0</v>
      </c>
      <c r="AO315" s="34">
        <v>16</v>
      </c>
      <c r="AR315" s="34">
        <v>16</v>
      </c>
      <c r="AS315">
        <f t="shared" si="36"/>
      </c>
      <c r="AU315" s="1">
        <f t="shared" si="37"/>
        <v>-9159.69541666667</v>
      </c>
      <c r="AV315" s="52">
        <f t="shared" si="38"/>
        <v>0.1313918808222625</v>
      </c>
    </row>
    <row r="316" spans="1:48" ht="12.75">
      <c r="A316" s="33">
        <v>315</v>
      </c>
      <c r="B316" t="s">
        <v>67</v>
      </c>
      <c r="C316" t="s">
        <v>68</v>
      </c>
      <c r="D316" t="s">
        <v>24</v>
      </c>
      <c r="E316" t="s">
        <v>21</v>
      </c>
      <c r="F316" s="1">
        <v>-474774.97000000003</v>
      </c>
      <c r="G316" s="1">
        <v>-479247.88</v>
      </c>
      <c r="H316" s="1">
        <v>-483720.78</v>
      </c>
      <c r="I316" s="1">
        <v>-488193.68</v>
      </c>
      <c r="J316" s="1">
        <v>-492666.58</v>
      </c>
      <c r="K316" s="1">
        <v>-497139.48</v>
      </c>
      <c r="L316" s="1">
        <v>-501612.38</v>
      </c>
      <c r="M316" s="1">
        <v>-506085.29000000004</v>
      </c>
      <c r="N316" s="1">
        <v>-510558.19</v>
      </c>
      <c r="O316" s="1">
        <v>-513168.56</v>
      </c>
      <c r="P316" s="1">
        <v>-517641.46</v>
      </c>
      <c r="Q316" s="1">
        <v>-114476.74</v>
      </c>
      <c r="R316" s="1">
        <v>-166428.27</v>
      </c>
      <c r="S316" s="1">
        <f t="shared" si="42"/>
        <v>-452092.72</v>
      </c>
      <c r="T316" s="5">
        <v>-410193.325</v>
      </c>
      <c r="U316" t="s">
        <v>1146</v>
      </c>
      <c r="V316" t="s">
        <v>1126</v>
      </c>
      <c r="W316">
        <v>16</v>
      </c>
      <c r="X316">
        <v>0</v>
      </c>
      <c r="Y316">
        <v>0</v>
      </c>
      <c r="AE316" s="23">
        <f t="shared" si="39"/>
        <v>-452092.72</v>
      </c>
      <c r="AG316" s="25">
        <f t="shared" si="43"/>
        <v>-452092.72</v>
      </c>
      <c r="AK316" s="23">
        <f t="shared" si="34"/>
        <v>0</v>
      </c>
      <c r="AM316" s="23">
        <f t="shared" si="35"/>
        <v>0</v>
      </c>
      <c r="AO316" s="34">
        <v>16</v>
      </c>
      <c r="AR316" s="34">
        <v>16</v>
      </c>
      <c r="AS316">
        <f t="shared" si="36"/>
      </c>
      <c r="AU316" s="1">
        <f t="shared" si="37"/>
        <v>-41899.39499999996</v>
      </c>
      <c r="AV316" s="52">
        <f t="shared" si="38"/>
        <v>0.10214548225522675</v>
      </c>
    </row>
    <row r="317" spans="1:48" ht="12.75">
      <c r="A317" s="33">
        <v>316</v>
      </c>
      <c r="B317" t="s">
        <v>15</v>
      </c>
      <c r="C317" t="s">
        <v>16</v>
      </c>
      <c r="D317" t="s">
        <v>17</v>
      </c>
      <c r="E317" t="s">
        <v>18</v>
      </c>
      <c r="F317" s="1">
        <v>376151628.33</v>
      </c>
      <c r="G317" s="1">
        <v>378061862.37</v>
      </c>
      <c r="H317" s="1">
        <v>379263818.01</v>
      </c>
      <c r="I317" s="1">
        <v>382275452.86</v>
      </c>
      <c r="J317" s="1">
        <v>386154687.96</v>
      </c>
      <c r="K317" s="1">
        <v>396887113.92</v>
      </c>
      <c r="L317" s="1">
        <v>399879421.64</v>
      </c>
      <c r="M317" s="1">
        <v>386633310.09</v>
      </c>
      <c r="N317" s="1">
        <v>392719905</v>
      </c>
      <c r="O317" s="1">
        <v>394338487.92</v>
      </c>
      <c r="P317" s="1">
        <v>396688896.7</v>
      </c>
      <c r="Q317" s="1">
        <v>399446703.64</v>
      </c>
      <c r="R317" s="1">
        <v>409252942.68</v>
      </c>
      <c r="S317" s="1">
        <f t="shared" si="42"/>
        <v>390420995.46791667</v>
      </c>
      <c r="T317" s="5">
        <v>335790715.4454166</v>
      </c>
      <c r="U317" t="s">
        <v>1062</v>
      </c>
      <c r="V317" t="s">
        <v>1063</v>
      </c>
      <c r="W317">
        <v>19</v>
      </c>
      <c r="X317">
        <v>0</v>
      </c>
      <c r="Y317">
        <v>0</v>
      </c>
      <c r="AE317" s="23">
        <f t="shared" si="39"/>
        <v>390420995.46791667</v>
      </c>
      <c r="AG317" s="25">
        <f t="shared" si="43"/>
        <v>390420995.46791667</v>
      </c>
      <c r="AK317" s="23">
        <f t="shared" si="34"/>
        <v>0</v>
      </c>
      <c r="AM317" s="23">
        <f t="shared" si="35"/>
        <v>0</v>
      </c>
      <c r="AO317" s="34">
        <v>19</v>
      </c>
      <c r="AR317" s="34">
        <v>19</v>
      </c>
      <c r="AS317">
        <f t="shared" si="36"/>
      </c>
      <c r="AU317" s="1">
        <f t="shared" si="37"/>
        <v>54630280.02250004</v>
      </c>
      <c r="AV317" s="52">
        <f t="shared" si="38"/>
        <v>0.16269145485465422</v>
      </c>
    </row>
    <row r="318" spans="1:48" ht="12.75">
      <c r="A318" s="33">
        <v>317</v>
      </c>
      <c r="B318" t="s">
        <v>15</v>
      </c>
      <c r="C318" t="s">
        <v>16</v>
      </c>
      <c r="D318" t="s">
        <v>17</v>
      </c>
      <c r="E318" t="s">
        <v>19</v>
      </c>
      <c r="F318" s="1">
        <v>24031213.46</v>
      </c>
      <c r="G318" s="1">
        <v>23249659.43</v>
      </c>
      <c r="H318" s="1">
        <v>23725910.52</v>
      </c>
      <c r="I318" s="1">
        <v>23955877.31</v>
      </c>
      <c r="J318" s="1">
        <v>24006534.49</v>
      </c>
      <c r="K318" s="1">
        <v>24154600.98</v>
      </c>
      <c r="L318" s="1">
        <v>24198272.95</v>
      </c>
      <c r="M318" s="1">
        <v>24338659.35</v>
      </c>
      <c r="N318" s="1">
        <v>24462464.64</v>
      </c>
      <c r="O318" s="1">
        <v>24943009.05</v>
      </c>
      <c r="P318" s="1">
        <v>24926149.44</v>
      </c>
      <c r="Q318" s="1">
        <v>24983001.5</v>
      </c>
      <c r="R318" s="1">
        <v>28171693.75</v>
      </c>
      <c r="S318" s="1">
        <f t="shared" si="42"/>
        <v>24420466.105416667</v>
      </c>
      <c r="T318" s="5">
        <v>24325035.306250002</v>
      </c>
      <c r="U318" t="s">
        <v>1064</v>
      </c>
      <c r="V318" t="s">
        <v>1063</v>
      </c>
      <c r="W318">
        <v>19</v>
      </c>
      <c r="X318">
        <v>0</v>
      </c>
      <c r="Y318">
        <v>0</v>
      </c>
      <c r="AE318" s="23">
        <f t="shared" si="39"/>
        <v>24420466.105416667</v>
      </c>
      <c r="AG318" s="25">
        <f t="shared" si="43"/>
        <v>24420466.105416667</v>
      </c>
      <c r="AK318" s="23">
        <f t="shared" si="34"/>
        <v>0</v>
      </c>
      <c r="AM318" s="23">
        <f t="shared" si="35"/>
        <v>0</v>
      </c>
      <c r="AO318" s="34">
        <v>19</v>
      </c>
      <c r="AR318" s="34">
        <v>19</v>
      </c>
      <c r="AS318">
        <f t="shared" si="36"/>
      </c>
      <c r="AU318" s="1">
        <f t="shared" si="37"/>
        <v>95430.79916666448</v>
      </c>
      <c r="AV318" s="52">
        <f t="shared" si="38"/>
        <v>0.003923151517159146</v>
      </c>
    </row>
    <row r="319" spans="1:48" ht="12.75">
      <c r="A319" s="33">
        <v>318</v>
      </c>
      <c r="B319" t="s">
        <v>15</v>
      </c>
      <c r="C319" t="s">
        <v>16</v>
      </c>
      <c r="D319" t="s">
        <v>17</v>
      </c>
      <c r="E319" t="s">
        <v>20</v>
      </c>
      <c r="F319" s="1">
        <v>13269653.99</v>
      </c>
      <c r="G319" s="1">
        <v>13269653.99</v>
      </c>
      <c r="H319" s="1">
        <v>13269653.99</v>
      </c>
      <c r="I319" s="1">
        <v>13206356.22</v>
      </c>
      <c r="J319" s="1">
        <v>13206514.86</v>
      </c>
      <c r="K319" s="1">
        <v>14340939.7</v>
      </c>
      <c r="L319" s="1">
        <v>14400901.13</v>
      </c>
      <c r="M319" s="1">
        <v>14365554.66</v>
      </c>
      <c r="N319" s="1">
        <v>14460701.63</v>
      </c>
      <c r="O319" s="1">
        <v>14463780.58</v>
      </c>
      <c r="P319" s="1">
        <v>14125022.58</v>
      </c>
      <c r="Q319" s="1">
        <v>14125022.58</v>
      </c>
      <c r="R319" s="1">
        <v>14156308.64</v>
      </c>
      <c r="S319" s="1">
        <f t="shared" si="42"/>
        <v>13912256.936250001</v>
      </c>
      <c r="T319" s="5">
        <v>13242186.293749997</v>
      </c>
      <c r="U319" t="s">
        <v>1065</v>
      </c>
      <c r="V319" t="s">
        <v>1063</v>
      </c>
      <c r="W319">
        <v>19</v>
      </c>
      <c r="X319">
        <v>0</v>
      </c>
      <c r="Y319">
        <v>0</v>
      </c>
      <c r="AE319" s="23">
        <f t="shared" si="39"/>
        <v>13912256.936250001</v>
      </c>
      <c r="AG319" s="25">
        <f t="shared" si="43"/>
        <v>13912256.936250001</v>
      </c>
      <c r="AK319" s="23">
        <f t="shared" si="34"/>
        <v>0</v>
      </c>
      <c r="AM319" s="23">
        <f t="shared" si="35"/>
        <v>0</v>
      </c>
      <c r="AO319" s="34">
        <v>19</v>
      </c>
      <c r="AR319" s="34">
        <v>19</v>
      </c>
      <c r="AS319">
        <f t="shared" si="36"/>
      </c>
      <c r="AU319" s="1">
        <f t="shared" si="37"/>
        <v>670070.6425000038</v>
      </c>
      <c r="AV319" s="52">
        <f t="shared" si="38"/>
        <v>0.05060120947069454</v>
      </c>
    </row>
    <row r="320" spans="1:48" ht="12.75">
      <c r="A320" s="33">
        <v>319</v>
      </c>
      <c r="B320" t="s">
        <v>15</v>
      </c>
      <c r="C320" t="s">
        <v>16</v>
      </c>
      <c r="D320" t="s">
        <v>17</v>
      </c>
      <c r="E320" t="s">
        <v>21</v>
      </c>
      <c r="F320" s="1">
        <v>11354454.89</v>
      </c>
      <c r="G320" s="1">
        <v>11388693.41</v>
      </c>
      <c r="H320" s="1">
        <v>11411133.33</v>
      </c>
      <c r="I320" s="1">
        <v>11494609.83</v>
      </c>
      <c r="J320" s="1">
        <v>11706453.14</v>
      </c>
      <c r="K320" s="1">
        <v>11711779.39</v>
      </c>
      <c r="L320" s="1">
        <v>12459792.53</v>
      </c>
      <c r="M320" s="1">
        <v>12462327.71</v>
      </c>
      <c r="N320" s="1">
        <v>12658981.72</v>
      </c>
      <c r="O320" s="1">
        <v>12779308.06</v>
      </c>
      <c r="P320" s="1">
        <v>12800547.02</v>
      </c>
      <c r="Q320" s="1">
        <v>12804623.87</v>
      </c>
      <c r="R320" s="1">
        <v>13262161.58</v>
      </c>
      <c r="S320" s="1">
        <f t="shared" si="42"/>
        <v>12165546.520416668</v>
      </c>
      <c r="T320" s="5">
        <v>10979880.947083334</v>
      </c>
      <c r="U320" t="s">
        <v>1066</v>
      </c>
      <c r="V320" t="s">
        <v>1063</v>
      </c>
      <c r="W320">
        <v>19</v>
      </c>
      <c r="X320">
        <v>0</v>
      </c>
      <c r="Y320">
        <v>0</v>
      </c>
      <c r="AE320" s="23">
        <f t="shared" si="39"/>
        <v>12165546.520416668</v>
      </c>
      <c r="AG320" s="25">
        <f t="shared" si="43"/>
        <v>12165546.520416668</v>
      </c>
      <c r="AK320" s="23">
        <f t="shared" si="34"/>
        <v>0</v>
      </c>
      <c r="AM320" s="23">
        <f t="shared" si="35"/>
        <v>0</v>
      </c>
      <c r="AO320" s="34">
        <v>19</v>
      </c>
      <c r="AR320" s="34">
        <v>19</v>
      </c>
      <c r="AS320">
        <f t="shared" si="36"/>
      </c>
      <c r="AU320" s="1">
        <f t="shared" si="37"/>
        <v>1185665.5733333342</v>
      </c>
      <c r="AV320" s="52">
        <f t="shared" si="38"/>
        <v>0.10798528499967855</v>
      </c>
    </row>
    <row r="321" spans="1:48" ht="12.75">
      <c r="A321" s="33">
        <v>320</v>
      </c>
      <c r="B321" t="s">
        <v>33</v>
      </c>
      <c r="C321" t="s">
        <v>34</v>
      </c>
      <c r="D321" t="s">
        <v>17</v>
      </c>
      <c r="E321" t="s">
        <v>19</v>
      </c>
      <c r="F321" s="1">
        <v>283484.25</v>
      </c>
      <c r="G321" s="1">
        <v>283484.25</v>
      </c>
      <c r="H321" s="1">
        <v>283484.25</v>
      </c>
      <c r="I321" s="1">
        <v>283484.25</v>
      </c>
      <c r="J321" s="1">
        <v>283484.25</v>
      </c>
      <c r="K321" s="1">
        <v>283484.25</v>
      </c>
      <c r="L321" s="1">
        <v>283484.25</v>
      </c>
      <c r="M321" s="1">
        <v>283484.25</v>
      </c>
      <c r="N321" s="1">
        <v>283484.25</v>
      </c>
      <c r="O321" s="1">
        <v>283484.25</v>
      </c>
      <c r="P321" s="1">
        <v>283484.25</v>
      </c>
      <c r="Q321" s="1">
        <v>0</v>
      </c>
      <c r="R321" s="1">
        <v>0</v>
      </c>
      <c r="S321" s="1">
        <f t="shared" si="42"/>
        <v>248048.71875</v>
      </c>
      <c r="T321" s="5">
        <v>283484.25</v>
      </c>
      <c r="U321" t="s">
        <v>1082</v>
      </c>
      <c r="V321" t="s">
        <v>1063</v>
      </c>
      <c r="W321">
        <v>19</v>
      </c>
      <c r="X321">
        <v>0</v>
      </c>
      <c r="Y321">
        <v>0</v>
      </c>
      <c r="AE321" s="23">
        <f t="shared" si="39"/>
        <v>248048.71875</v>
      </c>
      <c r="AG321" s="25">
        <f t="shared" si="43"/>
        <v>248048.71875</v>
      </c>
      <c r="AK321" s="23">
        <f t="shared" si="34"/>
        <v>0</v>
      </c>
      <c r="AM321" s="23">
        <f t="shared" si="35"/>
        <v>0</v>
      </c>
      <c r="AO321" s="34">
        <v>19</v>
      </c>
      <c r="AR321" s="34">
        <v>19</v>
      </c>
      <c r="AS321">
        <f t="shared" si="36"/>
      </c>
      <c r="AU321" s="1">
        <f t="shared" si="37"/>
        <v>-35435.53125</v>
      </c>
      <c r="AV321" s="52">
        <f t="shared" si="38"/>
        <v>-0.125</v>
      </c>
    </row>
    <row r="322" spans="1:48" ht="12.75">
      <c r="A322" s="33">
        <v>321</v>
      </c>
      <c r="B322" t="s">
        <v>59</v>
      </c>
      <c r="C322" t="s">
        <v>60</v>
      </c>
      <c r="D322" t="s">
        <v>17</v>
      </c>
      <c r="E322" t="s">
        <v>18</v>
      </c>
      <c r="F322" s="1">
        <v>-42911352.51</v>
      </c>
      <c r="G322" s="1">
        <v>-45355981.81</v>
      </c>
      <c r="H322" s="1">
        <v>-46942770.19</v>
      </c>
      <c r="I322" s="1">
        <v>-48423215.87</v>
      </c>
      <c r="J322" s="1">
        <v>-48774831.59</v>
      </c>
      <c r="K322" s="1">
        <v>-50326825.07</v>
      </c>
      <c r="L322" s="1">
        <v>-51878790.91</v>
      </c>
      <c r="M322" s="1">
        <v>-43299552.26</v>
      </c>
      <c r="N322" s="1">
        <v>-44715877.97</v>
      </c>
      <c r="O322" s="1">
        <v>-46073228.98</v>
      </c>
      <c r="P322" s="1">
        <v>-47506588.61</v>
      </c>
      <c r="Q322" s="1">
        <v>-48966479.36</v>
      </c>
      <c r="R322" s="1">
        <v>-50183878.36</v>
      </c>
      <c r="S322" s="1">
        <f t="shared" si="42"/>
        <v>-47400979.83791667</v>
      </c>
      <c r="T322" s="5">
        <v>-40674186.31875</v>
      </c>
      <c r="U322" t="s">
        <v>1114</v>
      </c>
      <c r="V322" t="s">
        <v>1115</v>
      </c>
      <c r="W322">
        <v>20</v>
      </c>
      <c r="X322">
        <v>0</v>
      </c>
      <c r="Y322">
        <v>0</v>
      </c>
      <c r="AE322" s="23">
        <f t="shared" si="39"/>
        <v>-47400979.83791667</v>
      </c>
      <c r="AG322" s="25">
        <f t="shared" si="43"/>
        <v>-47400979.83791667</v>
      </c>
      <c r="AK322" s="23">
        <f t="shared" si="34"/>
        <v>0</v>
      </c>
      <c r="AM322" s="23">
        <f t="shared" si="35"/>
        <v>0</v>
      </c>
      <c r="AO322" s="34">
        <v>20</v>
      </c>
      <c r="AR322" s="34">
        <v>20</v>
      </c>
      <c r="AS322">
        <f t="shared" si="36"/>
      </c>
      <c r="AU322" s="1">
        <f t="shared" si="37"/>
        <v>-6726793.519166671</v>
      </c>
      <c r="AV322" s="52">
        <f t="shared" si="38"/>
        <v>0.16538237462087227</v>
      </c>
    </row>
    <row r="323" spans="1:48" ht="12.75">
      <c r="A323" s="33">
        <v>322</v>
      </c>
      <c r="B323" t="s">
        <v>59</v>
      </c>
      <c r="C323" t="s">
        <v>60</v>
      </c>
      <c r="D323" t="s">
        <v>17</v>
      </c>
      <c r="E323" t="s">
        <v>19</v>
      </c>
      <c r="F323" s="1">
        <v>-11100029.35</v>
      </c>
      <c r="G323" s="1">
        <v>-10452393.84</v>
      </c>
      <c r="H323" s="1">
        <v>-10539772.72</v>
      </c>
      <c r="I323" s="1">
        <v>-10627792.45</v>
      </c>
      <c r="J323" s="1">
        <v>-10716112.47</v>
      </c>
      <c r="K323" s="1">
        <v>-10804752.5</v>
      </c>
      <c r="L323" s="1">
        <v>-10893740.97</v>
      </c>
      <c r="M323" s="1">
        <v>-10802480.25</v>
      </c>
      <c r="N323" s="1">
        <v>-10934445.09</v>
      </c>
      <c r="O323" s="1">
        <v>-11014907.05</v>
      </c>
      <c r="P323" s="1">
        <v>-11105420.15</v>
      </c>
      <c r="Q323" s="1">
        <v>-11195486.05</v>
      </c>
      <c r="R323" s="1">
        <v>-11404203.93</v>
      </c>
      <c r="S323" s="1">
        <f t="shared" si="42"/>
        <v>-10861618.348333335</v>
      </c>
      <c r="T323" s="5">
        <v>-11710923.058750002</v>
      </c>
      <c r="U323" t="s">
        <v>1116</v>
      </c>
      <c r="V323" t="s">
        <v>1115</v>
      </c>
      <c r="W323">
        <v>20</v>
      </c>
      <c r="X323">
        <v>0</v>
      </c>
      <c r="Y323">
        <v>0</v>
      </c>
      <c r="AE323" s="23">
        <f t="shared" si="39"/>
        <v>-10861618.348333335</v>
      </c>
      <c r="AG323" s="25">
        <f t="shared" si="43"/>
        <v>-10861618.348333335</v>
      </c>
      <c r="AK323" s="23">
        <f aca="true" t="shared" si="44" ref="AK323:AK386">SUM(AH323:AJ323)</f>
        <v>0</v>
      </c>
      <c r="AM323" s="23">
        <f aca="true" t="shared" si="45" ref="AM323:AM386">AE323-AG323-AH323-AI323-AJ323</f>
        <v>0</v>
      </c>
      <c r="AO323" s="34">
        <v>20</v>
      </c>
      <c r="AR323" s="34">
        <v>20</v>
      </c>
      <c r="AS323">
        <f aca="true" t="shared" si="46" ref="AS323:AS386">IF(AR323=W323,"","different")</f>
      </c>
      <c r="AU323" s="1">
        <f aca="true" t="shared" si="47" ref="AU323:AU386">S323-T323</f>
        <v>849304.7104166672</v>
      </c>
      <c r="AV323" s="52">
        <f aca="true" t="shared" si="48" ref="AV323:AV386">AU323/T323</f>
        <v>-0.07252243961948804</v>
      </c>
    </row>
    <row r="324" spans="1:48" ht="12.75">
      <c r="A324" s="33">
        <v>323</v>
      </c>
      <c r="B324" t="s">
        <v>59</v>
      </c>
      <c r="C324" t="s">
        <v>60</v>
      </c>
      <c r="D324" t="s">
        <v>17</v>
      </c>
      <c r="E324" t="s">
        <v>20</v>
      </c>
      <c r="F324" s="1">
        <v>-5488285.92</v>
      </c>
      <c r="G324" s="1">
        <v>-5532979.04</v>
      </c>
      <c r="H324" s="1">
        <v>-5577586.43</v>
      </c>
      <c r="I324" s="1">
        <v>-5557230.5</v>
      </c>
      <c r="J324" s="1">
        <v>-5599694.44</v>
      </c>
      <c r="K324" s="1">
        <v>-5643127.77</v>
      </c>
      <c r="L324" s="1">
        <v>-5687580.49</v>
      </c>
      <c r="M324" s="1">
        <v>-5749109.69</v>
      </c>
      <c r="N324" s="1">
        <v>-5745822.01</v>
      </c>
      <c r="O324" s="1">
        <v>-5790023.58</v>
      </c>
      <c r="P324" s="1">
        <v>-5494989.81</v>
      </c>
      <c r="Q324" s="1">
        <v>-5538234.13</v>
      </c>
      <c r="R324" s="1">
        <v>-5582271.65</v>
      </c>
      <c r="S324" s="1">
        <f t="shared" si="42"/>
        <v>-5620971.389583333</v>
      </c>
      <c r="T324" s="5">
        <v>-5437268.076666667</v>
      </c>
      <c r="U324" t="s">
        <v>1117</v>
      </c>
      <c r="V324" t="s">
        <v>1115</v>
      </c>
      <c r="W324">
        <v>20</v>
      </c>
      <c r="X324">
        <v>0</v>
      </c>
      <c r="Y324">
        <v>0</v>
      </c>
      <c r="AE324" s="23">
        <f t="shared" si="39"/>
        <v>-5620971.389583333</v>
      </c>
      <c r="AG324" s="25">
        <f t="shared" si="43"/>
        <v>-5620971.389583333</v>
      </c>
      <c r="AK324" s="23">
        <f t="shared" si="44"/>
        <v>0</v>
      </c>
      <c r="AM324" s="23">
        <f t="shared" si="45"/>
        <v>0</v>
      </c>
      <c r="AO324" s="34">
        <v>20</v>
      </c>
      <c r="AR324" s="34">
        <v>20</v>
      </c>
      <c r="AS324">
        <f t="shared" si="46"/>
      </c>
      <c r="AU324" s="1">
        <f t="shared" si="47"/>
        <v>-183703.31291666627</v>
      </c>
      <c r="AV324" s="52">
        <f t="shared" si="48"/>
        <v>0.033785958375862554</v>
      </c>
    </row>
    <row r="325" spans="1:48" ht="12.75">
      <c r="A325" s="33">
        <v>324</v>
      </c>
      <c r="B325" t="s">
        <v>59</v>
      </c>
      <c r="C325" t="s">
        <v>60</v>
      </c>
      <c r="D325" t="s">
        <v>17</v>
      </c>
      <c r="E325" t="s">
        <v>21</v>
      </c>
      <c r="F325" s="1">
        <v>-2836656.51</v>
      </c>
      <c r="G325" s="1">
        <v>-2882227.99</v>
      </c>
      <c r="H325" s="1">
        <v>-2928053.4699999997</v>
      </c>
      <c r="I325" s="1">
        <v>-2972355.04</v>
      </c>
      <c r="J325" s="1">
        <v>-2995598.3200000003</v>
      </c>
      <c r="K325" s="1">
        <v>-3042889.5</v>
      </c>
      <c r="L325" s="1">
        <v>-3091267.82</v>
      </c>
      <c r="M325" s="1">
        <v>-3135495.56</v>
      </c>
      <c r="N325" s="1">
        <v>-3188443.13</v>
      </c>
      <c r="O325" s="1">
        <v>-3240892.79</v>
      </c>
      <c r="P325" s="1">
        <v>-3293870.82</v>
      </c>
      <c r="Q325" s="1">
        <v>-3346887.55</v>
      </c>
      <c r="R325" s="1">
        <v>-3657104.36</v>
      </c>
      <c r="S325" s="1">
        <f t="shared" si="42"/>
        <v>-3113738.535416666</v>
      </c>
      <c r="T325" s="5">
        <v>-2680805.4775</v>
      </c>
      <c r="U325" t="s">
        <v>1118</v>
      </c>
      <c r="V325" t="s">
        <v>1115</v>
      </c>
      <c r="W325">
        <v>20</v>
      </c>
      <c r="X325">
        <v>0</v>
      </c>
      <c r="Y325">
        <v>0</v>
      </c>
      <c r="AE325" s="23">
        <f t="shared" si="39"/>
        <v>-3113738.535416666</v>
      </c>
      <c r="AG325" s="25">
        <f t="shared" si="43"/>
        <v>-3113738.535416666</v>
      </c>
      <c r="AK325" s="23">
        <f t="shared" si="44"/>
        <v>0</v>
      </c>
      <c r="AM325" s="23">
        <f t="shared" si="45"/>
        <v>0</v>
      </c>
      <c r="AO325" s="34">
        <v>20</v>
      </c>
      <c r="AR325" s="34">
        <v>20</v>
      </c>
      <c r="AS325">
        <f t="shared" si="46"/>
      </c>
      <c r="AU325" s="1">
        <f t="shared" si="47"/>
        <v>-432933.0579166659</v>
      </c>
      <c r="AV325" s="52">
        <f t="shared" si="48"/>
        <v>0.16149364866278923</v>
      </c>
    </row>
    <row r="326" spans="1:48" ht="12.75">
      <c r="A326" s="33">
        <v>325</v>
      </c>
      <c r="B326" t="s">
        <v>67</v>
      </c>
      <c r="C326" t="s">
        <v>68</v>
      </c>
      <c r="D326" t="s">
        <v>17</v>
      </c>
      <c r="E326" t="s">
        <v>18</v>
      </c>
      <c r="F326" s="1">
        <v>-33842127.49</v>
      </c>
      <c r="G326" s="1">
        <v>-35212747.7</v>
      </c>
      <c r="H326" s="1">
        <v>-36855148.46</v>
      </c>
      <c r="I326" s="1">
        <v>-38733974.82</v>
      </c>
      <c r="J326" s="1">
        <v>-41573384.85</v>
      </c>
      <c r="K326" s="1">
        <v>-43241354.1</v>
      </c>
      <c r="L326" s="1">
        <v>-44922656.35</v>
      </c>
      <c r="M326" s="1">
        <v>-41144678.49</v>
      </c>
      <c r="N326" s="1">
        <v>-42093887.52</v>
      </c>
      <c r="O326" s="1">
        <v>-42706887.81</v>
      </c>
      <c r="P326" s="1">
        <v>-44579861.74</v>
      </c>
      <c r="Q326" s="1">
        <v>-46447753.76</v>
      </c>
      <c r="R326" s="1">
        <v>-46494739.36</v>
      </c>
      <c r="S326" s="1">
        <f t="shared" si="42"/>
        <v>-41473397.418749996</v>
      </c>
      <c r="T326" s="5">
        <v>-32618107.582916666</v>
      </c>
      <c r="U326" t="s">
        <v>1135</v>
      </c>
      <c r="V326" t="s">
        <v>1115</v>
      </c>
      <c r="W326">
        <v>20</v>
      </c>
      <c r="X326">
        <v>0</v>
      </c>
      <c r="Y326">
        <v>0</v>
      </c>
      <c r="AE326" s="23">
        <f t="shared" si="39"/>
        <v>-41473397.418749996</v>
      </c>
      <c r="AG326" s="25">
        <f t="shared" si="43"/>
        <v>-41473397.418749996</v>
      </c>
      <c r="AK326" s="23">
        <f t="shared" si="44"/>
        <v>0</v>
      </c>
      <c r="AM326" s="23">
        <f t="shared" si="45"/>
        <v>0</v>
      </c>
      <c r="AO326" s="34">
        <v>20</v>
      </c>
      <c r="AR326" s="34">
        <v>20</v>
      </c>
      <c r="AS326">
        <f t="shared" si="46"/>
      </c>
      <c r="AU326" s="1">
        <f t="shared" si="47"/>
        <v>-8855289.83583333</v>
      </c>
      <c r="AV326" s="52">
        <f t="shared" si="48"/>
        <v>0.27148386255464985</v>
      </c>
    </row>
    <row r="327" spans="1:48" ht="12.75">
      <c r="A327" s="33">
        <v>326</v>
      </c>
      <c r="B327" t="s">
        <v>67</v>
      </c>
      <c r="C327" t="s">
        <v>68</v>
      </c>
      <c r="D327" t="s">
        <v>17</v>
      </c>
      <c r="E327" t="s">
        <v>19</v>
      </c>
      <c r="F327" s="1">
        <v>-386220.58</v>
      </c>
      <c r="G327" s="1">
        <v>-387794.68</v>
      </c>
      <c r="H327" s="1">
        <v>-389368.78</v>
      </c>
      <c r="I327" s="1">
        <v>-390942.88</v>
      </c>
      <c r="J327" s="1">
        <v>-392516.98</v>
      </c>
      <c r="K327" s="1">
        <v>-394091.08</v>
      </c>
      <c r="L327" s="1">
        <v>-395665.18</v>
      </c>
      <c r="M327" s="1">
        <v>-397239.28</v>
      </c>
      <c r="N327" s="1">
        <v>-398813.38</v>
      </c>
      <c r="O327" s="1">
        <v>-400387.48</v>
      </c>
      <c r="P327" s="1">
        <v>-401961.58</v>
      </c>
      <c r="Q327" s="1">
        <v>-120051.43000000001</v>
      </c>
      <c r="R327" s="1">
        <v>-121948.37</v>
      </c>
      <c r="S327" s="1">
        <f t="shared" si="42"/>
        <v>-360243.1004166666</v>
      </c>
      <c r="T327" s="5">
        <v>-340138.20541666663</v>
      </c>
      <c r="U327" t="s">
        <v>1136</v>
      </c>
      <c r="V327" t="s">
        <v>1115</v>
      </c>
      <c r="W327">
        <v>20</v>
      </c>
      <c r="X327">
        <v>0</v>
      </c>
      <c r="Y327">
        <v>0</v>
      </c>
      <c r="AE327" s="23">
        <f t="shared" si="39"/>
        <v>-360243.1004166666</v>
      </c>
      <c r="AG327" s="25">
        <f t="shared" si="43"/>
        <v>-360243.1004166666</v>
      </c>
      <c r="AK327" s="23">
        <f t="shared" si="44"/>
        <v>0</v>
      </c>
      <c r="AM327" s="23">
        <f t="shared" si="45"/>
        <v>0</v>
      </c>
      <c r="AO327" s="34">
        <v>20</v>
      </c>
      <c r="AR327" s="34">
        <v>20</v>
      </c>
      <c r="AS327">
        <f t="shared" si="46"/>
      </c>
      <c r="AU327" s="1">
        <f t="shared" si="47"/>
        <v>-20104.89499999996</v>
      </c>
      <c r="AV327" s="52">
        <f t="shared" si="48"/>
        <v>0.05910801750533028</v>
      </c>
    </row>
    <row r="328" spans="1:48" ht="12.75">
      <c r="A328" s="33">
        <v>327</v>
      </c>
      <c r="B328" t="s">
        <v>67</v>
      </c>
      <c r="C328" t="s">
        <v>68</v>
      </c>
      <c r="D328" t="s">
        <v>17</v>
      </c>
      <c r="E328" t="s">
        <v>20</v>
      </c>
      <c r="F328" s="1">
        <v>-38895.44</v>
      </c>
      <c r="G328" s="1">
        <v>-40445.6</v>
      </c>
      <c r="H328" s="1">
        <v>-41995.76</v>
      </c>
      <c r="I328" s="1">
        <v>-43545.92</v>
      </c>
      <c r="J328" s="1">
        <v>-45096.08</v>
      </c>
      <c r="K328" s="1">
        <v>-46646.24</v>
      </c>
      <c r="L328" s="1">
        <v>-48196.4</v>
      </c>
      <c r="M328" s="1">
        <v>-49746.56</v>
      </c>
      <c r="N328" s="1">
        <v>-51296.72</v>
      </c>
      <c r="O328" s="1">
        <v>-52846.880000000005</v>
      </c>
      <c r="P328" s="1">
        <v>-54397.04</v>
      </c>
      <c r="Q328" s="1">
        <v>-55947.200000000004</v>
      </c>
      <c r="R328" s="1">
        <v>-57497.36</v>
      </c>
      <c r="S328" s="1">
        <f t="shared" si="42"/>
        <v>-48196.4</v>
      </c>
      <c r="T328" s="5">
        <v>-29840.125416666666</v>
      </c>
      <c r="U328" t="s">
        <v>1137</v>
      </c>
      <c r="V328" t="s">
        <v>1115</v>
      </c>
      <c r="W328">
        <v>20</v>
      </c>
      <c r="X328">
        <v>0</v>
      </c>
      <c r="Y328">
        <v>0</v>
      </c>
      <c r="AE328" s="23">
        <f t="shared" si="39"/>
        <v>-48196.4</v>
      </c>
      <c r="AG328" s="25">
        <f t="shared" si="43"/>
        <v>-48196.4</v>
      </c>
      <c r="AK328" s="23">
        <f t="shared" si="44"/>
        <v>0</v>
      </c>
      <c r="AM328" s="23">
        <f t="shared" si="45"/>
        <v>0</v>
      </c>
      <c r="AO328" s="34">
        <v>20</v>
      </c>
      <c r="AR328" s="34">
        <v>20</v>
      </c>
      <c r="AS328">
        <f t="shared" si="46"/>
      </c>
      <c r="AU328" s="1">
        <f t="shared" si="47"/>
        <v>-18356.274583333336</v>
      </c>
      <c r="AV328" s="52">
        <f t="shared" si="48"/>
        <v>0.6151540694624819</v>
      </c>
    </row>
    <row r="329" spans="1:48" ht="12.75">
      <c r="A329" s="33">
        <v>328</v>
      </c>
      <c r="B329" t="s">
        <v>67</v>
      </c>
      <c r="C329" t="s">
        <v>68</v>
      </c>
      <c r="D329" t="s">
        <v>17</v>
      </c>
      <c r="E329" t="s">
        <v>21</v>
      </c>
      <c r="F329" s="1">
        <v>-8332.04</v>
      </c>
      <c r="G329" s="1">
        <v>-8332.04</v>
      </c>
      <c r="H329" s="1">
        <v>-8332.04</v>
      </c>
      <c r="I329" s="1">
        <v>-8332.04</v>
      </c>
      <c r="J329" s="1">
        <v>-8332.04</v>
      </c>
      <c r="K329" s="1">
        <v>-8332.04</v>
      </c>
      <c r="L329" s="1">
        <v>-8332.04</v>
      </c>
      <c r="M329" s="1">
        <v>-8332.04</v>
      </c>
      <c r="N329" s="1">
        <v>-6083.92</v>
      </c>
      <c r="O329" s="1">
        <v>-6083.92</v>
      </c>
      <c r="P329" s="1">
        <v>-6083.92</v>
      </c>
      <c r="Q329" s="1">
        <v>-6083.92</v>
      </c>
      <c r="R329" s="1">
        <v>-6083.92</v>
      </c>
      <c r="S329" s="1">
        <f t="shared" si="42"/>
        <v>-7488.995</v>
      </c>
      <c r="T329" s="5">
        <v>-8332.040000000003</v>
      </c>
      <c r="U329" t="s">
        <v>1138</v>
      </c>
      <c r="V329" t="s">
        <v>1115</v>
      </c>
      <c r="W329">
        <v>20</v>
      </c>
      <c r="X329">
        <v>0</v>
      </c>
      <c r="Y329">
        <v>0</v>
      </c>
      <c r="AE329" s="23">
        <f t="shared" si="39"/>
        <v>-7488.995</v>
      </c>
      <c r="AG329" s="25">
        <f t="shared" si="43"/>
        <v>-7488.995</v>
      </c>
      <c r="AK329" s="23">
        <f t="shared" si="44"/>
        <v>0</v>
      </c>
      <c r="AM329" s="23">
        <f t="shared" si="45"/>
        <v>0</v>
      </c>
      <c r="AO329" s="34">
        <v>20</v>
      </c>
      <c r="AR329" s="34">
        <v>20</v>
      </c>
      <c r="AS329">
        <f t="shared" si="46"/>
      </c>
      <c r="AU329" s="1">
        <f t="shared" si="47"/>
        <v>843.0450000000028</v>
      </c>
      <c r="AV329" s="52">
        <f t="shared" si="48"/>
        <v>-0.10118110330723358</v>
      </c>
    </row>
    <row r="330" spans="1:48" ht="12.75">
      <c r="A330" s="33">
        <v>329</v>
      </c>
      <c r="B330" t="s">
        <v>774</v>
      </c>
      <c r="C330" t="s">
        <v>775</v>
      </c>
      <c r="D330" t="s">
        <v>28</v>
      </c>
      <c r="E330" t="s">
        <v>28</v>
      </c>
      <c r="F330" s="1">
        <v>-2660666.64</v>
      </c>
      <c r="G330" s="1">
        <v>-2657726.31</v>
      </c>
      <c r="H330" s="1">
        <v>-2716320.63</v>
      </c>
      <c r="I330" s="1">
        <v>-2777616.98</v>
      </c>
      <c r="J330" s="1">
        <v>-2825950.51</v>
      </c>
      <c r="K330" s="1">
        <v>-2816304.75</v>
      </c>
      <c r="L330" s="1">
        <v>-2833852.95</v>
      </c>
      <c r="M330" s="1">
        <v>-2878200.43</v>
      </c>
      <c r="N330" s="1">
        <v>-2932473.73</v>
      </c>
      <c r="O330" s="1">
        <v>-2956911.14</v>
      </c>
      <c r="P330" s="1">
        <v>-2963182.24</v>
      </c>
      <c r="Q330" s="1">
        <v>-2974453.45</v>
      </c>
      <c r="R330" s="1">
        <v>-3005969.32</v>
      </c>
      <c r="S330" s="1">
        <f t="shared" si="42"/>
        <v>-2847192.591666667</v>
      </c>
      <c r="T330" s="5">
        <v>-2918759.759166667</v>
      </c>
      <c r="U330" t="s">
        <v>1593</v>
      </c>
      <c r="V330" t="s">
        <v>1594</v>
      </c>
      <c r="W330">
        <v>21</v>
      </c>
      <c r="X330">
        <v>0</v>
      </c>
      <c r="Y330">
        <v>0</v>
      </c>
      <c r="AE330" s="23">
        <f t="shared" si="39"/>
        <v>-2847192.591666667</v>
      </c>
      <c r="AG330" s="28">
        <f>-1720323-471646</f>
        <v>-2191969</v>
      </c>
      <c r="AH330" s="24">
        <f>AE330-AG330</f>
        <v>-655223.5916666668</v>
      </c>
      <c r="AK330" s="23">
        <f t="shared" si="44"/>
        <v>-655223.5916666668</v>
      </c>
      <c r="AM330" s="23">
        <f t="shared" si="45"/>
        <v>0</v>
      </c>
      <c r="AO330" s="34">
        <v>21</v>
      </c>
      <c r="AR330" s="34">
        <v>21</v>
      </c>
      <c r="AS330">
        <f t="shared" si="46"/>
      </c>
      <c r="AU330" s="1">
        <f t="shared" si="47"/>
        <v>71567.16749999998</v>
      </c>
      <c r="AV330" s="52">
        <f t="shared" si="48"/>
        <v>-0.024519718443847902</v>
      </c>
    </row>
    <row r="331" spans="1:48" ht="12.75">
      <c r="A331" s="33">
        <v>330</v>
      </c>
      <c r="B331" t="s">
        <v>776</v>
      </c>
      <c r="C331" t="s">
        <v>777</v>
      </c>
      <c r="D331" t="s">
        <v>28</v>
      </c>
      <c r="E331" t="s">
        <v>28</v>
      </c>
      <c r="F331" s="1">
        <v>-110430.21</v>
      </c>
      <c r="G331" s="1">
        <v>-111510.21</v>
      </c>
      <c r="H331" s="1">
        <v>-1347278.3900000001</v>
      </c>
      <c r="I331" s="1">
        <v>-1350608.3900000001</v>
      </c>
      <c r="J331" s="1">
        <v>-1351718.3900000001</v>
      </c>
      <c r="K331" s="1">
        <v>-1350520.8900000001</v>
      </c>
      <c r="L331" s="1">
        <v>-1353068.13</v>
      </c>
      <c r="M331" s="1">
        <v>-1352798.13</v>
      </c>
      <c r="N331" s="1">
        <v>-1353068.13</v>
      </c>
      <c r="O331" s="1">
        <v>-1353068.13</v>
      </c>
      <c r="P331" s="1">
        <v>-1353068.13</v>
      </c>
      <c r="Q331" s="1">
        <v>-1353068.13</v>
      </c>
      <c r="R331" s="1">
        <v>-103068.13</v>
      </c>
      <c r="S331" s="1">
        <f t="shared" si="42"/>
        <v>-1144710.3516666666</v>
      </c>
      <c r="T331" s="5">
        <v>-509354.09833333344</v>
      </c>
      <c r="U331" t="s">
        <v>1595</v>
      </c>
      <c r="V331" t="s">
        <v>1594</v>
      </c>
      <c r="W331">
        <v>21</v>
      </c>
      <c r="X331">
        <v>0</v>
      </c>
      <c r="Y331">
        <v>0</v>
      </c>
      <c r="AE331" s="23">
        <f t="shared" si="39"/>
        <v>-1144710.3516666666</v>
      </c>
      <c r="AH331" s="23">
        <f>AE331</f>
        <v>-1144710.3516666666</v>
      </c>
      <c r="AK331" s="23">
        <f t="shared" si="44"/>
        <v>-1144710.3516666666</v>
      </c>
      <c r="AM331" s="23">
        <f t="shared" si="45"/>
        <v>0</v>
      </c>
      <c r="AO331" s="34">
        <v>21</v>
      </c>
      <c r="AR331" s="34">
        <v>21</v>
      </c>
      <c r="AS331">
        <f t="shared" si="46"/>
      </c>
      <c r="AU331" s="1">
        <f t="shared" si="47"/>
        <v>-635356.2533333332</v>
      </c>
      <c r="AV331" s="52">
        <f t="shared" si="48"/>
        <v>1.2473763446928052</v>
      </c>
    </row>
    <row r="332" spans="1:48" ht="12.75">
      <c r="A332" s="33">
        <v>331</v>
      </c>
      <c r="B332" t="s">
        <v>778</v>
      </c>
      <c r="C332" t="s">
        <v>779</v>
      </c>
      <c r="D332" t="s">
        <v>28</v>
      </c>
      <c r="E332" t="s">
        <v>28</v>
      </c>
      <c r="F332" s="1">
        <v>-87496.19</v>
      </c>
      <c r="G332" s="1">
        <v>-203743.7</v>
      </c>
      <c r="H332" s="1">
        <v>-126700.62000000001</v>
      </c>
      <c r="I332" s="1">
        <v>-50776.92</v>
      </c>
      <c r="J332" s="1">
        <v>-2673.92</v>
      </c>
      <c r="K332" s="1">
        <v>-1250</v>
      </c>
      <c r="L332" s="1">
        <v>-118239.95</v>
      </c>
      <c r="M332" s="1">
        <v>-76861.81</v>
      </c>
      <c r="N332" s="1">
        <v>-100407.5</v>
      </c>
      <c r="O332" s="1">
        <v>-39412.63</v>
      </c>
      <c r="P332" s="1">
        <v>-2500</v>
      </c>
      <c r="Q332" s="1">
        <v>-1550</v>
      </c>
      <c r="R332" s="1">
        <v>-127767.06</v>
      </c>
      <c r="S332" s="1">
        <f t="shared" si="42"/>
        <v>-69312.38958333332</v>
      </c>
      <c r="T332" s="5">
        <v>-90287.36083333335</v>
      </c>
      <c r="U332" t="s">
        <v>1596</v>
      </c>
      <c r="V332" t="s">
        <v>1594</v>
      </c>
      <c r="W332">
        <v>21</v>
      </c>
      <c r="X332">
        <v>0</v>
      </c>
      <c r="Y332">
        <v>0</v>
      </c>
      <c r="AE332" s="23">
        <f t="shared" si="39"/>
        <v>-69312.38958333332</v>
      </c>
      <c r="AH332" s="23">
        <f>AE332</f>
        <v>-69312.38958333332</v>
      </c>
      <c r="AK332" s="23">
        <f t="shared" si="44"/>
        <v>-69312.38958333332</v>
      </c>
      <c r="AM332" s="23">
        <f t="shared" si="45"/>
        <v>0</v>
      </c>
      <c r="AO332" s="34">
        <v>21</v>
      </c>
      <c r="AR332" s="34">
        <v>21</v>
      </c>
      <c r="AS332">
        <f t="shared" si="46"/>
      </c>
      <c r="AU332" s="1">
        <f t="shared" si="47"/>
        <v>20974.97125000003</v>
      </c>
      <c r="AV332" s="52">
        <f t="shared" si="48"/>
        <v>-0.23231348282201914</v>
      </c>
    </row>
    <row r="333" spans="1:48" ht="12.75">
      <c r="A333" s="33">
        <v>332</v>
      </c>
      <c r="B333" t="s">
        <v>780</v>
      </c>
      <c r="C333" t="s">
        <v>781</v>
      </c>
      <c r="D333" t="s">
        <v>28</v>
      </c>
      <c r="E333" t="s">
        <v>28</v>
      </c>
      <c r="F333" s="1">
        <v>0</v>
      </c>
      <c r="G333" s="1">
        <v>0</v>
      </c>
      <c r="H333" s="1">
        <v>0</v>
      </c>
      <c r="I333" s="1">
        <v>0</v>
      </c>
      <c r="J333" s="1">
        <v>-6600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-14676.5</v>
      </c>
      <c r="S333" s="1">
        <f t="shared" si="42"/>
        <v>-1161.5208333333333</v>
      </c>
      <c r="T333" s="5">
        <v>-6285.833333333333</v>
      </c>
      <c r="U333" t="s">
        <v>1597</v>
      </c>
      <c r="V333" t="s">
        <v>1594</v>
      </c>
      <c r="W333">
        <v>21</v>
      </c>
      <c r="X333">
        <v>0</v>
      </c>
      <c r="Y333">
        <v>0</v>
      </c>
      <c r="AE333" s="23">
        <f t="shared" si="39"/>
        <v>-1161.5208333333333</v>
      </c>
      <c r="AH333" s="23">
        <f>AE333</f>
        <v>-1161.5208333333333</v>
      </c>
      <c r="AK333" s="23">
        <f t="shared" si="44"/>
        <v>-1161.5208333333333</v>
      </c>
      <c r="AM333" s="23">
        <f t="shared" si="45"/>
        <v>0</v>
      </c>
      <c r="AO333" s="34" t="s">
        <v>1901</v>
      </c>
      <c r="AR333" s="34">
        <v>21</v>
      </c>
      <c r="AS333">
        <f t="shared" si="46"/>
      </c>
      <c r="AU333" s="1">
        <f t="shared" si="47"/>
        <v>5124.3125</v>
      </c>
      <c r="AV333" s="52">
        <f t="shared" si="48"/>
        <v>-0.8152160943921517</v>
      </c>
    </row>
    <row r="334" spans="1:48" ht="12.75">
      <c r="A334" s="33">
        <v>333</v>
      </c>
      <c r="B334" t="s">
        <v>873</v>
      </c>
      <c r="C334" t="s">
        <v>874</v>
      </c>
      <c r="D334" t="s">
        <v>17</v>
      </c>
      <c r="E334" t="s">
        <v>18</v>
      </c>
      <c r="F334" s="1">
        <v>-227.21</v>
      </c>
      <c r="G334" s="1">
        <v>0</v>
      </c>
      <c r="H334" s="1">
        <v>-143.72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-7906.1</v>
      </c>
      <c r="R334" s="1">
        <v>11624</v>
      </c>
      <c r="S334" s="1">
        <f t="shared" si="42"/>
        <v>-195.95208333333335</v>
      </c>
      <c r="T334" s="5">
        <v>-306.4754166666667</v>
      </c>
      <c r="U334" t="s">
        <v>1677</v>
      </c>
      <c r="V334" t="s">
        <v>1594</v>
      </c>
      <c r="W334">
        <v>21</v>
      </c>
      <c r="X334">
        <v>0</v>
      </c>
      <c r="Y334">
        <v>0</v>
      </c>
      <c r="AE334" s="23">
        <f aca="true" t="shared" si="49" ref="AE334:AE397">S334</f>
        <v>-195.95208333333335</v>
      </c>
      <c r="AG334" s="25">
        <f>AE334</f>
        <v>-195.95208333333335</v>
      </c>
      <c r="AK334" s="23">
        <f t="shared" si="44"/>
        <v>0</v>
      </c>
      <c r="AM334" s="23">
        <f t="shared" si="45"/>
        <v>0</v>
      </c>
      <c r="AO334" s="34">
        <v>21</v>
      </c>
      <c r="AR334" s="34">
        <v>21</v>
      </c>
      <c r="AS334">
        <f t="shared" si="46"/>
      </c>
      <c r="AU334" s="1">
        <f t="shared" si="47"/>
        <v>110.52333333333337</v>
      </c>
      <c r="AV334" s="52">
        <f t="shared" si="48"/>
        <v>-0.3606270758530116</v>
      </c>
    </row>
    <row r="335" spans="1:48" ht="12.75">
      <c r="A335" s="33">
        <v>334</v>
      </c>
      <c r="B335" t="s">
        <v>873</v>
      </c>
      <c r="C335" t="s">
        <v>874</v>
      </c>
      <c r="D335" t="s">
        <v>22</v>
      </c>
      <c r="E335" t="s">
        <v>20</v>
      </c>
      <c r="F335" s="1">
        <v>-1535913.19</v>
      </c>
      <c r="G335" s="1">
        <v>-1523760.19</v>
      </c>
      <c r="H335" s="1">
        <v>-1536697.19</v>
      </c>
      <c r="I335" s="1">
        <v>-1529302.19</v>
      </c>
      <c r="J335" s="1">
        <v>-1542615.19</v>
      </c>
      <c r="K335" s="1">
        <v>-1613455.19</v>
      </c>
      <c r="L335" s="1">
        <v>-1610701.19</v>
      </c>
      <c r="M335" s="1">
        <v>-1572861.19</v>
      </c>
      <c r="N335" s="1">
        <v>-1570639.19</v>
      </c>
      <c r="O335" s="1">
        <v>-1561751.19</v>
      </c>
      <c r="P335" s="1">
        <v>-1579413.19</v>
      </c>
      <c r="Q335" s="1">
        <v>-1551864.19</v>
      </c>
      <c r="R335" s="1">
        <v>-1525773.99</v>
      </c>
      <c r="S335" s="1">
        <f t="shared" si="42"/>
        <v>-1560325.3066666666</v>
      </c>
      <c r="T335" s="5">
        <v>-1389447.8933333333</v>
      </c>
      <c r="U335" t="s">
        <v>1678</v>
      </c>
      <c r="V335" t="s">
        <v>1594</v>
      </c>
      <c r="W335">
        <v>21</v>
      </c>
      <c r="X335">
        <v>0</v>
      </c>
      <c r="Y335">
        <v>0</v>
      </c>
      <c r="AE335" s="23">
        <f t="shared" si="49"/>
        <v>-1560325.3066666666</v>
      </c>
      <c r="AG335" s="25">
        <f>AE335</f>
        <v>-1560325.3066666666</v>
      </c>
      <c r="AK335" s="23">
        <f t="shared" si="44"/>
        <v>0</v>
      </c>
      <c r="AM335" s="23">
        <f t="shared" si="45"/>
        <v>0</v>
      </c>
      <c r="AO335" s="34">
        <v>21</v>
      </c>
      <c r="AR335" s="34">
        <v>21</v>
      </c>
      <c r="AS335">
        <f t="shared" si="46"/>
      </c>
      <c r="AU335" s="1">
        <f t="shared" si="47"/>
        <v>-170877.41333333333</v>
      </c>
      <c r="AV335" s="52">
        <f t="shared" si="48"/>
        <v>0.12298223931477742</v>
      </c>
    </row>
    <row r="336" spans="1:48" ht="12.75">
      <c r="A336" s="33">
        <v>335</v>
      </c>
      <c r="B336" t="s">
        <v>873</v>
      </c>
      <c r="C336" t="s">
        <v>874</v>
      </c>
      <c r="D336" t="s">
        <v>22</v>
      </c>
      <c r="E336" t="s">
        <v>21</v>
      </c>
      <c r="F336" s="1">
        <v>-544314.5</v>
      </c>
      <c r="G336" s="1">
        <v>-507705.5</v>
      </c>
      <c r="H336" s="1">
        <v>-507705.5</v>
      </c>
      <c r="I336" s="1">
        <v>-504931.5</v>
      </c>
      <c r="J336" s="1">
        <v>-504931.5</v>
      </c>
      <c r="K336" s="1">
        <v>-563379.5</v>
      </c>
      <c r="L336" s="1">
        <v>-651412.5</v>
      </c>
      <c r="M336" s="1">
        <v>-644338.5</v>
      </c>
      <c r="N336" s="1">
        <v>-624719.5</v>
      </c>
      <c r="O336" s="1">
        <v>-647975.5</v>
      </c>
      <c r="P336" s="1">
        <v>-671479.5</v>
      </c>
      <c r="Q336" s="1">
        <v>-671479.5</v>
      </c>
      <c r="R336" s="1">
        <v>-671479.5</v>
      </c>
      <c r="S336" s="1">
        <f t="shared" si="42"/>
        <v>-592329.625</v>
      </c>
      <c r="T336" s="5">
        <v>-487620.9583333333</v>
      </c>
      <c r="U336" t="s">
        <v>1679</v>
      </c>
      <c r="V336" t="s">
        <v>1594</v>
      </c>
      <c r="W336">
        <v>21</v>
      </c>
      <c r="X336">
        <v>0</v>
      </c>
      <c r="Y336">
        <v>0</v>
      </c>
      <c r="AE336" s="23">
        <f t="shared" si="49"/>
        <v>-592329.625</v>
      </c>
      <c r="AG336" s="25">
        <f>AE336</f>
        <v>-592329.625</v>
      </c>
      <c r="AK336" s="23">
        <f t="shared" si="44"/>
        <v>0</v>
      </c>
      <c r="AM336" s="23">
        <f t="shared" si="45"/>
        <v>0</v>
      </c>
      <c r="AO336" s="34">
        <v>21</v>
      </c>
      <c r="AR336" s="34">
        <v>21</v>
      </c>
      <c r="AS336">
        <f t="shared" si="46"/>
      </c>
      <c r="AU336" s="1">
        <f t="shared" si="47"/>
        <v>-104708.66666666669</v>
      </c>
      <c r="AV336" s="52">
        <f t="shared" si="48"/>
        <v>0.21473372888761025</v>
      </c>
    </row>
    <row r="337" spans="1:48" ht="12.75">
      <c r="A337" s="33">
        <v>336</v>
      </c>
      <c r="B337" t="s">
        <v>873</v>
      </c>
      <c r="C337" t="s">
        <v>874</v>
      </c>
      <c r="D337" t="s">
        <v>24</v>
      </c>
      <c r="E337" t="s">
        <v>20</v>
      </c>
      <c r="F337" s="1">
        <v>-69427.73</v>
      </c>
      <c r="G337" s="1">
        <v>-69427.73</v>
      </c>
      <c r="H337" s="1">
        <v>-69427.73</v>
      </c>
      <c r="I337" s="1">
        <v>-69427.73</v>
      </c>
      <c r="J337" s="1">
        <v>-69427.73</v>
      </c>
      <c r="K337" s="1">
        <v>-69427.73</v>
      </c>
      <c r="L337" s="1">
        <v>-69427.73</v>
      </c>
      <c r="M337" s="1">
        <v>-69427.73</v>
      </c>
      <c r="N337" s="1">
        <v>-69427.73</v>
      </c>
      <c r="O337" s="1">
        <v>-69427.73</v>
      </c>
      <c r="P337" s="1">
        <v>-69427.73</v>
      </c>
      <c r="Q337" s="1">
        <v>-69427.73</v>
      </c>
      <c r="R337" s="1">
        <v>-69427.73</v>
      </c>
      <c r="S337" s="1">
        <f t="shared" si="42"/>
        <v>-69427.73</v>
      </c>
      <c r="T337" s="5">
        <v>-69427.73</v>
      </c>
      <c r="U337" t="s">
        <v>1680</v>
      </c>
      <c r="V337" t="s">
        <v>1594</v>
      </c>
      <c r="W337">
        <v>21</v>
      </c>
      <c r="X337">
        <v>0</v>
      </c>
      <c r="Y337">
        <v>0</v>
      </c>
      <c r="AE337" s="23">
        <f t="shared" si="49"/>
        <v>-69427.73</v>
      </c>
      <c r="AG337" s="25">
        <f>AE337</f>
        <v>-69427.73</v>
      </c>
      <c r="AK337" s="23">
        <f t="shared" si="44"/>
        <v>0</v>
      </c>
      <c r="AM337" s="23">
        <f t="shared" si="45"/>
        <v>0</v>
      </c>
      <c r="AO337" s="34">
        <v>21</v>
      </c>
      <c r="AR337" s="34">
        <v>21</v>
      </c>
      <c r="AS337">
        <f t="shared" si="46"/>
      </c>
      <c r="AU337" s="1">
        <f t="shared" si="47"/>
        <v>0</v>
      </c>
      <c r="AV337" s="52">
        <f t="shared" si="48"/>
        <v>0</v>
      </c>
    </row>
    <row r="338" spans="1:48" ht="12.75">
      <c r="A338" s="33">
        <v>337</v>
      </c>
      <c r="B338" t="s">
        <v>873</v>
      </c>
      <c r="C338" t="s">
        <v>874</v>
      </c>
      <c r="D338" t="s">
        <v>24</v>
      </c>
      <c r="E338" t="s">
        <v>21</v>
      </c>
      <c r="F338" s="1">
        <v>-11804.07</v>
      </c>
      <c r="G338" s="1">
        <v>-11804.07</v>
      </c>
      <c r="H338" s="1">
        <v>-11804.07</v>
      </c>
      <c r="I338" s="1">
        <v>-11804.07</v>
      </c>
      <c r="J338" s="1">
        <v>-11804.07</v>
      </c>
      <c r="K338" s="1">
        <v>-11804.07</v>
      </c>
      <c r="L338" s="1">
        <v>-11804.07</v>
      </c>
      <c r="M338" s="1">
        <v>-11804.07</v>
      </c>
      <c r="N338" s="1">
        <v>-11804.07</v>
      </c>
      <c r="O338" s="1">
        <v>-11804.07</v>
      </c>
      <c r="P338" s="1">
        <v>-11804.07</v>
      </c>
      <c r="Q338" s="1">
        <v>-11804.07</v>
      </c>
      <c r="R338" s="1">
        <v>-11804.07</v>
      </c>
      <c r="S338" s="1">
        <f t="shared" si="42"/>
        <v>-11804.070000000002</v>
      </c>
      <c r="T338" s="5">
        <v>-11804.070000000002</v>
      </c>
      <c r="U338" t="s">
        <v>1681</v>
      </c>
      <c r="V338" t="s">
        <v>1594</v>
      </c>
      <c r="W338">
        <v>21</v>
      </c>
      <c r="X338">
        <v>0</v>
      </c>
      <c r="Y338">
        <v>0</v>
      </c>
      <c r="AE338" s="23">
        <f t="shared" si="49"/>
        <v>-11804.070000000002</v>
      </c>
      <c r="AG338" s="25">
        <f>AE338</f>
        <v>-11804.070000000002</v>
      </c>
      <c r="AK338" s="23">
        <f t="shared" si="44"/>
        <v>0</v>
      </c>
      <c r="AM338" s="23">
        <f t="shared" si="45"/>
        <v>0</v>
      </c>
      <c r="AO338" s="34">
        <v>21</v>
      </c>
      <c r="AR338" s="34">
        <v>21</v>
      </c>
      <c r="AS338">
        <f t="shared" si="46"/>
      </c>
      <c r="AU338" s="1">
        <f t="shared" si="47"/>
        <v>0</v>
      </c>
      <c r="AV338" s="52">
        <f t="shared" si="48"/>
        <v>0</v>
      </c>
    </row>
    <row r="339" spans="1:48" ht="12.75">
      <c r="A339" s="33">
        <v>338</v>
      </c>
      <c r="B339" t="s">
        <v>473</v>
      </c>
      <c r="C339" t="s">
        <v>474</v>
      </c>
      <c r="D339" t="s">
        <v>22</v>
      </c>
      <c r="E339" t="s">
        <v>19</v>
      </c>
      <c r="F339" s="1">
        <v>4165364.65</v>
      </c>
      <c r="G339" s="1">
        <v>4159639.65</v>
      </c>
      <c r="H339" s="1">
        <v>4153914.65</v>
      </c>
      <c r="I339" s="1">
        <v>4148189.65</v>
      </c>
      <c r="J339" s="1">
        <v>4142464.65</v>
      </c>
      <c r="K339" s="1">
        <v>4136739.65</v>
      </c>
      <c r="L339" s="1">
        <v>4131014.65</v>
      </c>
      <c r="M339" s="1">
        <v>4125289.65</v>
      </c>
      <c r="N339" s="1">
        <v>4119564.65</v>
      </c>
      <c r="O339" s="1">
        <v>4113839.65</v>
      </c>
      <c r="P339" s="1">
        <v>4108114.65</v>
      </c>
      <c r="Q339" s="1">
        <v>4102389.65</v>
      </c>
      <c r="R339" s="1">
        <v>4076723.75</v>
      </c>
      <c r="S339" s="1">
        <f t="shared" si="42"/>
        <v>4130183.7791666663</v>
      </c>
      <c r="T339" s="5">
        <v>4199714.649999999</v>
      </c>
      <c r="U339" t="s">
        <v>1407</v>
      </c>
      <c r="V339" t="s">
        <v>1404</v>
      </c>
      <c r="W339">
        <v>22</v>
      </c>
      <c r="X339">
        <v>0</v>
      </c>
      <c r="Y339">
        <v>0</v>
      </c>
      <c r="AE339" s="23">
        <f t="shared" si="49"/>
        <v>4130183.7791666663</v>
      </c>
      <c r="AH339" s="23">
        <f>AE339</f>
        <v>4130183.7791666663</v>
      </c>
      <c r="AK339" s="23">
        <f t="shared" si="44"/>
        <v>4130183.7791666663</v>
      </c>
      <c r="AM339" s="23">
        <f t="shared" si="45"/>
        <v>0</v>
      </c>
      <c r="AO339" s="34">
        <v>22</v>
      </c>
      <c r="AR339" s="34">
        <v>22</v>
      </c>
      <c r="AS339">
        <f t="shared" si="46"/>
      </c>
      <c r="AU339" s="1">
        <f t="shared" si="47"/>
        <v>-69530.87083333312</v>
      </c>
      <c r="AV339" s="52">
        <f t="shared" si="48"/>
        <v>-0.016556094074947004</v>
      </c>
    </row>
    <row r="340" spans="1:48" ht="12.75">
      <c r="A340" s="33">
        <v>339</v>
      </c>
      <c r="B340" t="s">
        <v>475</v>
      </c>
      <c r="C340" t="s">
        <v>476</v>
      </c>
      <c r="D340" t="s">
        <v>22</v>
      </c>
      <c r="E340" t="s">
        <v>19</v>
      </c>
      <c r="F340" s="1">
        <v>1116002.3</v>
      </c>
      <c r="G340" s="1">
        <v>1114467.3</v>
      </c>
      <c r="H340" s="1">
        <v>1112932.3</v>
      </c>
      <c r="I340" s="1">
        <v>1111397.3</v>
      </c>
      <c r="J340" s="1">
        <v>1109862.3</v>
      </c>
      <c r="K340" s="1">
        <v>1108327.3</v>
      </c>
      <c r="L340" s="1">
        <v>1106792.3</v>
      </c>
      <c r="M340" s="1">
        <v>1105257.3</v>
      </c>
      <c r="N340" s="1">
        <v>1103722.3</v>
      </c>
      <c r="O340" s="1">
        <v>1102187.3</v>
      </c>
      <c r="P340" s="1">
        <v>1100652.3</v>
      </c>
      <c r="Q340" s="1">
        <v>1099117.3</v>
      </c>
      <c r="R340" s="1">
        <v>1097582.3</v>
      </c>
      <c r="S340" s="1">
        <f t="shared" si="42"/>
        <v>1106792.3000000003</v>
      </c>
      <c r="T340" s="5">
        <v>1125212.3000000003</v>
      </c>
      <c r="U340" t="s">
        <v>1408</v>
      </c>
      <c r="V340" t="s">
        <v>1404</v>
      </c>
      <c r="W340">
        <v>22</v>
      </c>
      <c r="X340">
        <v>0</v>
      </c>
      <c r="Y340">
        <v>0</v>
      </c>
      <c r="AE340" s="23">
        <f t="shared" si="49"/>
        <v>1106792.3000000003</v>
      </c>
      <c r="AH340" s="23">
        <f>AE340</f>
        <v>1106792.3000000003</v>
      </c>
      <c r="AK340" s="23">
        <f t="shared" si="44"/>
        <v>1106792.3000000003</v>
      </c>
      <c r="AM340" s="23">
        <f t="shared" si="45"/>
        <v>0</v>
      </c>
      <c r="AO340" s="34">
        <v>22</v>
      </c>
      <c r="AR340" s="34">
        <v>22</v>
      </c>
      <c r="AS340">
        <f t="shared" si="46"/>
      </c>
      <c r="AU340" s="1">
        <f t="shared" si="47"/>
        <v>-18420</v>
      </c>
      <c r="AV340" s="52">
        <f t="shared" si="48"/>
        <v>-0.01637024408638263</v>
      </c>
    </row>
    <row r="341" spans="1:48" ht="12.75">
      <c r="A341" s="33">
        <v>340</v>
      </c>
      <c r="B341" t="s">
        <v>481</v>
      </c>
      <c r="C341" t="s">
        <v>482</v>
      </c>
      <c r="D341" t="s">
        <v>22</v>
      </c>
      <c r="E341" t="s">
        <v>19</v>
      </c>
      <c r="F341" s="1">
        <v>0</v>
      </c>
      <c r="G341" s="1">
        <v>121714.40000000001</v>
      </c>
      <c r="H341" s="1">
        <v>121714.40000000001</v>
      </c>
      <c r="I341" s="1">
        <v>117742.40000000001</v>
      </c>
      <c r="J341" s="1">
        <v>115756.40000000001</v>
      </c>
      <c r="K341" s="1">
        <v>113770.40000000001</v>
      </c>
      <c r="L341" s="1">
        <v>762627.4</v>
      </c>
      <c r="M341" s="1">
        <v>889732.4</v>
      </c>
      <c r="N341" s="1">
        <v>1016837.4</v>
      </c>
      <c r="O341" s="1">
        <v>1143942.4</v>
      </c>
      <c r="P341" s="1">
        <v>1271047.4</v>
      </c>
      <c r="Q341" s="1">
        <v>1398152.4</v>
      </c>
      <c r="R341" s="1">
        <v>1801665.4</v>
      </c>
      <c r="S341" s="1">
        <f t="shared" si="42"/>
        <v>664489.1749999999</v>
      </c>
      <c r="T341" s="5">
        <v>0</v>
      </c>
      <c r="U341" t="s">
        <v>1826</v>
      </c>
      <c r="V341" t="s">
        <v>1404</v>
      </c>
      <c r="W341">
        <v>22</v>
      </c>
      <c r="X341">
        <v>0</v>
      </c>
      <c r="Y341">
        <v>0</v>
      </c>
      <c r="AE341" s="23">
        <f t="shared" si="49"/>
        <v>664489.1749999999</v>
      </c>
      <c r="AH341" s="23">
        <f>AE341</f>
        <v>664489.1749999999</v>
      </c>
      <c r="AK341" s="23">
        <f t="shared" si="44"/>
        <v>664489.1749999999</v>
      </c>
      <c r="AM341" s="23">
        <f t="shared" si="45"/>
        <v>0</v>
      </c>
      <c r="AO341" s="34" t="s">
        <v>1901</v>
      </c>
      <c r="AR341" s="34" t="s">
        <v>1901</v>
      </c>
      <c r="AS341" t="str">
        <f t="shared" si="46"/>
        <v>different</v>
      </c>
      <c r="AU341" s="1">
        <f t="shared" si="47"/>
        <v>664489.1749999999</v>
      </c>
      <c r="AV341" s="52" t="e">
        <f t="shared" si="48"/>
        <v>#DIV/0!</v>
      </c>
    </row>
    <row r="342" spans="1:48" ht="12.75">
      <c r="A342" s="33">
        <v>341</v>
      </c>
      <c r="B342" t="s">
        <v>483</v>
      </c>
      <c r="C342" t="s">
        <v>484</v>
      </c>
      <c r="D342" t="s">
        <v>22</v>
      </c>
      <c r="E342" t="s">
        <v>19</v>
      </c>
      <c r="F342" s="1">
        <v>0</v>
      </c>
      <c r="G342" s="1">
        <v>483168.31</v>
      </c>
      <c r="H342" s="1">
        <v>483168.31</v>
      </c>
      <c r="I342" s="1">
        <v>468415.11</v>
      </c>
      <c r="J342" s="1">
        <v>461038.51</v>
      </c>
      <c r="K342" s="1">
        <v>453661.91000000003</v>
      </c>
      <c r="L342" s="1">
        <v>2843684.31</v>
      </c>
      <c r="M342" s="1">
        <v>3315787.71</v>
      </c>
      <c r="N342" s="1">
        <v>3787891.11</v>
      </c>
      <c r="O342" s="1">
        <v>4259994.51</v>
      </c>
      <c r="P342" s="1">
        <v>4732097.91</v>
      </c>
      <c r="Q342" s="1">
        <v>5204201.31</v>
      </c>
      <c r="R342" s="1">
        <v>6691900.3100000005</v>
      </c>
      <c r="S342" s="1">
        <f t="shared" si="42"/>
        <v>2486588.26375</v>
      </c>
      <c r="T342" s="5">
        <v>0</v>
      </c>
      <c r="U342" t="s">
        <v>1827</v>
      </c>
      <c r="V342" t="s">
        <v>1404</v>
      </c>
      <c r="W342">
        <v>22</v>
      </c>
      <c r="X342">
        <v>0</v>
      </c>
      <c r="Y342">
        <v>0</v>
      </c>
      <c r="AE342" s="51">
        <f t="shared" si="49"/>
        <v>2486588.26375</v>
      </c>
      <c r="AH342" s="23">
        <f>AE342</f>
        <v>2486588.26375</v>
      </c>
      <c r="AK342" s="23">
        <f t="shared" si="44"/>
        <v>2486588.26375</v>
      </c>
      <c r="AM342" s="23">
        <f t="shared" si="45"/>
        <v>0</v>
      </c>
      <c r="AO342" s="34" t="s">
        <v>1901</v>
      </c>
      <c r="AQ342" t="s">
        <v>2505</v>
      </c>
      <c r="AR342" s="34" t="s">
        <v>1901</v>
      </c>
      <c r="AS342" t="str">
        <f t="shared" si="46"/>
        <v>different</v>
      </c>
      <c r="AU342" s="1">
        <f t="shared" si="47"/>
        <v>2486588.26375</v>
      </c>
      <c r="AV342" s="52" t="e">
        <f t="shared" si="48"/>
        <v>#DIV/0!</v>
      </c>
    </row>
    <row r="343" spans="1:48" ht="12.75">
      <c r="A343" s="33">
        <v>342</v>
      </c>
      <c r="B343" t="s">
        <v>485</v>
      </c>
      <c r="C343" t="s">
        <v>486</v>
      </c>
      <c r="D343" t="s">
        <v>22</v>
      </c>
      <c r="E343" t="s">
        <v>19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6578932</v>
      </c>
      <c r="S343" s="1">
        <f t="shared" si="42"/>
        <v>274122.1666666667</v>
      </c>
      <c r="T343" s="5">
        <v>0</v>
      </c>
      <c r="U343" t="s">
        <v>1828</v>
      </c>
      <c r="V343" t="s">
        <v>1404</v>
      </c>
      <c r="W343">
        <v>22</v>
      </c>
      <c r="X343">
        <v>0</v>
      </c>
      <c r="Y343">
        <v>0</v>
      </c>
      <c r="AE343" s="23">
        <f t="shared" si="49"/>
        <v>274122.1666666667</v>
      </c>
      <c r="AH343" s="23">
        <f>AE343</f>
        <v>274122.1666666667</v>
      </c>
      <c r="AK343" s="23">
        <f t="shared" si="44"/>
        <v>274122.1666666667</v>
      </c>
      <c r="AM343" s="23">
        <f t="shared" si="45"/>
        <v>0</v>
      </c>
      <c r="AO343" s="34" t="s">
        <v>1901</v>
      </c>
      <c r="AR343" s="34" t="s">
        <v>1901</v>
      </c>
      <c r="AS343" t="str">
        <f t="shared" si="46"/>
        <v>different</v>
      </c>
      <c r="AU343" s="1">
        <f t="shared" si="47"/>
        <v>274122.1666666667</v>
      </c>
      <c r="AV343" s="52" t="e">
        <f t="shared" si="48"/>
        <v>#DIV/0!</v>
      </c>
    </row>
    <row r="344" spans="1:48" ht="12.75">
      <c r="A344" s="33">
        <v>343</v>
      </c>
      <c r="B344" t="s">
        <v>487</v>
      </c>
      <c r="C344" t="s">
        <v>488</v>
      </c>
      <c r="D344" t="s">
        <v>22</v>
      </c>
      <c r="E344" t="s">
        <v>20</v>
      </c>
      <c r="F344" s="1">
        <v>409354.86</v>
      </c>
      <c r="G344" s="1">
        <v>406080.01</v>
      </c>
      <c r="H344" s="1">
        <v>402805.16000000003</v>
      </c>
      <c r="I344" s="1">
        <v>399530.31</v>
      </c>
      <c r="J344" s="1">
        <v>396255.46</v>
      </c>
      <c r="K344" s="1">
        <v>392980.61</v>
      </c>
      <c r="L344" s="1">
        <v>389705.76</v>
      </c>
      <c r="M344" s="1">
        <v>386430.91000000003</v>
      </c>
      <c r="N344" s="1">
        <v>383156.06</v>
      </c>
      <c r="O344" s="1">
        <v>379881.21</v>
      </c>
      <c r="P344" s="1">
        <v>376606.36</v>
      </c>
      <c r="Q344" s="1">
        <v>373331.51</v>
      </c>
      <c r="R344" s="1">
        <v>370056.66000000003</v>
      </c>
      <c r="S344" s="1">
        <f t="shared" si="42"/>
        <v>389705.76</v>
      </c>
      <c r="T344" s="5">
        <v>428730.5745833333</v>
      </c>
      <c r="U344" t="s">
        <v>1409</v>
      </c>
      <c r="V344" t="s">
        <v>1404</v>
      </c>
      <c r="W344">
        <v>22</v>
      </c>
      <c r="X344">
        <v>0</v>
      </c>
      <c r="Y344">
        <v>0</v>
      </c>
      <c r="AE344" s="23">
        <f t="shared" si="49"/>
        <v>389705.76</v>
      </c>
      <c r="AG344" s="25">
        <f>AE344</f>
        <v>389705.76</v>
      </c>
      <c r="AK344" s="23">
        <f t="shared" si="44"/>
        <v>0</v>
      </c>
      <c r="AM344" s="23">
        <f t="shared" si="45"/>
        <v>0</v>
      </c>
      <c r="AO344" s="34">
        <v>22</v>
      </c>
      <c r="AR344" s="34">
        <v>22</v>
      </c>
      <c r="AS344">
        <f t="shared" si="46"/>
      </c>
      <c r="AU344" s="1">
        <f t="shared" si="47"/>
        <v>-39024.81458333327</v>
      </c>
      <c r="AV344" s="52">
        <f t="shared" si="48"/>
        <v>-0.09102409974203492</v>
      </c>
    </row>
    <row r="345" spans="1:48" ht="12.75">
      <c r="A345" s="33">
        <v>344</v>
      </c>
      <c r="B345" t="s">
        <v>493</v>
      </c>
      <c r="C345" t="s">
        <v>494</v>
      </c>
      <c r="D345" t="s">
        <v>22</v>
      </c>
      <c r="E345" t="s">
        <v>19</v>
      </c>
      <c r="F345" s="1">
        <v>-34293.17</v>
      </c>
      <c r="G345" s="1">
        <v>-14337.79</v>
      </c>
      <c r="H345" s="1">
        <v>-6003.62</v>
      </c>
      <c r="I345" s="1">
        <v>-24709.95</v>
      </c>
      <c r="J345" s="1">
        <v>-49763.21</v>
      </c>
      <c r="K345" s="1">
        <v>-21384.84</v>
      </c>
      <c r="L345" s="1">
        <v>-11448.4</v>
      </c>
      <c r="M345" s="1">
        <v>-17383.06</v>
      </c>
      <c r="N345" s="1">
        <v>-50968.700000000004</v>
      </c>
      <c r="O345" s="1">
        <v>-46973.93</v>
      </c>
      <c r="P345" s="1">
        <v>3124.17</v>
      </c>
      <c r="Q345" s="1">
        <v>-8966.06</v>
      </c>
      <c r="R345" s="1">
        <v>-26817.71</v>
      </c>
      <c r="S345" s="1">
        <f t="shared" si="42"/>
        <v>-23280.9025</v>
      </c>
      <c r="T345" s="5">
        <v>-72612.00916666667</v>
      </c>
      <c r="U345" t="s">
        <v>1413</v>
      </c>
      <c r="V345" t="s">
        <v>1404</v>
      </c>
      <c r="W345">
        <v>22</v>
      </c>
      <c r="X345">
        <v>0</v>
      </c>
      <c r="Y345">
        <v>0</v>
      </c>
      <c r="AE345" s="23">
        <f t="shared" si="49"/>
        <v>-23280.9025</v>
      </c>
      <c r="AH345" s="23">
        <f>AE345</f>
        <v>-23280.9025</v>
      </c>
      <c r="AK345" s="23">
        <f t="shared" si="44"/>
        <v>-23280.9025</v>
      </c>
      <c r="AM345" s="23">
        <f t="shared" si="45"/>
        <v>0</v>
      </c>
      <c r="AO345" s="34">
        <v>22</v>
      </c>
      <c r="AR345" s="34">
        <v>22</v>
      </c>
      <c r="AS345">
        <f t="shared" si="46"/>
      </c>
      <c r="AU345" s="1">
        <f t="shared" si="47"/>
        <v>49331.106666666674</v>
      </c>
      <c r="AV345" s="52">
        <f t="shared" si="48"/>
        <v>-0.6793794474607742</v>
      </c>
    </row>
    <row r="346" spans="1:48" ht="12.75">
      <c r="A346" s="33">
        <v>345</v>
      </c>
      <c r="B346" t="s">
        <v>495</v>
      </c>
      <c r="C346" t="s">
        <v>496</v>
      </c>
      <c r="D346" t="s">
        <v>24</v>
      </c>
      <c r="E346" t="s">
        <v>27</v>
      </c>
      <c r="F346" s="1">
        <v>-679.58</v>
      </c>
      <c r="G346" s="1">
        <v>-679.58</v>
      </c>
      <c r="H346" s="1">
        <v>-679.58</v>
      </c>
      <c r="I346" s="1">
        <v>-679.58</v>
      </c>
      <c r="J346" s="1">
        <v>-679.58</v>
      </c>
      <c r="K346" s="1">
        <v>-679.58</v>
      </c>
      <c r="L346" s="1">
        <v>-679.58</v>
      </c>
      <c r="M346" s="1">
        <v>-679.58</v>
      </c>
      <c r="N346" s="1">
        <v>-679.58</v>
      </c>
      <c r="O346" s="1">
        <v>-679.58</v>
      </c>
      <c r="P346" s="1">
        <v>-679.58</v>
      </c>
      <c r="Q346" s="1">
        <v>0</v>
      </c>
      <c r="R346" s="1">
        <v>0</v>
      </c>
      <c r="S346" s="1">
        <f t="shared" si="42"/>
        <v>-594.6325</v>
      </c>
      <c r="T346" s="5">
        <v>2803.2554166666664</v>
      </c>
      <c r="U346" t="s">
        <v>1414</v>
      </c>
      <c r="V346" t="s">
        <v>1404</v>
      </c>
      <c r="W346">
        <v>22</v>
      </c>
      <c r="X346">
        <v>0</v>
      </c>
      <c r="Y346">
        <v>0</v>
      </c>
      <c r="AE346" s="23">
        <f t="shared" si="49"/>
        <v>-594.6325</v>
      </c>
      <c r="AH346" s="23">
        <f aca="true" t="shared" si="50" ref="AH346:AH360">AE346</f>
        <v>-594.6325</v>
      </c>
      <c r="AK346" s="23">
        <f t="shared" si="44"/>
        <v>-594.6325</v>
      </c>
      <c r="AM346" s="23">
        <f t="shared" si="45"/>
        <v>0</v>
      </c>
      <c r="AO346" s="34">
        <v>22</v>
      </c>
      <c r="AR346" s="34">
        <v>22</v>
      </c>
      <c r="AS346">
        <f t="shared" si="46"/>
      </c>
      <c r="AU346" s="1">
        <f t="shared" si="47"/>
        <v>-3397.8879166666666</v>
      </c>
      <c r="AV346" s="52">
        <f t="shared" si="48"/>
        <v>-1.212122126462195</v>
      </c>
    </row>
    <row r="347" spans="1:48" ht="12.75">
      <c r="A347" s="33">
        <v>346</v>
      </c>
      <c r="B347" t="s">
        <v>507</v>
      </c>
      <c r="C347" t="s">
        <v>508</v>
      </c>
      <c r="D347" t="s">
        <v>22</v>
      </c>
      <c r="E347" t="s">
        <v>20</v>
      </c>
      <c r="F347" s="1">
        <v>47230.700000000004</v>
      </c>
      <c r="G347" s="1">
        <v>41926.1</v>
      </c>
      <c r="H347" s="1">
        <v>36594.55</v>
      </c>
      <c r="I347" s="1">
        <v>38102</v>
      </c>
      <c r="J347" s="1">
        <v>34019.95</v>
      </c>
      <c r="K347" s="1">
        <v>33988.45</v>
      </c>
      <c r="L347" s="1">
        <v>34279.65</v>
      </c>
      <c r="M347" s="1">
        <v>39581.8</v>
      </c>
      <c r="N347" s="1">
        <v>41079.8</v>
      </c>
      <c r="O347" s="1">
        <v>30921.05</v>
      </c>
      <c r="P347" s="1">
        <v>35629.25</v>
      </c>
      <c r="Q347" s="1">
        <v>39925.5</v>
      </c>
      <c r="R347" s="1">
        <v>48088.55</v>
      </c>
      <c r="S347" s="1">
        <f t="shared" si="42"/>
        <v>37808.97708333334</v>
      </c>
      <c r="T347" s="5">
        <v>89578.38125000002</v>
      </c>
      <c r="U347" t="s">
        <v>1424</v>
      </c>
      <c r="V347" t="s">
        <v>1404</v>
      </c>
      <c r="W347">
        <v>22</v>
      </c>
      <c r="X347">
        <v>0</v>
      </c>
      <c r="Y347">
        <v>0</v>
      </c>
      <c r="AE347" s="23">
        <f t="shared" si="49"/>
        <v>37808.97708333334</v>
      </c>
      <c r="AH347" s="23">
        <f t="shared" si="50"/>
        <v>37808.97708333334</v>
      </c>
      <c r="AK347" s="23">
        <f t="shared" si="44"/>
        <v>37808.97708333334</v>
      </c>
      <c r="AM347" s="23">
        <f t="shared" si="45"/>
        <v>0</v>
      </c>
      <c r="AO347" s="34">
        <v>22</v>
      </c>
      <c r="AR347" s="34">
        <v>22</v>
      </c>
      <c r="AS347">
        <f t="shared" si="46"/>
      </c>
      <c r="AU347" s="1">
        <f t="shared" si="47"/>
        <v>-51769.40416666668</v>
      </c>
      <c r="AV347" s="52">
        <f t="shared" si="48"/>
        <v>-0.5779229703000094</v>
      </c>
    </row>
    <row r="348" spans="1:48" ht="12.75">
      <c r="A348" s="33">
        <v>347</v>
      </c>
      <c r="B348" t="s">
        <v>507</v>
      </c>
      <c r="C348" t="s">
        <v>508</v>
      </c>
      <c r="D348" t="s">
        <v>22</v>
      </c>
      <c r="E348" t="s">
        <v>21</v>
      </c>
      <c r="F348" s="1">
        <v>32939.6</v>
      </c>
      <c r="G348" s="1">
        <v>116729.95</v>
      </c>
      <c r="H348" s="1">
        <v>138523.4</v>
      </c>
      <c r="I348" s="1">
        <v>144778.25</v>
      </c>
      <c r="J348" s="1">
        <v>121087.1</v>
      </c>
      <c r="K348" s="1">
        <v>125634.3</v>
      </c>
      <c r="L348" s="1">
        <v>139010.25</v>
      </c>
      <c r="M348" s="1">
        <v>201619.65</v>
      </c>
      <c r="N348" s="1">
        <v>257830</v>
      </c>
      <c r="O348" s="1">
        <v>211729.4</v>
      </c>
      <c r="P348" s="1">
        <v>244289.2</v>
      </c>
      <c r="Q348" s="1">
        <v>258148.85</v>
      </c>
      <c r="R348" s="1">
        <v>307566.05</v>
      </c>
      <c r="S348" s="1">
        <f t="shared" si="42"/>
        <v>177469.43125</v>
      </c>
      <c r="T348" s="5">
        <v>-40574.210416666676</v>
      </c>
      <c r="U348" t="s">
        <v>1425</v>
      </c>
      <c r="V348" t="s">
        <v>1404</v>
      </c>
      <c r="W348">
        <v>22</v>
      </c>
      <c r="X348">
        <v>0</v>
      </c>
      <c r="Y348">
        <v>0</v>
      </c>
      <c r="AE348" s="23">
        <f t="shared" si="49"/>
        <v>177469.43125</v>
      </c>
      <c r="AH348" s="23">
        <f t="shared" si="50"/>
        <v>177469.43125</v>
      </c>
      <c r="AK348" s="23">
        <f t="shared" si="44"/>
        <v>177469.43125</v>
      </c>
      <c r="AM348" s="23">
        <f t="shared" si="45"/>
        <v>0</v>
      </c>
      <c r="AO348" s="34">
        <v>22</v>
      </c>
      <c r="AR348" s="34">
        <v>22</v>
      </c>
      <c r="AS348">
        <f t="shared" si="46"/>
      </c>
      <c r="AU348" s="1">
        <f t="shared" si="47"/>
        <v>218043.64166666666</v>
      </c>
      <c r="AV348" s="52">
        <f t="shared" si="48"/>
        <v>-5.373946638209892</v>
      </c>
    </row>
    <row r="349" spans="1:48" ht="12.75">
      <c r="A349" s="33">
        <v>348</v>
      </c>
      <c r="B349" t="s">
        <v>507</v>
      </c>
      <c r="C349" t="s">
        <v>508</v>
      </c>
      <c r="D349" t="s">
        <v>24</v>
      </c>
      <c r="E349" t="s">
        <v>20</v>
      </c>
      <c r="F349" s="1">
        <v>-37041.15</v>
      </c>
      <c r="G349" s="1">
        <v>26877.25</v>
      </c>
      <c r="H349" s="1">
        <v>20089</v>
      </c>
      <c r="I349" s="1">
        <v>19222.75</v>
      </c>
      <c r="J349" s="1">
        <v>8472.15</v>
      </c>
      <c r="K349" s="1">
        <v>6457.55</v>
      </c>
      <c r="L349" s="1">
        <v>4813.25</v>
      </c>
      <c r="M349" s="1">
        <v>4231.9</v>
      </c>
      <c r="N349" s="1">
        <v>5194.75</v>
      </c>
      <c r="O349" s="1">
        <v>6011.650000000001</v>
      </c>
      <c r="P349" s="1">
        <v>15523.95</v>
      </c>
      <c r="Q349" s="1">
        <v>24679.95</v>
      </c>
      <c r="R349" s="1">
        <v>43744.1</v>
      </c>
      <c r="S349" s="1">
        <f t="shared" si="42"/>
        <v>12077.135416666666</v>
      </c>
      <c r="T349" s="5">
        <v>-11075.30625</v>
      </c>
      <c r="U349" t="s">
        <v>1426</v>
      </c>
      <c r="V349" t="s">
        <v>1404</v>
      </c>
      <c r="W349">
        <v>22</v>
      </c>
      <c r="X349">
        <v>0</v>
      </c>
      <c r="Y349">
        <v>0</v>
      </c>
      <c r="AE349" s="23">
        <f t="shared" si="49"/>
        <v>12077.135416666666</v>
      </c>
      <c r="AH349" s="23">
        <f t="shared" si="50"/>
        <v>12077.135416666666</v>
      </c>
      <c r="AK349" s="23">
        <f t="shared" si="44"/>
        <v>12077.135416666666</v>
      </c>
      <c r="AM349" s="23">
        <f t="shared" si="45"/>
        <v>0</v>
      </c>
      <c r="AO349" s="34">
        <v>22</v>
      </c>
      <c r="AR349" s="34">
        <v>22</v>
      </c>
      <c r="AS349">
        <f t="shared" si="46"/>
      </c>
      <c r="AU349" s="1">
        <f t="shared" si="47"/>
        <v>23152.441666666666</v>
      </c>
      <c r="AV349" s="52">
        <f t="shared" si="48"/>
        <v>-2.09045611417442</v>
      </c>
    </row>
    <row r="350" spans="1:48" ht="12.75">
      <c r="A350" s="33">
        <v>349</v>
      </c>
      <c r="B350" t="s">
        <v>507</v>
      </c>
      <c r="C350" t="s">
        <v>508</v>
      </c>
      <c r="D350" t="s">
        <v>24</v>
      </c>
      <c r="E350" t="s">
        <v>21</v>
      </c>
      <c r="F350" s="1">
        <v>254614.5</v>
      </c>
      <c r="G350" s="1">
        <v>189379.75</v>
      </c>
      <c r="H350" s="1">
        <v>142189.6</v>
      </c>
      <c r="I350" s="1">
        <v>131920.95</v>
      </c>
      <c r="J350" s="1">
        <v>57448.3</v>
      </c>
      <c r="K350" s="1">
        <v>42556.5</v>
      </c>
      <c r="L350" s="1">
        <v>31548.3</v>
      </c>
      <c r="M350" s="1">
        <v>26973.8</v>
      </c>
      <c r="N350" s="1">
        <v>32957.75</v>
      </c>
      <c r="O350" s="1">
        <v>42228.55</v>
      </c>
      <c r="P350" s="1">
        <v>102541.6</v>
      </c>
      <c r="Q350" s="1">
        <v>185914.75</v>
      </c>
      <c r="R350" s="1">
        <v>335101.2</v>
      </c>
      <c r="S350" s="1">
        <f t="shared" si="42"/>
        <v>106709.80833333335</v>
      </c>
      <c r="T350" s="5">
        <v>105876.42916666668</v>
      </c>
      <c r="U350" t="s">
        <v>1427</v>
      </c>
      <c r="V350" t="s">
        <v>1404</v>
      </c>
      <c r="W350">
        <v>22</v>
      </c>
      <c r="X350">
        <v>0</v>
      </c>
      <c r="Y350">
        <v>0</v>
      </c>
      <c r="AE350" s="23">
        <f t="shared" si="49"/>
        <v>106709.80833333335</v>
      </c>
      <c r="AH350" s="23">
        <f t="shared" si="50"/>
        <v>106709.80833333335</v>
      </c>
      <c r="AK350" s="23">
        <f t="shared" si="44"/>
        <v>106709.80833333335</v>
      </c>
      <c r="AM350" s="23">
        <f t="shared" si="45"/>
        <v>0</v>
      </c>
      <c r="AO350" s="34">
        <v>22</v>
      </c>
      <c r="AR350" s="34">
        <v>22</v>
      </c>
      <c r="AS350">
        <f t="shared" si="46"/>
      </c>
      <c r="AU350" s="1">
        <f t="shared" si="47"/>
        <v>833.3791666666657</v>
      </c>
      <c r="AV350" s="52">
        <f t="shared" si="48"/>
        <v>0.007871243611312124</v>
      </c>
    </row>
    <row r="351" spans="1:48" ht="12.75">
      <c r="A351" s="33">
        <v>350</v>
      </c>
      <c r="B351" t="s">
        <v>513</v>
      </c>
      <c r="C351" t="s">
        <v>514</v>
      </c>
      <c r="D351" t="s">
        <v>22</v>
      </c>
      <c r="E351" t="s">
        <v>21</v>
      </c>
      <c r="F351" s="1">
        <v>215711</v>
      </c>
      <c r="G351" s="1">
        <v>215069.1</v>
      </c>
      <c r="H351" s="1">
        <v>214427.2</v>
      </c>
      <c r="I351" s="1">
        <v>213785.30000000002</v>
      </c>
      <c r="J351" s="1">
        <v>213143.4</v>
      </c>
      <c r="K351" s="1">
        <v>212501.5</v>
      </c>
      <c r="L351" s="1">
        <v>211859.6</v>
      </c>
      <c r="M351" s="1">
        <v>211217.7</v>
      </c>
      <c r="N351" s="1">
        <v>210575.80000000002</v>
      </c>
      <c r="O351" s="1">
        <v>209933.9</v>
      </c>
      <c r="P351" s="1">
        <v>209292</v>
      </c>
      <c r="Q351" s="1">
        <v>208650.1</v>
      </c>
      <c r="R351" s="1">
        <v>208008.2</v>
      </c>
      <c r="S351" s="1">
        <f t="shared" si="42"/>
        <v>211859.6</v>
      </c>
      <c r="T351" s="5">
        <v>219562.4</v>
      </c>
      <c r="U351" t="s">
        <v>1435</v>
      </c>
      <c r="V351" t="s">
        <v>1404</v>
      </c>
      <c r="W351">
        <v>22</v>
      </c>
      <c r="X351">
        <v>0</v>
      </c>
      <c r="Y351">
        <v>0</v>
      </c>
      <c r="AE351" s="23">
        <f t="shared" si="49"/>
        <v>211859.6</v>
      </c>
      <c r="AH351" s="23">
        <f t="shared" si="50"/>
        <v>211859.6</v>
      </c>
      <c r="AK351" s="23">
        <f t="shared" si="44"/>
        <v>211859.6</v>
      </c>
      <c r="AM351" s="23">
        <f t="shared" si="45"/>
        <v>0</v>
      </c>
      <c r="AO351" s="34">
        <v>22</v>
      </c>
      <c r="AR351" s="34">
        <v>22</v>
      </c>
      <c r="AS351">
        <f t="shared" si="46"/>
      </c>
      <c r="AU351" s="1">
        <f t="shared" si="47"/>
        <v>-7702.799999999988</v>
      </c>
      <c r="AV351" s="52">
        <f t="shared" si="48"/>
        <v>-0.03508250957358814</v>
      </c>
    </row>
    <row r="352" spans="1:48" ht="12.75">
      <c r="A352" s="33">
        <v>351</v>
      </c>
      <c r="B352" t="s">
        <v>515</v>
      </c>
      <c r="C352" t="s">
        <v>516</v>
      </c>
      <c r="D352" t="s">
        <v>22</v>
      </c>
      <c r="E352" t="s">
        <v>20</v>
      </c>
      <c r="F352" s="1">
        <v>213300.15</v>
      </c>
      <c r="G352" s="1">
        <v>2090315.15</v>
      </c>
      <c r="H352" s="1">
        <v>2007251.05</v>
      </c>
      <c r="I352" s="1">
        <v>1931659.8</v>
      </c>
      <c r="J352" s="1">
        <v>1859028.85</v>
      </c>
      <c r="K352" s="1">
        <v>1792455.35</v>
      </c>
      <c r="L352" s="1">
        <v>1723047.55</v>
      </c>
      <c r="M352" s="1">
        <v>1648410.05</v>
      </c>
      <c r="N352" s="1">
        <v>1568130.9</v>
      </c>
      <c r="O352" s="1">
        <v>1493730.35</v>
      </c>
      <c r="P352" s="1">
        <v>1423520.35</v>
      </c>
      <c r="Q352" s="1">
        <v>1351202.3</v>
      </c>
      <c r="R352" s="1">
        <v>1262232.3</v>
      </c>
      <c r="S352" s="1">
        <f t="shared" si="42"/>
        <v>1635543.1604166671</v>
      </c>
      <c r="T352" s="5">
        <v>681461.68125</v>
      </c>
      <c r="U352" t="s">
        <v>1436</v>
      </c>
      <c r="V352" t="s">
        <v>1404</v>
      </c>
      <c r="W352">
        <v>22</v>
      </c>
      <c r="X352">
        <v>0</v>
      </c>
      <c r="Y352">
        <v>0</v>
      </c>
      <c r="AE352" s="51">
        <f t="shared" si="49"/>
        <v>1635543.1604166671</v>
      </c>
      <c r="AH352" s="23">
        <f t="shared" si="50"/>
        <v>1635543.1604166671</v>
      </c>
      <c r="AK352" s="23">
        <f t="shared" si="44"/>
        <v>1635543.1604166671</v>
      </c>
      <c r="AM352" s="23">
        <f t="shared" si="45"/>
        <v>0</v>
      </c>
      <c r="AO352" s="34" t="s">
        <v>1901</v>
      </c>
      <c r="AQ352" t="s">
        <v>2506</v>
      </c>
      <c r="AR352" s="34" t="s">
        <v>1901</v>
      </c>
      <c r="AS352" t="str">
        <f t="shared" si="46"/>
        <v>different</v>
      </c>
      <c r="AU352" s="1">
        <f t="shared" si="47"/>
        <v>954081.4791666671</v>
      </c>
      <c r="AV352" s="52">
        <f t="shared" si="48"/>
        <v>1.4000515442285804</v>
      </c>
    </row>
    <row r="353" spans="1:48" ht="12.75">
      <c r="A353" s="33">
        <v>352</v>
      </c>
      <c r="B353" t="s">
        <v>515</v>
      </c>
      <c r="C353" t="s">
        <v>516</v>
      </c>
      <c r="D353" t="s">
        <v>24</v>
      </c>
      <c r="E353" t="s">
        <v>20</v>
      </c>
      <c r="F353" s="1">
        <v>52723.51</v>
      </c>
      <c r="G353" s="1">
        <v>88987.01</v>
      </c>
      <c r="H353" s="1">
        <v>78889.16</v>
      </c>
      <c r="I353" s="1">
        <v>70977.76</v>
      </c>
      <c r="J353" s="1">
        <v>64924.16</v>
      </c>
      <c r="K353" s="1">
        <v>61505.71</v>
      </c>
      <c r="L353" s="1">
        <v>58723.91</v>
      </c>
      <c r="M353" s="1">
        <v>56356.86</v>
      </c>
      <c r="N353" s="1">
        <v>54177.76</v>
      </c>
      <c r="O353" s="1">
        <v>51883.86</v>
      </c>
      <c r="P353" s="1">
        <v>48430.06</v>
      </c>
      <c r="Q353" s="1">
        <v>42689.01</v>
      </c>
      <c r="R353" s="1">
        <v>31673.11</v>
      </c>
      <c r="S353" s="1">
        <f t="shared" si="42"/>
        <v>59978.630833333336</v>
      </c>
      <c r="T353" s="5">
        <v>206711.77374999996</v>
      </c>
      <c r="U353" t="s">
        <v>1437</v>
      </c>
      <c r="V353" t="s">
        <v>1404</v>
      </c>
      <c r="W353">
        <v>22</v>
      </c>
      <c r="X353">
        <v>0</v>
      </c>
      <c r="Y353">
        <v>0</v>
      </c>
      <c r="AE353" s="23">
        <f t="shared" si="49"/>
        <v>59978.630833333336</v>
      </c>
      <c r="AH353" s="23">
        <f t="shared" si="50"/>
        <v>59978.630833333336</v>
      </c>
      <c r="AK353" s="23">
        <f t="shared" si="44"/>
        <v>59978.630833333336</v>
      </c>
      <c r="AM353" s="23">
        <f t="shared" si="45"/>
        <v>0</v>
      </c>
      <c r="AO353" s="34" t="s">
        <v>1901</v>
      </c>
      <c r="AR353" s="34" t="s">
        <v>1901</v>
      </c>
      <c r="AS353" t="str">
        <f t="shared" si="46"/>
        <v>different</v>
      </c>
      <c r="AU353" s="1">
        <f t="shared" si="47"/>
        <v>-146733.14291666663</v>
      </c>
      <c r="AV353" s="52">
        <f t="shared" si="48"/>
        <v>-0.7098441479880468</v>
      </c>
    </row>
    <row r="354" spans="1:48" ht="12.75">
      <c r="A354" s="33">
        <v>353</v>
      </c>
      <c r="B354" t="s">
        <v>517</v>
      </c>
      <c r="C354" t="s">
        <v>518</v>
      </c>
      <c r="D354" t="s">
        <v>22</v>
      </c>
      <c r="E354" t="s">
        <v>19</v>
      </c>
      <c r="F354" s="1">
        <v>1130.3</v>
      </c>
      <c r="G354" s="1">
        <v>1130.3</v>
      </c>
      <c r="H354" s="1">
        <v>1130.3</v>
      </c>
      <c r="I354" s="1">
        <v>1130.3</v>
      </c>
      <c r="J354" s="1">
        <v>1130.3</v>
      </c>
      <c r="K354" s="1">
        <v>1130.3</v>
      </c>
      <c r="L354" s="1">
        <v>1130.3</v>
      </c>
      <c r="M354" s="1">
        <v>1130.3</v>
      </c>
      <c r="N354" s="1">
        <v>1130.3</v>
      </c>
      <c r="O354" s="1">
        <v>1130.3</v>
      </c>
      <c r="P354" s="1">
        <v>1130.3</v>
      </c>
      <c r="Q354" s="1">
        <v>1130.3</v>
      </c>
      <c r="R354" s="1">
        <v>1130.3</v>
      </c>
      <c r="S354" s="1">
        <f t="shared" si="42"/>
        <v>1130.2999999999997</v>
      </c>
      <c r="T354" s="5">
        <v>1742.0270833333334</v>
      </c>
      <c r="U354" t="s">
        <v>1438</v>
      </c>
      <c r="V354" t="s">
        <v>1404</v>
      </c>
      <c r="W354">
        <v>22</v>
      </c>
      <c r="X354">
        <v>0</v>
      </c>
      <c r="Y354">
        <v>0</v>
      </c>
      <c r="AE354" s="23">
        <f t="shared" si="49"/>
        <v>1130.2999999999997</v>
      </c>
      <c r="AH354" s="23">
        <f t="shared" si="50"/>
        <v>1130.2999999999997</v>
      </c>
      <c r="AK354" s="23">
        <f t="shared" si="44"/>
        <v>1130.2999999999997</v>
      </c>
      <c r="AM354" s="23">
        <f t="shared" si="45"/>
        <v>0</v>
      </c>
      <c r="AO354" s="34">
        <v>22</v>
      </c>
      <c r="AR354" s="34">
        <v>22</v>
      </c>
      <c r="AS354">
        <f t="shared" si="46"/>
      </c>
      <c r="AU354" s="1">
        <f t="shared" si="47"/>
        <v>-611.7270833333337</v>
      </c>
      <c r="AV354" s="52">
        <f t="shared" si="48"/>
        <v>-0.3511581933403735</v>
      </c>
    </row>
    <row r="355" spans="1:48" ht="12.75">
      <c r="A355" s="33">
        <v>354</v>
      </c>
      <c r="B355" t="s">
        <v>519</v>
      </c>
      <c r="C355" t="s">
        <v>520</v>
      </c>
      <c r="D355" t="s">
        <v>22</v>
      </c>
      <c r="E355" t="s">
        <v>20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f t="shared" si="42"/>
        <v>0</v>
      </c>
      <c r="T355" s="5">
        <v>157180.40625</v>
      </c>
      <c r="U355" t="s">
        <v>1439</v>
      </c>
      <c r="V355" t="s">
        <v>1404</v>
      </c>
      <c r="W355">
        <v>22</v>
      </c>
      <c r="X355">
        <v>0</v>
      </c>
      <c r="Y355">
        <v>0</v>
      </c>
      <c r="AE355" s="23">
        <f t="shared" si="49"/>
        <v>0</v>
      </c>
      <c r="AH355" s="23">
        <f t="shared" si="50"/>
        <v>0</v>
      </c>
      <c r="AK355" s="23">
        <f t="shared" si="44"/>
        <v>0</v>
      </c>
      <c r="AM355" s="23">
        <f t="shared" si="45"/>
        <v>0</v>
      </c>
      <c r="AO355" s="34">
        <v>22</v>
      </c>
      <c r="AR355" s="34">
        <v>22</v>
      </c>
      <c r="AS355">
        <f t="shared" si="46"/>
      </c>
      <c r="AU355" s="1">
        <f t="shared" si="47"/>
        <v>-157180.40625</v>
      </c>
      <c r="AV355" s="52">
        <f t="shared" si="48"/>
        <v>-1</v>
      </c>
    </row>
    <row r="356" spans="1:48" ht="12.75">
      <c r="A356" s="33">
        <v>355</v>
      </c>
      <c r="B356" t="s">
        <v>519</v>
      </c>
      <c r="C356" t="s">
        <v>520</v>
      </c>
      <c r="D356" t="s">
        <v>22</v>
      </c>
      <c r="E356" t="s">
        <v>21</v>
      </c>
      <c r="F356" s="1">
        <v>-0.02</v>
      </c>
      <c r="G356" s="1">
        <v>-0.02</v>
      </c>
      <c r="H356" s="1">
        <v>-0.02</v>
      </c>
      <c r="I356" s="1">
        <v>-0.02</v>
      </c>
      <c r="J356" s="1">
        <v>-0.02</v>
      </c>
      <c r="K356" s="1">
        <v>-0.02</v>
      </c>
      <c r="L356" s="1">
        <v>-0.02</v>
      </c>
      <c r="M356" s="1">
        <v>-0.02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f t="shared" si="42"/>
        <v>-0.012499999999999999</v>
      </c>
      <c r="T356" s="5">
        <v>268477.0925</v>
      </c>
      <c r="U356" t="s">
        <v>1440</v>
      </c>
      <c r="V356" t="s">
        <v>1404</v>
      </c>
      <c r="W356">
        <v>22</v>
      </c>
      <c r="X356">
        <v>0</v>
      </c>
      <c r="Y356">
        <v>0</v>
      </c>
      <c r="AE356" s="23">
        <f t="shared" si="49"/>
        <v>-0.012499999999999999</v>
      </c>
      <c r="AH356" s="23">
        <f t="shared" si="50"/>
        <v>-0.012499999999999999</v>
      </c>
      <c r="AK356" s="23">
        <f t="shared" si="44"/>
        <v>-0.012499999999999999</v>
      </c>
      <c r="AM356" s="23">
        <f t="shared" si="45"/>
        <v>0</v>
      </c>
      <c r="AO356" s="34">
        <v>22</v>
      </c>
      <c r="AR356" s="34">
        <v>22</v>
      </c>
      <c r="AS356">
        <f t="shared" si="46"/>
      </c>
      <c r="AU356" s="1">
        <f t="shared" si="47"/>
        <v>-268477.10500000004</v>
      </c>
      <c r="AV356" s="52">
        <f t="shared" si="48"/>
        <v>-1.0000000465589072</v>
      </c>
    </row>
    <row r="357" spans="1:48" ht="12.75">
      <c r="A357" s="33">
        <v>356</v>
      </c>
      <c r="B357" t="s">
        <v>521</v>
      </c>
      <c r="C357" t="s">
        <v>522</v>
      </c>
      <c r="D357" t="s">
        <v>24</v>
      </c>
      <c r="E357" t="s">
        <v>27</v>
      </c>
      <c r="F357" s="1">
        <v>-26196</v>
      </c>
      <c r="G357" s="1">
        <v>-26240</v>
      </c>
      <c r="H357" s="1">
        <v>-26284</v>
      </c>
      <c r="I357" s="1">
        <v>-26328</v>
      </c>
      <c r="J357" s="1">
        <v>-26372</v>
      </c>
      <c r="K357" s="1">
        <v>-26416</v>
      </c>
      <c r="L357" s="1">
        <v>-26460</v>
      </c>
      <c r="M357" s="1">
        <v>-26504</v>
      </c>
      <c r="N357" s="1">
        <v>-26549</v>
      </c>
      <c r="O357" s="1">
        <v>-26593</v>
      </c>
      <c r="P357" s="1">
        <v>-26638</v>
      </c>
      <c r="Q357" s="1">
        <v>-25956</v>
      </c>
      <c r="R357" s="1">
        <v>-29593</v>
      </c>
      <c r="S357" s="1">
        <f aca="true" t="shared" si="51" ref="S357:S420">(((F357+R357)/2)+G357+H357+I357+J357+K357+L357+M357+N357+O357+P357+Q357)/12</f>
        <v>-26519.541666666668</v>
      </c>
      <c r="T357" s="5">
        <v>-25934.458333333332</v>
      </c>
      <c r="U357" t="s">
        <v>1441</v>
      </c>
      <c r="V357" t="s">
        <v>1404</v>
      </c>
      <c r="W357">
        <v>22</v>
      </c>
      <c r="X357">
        <v>0</v>
      </c>
      <c r="Y357">
        <v>0</v>
      </c>
      <c r="AE357" s="23">
        <f t="shared" si="49"/>
        <v>-26519.541666666668</v>
      </c>
      <c r="AH357" s="23">
        <f t="shared" si="50"/>
        <v>-26519.541666666668</v>
      </c>
      <c r="AK357" s="23">
        <f t="shared" si="44"/>
        <v>-26519.541666666668</v>
      </c>
      <c r="AM357" s="23">
        <f t="shared" si="45"/>
        <v>0</v>
      </c>
      <c r="AO357" s="34">
        <v>22</v>
      </c>
      <c r="AR357" s="34">
        <v>22</v>
      </c>
      <c r="AS357">
        <f t="shared" si="46"/>
      </c>
      <c r="AU357" s="1">
        <f t="shared" si="47"/>
        <v>-585.0833333333358</v>
      </c>
      <c r="AV357" s="52">
        <f t="shared" si="48"/>
        <v>0.022560075318069524</v>
      </c>
    </row>
    <row r="358" spans="1:48" ht="12.75">
      <c r="A358" s="33">
        <v>357</v>
      </c>
      <c r="B358" t="s">
        <v>523</v>
      </c>
      <c r="C358" t="s">
        <v>524</v>
      </c>
      <c r="D358" t="s">
        <v>28</v>
      </c>
      <c r="E358" t="s">
        <v>28</v>
      </c>
      <c r="F358" s="1">
        <v>430268</v>
      </c>
      <c r="G358" s="1">
        <v>430268</v>
      </c>
      <c r="H358" s="1">
        <v>430268</v>
      </c>
      <c r="I358" s="1">
        <v>430268</v>
      </c>
      <c r="J358" s="1">
        <v>430268</v>
      </c>
      <c r="K358" s="1">
        <v>430268</v>
      </c>
      <c r="L358" s="1">
        <v>430268</v>
      </c>
      <c r="M358" s="1">
        <v>430268</v>
      </c>
      <c r="N358" s="1">
        <v>430268</v>
      </c>
      <c r="O358" s="1">
        <v>430268</v>
      </c>
      <c r="P358" s="1">
        <v>430268</v>
      </c>
      <c r="Q358" s="1">
        <v>430268</v>
      </c>
      <c r="R358" s="1">
        <v>430268</v>
      </c>
      <c r="S358" s="1">
        <f t="shared" si="51"/>
        <v>430268</v>
      </c>
      <c r="T358" s="5">
        <v>430268</v>
      </c>
      <c r="U358" t="s">
        <v>1442</v>
      </c>
      <c r="V358" t="s">
        <v>1404</v>
      </c>
      <c r="W358">
        <v>22</v>
      </c>
      <c r="X358">
        <v>0</v>
      </c>
      <c r="Y358">
        <v>0</v>
      </c>
      <c r="AE358" s="23">
        <f t="shared" si="49"/>
        <v>430268</v>
      </c>
      <c r="AH358" s="23">
        <f t="shared" si="50"/>
        <v>430268</v>
      </c>
      <c r="AK358" s="23">
        <f t="shared" si="44"/>
        <v>430268</v>
      </c>
      <c r="AM358" s="23">
        <f t="shared" si="45"/>
        <v>0</v>
      </c>
      <c r="AO358" s="34">
        <v>22</v>
      </c>
      <c r="AR358" s="34">
        <v>22</v>
      </c>
      <c r="AS358">
        <f t="shared" si="46"/>
      </c>
      <c r="AU358" s="1">
        <f t="shared" si="47"/>
        <v>0</v>
      </c>
      <c r="AV358" s="52">
        <f t="shared" si="48"/>
        <v>0</v>
      </c>
    </row>
    <row r="359" spans="1:48" ht="12.75">
      <c r="A359" s="33">
        <v>358</v>
      </c>
      <c r="B359" t="s">
        <v>525</v>
      </c>
      <c r="C359" t="s">
        <v>526</v>
      </c>
      <c r="D359" t="s">
        <v>17</v>
      </c>
      <c r="E359" t="s">
        <v>20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6078158</v>
      </c>
      <c r="M359" s="1">
        <v>6078158</v>
      </c>
      <c r="N359" s="1">
        <v>6078158</v>
      </c>
      <c r="O359" s="1">
        <v>6078158</v>
      </c>
      <c r="P359" s="1">
        <v>6078158</v>
      </c>
      <c r="Q359" s="1">
        <v>6078158</v>
      </c>
      <c r="R359" s="1">
        <v>6078158</v>
      </c>
      <c r="S359" s="1">
        <f t="shared" si="51"/>
        <v>3292335.5833333335</v>
      </c>
      <c r="T359" s="5">
        <v>0</v>
      </c>
      <c r="U359" t="s">
        <v>1830</v>
      </c>
      <c r="V359" s="8" t="s">
        <v>1404</v>
      </c>
      <c r="W359" s="8">
        <v>22</v>
      </c>
      <c r="X359">
        <v>0</v>
      </c>
      <c r="Y359">
        <v>0</v>
      </c>
      <c r="AE359" s="51">
        <f t="shared" si="49"/>
        <v>3292335.5833333335</v>
      </c>
      <c r="AH359" s="23">
        <f t="shared" si="50"/>
        <v>3292335.5833333335</v>
      </c>
      <c r="AK359" s="23">
        <f t="shared" si="44"/>
        <v>3292335.5833333335</v>
      </c>
      <c r="AM359" s="23">
        <f t="shared" si="45"/>
        <v>0</v>
      </c>
      <c r="AO359" s="34" t="s">
        <v>1901</v>
      </c>
      <c r="AQ359" t="s">
        <v>2505</v>
      </c>
      <c r="AR359" s="34" t="s">
        <v>1901</v>
      </c>
      <c r="AS359" t="str">
        <f t="shared" si="46"/>
        <v>different</v>
      </c>
      <c r="AU359" s="1">
        <f t="shared" si="47"/>
        <v>3292335.5833333335</v>
      </c>
      <c r="AV359" s="52" t="e">
        <f t="shared" si="48"/>
        <v>#DIV/0!</v>
      </c>
    </row>
    <row r="360" spans="1:48" ht="12.75">
      <c r="A360" s="33">
        <v>359</v>
      </c>
      <c r="B360" t="s">
        <v>525</v>
      </c>
      <c r="C360" t="s">
        <v>526</v>
      </c>
      <c r="D360" t="s">
        <v>24</v>
      </c>
      <c r="E360" t="s">
        <v>27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592239</v>
      </c>
      <c r="M360" s="1">
        <v>592239</v>
      </c>
      <c r="N360" s="1">
        <v>592239</v>
      </c>
      <c r="O360" s="1">
        <v>592239</v>
      </c>
      <c r="P360" s="1">
        <v>592239</v>
      </c>
      <c r="Q360" s="1">
        <v>592239</v>
      </c>
      <c r="R360" s="1">
        <v>592239</v>
      </c>
      <c r="S360" s="1">
        <f t="shared" si="51"/>
        <v>320796.125</v>
      </c>
      <c r="T360" s="5">
        <v>0</v>
      </c>
      <c r="U360" t="s">
        <v>1831</v>
      </c>
      <c r="V360" s="8" t="s">
        <v>1404</v>
      </c>
      <c r="W360" s="8">
        <v>22</v>
      </c>
      <c r="X360">
        <v>0</v>
      </c>
      <c r="Y360">
        <v>0</v>
      </c>
      <c r="AE360" s="23">
        <f t="shared" si="49"/>
        <v>320796.125</v>
      </c>
      <c r="AH360" s="23">
        <f t="shared" si="50"/>
        <v>320796.125</v>
      </c>
      <c r="AK360" s="23">
        <f t="shared" si="44"/>
        <v>320796.125</v>
      </c>
      <c r="AM360" s="23">
        <f t="shared" si="45"/>
        <v>0</v>
      </c>
      <c r="AO360" s="34" t="s">
        <v>1901</v>
      </c>
      <c r="AR360" s="34" t="s">
        <v>1901</v>
      </c>
      <c r="AS360" t="str">
        <f t="shared" si="46"/>
        <v>different</v>
      </c>
      <c r="AU360" s="1">
        <f t="shared" si="47"/>
        <v>320796.125</v>
      </c>
      <c r="AV360" s="52" t="e">
        <f t="shared" si="48"/>
        <v>#DIV/0!</v>
      </c>
    </row>
    <row r="361" spans="1:48" ht="12.75">
      <c r="A361" s="33">
        <v>360</v>
      </c>
      <c r="B361" t="s">
        <v>533</v>
      </c>
      <c r="C361" t="s">
        <v>534</v>
      </c>
      <c r="D361" t="s">
        <v>22</v>
      </c>
      <c r="E361" t="s">
        <v>20</v>
      </c>
      <c r="F361" s="1">
        <v>84883.42</v>
      </c>
      <c r="G361" s="1">
        <v>82557.84</v>
      </c>
      <c r="H361" s="1">
        <v>80232.26</v>
      </c>
      <c r="I361" s="1">
        <v>77906.68000000001</v>
      </c>
      <c r="J361" s="1">
        <v>75581.1</v>
      </c>
      <c r="K361" s="1">
        <v>73255.52</v>
      </c>
      <c r="L361" s="1">
        <v>70929.94</v>
      </c>
      <c r="M361" s="1">
        <v>68604.36</v>
      </c>
      <c r="N361" s="1">
        <v>66278.78</v>
      </c>
      <c r="O361" s="1">
        <v>63953.200000000004</v>
      </c>
      <c r="P361" s="1">
        <v>61627.62</v>
      </c>
      <c r="Q361" s="1">
        <v>59302.04</v>
      </c>
      <c r="R361" s="1">
        <v>56976.46</v>
      </c>
      <c r="S361" s="1">
        <f t="shared" si="51"/>
        <v>70929.94</v>
      </c>
      <c r="T361" s="5">
        <v>98836.90000000001</v>
      </c>
      <c r="U361" t="s">
        <v>1447</v>
      </c>
      <c r="V361" t="s">
        <v>1404</v>
      </c>
      <c r="W361">
        <v>22</v>
      </c>
      <c r="X361">
        <v>0</v>
      </c>
      <c r="Y361">
        <v>0</v>
      </c>
      <c r="AE361" s="23">
        <f t="shared" si="49"/>
        <v>70929.94</v>
      </c>
      <c r="AG361" s="25">
        <f>AE361</f>
        <v>70929.94</v>
      </c>
      <c r="AK361" s="23">
        <f t="shared" si="44"/>
        <v>0</v>
      </c>
      <c r="AM361" s="23">
        <f t="shared" si="45"/>
        <v>0</v>
      </c>
      <c r="AO361" s="34">
        <v>22</v>
      </c>
      <c r="AR361" s="34">
        <v>22</v>
      </c>
      <c r="AS361">
        <f t="shared" si="46"/>
      </c>
      <c r="AU361" s="1">
        <f t="shared" si="47"/>
        <v>-27906.960000000006</v>
      </c>
      <c r="AV361" s="52">
        <f t="shared" si="48"/>
        <v>-0.28235365536555684</v>
      </c>
    </row>
    <row r="362" spans="1:48" ht="12.75">
      <c r="A362" s="33">
        <v>361</v>
      </c>
      <c r="B362" t="s">
        <v>533</v>
      </c>
      <c r="C362" t="s">
        <v>534</v>
      </c>
      <c r="D362" t="s">
        <v>22</v>
      </c>
      <c r="E362" t="s">
        <v>21</v>
      </c>
      <c r="F362" s="1">
        <v>267106.19</v>
      </c>
      <c r="G362" s="1">
        <v>259788.88</v>
      </c>
      <c r="H362" s="1">
        <v>252471.57</v>
      </c>
      <c r="I362" s="1">
        <v>245154.26</v>
      </c>
      <c r="J362" s="1">
        <v>237836.95</v>
      </c>
      <c r="K362" s="1">
        <v>230519.64</v>
      </c>
      <c r="L362" s="1">
        <v>223202.33000000002</v>
      </c>
      <c r="M362" s="1">
        <v>215885.02000000002</v>
      </c>
      <c r="N362" s="1">
        <v>208567.71</v>
      </c>
      <c r="O362" s="1">
        <v>201250.4</v>
      </c>
      <c r="P362" s="1">
        <v>193933.09</v>
      </c>
      <c r="Q362" s="1">
        <v>186615.78</v>
      </c>
      <c r="R362" s="1">
        <v>179298.47</v>
      </c>
      <c r="S362" s="1">
        <f t="shared" si="51"/>
        <v>223202.32999999996</v>
      </c>
      <c r="T362" s="5">
        <v>311010.05000000005</v>
      </c>
      <c r="U362" t="s">
        <v>1448</v>
      </c>
      <c r="V362" t="s">
        <v>1404</v>
      </c>
      <c r="W362">
        <v>22</v>
      </c>
      <c r="X362">
        <v>0</v>
      </c>
      <c r="Y362">
        <v>0</v>
      </c>
      <c r="AE362" s="23">
        <f t="shared" si="49"/>
        <v>223202.32999999996</v>
      </c>
      <c r="AG362" s="25">
        <f>AE362</f>
        <v>223202.32999999996</v>
      </c>
      <c r="AK362" s="23">
        <f t="shared" si="44"/>
        <v>0</v>
      </c>
      <c r="AM362" s="23">
        <f t="shared" si="45"/>
        <v>0</v>
      </c>
      <c r="AO362" s="34">
        <v>22</v>
      </c>
      <c r="AR362" s="34">
        <v>22</v>
      </c>
      <c r="AS362">
        <f t="shared" si="46"/>
      </c>
      <c r="AU362" s="1">
        <f t="shared" si="47"/>
        <v>-87807.72000000009</v>
      </c>
      <c r="AV362" s="52">
        <f t="shared" si="48"/>
        <v>-0.28233081213935074</v>
      </c>
    </row>
    <row r="363" spans="1:48" ht="12.75">
      <c r="A363" s="33">
        <v>362</v>
      </c>
      <c r="B363" t="s">
        <v>535</v>
      </c>
      <c r="C363" t="s">
        <v>536</v>
      </c>
      <c r="D363" t="s">
        <v>22</v>
      </c>
      <c r="E363" t="s">
        <v>20</v>
      </c>
      <c r="F363" s="1">
        <v>2742257.15</v>
      </c>
      <c r="G363" s="1">
        <v>769435.6</v>
      </c>
      <c r="H363" s="1">
        <v>769435.6</v>
      </c>
      <c r="I363" s="1">
        <v>769435.6</v>
      </c>
      <c r="J363" s="1">
        <v>769435.6</v>
      </c>
      <c r="K363" s="1">
        <v>769435.6</v>
      </c>
      <c r="L363" s="1">
        <v>520478.60000000003</v>
      </c>
      <c r="M363" s="1">
        <v>520478.60000000003</v>
      </c>
      <c r="N363" s="1">
        <v>520478.60000000003</v>
      </c>
      <c r="O363" s="1">
        <v>520478.60000000003</v>
      </c>
      <c r="P363" s="1">
        <v>520478.60000000003</v>
      </c>
      <c r="Q363" s="1">
        <v>520478.60000000003</v>
      </c>
      <c r="R363" s="1">
        <v>520478.60000000003</v>
      </c>
      <c r="S363" s="1">
        <f t="shared" si="51"/>
        <v>716784.7895833332</v>
      </c>
      <c r="T363" s="5">
        <v>2106381.5104166665</v>
      </c>
      <c r="U363" t="s">
        <v>1449</v>
      </c>
      <c r="V363" t="s">
        <v>1404</v>
      </c>
      <c r="W363">
        <v>22</v>
      </c>
      <c r="X363">
        <v>0</v>
      </c>
      <c r="Y363">
        <v>0</v>
      </c>
      <c r="AE363" s="23">
        <f t="shared" si="49"/>
        <v>716784.7895833332</v>
      </c>
      <c r="AH363" s="23">
        <f>AE363</f>
        <v>716784.7895833332</v>
      </c>
      <c r="AK363" s="23">
        <f t="shared" si="44"/>
        <v>716784.7895833332</v>
      </c>
      <c r="AM363" s="23">
        <f t="shared" si="45"/>
        <v>0</v>
      </c>
      <c r="AO363" s="34" t="s">
        <v>1901</v>
      </c>
      <c r="AR363" s="34">
        <v>47</v>
      </c>
      <c r="AS363" s="8" t="str">
        <f t="shared" si="46"/>
        <v>different</v>
      </c>
      <c r="AT363" t="s">
        <v>1905</v>
      </c>
      <c r="AU363" s="1">
        <f t="shared" si="47"/>
        <v>-1389596.7208333332</v>
      </c>
      <c r="AV363" s="52">
        <f t="shared" si="48"/>
        <v>-0.659707993998891</v>
      </c>
    </row>
    <row r="364" spans="1:48" ht="12.75">
      <c r="A364" s="33">
        <v>363</v>
      </c>
      <c r="B364" t="s">
        <v>535</v>
      </c>
      <c r="C364" t="s">
        <v>536</v>
      </c>
      <c r="D364" t="s">
        <v>22</v>
      </c>
      <c r="E364" t="s">
        <v>21</v>
      </c>
      <c r="F364" s="1">
        <v>1197865.9</v>
      </c>
      <c r="G364" s="1">
        <v>1197865.9</v>
      </c>
      <c r="H364" s="1">
        <v>1197865.9</v>
      </c>
      <c r="I364" s="1">
        <v>830484.55</v>
      </c>
      <c r="J364" s="1">
        <v>830484.55</v>
      </c>
      <c r="K364" s="1">
        <v>830484.55</v>
      </c>
      <c r="L364" s="1">
        <v>438823.25</v>
      </c>
      <c r="M364" s="1">
        <v>438823.25</v>
      </c>
      <c r="N364" s="1">
        <v>124207.90000000001</v>
      </c>
      <c r="O364" s="1">
        <v>-0.45</v>
      </c>
      <c r="P364" s="1">
        <v>14853.2</v>
      </c>
      <c r="Q364" s="1">
        <v>14853.2</v>
      </c>
      <c r="R364" s="1">
        <v>820942.05</v>
      </c>
      <c r="S364" s="1">
        <f t="shared" si="51"/>
        <v>577345.8145833333</v>
      </c>
      <c r="T364" s="5">
        <v>230161.0791666667</v>
      </c>
      <c r="U364" t="s">
        <v>1450</v>
      </c>
      <c r="V364" t="s">
        <v>1404</v>
      </c>
      <c r="W364">
        <v>22</v>
      </c>
      <c r="X364">
        <v>0</v>
      </c>
      <c r="Y364">
        <v>0</v>
      </c>
      <c r="AE364" s="23">
        <f t="shared" si="49"/>
        <v>577345.8145833333</v>
      </c>
      <c r="AH364" s="23">
        <f aca="true" t="shared" si="52" ref="AH364:AH373">AE364</f>
        <v>577345.8145833333</v>
      </c>
      <c r="AK364" s="23">
        <f t="shared" si="44"/>
        <v>577345.8145833333</v>
      </c>
      <c r="AM364" s="23">
        <f t="shared" si="45"/>
        <v>0</v>
      </c>
      <c r="AO364" s="34" t="s">
        <v>1901</v>
      </c>
      <c r="AR364" s="34" t="s">
        <v>1901</v>
      </c>
      <c r="AS364" t="str">
        <f t="shared" si="46"/>
        <v>different</v>
      </c>
      <c r="AU364" s="1">
        <f t="shared" si="47"/>
        <v>347184.7354166666</v>
      </c>
      <c r="AV364" s="52">
        <f t="shared" si="48"/>
        <v>1.5084424207329141</v>
      </c>
    </row>
    <row r="365" spans="1:48" ht="12.75">
      <c r="A365" s="33">
        <v>364</v>
      </c>
      <c r="B365" t="s">
        <v>535</v>
      </c>
      <c r="C365" t="s">
        <v>536</v>
      </c>
      <c r="D365" t="s">
        <v>24</v>
      </c>
      <c r="E365" t="s">
        <v>20</v>
      </c>
      <c r="F365" s="1">
        <v>76723.8</v>
      </c>
      <c r="G365" s="1">
        <v>-0.2</v>
      </c>
      <c r="H365" s="1">
        <v>-0.2</v>
      </c>
      <c r="I365" s="1">
        <v>-0.2</v>
      </c>
      <c r="J365" s="1">
        <v>-0.2</v>
      </c>
      <c r="K365" s="1">
        <v>-0.2</v>
      </c>
      <c r="L365" s="1">
        <v>-0.2</v>
      </c>
      <c r="M365" s="1">
        <v>-0.2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f t="shared" si="51"/>
        <v>3196.7083333333353</v>
      </c>
      <c r="T365" s="5">
        <v>76723.80000000002</v>
      </c>
      <c r="U365" t="s">
        <v>1451</v>
      </c>
      <c r="V365" t="s">
        <v>1404</v>
      </c>
      <c r="W365">
        <v>22</v>
      </c>
      <c r="X365">
        <v>0</v>
      </c>
      <c r="Y365">
        <v>0</v>
      </c>
      <c r="AE365" s="23">
        <f t="shared" si="49"/>
        <v>3196.7083333333353</v>
      </c>
      <c r="AH365" s="23">
        <f t="shared" si="52"/>
        <v>3196.7083333333353</v>
      </c>
      <c r="AK365" s="23">
        <f t="shared" si="44"/>
        <v>3196.7083333333353</v>
      </c>
      <c r="AM365" s="23">
        <f t="shared" si="45"/>
        <v>0</v>
      </c>
      <c r="AO365" s="34" t="s">
        <v>1901</v>
      </c>
      <c r="AR365" s="34">
        <v>47</v>
      </c>
      <c r="AS365" s="8" t="str">
        <f t="shared" si="46"/>
        <v>different</v>
      </c>
      <c r="AT365" t="s">
        <v>1905</v>
      </c>
      <c r="AU365" s="1">
        <f t="shared" si="47"/>
        <v>-73527.09166666669</v>
      </c>
      <c r="AV365" s="52">
        <f t="shared" si="48"/>
        <v>-0.9583348539392819</v>
      </c>
    </row>
    <row r="366" spans="1:48" ht="12.75">
      <c r="A366" s="33">
        <v>365</v>
      </c>
      <c r="B366" t="s">
        <v>535</v>
      </c>
      <c r="C366" t="s">
        <v>536</v>
      </c>
      <c r="D366" t="s">
        <v>24</v>
      </c>
      <c r="E366" t="s">
        <v>21</v>
      </c>
      <c r="F366" s="1">
        <v>0</v>
      </c>
      <c r="G366" s="1">
        <v>0</v>
      </c>
      <c r="H366" s="1">
        <v>0</v>
      </c>
      <c r="I366" s="1">
        <v>75454.75</v>
      </c>
      <c r="J366" s="1">
        <v>75454.75</v>
      </c>
      <c r="K366" s="1">
        <v>75454.75</v>
      </c>
      <c r="L366" s="1">
        <v>187749.45</v>
      </c>
      <c r="M366" s="1">
        <v>187749.45</v>
      </c>
      <c r="N366" s="1">
        <v>187749.45</v>
      </c>
      <c r="O366" s="1">
        <v>125579.65000000001</v>
      </c>
      <c r="P366" s="1">
        <v>125579.65000000001</v>
      </c>
      <c r="Q366" s="1">
        <v>125579.65000000001</v>
      </c>
      <c r="R366" s="1">
        <v>968609.25</v>
      </c>
      <c r="S366" s="1">
        <f t="shared" si="51"/>
        <v>137554.68124999997</v>
      </c>
      <c r="T366" s="5">
        <v>0</v>
      </c>
      <c r="U366" t="s">
        <v>1832</v>
      </c>
      <c r="V366" t="s">
        <v>1404</v>
      </c>
      <c r="W366">
        <v>22</v>
      </c>
      <c r="X366">
        <v>0</v>
      </c>
      <c r="Y366">
        <v>0</v>
      </c>
      <c r="AE366" s="23">
        <f t="shared" si="49"/>
        <v>137554.68124999997</v>
      </c>
      <c r="AH366" s="23">
        <f t="shared" si="52"/>
        <v>137554.68124999997</v>
      </c>
      <c r="AK366" s="23">
        <f t="shared" si="44"/>
        <v>137554.68124999997</v>
      </c>
      <c r="AM366" s="23">
        <f t="shared" si="45"/>
        <v>0</v>
      </c>
      <c r="AO366" s="34" t="s">
        <v>1901</v>
      </c>
      <c r="AR366" s="34" t="s">
        <v>1901</v>
      </c>
      <c r="AS366" t="str">
        <f t="shared" si="46"/>
        <v>different</v>
      </c>
      <c r="AU366" s="1">
        <f t="shared" si="47"/>
        <v>137554.68124999997</v>
      </c>
      <c r="AV366" s="52" t="e">
        <f t="shared" si="48"/>
        <v>#DIV/0!</v>
      </c>
    </row>
    <row r="367" spans="1:48" ht="12.75">
      <c r="A367" s="33">
        <v>366</v>
      </c>
      <c r="B367" t="s">
        <v>558</v>
      </c>
      <c r="C367" t="s">
        <v>559</v>
      </c>
      <c r="D367" t="s">
        <v>17</v>
      </c>
      <c r="E367" t="s">
        <v>23</v>
      </c>
      <c r="F367" s="1">
        <v>233684</v>
      </c>
      <c r="G367" s="1">
        <v>233684</v>
      </c>
      <c r="H367" s="1">
        <v>233684</v>
      </c>
      <c r="I367" s="1">
        <v>353398</v>
      </c>
      <c r="J367" s="1">
        <v>353398</v>
      </c>
      <c r="K367" s="1">
        <v>353398</v>
      </c>
      <c r="L367" s="1">
        <v>353398</v>
      </c>
      <c r="M367" s="1">
        <v>353398</v>
      </c>
      <c r="N367" s="1">
        <v>353398</v>
      </c>
      <c r="O367" s="1">
        <v>362307.87</v>
      </c>
      <c r="P367" s="1">
        <v>362307.87</v>
      </c>
      <c r="Q367" s="1">
        <v>362307.87</v>
      </c>
      <c r="R367" s="1">
        <v>726125</v>
      </c>
      <c r="S367" s="1">
        <f t="shared" si="51"/>
        <v>346215.3425</v>
      </c>
      <c r="T367" s="5">
        <v>126578.83333333333</v>
      </c>
      <c r="U367" t="s">
        <v>1464</v>
      </c>
      <c r="V367" t="s">
        <v>1404</v>
      </c>
      <c r="W367">
        <v>22</v>
      </c>
      <c r="X367">
        <v>0</v>
      </c>
      <c r="Y367">
        <v>0</v>
      </c>
      <c r="AE367" s="23">
        <f t="shared" si="49"/>
        <v>346215.3425</v>
      </c>
      <c r="AH367" s="23">
        <f t="shared" si="52"/>
        <v>346215.3425</v>
      </c>
      <c r="AK367" s="23">
        <f t="shared" si="44"/>
        <v>346215.3425</v>
      </c>
      <c r="AM367" s="23">
        <f t="shared" si="45"/>
        <v>0</v>
      </c>
      <c r="AO367" s="34" t="s">
        <v>1901</v>
      </c>
      <c r="AR367" s="34" t="s">
        <v>1901</v>
      </c>
      <c r="AS367" t="str">
        <f t="shared" si="46"/>
        <v>different</v>
      </c>
      <c r="AU367" s="1">
        <f t="shared" si="47"/>
        <v>219636.5091666667</v>
      </c>
      <c r="AV367" s="52">
        <f t="shared" si="48"/>
        <v>1.73517564811389</v>
      </c>
    </row>
    <row r="368" spans="1:48" ht="12.75">
      <c r="A368" s="33">
        <v>367</v>
      </c>
      <c r="B368" t="s">
        <v>558</v>
      </c>
      <c r="C368" t="s">
        <v>559</v>
      </c>
      <c r="D368" t="s">
        <v>17</v>
      </c>
      <c r="E368" t="s">
        <v>27</v>
      </c>
      <c r="F368" s="1">
        <v>381158.5</v>
      </c>
      <c r="G368" s="1">
        <v>381158.5</v>
      </c>
      <c r="H368" s="1">
        <v>381158.5</v>
      </c>
      <c r="I368" s="1">
        <v>557339.5</v>
      </c>
      <c r="J368" s="1">
        <v>557339.5</v>
      </c>
      <c r="K368" s="1">
        <v>557339.5</v>
      </c>
      <c r="L368" s="1">
        <v>557339.5</v>
      </c>
      <c r="M368" s="1">
        <v>557339.5</v>
      </c>
      <c r="N368" s="1">
        <v>557339.5</v>
      </c>
      <c r="O368" s="1">
        <v>450007.71</v>
      </c>
      <c r="P368" s="1">
        <v>450007.71</v>
      </c>
      <c r="Q368" s="1">
        <v>450007.71</v>
      </c>
      <c r="R368" s="1">
        <v>1088267.5</v>
      </c>
      <c r="S368" s="1">
        <f t="shared" si="51"/>
        <v>515924.1775</v>
      </c>
      <c r="T368" s="5">
        <v>206460.85416666666</v>
      </c>
      <c r="U368" t="s">
        <v>1465</v>
      </c>
      <c r="V368" t="s">
        <v>1404</v>
      </c>
      <c r="W368">
        <v>22</v>
      </c>
      <c r="X368">
        <v>0</v>
      </c>
      <c r="Y368">
        <v>0</v>
      </c>
      <c r="AE368" s="23">
        <f t="shared" si="49"/>
        <v>515924.1775</v>
      </c>
      <c r="AH368" s="23">
        <f t="shared" si="52"/>
        <v>515924.1775</v>
      </c>
      <c r="AK368" s="23">
        <f t="shared" si="44"/>
        <v>515924.1775</v>
      </c>
      <c r="AM368" s="23">
        <f t="shared" si="45"/>
        <v>0</v>
      </c>
      <c r="AO368" s="34" t="s">
        <v>1901</v>
      </c>
      <c r="AR368" s="34" t="s">
        <v>1901</v>
      </c>
      <c r="AS368" t="str">
        <f t="shared" si="46"/>
        <v>different</v>
      </c>
      <c r="AU368" s="1">
        <f t="shared" si="47"/>
        <v>309463.32333333336</v>
      </c>
      <c r="AV368" s="52">
        <f t="shared" si="48"/>
        <v>1.4988958782642514</v>
      </c>
    </row>
    <row r="369" spans="1:48" ht="12.75">
      <c r="A369" s="33">
        <v>368</v>
      </c>
      <c r="B369" t="s">
        <v>560</v>
      </c>
      <c r="C369" t="s">
        <v>561</v>
      </c>
      <c r="D369" t="s">
        <v>17</v>
      </c>
      <c r="E369" t="s">
        <v>18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-222905</v>
      </c>
      <c r="P369" s="1">
        <v>-222905</v>
      </c>
      <c r="Q369" s="1">
        <v>-222905</v>
      </c>
      <c r="R369" s="1">
        <v>-222905</v>
      </c>
      <c r="S369" s="1">
        <f t="shared" si="51"/>
        <v>-65013.958333333336</v>
      </c>
      <c r="T369" s="5">
        <v>0</v>
      </c>
      <c r="U369" t="s">
        <v>1833</v>
      </c>
      <c r="V369" t="s">
        <v>1404</v>
      </c>
      <c r="W369">
        <v>22</v>
      </c>
      <c r="X369">
        <v>0</v>
      </c>
      <c r="Y369">
        <v>0</v>
      </c>
      <c r="AE369" s="23">
        <f t="shared" si="49"/>
        <v>-65013.958333333336</v>
      </c>
      <c r="AH369" s="23">
        <f t="shared" si="52"/>
        <v>-65013.958333333336</v>
      </c>
      <c r="AK369" s="23">
        <f t="shared" si="44"/>
        <v>-65013.958333333336</v>
      </c>
      <c r="AM369" s="23">
        <f t="shared" si="45"/>
        <v>0</v>
      </c>
      <c r="AO369" s="34" t="s">
        <v>1901</v>
      </c>
      <c r="AR369" s="34" t="s">
        <v>1901</v>
      </c>
      <c r="AS369" t="str">
        <f t="shared" si="46"/>
        <v>different</v>
      </c>
      <c r="AU369" s="1">
        <f t="shared" si="47"/>
        <v>-65013.958333333336</v>
      </c>
      <c r="AV369" s="52" t="e">
        <f t="shared" si="48"/>
        <v>#DIV/0!</v>
      </c>
    </row>
    <row r="370" spans="1:48" ht="12.75">
      <c r="A370" s="33">
        <v>369</v>
      </c>
      <c r="B370" t="s">
        <v>560</v>
      </c>
      <c r="C370" t="s">
        <v>561</v>
      </c>
      <c r="D370" t="s">
        <v>22</v>
      </c>
      <c r="E370" t="s">
        <v>19</v>
      </c>
      <c r="F370" s="1">
        <v>-6667</v>
      </c>
      <c r="G370" s="1">
        <v>-6667</v>
      </c>
      <c r="H370" s="1">
        <v>-6667</v>
      </c>
      <c r="I370" s="1">
        <v>-6667</v>
      </c>
      <c r="J370" s="1">
        <v>-6667</v>
      </c>
      <c r="K370" s="1">
        <v>-6667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f t="shared" si="51"/>
        <v>-3055.7083333333335</v>
      </c>
      <c r="T370" s="5">
        <v>-6667</v>
      </c>
      <c r="U370" t="s">
        <v>1466</v>
      </c>
      <c r="V370" t="s">
        <v>1404</v>
      </c>
      <c r="W370">
        <v>22</v>
      </c>
      <c r="X370">
        <v>0</v>
      </c>
      <c r="Y370">
        <v>0</v>
      </c>
      <c r="AE370" s="23">
        <f t="shared" si="49"/>
        <v>-3055.7083333333335</v>
      </c>
      <c r="AH370" s="23">
        <f t="shared" si="52"/>
        <v>-3055.7083333333335</v>
      </c>
      <c r="AK370" s="23">
        <f t="shared" si="44"/>
        <v>-3055.7083333333335</v>
      </c>
      <c r="AM370" s="23">
        <f t="shared" si="45"/>
        <v>0</v>
      </c>
      <c r="AO370" s="34">
        <v>22</v>
      </c>
      <c r="AR370" s="34">
        <v>22</v>
      </c>
      <c r="AS370">
        <f t="shared" si="46"/>
      </c>
      <c r="AU370" s="1">
        <f t="shared" si="47"/>
        <v>3611.2916666666665</v>
      </c>
      <c r="AV370" s="52">
        <f t="shared" si="48"/>
        <v>-0.5416666666666666</v>
      </c>
    </row>
    <row r="371" spans="1:48" ht="12.75">
      <c r="A371" s="33">
        <v>370</v>
      </c>
      <c r="B371" t="s">
        <v>939</v>
      </c>
      <c r="C371" t="s">
        <v>940</v>
      </c>
      <c r="D371" t="s">
        <v>22</v>
      </c>
      <c r="E371" t="s">
        <v>19</v>
      </c>
      <c r="F371" s="1">
        <v>-12550579.14</v>
      </c>
      <c r="G371" s="1">
        <v>-28949491.14</v>
      </c>
      <c r="H371" s="1">
        <v>-28909098.14</v>
      </c>
      <c r="I371" s="1">
        <v>-28868705.14</v>
      </c>
      <c r="J371" s="1">
        <v>-28828312.14</v>
      </c>
      <c r="K371" s="1">
        <v>-28787919.14</v>
      </c>
      <c r="L371" s="1">
        <v>-28747526.14</v>
      </c>
      <c r="M371" s="1">
        <v>-28707133.14</v>
      </c>
      <c r="N371" s="1">
        <v>-28666740.14</v>
      </c>
      <c r="O371" s="1">
        <v>-28626347.14</v>
      </c>
      <c r="P371" s="1">
        <v>-28585954.14</v>
      </c>
      <c r="Q371" s="1">
        <v>-28545561.14</v>
      </c>
      <c r="R371" s="1">
        <v>-31438487.14</v>
      </c>
      <c r="S371" s="1">
        <f t="shared" si="51"/>
        <v>-28184776.723333325</v>
      </c>
      <c r="T371" s="5">
        <v>-11970544.64</v>
      </c>
      <c r="U371" t="s">
        <v>1719</v>
      </c>
      <c r="V371" t="s">
        <v>1404</v>
      </c>
      <c r="W371">
        <v>22</v>
      </c>
      <c r="X371">
        <v>0</v>
      </c>
      <c r="Y371">
        <v>0</v>
      </c>
      <c r="AE371" s="23">
        <f t="shared" si="49"/>
        <v>-28184776.723333325</v>
      </c>
      <c r="AH371" s="23">
        <f t="shared" si="52"/>
        <v>-28184776.723333325</v>
      </c>
      <c r="AK371" s="23">
        <f t="shared" si="44"/>
        <v>-28184776.723333325</v>
      </c>
      <c r="AM371" s="23">
        <f t="shared" si="45"/>
        <v>0</v>
      </c>
      <c r="AO371" s="34">
        <v>22</v>
      </c>
      <c r="AR371" s="34">
        <v>22</v>
      </c>
      <c r="AS371">
        <f t="shared" si="46"/>
      </c>
      <c r="AU371" s="1">
        <f t="shared" si="47"/>
        <v>-16214232.083333325</v>
      </c>
      <c r="AV371" s="52">
        <f t="shared" si="48"/>
        <v>1.3545108072320196</v>
      </c>
    </row>
    <row r="372" spans="1:48" ht="12.75">
      <c r="A372" s="33">
        <v>371</v>
      </c>
      <c r="B372" t="s">
        <v>939</v>
      </c>
      <c r="C372" t="s">
        <v>940</v>
      </c>
      <c r="D372" t="s">
        <v>24</v>
      </c>
      <c r="E372" t="s">
        <v>20</v>
      </c>
      <c r="F372" s="1">
        <v>-23328</v>
      </c>
      <c r="G372" s="1">
        <v>-22480</v>
      </c>
      <c r="H372" s="1">
        <v>-21632</v>
      </c>
      <c r="I372" s="1">
        <v>-20784</v>
      </c>
      <c r="J372" s="1">
        <v>-20214</v>
      </c>
      <c r="K372" s="1">
        <v>-19644</v>
      </c>
      <c r="L372" s="1">
        <v>-19074</v>
      </c>
      <c r="M372" s="1">
        <v>-18504</v>
      </c>
      <c r="N372" s="1">
        <v>-17934</v>
      </c>
      <c r="O372" s="1">
        <v>-17364</v>
      </c>
      <c r="P372" s="1">
        <v>-16794</v>
      </c>
      <c r="Q372" s="1">
        <v>-16224</v>
      </c>
      <c r="R372" s="1">
        <v>-15654</v>
      </c>
      <c r="S372" s="1">
        <f t="shared" si="51"/>
        <v>-19178.25</v>
      </c>
      <c r="T372" s="5">
        <v>-28416</v>
      </c>
      <c r="U372" t="s">
        <v>1720</v>
      </c>
      <c r="V372" t="s">
        <v>1404</v>
      </c>
      <c r="W372">
        <v>22</v>
      </c>
      <c r="X372">
        <v>0</v>
      </c>
      <c r="Y372">
        <v>0</v>
      </c>
      <c r="AE372" s="23">
        <f t="shared" si="49"/>
        <v>-19178.25</v>
      </c>
      <c r="AH372" s="23">
        <f t="shared" si="52"/>
        <v>-19178.25</v>
      </c>
      <c r="AK372" s="23">
        <f t="shared" si="44"/>
        <v>-19178.25</v>
      </c>
      <c r="AM372" s="23">
        <f t="shared" si="45"/>
        <v>0</v>
      </c>
      <c r="AO372" s="34">
        <v>22</v>
      </c>
      <c r="AR372" s="34">
        <v>22</v>
      </c>
      <c r="AS372">
        <f t="shared" si="46"/>
      </c>
      <c r="AU372" s="1">
        <f t="shared" si="47"/>
        <v>9237.75</v>
      </c>
      <c r="AV372" s="52">
        <f t="shared" si="48"/>
        <v>-0.32508973817567566</v>
      </c>
    </row>
    <row r="373" spans="1:48" ht="12.75">
      <c r="A373" s="33">
        <v>372</v>
      </c>
      <c r="B373" t="s">
        <v>939</v>
      </c>
      <c r="C373" t="s">
        <v>940</v>
      </c>
      <c r="D373" t="s">
        <v>24</v>
      </c>
      <c r="E373" t="s">
        <v>21</v>
      </c>
      <c r="F373" s="1">
        <v>-65280</v>
      </c>
      <c r="G373" s="1">
        <v>-63623</v>
      </c>
      <c r="H373" s="1">
        <v>-61966</v>
      </c>
      <c r="I373" s="1">
        <v>-60309</v>
      </c>
      <c r="J373" s="1">
        <v>-58918</v>
      </c>
      <c r="K373" s="1">
        <v>-57527</v>
      </c>
      <c r="L373" s="1">
        <v>-56136</v>
      </c>
      <c r="M373" s="1">
        <v>-54745</v>
      </c>
      <c r="N373" s="1">
        <v>-53354</v>
      </c>
      <c r="O373" s="1">
        <v>-51963</v>
      </c>
      <c r="P373" s="1">
        <v>-50572</v>
      </c>
      <c r="Q373" s="1">
        <v>-49181</v>
      </c>
      <c r="R373" s="1">
        <v>-47790</v>
      </c>
      <c r="S373" s="1">
        <f t="shared" si="51"/>
        <v>-56235.75</v>
      </c>
      <c r="T373" s="5">
        <v>-75222</v>
      </c>
      <c r="U373" t="s">
        <v>1721</v>
      </c>
      <c r="V373" t="s">
        <v>1404</v>
      </c>
      <c r="W373">
        <v>22</v>
      </c>
      <c r="X373">
        <v>0</v>
      </c>
      <c r="Y373">
        <v>0</v>
      </c>
      <c r="AE373" s="23">
        <f t="shared" si="49"/>
        <v>-56235.75</v>
      </c>
      <c r="AH373" s="23">
        <f t="shared" si="52"/>
        <v>-56235.75</v>
      </c>
      <c r="AK373" s="23">
        <f t="shared" si="44"/>
        <v>-56235.75</v>
      </c>
      <c r="AM373" s="23">
        <f t="shared" si="45"/>
        <v>0</v>
      </c>
      <c r="AO373" s="34">
        <v>22</v>
      </c>
      <c r="AR373" s="34">
        <v>22</v>
      </c>
      <c r="AS373">
        <f t="shared" si="46"/>
      </c>
      <c r="AU373" s="1">
        <f t="shared" si="47"/>
        <v>18986.25</v>
      </c>
      <c r="AV373" s="52">
        <f t="shared" si="48"/>
        <v>-0.2524028874531387</v>
      </c>
    </row>
    <row r="374" spans="1:48" ht="12.75">
      <c r="A374" s="33">
        <v>373</v>
      </c>
      <c r="B374" t="s">
        <v>949</v>
      </c>
      <c r="C374" t="s">
        <v>950</v>
      </c>
      <c r="D374" t="s">
        <v>17</v>
      </c>
      <c r="E374" t="s">
        <v>18</v>
      </c>
      <c r="F374" s="1">
        <v>-66860310.54</v>
      </c>
      <c r="G374" s="1">
        <v>-66815813.54</v>
      </c>
      <c r="H374" s="1">
        <v>-66771316.54</v>
      </c>
      <c r="I374" s="1">
        <v>-66726819.54</v>
      </c>
      <c r="J374" s="1">
        <v>-66682322.54</v>
      </c>
      <c r="K374" s="1">
        <v>-66637825.54</v>
      </c>
      <c r="L374" s="1">
        <v>-66593328.54</v>
      </c>
      <c r="M374" s="1">
        <v>-66548831.54</v>
      </c>
      <c r="N374" s="1">
        <v>-66504334.54</v>
      </c>
      <c r="O374" s="1">
        <v>-62078789.54</v>
      </c>
      <c r="P374" s="1">
        <v>-62034292.54</v>
      </c>
      <c r="Q374" s="1">
        <v>-61989795.54</v>
      </c>
      <c r="R374" s="1">
        <v>-73669371.54</v>
      </c>
      <c r="S374" s="1">
        <f t="shared" si="51"/>
        <v>-65804025.91499999</v>
      </c>
      <c r="T374" s="5">
        <v>-63321560.43375001</v>
      </c>
      <c r="U374" t="s">
        <v>1726</v>
      </c>
      <c r="V374" t="s">
        <v>1404</v>
      </c>
      <c r="W374">
        <v>22</v>
      </c>
      <c r="X374">
        <v>0</v>
      </c>
      <c r="Y374">
        <v>0</v>
      </c>
      <c r="AE374" s="23">
        <f t="shared" si="49"/>
        <v>-65804025.91499999</v>
      </c>
      <c r="AG374" s="25">
        <f>AE374</f>
        <v>-65804025.91499999</v>
      </c>
      <c r="AK374" s="23">
        <f t="shared" si="44"/>
        <v>0</v>
      </c>
      <c r="AM374" s="23">
        <f t="shared" si="45"/>
        <v>0</v>
      </c>
      <c r="AO374" s="34">
        <v>22</v>
      </c>
      <c r="AR374" s="34">
        <v>22</v>
      </c>
      <c r="AS374">
        <f t="shared" si="46"/>
      </c>
      <c r="AU374" s="1">
        <f t="shared" si="47"/>
        <v>-2482465.4812499806</v>
      </c>
      <c r="AV374" s="52">
        <f t="shared" si="48"/>
        <v>0.03920411095755059</v>
      </c>
    </row>
    <row r="375" spans="1:48" ht="12.75">
      <c r="A375" s="33">
        <v>374</v>
      </c>
      <c r="B375" t="s">
        <v>949</v>
      </c>
      <c r="C375" t="s">
        <v>950</v>
      </c>
      <c r="D375" t="s">
        <v>17</v>
      </c>
      <c r="E375" t="s">
        <v>19</v>
      </c>
      <c r="F375" s="1">
        <v>-625430.8200000001</v>
      </c>
      <c r="G375" s="1">
        <v>-629931.8200000001</v>
      </c>
      <c r="H375" s="1">
        <v>-634432.8200000001</v>
      </c>
      <c r="I375" s="1">
        <v>-638933.8200000001</v>
      </c>
      <c r="J375" s="1">
        <v>-643434.8200000001</v>
      </c>
      <c r="K375" s="1">
        <v>-647935.8200000001</v>
      </c>
      <c r="L375" s="1">
        <v>-652436.8200000001</v>
      </c>
      <c r="M375" s="1">
        <v>-656937.8200000001</v>
      </c>
      <c r="N375" s="1">
        <v>-661438.8200000001</v>
      </c>
      <c r="O375" s="1">
        <v>-665939.8200000001</v>
      </c>
      <c r="P375" s="1">
        <v>-670440.8200000001</v>
      </c>
      <c r="Q375" s="1">
        <v>-674941.8200000001</v>
      </c>
      <c r="R375" s="1">
        <v>-679441.8200000001</v>
      </c>
      <c r="S375" s="1">
        <f t="shared" si="51"/>
        <v>-652436.7783333336</v>
      </c>
      <c r="T375" s="5">
        <v>-777743.1116666668</v>
      </c>
      <c r="U375" t="s">
        <v>1727</v>
      </c>
      <c r="V375" t="s">
        <v>1404</v>
      </c>
      <c r="W375">
        <v>22</v>
      </c>
      <c r="X375">
        <v>0</v>
      </c>
      <c r="Y375">
        <v>0</v>
      </c>
      <c r="AE375" s="23">
        <f t="shared" si="49"/>
        <v>-652436.7783333336</v>
      </c>
      <c r="AG375" s="25">
        <f>AE375</f>
        <v>-652436.7783333336</v>
      </c>
      <c r="AK375" s="23">
        <f t="shared" si="44"/>
        <v>0</v>
      </c>
      <c r="AM375" s="23">
        <f t="shared" si="45"/>
        <v>0</v>
      </c>
      <c r="AO375" s="34">
        <v>22</v>
      </c>
      <c r="AR375" s="34">
        <v>22</v>
      </c>
      <c r="AS375">
        <f t="shared" si="46"/>
      </c>
      <c r="AU375" s="1">
        <f t="shared" si="47"/>
        <v>125306.33333333326</v>
      </c>
      <c r="AV375" s="52">
        <f t="shared" si="48"/>
        <v>-0.16111532388221053</v>
      </c>
    </row>
    <row r="376" spans="1:48" ht="12.75">
      <c r="A376" s="33">
        <v>375</v>
      </c>
      <c r="B376" t="s">
        <v>949</v>
      </c>
      <c r="C376" t="s">
        <v>950</v>
      </c>
      <c r="D376" t="s">
        <v>22</v>
      </c>
      <c r="E376" t="s">
        <v>19</v>
      </c>
      <c r="F376" s="1">
        <v>-443772674.11</v>
      </c>
      <c r="G376" s="1">
        <v>-448677375.11</v>
      </c>
      <c r="H376" s="1">
        <v>-453582076.11</v>
      </c>
      <c r="I376" s="1">
        <v>-458486777.11</v>
      </c>
      <c r="J376" s="1">
        <v>-463391478.11</v>
      </c>
      <c r="K376" s="1">
        <v>-468296179.11</v>
      </c>
      <c r="L376" s="1">
        <v>-472840693.11</v>
      </c>
      <c r="M376" s="1">
        <v>-477601320.11</v>
      </c>
      <c r="N376" s="1">
        <v>-482433984.11</v>
      </c>
      <c r="O376" s="1">
        <v>-486401078.11</v>
      </c>
      <c r="P376" s="1">
        <v>-491233742.11</v>
      </c>
      <c r="Q376" s="1">
        <v>-496066406.11</v>
      </c>
      <c r="R376" s="1">
        <v>-502903880.11</v>
      </c>
      <c r="S376" s="1">
        <f t="shared" si="51"/>
        <v>-472695782.1933333</v>
      </c>
      <c r="T376" s="5">
        <v>-401985684.61666673</v>
      </c>
      <c r="U376" t="s">
        <v>1728</v>
      </c>
      <c r="V376" t="s">
        <v>1404</v>
      </c>
      <c r="W376">
        <v>22</v>
      </c>
      <c r="X376">
        <v>0</v>
      </c>
      <c r="Y376">
        <v>0</v>
      </c>
      <c r="AE376" s="23">
        <f t="shared" si="49"/>
        <v>-472695782.1933333</v>
      </c>
      <c r="AG376" s="25">
        <f>AE376</f>
        <v>-472695782.1933333</v>
      </c>
      <c r="AK376" s="23">
        <f t="shared" si="44"/>
        <v>0</v>
      </c>
      <c r="AM376" s="23">
        <f t="shared" si="45"/>
        <v>0</v>
      </c>
      <c r="AO376" s="34">
        <v>22</v>
      </c>
      <c r="AR376" s="34">
        <v>22</v>
      </c>
      <c r="AS376">
        <f t="shared" si="46"/>
      </c>
      <c r="AU376" s="1">
        <f t="shared" si="47"/>
        <v>-70710097.5766666</v>
      </c>
      <c r="AV376" s="52">
        <f t="shared" si="48"/>
        <v>0.1759020290588101</v>
      </c>
    </row>
    <row r="377" spans="1:48" ht="12.75">
      <c r="A377" s="33">
        <v>376</v>
      </c>
      <c r="B377" t="s">
        <v>949</v>
      </c>
      <c r="C377" t="s">
        <v>950</v>
      </c>
      <c r="D377" t="s">
        <v>24</v>
      </c>
      <c r="E377" t="s">
        <v>19</v>
      </c>
      <c r="F377" s="1">
        <v>-87666130.87</v>
      </c>
      <c r="G377" s="1">
        <v>-88911700.87</v>
      </c>
      <c r="H377" s="1">
        <v>-90157270.87</v>
      </c>
      <c r="I377" s="1">
        <v>-91402840.87</v>
      </c>
      <c r="J377" s="1">
        <v>-92648410.87</v>
      </c>
      <c r="K377" s="1">
        <v>-93893980.87</v>
      </c>
      <c r="L377" s="1">
        <v>-95139550.87</v>
      </c>
      <c r="M377" s="1">
        <v>-96385120.87</v>
      </c>
      <c r="N377" s="1">
        <v>-97630690.87</v>
      </c>
      <c r="O377" s="1">
        <v>-98070090.87</v>
      </c>
      <c r="P377" s="1">
        <v>-99315660.87</v>
      </c>
      <c r="Q377" s="1">
        <v>-100561230.87</v>
      </c>
      <c r="R377" s="1">
        <v>-97625353.87</v>
      </c>
      <c r="S377" s="1">
        <f t="shared" si="51"/>
        <v>-94730190.995</v>
      </c>
      <c r="T377" s="5">
        <v>-82551159.08416666</v>
      </c>
      <c r="U377" t="s">
        <v>1729</v>
      </c>
      <c r="V377" t="s">
        <v>1404</v>
      </c>
      <c r="W377">
        <v>22</v>
      </c>
      <c r="X377">
        <v>0</v>
      </c>
      <c r="Y377">
        <v>0</v>
      </c>
      <c r="AE377" s="23">
        <f t="shared" si="49"/>
        <v>-94730190.995</v>
      </c>
      <c r="AG377" s="25">
        <f>AE377</f>
        <v>-94730190.995</v>
      </c>
      <c r="AK377" s="23">
        <f t="shared" si="44"/>
        <v>0</v>
      </c>
      <c r="AM377" s="23">
        <f t="shared" si="45"/>
        <v>0</v>
      </c>
      <c r="AO377" s="34">
        <v>22</v>
      </c>
      <c r="AR377" s="34">
        <v>22</v>
      </c>
      <c r="AS377">
        <f t="shared" si="46"/>
      </c>
      <c r="AU377" s="1">
        <f t="shared" si="47"/>
        <v>-12179031.910833344</v>
      </c>
      <c r="AV377" s="52">
        <f t="shared" si="48"/>
        <v>0.14753314242887822</v>
      </c>
    </row>
    <row r="378" spans="1:48" ht="12.75">
      <c r="A378" s="33">
        <v>377</v>
      </c>
      <c r="B378" t="s">
        <v>949</v>
      </c>
      <c r="C378" t="s">
        <v>950</v>
      </c>
      <c r="D378" t="s">
        <v>24</v>
      </c>
      <c r="E378" t="s">
        <v>27</v>
      </c>
      <c r="F378" s="1">
        <v>-47945819.09</v>
      </c>
      <c r="G378" s="1">
        <v>-48101444.09</v>
      </c>
      <c r="H378" s="1">
        <v>-48257069.09</v>
      </c>
      <c r="I378" s="1">
        <v>-48412694.09</v>
      </c>
      <c r="J378" s="1">
        <v>-48568319.09</v>
      </c>
      <c r="K378" s="1">
        <v>-48723944.09</v>
      </c>
      <c r="L378" s="1">
        <v>-48879569.09</v>
      </c>
      <c r="M378" s="1">
        <v>-49035194.09</v>
      </c>
      <c r="N378" s="1">
        <v>-49190819.09</v>
      </c>
      <c r="O378" s="1">
        <v>-49815368.09</v>
      </c>
      <c r="P378" s="1">
        <v>-49970993.09</v>
      </c>
      <c r="Q378" s="1">
        <v>-50126618.09</v>
      </c>
      <c r="R378" s="1">
        <v>-56284073.09</v>
      </c>
      <c r="S378" s="1">
        <f t="shared" si="51"/>
        <v>-49266414.84000001</v>
      </c>
      <c r="T378" s="5">
        <v>-44786616.03583335</v>
      </c>
      <c r="U378" t="s">
        <v>1730</v>
      </c>
      <c r="V378" t="s">
        <v>1404</v>
      </c>
      <c r="W378">
        <v>22</v>
      </c>
      <c r="X378">
        <v>0</v>
      </c>
      <c r="Y378">
        <v>0</v>
      </c>
      <c r="AE378" s="23">
        <f t="shared" si="49"/>
        <v>-49266414.84000001</v>
      </c>
      <c r="AG378" s="25">
        <f>AE378</f>
        <v>-49266414.84000001</v>
      </c>
      <c r="AK378" s="23">
        <f t="shared" si="44"/>
        <v>0</v>
      </c>
      <c r="AM378" s="23">
        <f t="shared" si="45"/>
        <v>0</v>
      </c>
      <c r="AO378" s="34">
        <v>22</v>
      </c>
      <c r="AR378" s="34">
        <v>22</v>
      </c>
      <c r="AS378">
        <f t="shared" si="46"/>
      </c>
      <c r="AU378" s="1">
        <f t="shared" si="47"/>
        <v>-4479798.80416666</v>
      </c>
      <c r="AV378" s="52">
        <f t="shared" si="48"/>
        <v>0.10002539152729054</v>
      </c>
    </row>
    <row r="379" spans="1:48" ht="12.75">
      <c r="A379" s="33">
        <v>378</v>
      </c>
      <c r="B379" t="s">
        <v>951</v>
      </c>
      <c r="C379" t="s">
        <v>468</v>
      </c>
      <c r="D379" t="s">
        <v>28</v>
      </c>
      <c r="E379" t="s">
        <v>28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f t="shared" si="51"/>
        <v>0</v>
      </c>
      <c r="T379" s="5">
        <v>-1640768.4916666665</v>
      </c>
      <c r="U379" t="s">
        <v>1731</v>
      </c>
      <c r="V379" t="s">
        <v>1404</v>
      </c>
      <c r="W379">
        <v>22</v>
      </c>
      <c r="X379">
        <v>0</v>
      </c>
      <c r="Y379">
        <v>0</v>
      </c>
      <c r="AE379" s="23">
        <f t="shared" si="49"/>
        <v>0</v>
      </c>
      <c r="AH379" s="23">
        <f>AE379</f>
        <v>0</v>
      </c>
      <c r="AK379" s="23">
        <f t="shared" si="44"/>
        <v>0</v>
      </c>
      <c r="AM379" s="23">
        <f t="shared" si="45"/>
        <v>0</v>
      </c>
      <c r="AO379" s="34" t="s">
        <v>1901</v>
      </c>
      <c r="AR379" s="34" t="s">
        <v>1901</v>
      </c>
      <c r="AS379" t="str">
        <f t="shared" si="46"/>
        <v>different</v>
      </c>
      <c r="AU379" s="1">
        <f t="shared" si="47"/>
        <v>1640768.4916666665</v>
      </c>
      <c r="AV379" s="52">
        <f t="shared" si="48"/>
        <v>-1</v>
      </c>
    </row>
    <row r="380" spans="1:48" ht="12.75">
      <c r="A380" s="33">
        <v>379</v>
      </c>
      <c r="B380" t="s">
        <v>956</v>
      </c>
      <c r="C380" t="s">
        <v>957</v>
      </c>
      <c r="D380" t="s">
        <v>22</v>
      </c>
      <c r="E380" t="s">
        <v>20</v>
      </c>
      <c r="F380" s="1">
        <v>-3.65</v>
      </c>
      <c r="G380" s="1">
        <v>-3.65</v>
      </c>
      <c r="H380" s="1">
        <v>-3.65</v>
      </c>
      <c r="I380" s="1">
        <v>-3.65</v>
      </c>
      <c r="J380" s="1">
        <v>-3.65</v>
      </c>
      <c r="K380" s="1">
        <v>-3.65</v>
      </c>
      <c r="L380" s="1">
        <v>-3.65</v>
      </c>
      <c r="M380" s="1">
        <v>-3.65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f t="shared" si="51"/>
        <v>-2.2812499999999996</v>
      </c>
      <c r="T380" s="5">
        <v>-3.649999999999999</v>
      </c>
      <c r="U380" t="s">
        <v>1736</v>
      </c>
      <c r="V380" t="s">
        <v>1404</v>
      </c>
      <c r="W380">
        <v>22</v>
      </c>
      <c r="X380">
        <v>0</v>
      </c>
      <c r="Y380">
        <v>0</v>
      </c>
      <c r="AE380" s="23">
        <f t="shared" si="49"/>
        <v>-2.2812499999999996</v>
      </c>
      <c r="AH380" s="23">
        <f>AE380</f>
        <v>-2.2812499999999996</v>
      </c>
      <c r="AK380" s="23">
        <f t="shared" si="44"/>
        <v>-2.2812499999999996</v>
      </c>
      <c r="AM380" s="23">
        <f t="shared" si="45"/>
        <v>0</v>
      </c>
      <c r="AO380" s="34">
        <v>22</v>
      </c>
      <c r="AR380" s="34">
        <v>22</v>
      </c>
      <c r="AS380">
        <f t="shared" si="46"/>
      </c>
      <c r="AU380" s="1">
        <f t="shared" si="47"/>
        <v>1.3687499999999995</v>
      </c>
      <c r="AV380" s="52">
        <f t="shared" si="48"/>
        <v>-0.37499999999999994</v>
      </c>
    </row>
    <row r="381" spans="1:48" ht="12.75">
      <c r="A381" s="33">
        <v>380</v>
      </c>
      <c r="B381" t="s">
        <v>960</v>
      </c>
      <c r="C381" t="s">
        <v>961</v>
      </c>
      <c r="D381" t="s">
        <v>22</v>
      </c>
      <c r="E381" t="s">
        <v>20</v>
      </c>
      <c r="F381" s="1">
        <v>2.52</v>
      </c>
      <c r="G381" s="1">
        <v>2.52</v>
      </c>
      <c r="H381" s="1">
        <v>2.52</v>
      </c>
      <c r="I381" s="1">
        <v>2.52</v>
      </c>
      <c r="J381" s="1">
        <v>2.52</v>
      </c>
      <c r="K381" s="1">
        <v>2.52</v>
      </c>
      <c r="L381" s="1">
        <v>2.52</v>
      </c>
      <c r="M381" s="1">
        <v>2.52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f t="shared" si="51"/>
        <v>1.575</v>
      </c>
      <c r="T381" s="5">
        <v>2.52</v>
      </c>
      <c r="U381" t="s">
        <v>1738</v>
      </c>
      <c r="V381" t="s">
        <v>1404</v>
      </c>
      <c r="W381">
        <v>22</v>
      </c>
      <c r="X381">
        <v>0</v>
      </c>
      <c r="Y381">
        <v>0</v>
      </c>
      <c r="AE381" s="23">
        <f t="shared" si="49"/>
        <v>1.575</v>
      </c>
      <c r="AH381" s="23">
        <f>AE381</f>
        <v>1.575</v>
      </c>
      <c r="AK381" s="23">
        <f t="shared" si="44"/>
        <v>1.575</v>
      </c>
      <c r="AM381" s="23">
        <f t="shared" si="45"/>
        <v>0</v>
      </c>
      <c r="AO381" s="34">
        <v>22</v>
      </c>
      <c r="AR381" s="34">
        <v>22</v>
      </c>
      <c r="AS381">
        <f t="shared" si="46"/>
      </c>
      <c r="AU381" s="1">
        <f t="shared" si="47"/>
        <v>-0.9450000000000001</v>
      </c>
      <c r="AV381" s="52">
        <f t="shared" si="48"/>
        <v>-0.375</v>
      </c>
    </row>
    <row r="382" spans="1:48" ht="12.75">
      <c r="A382" s="33">
        <v>381</v>
      </c>
      <c r="B382" t="s">
        <v>962</v>
      </c>
      <c r="C382" t="s">
        <v>514</v>
      </c>
      <c r="D382" t="s">
        <v>22</v>
      </c>
      <c r="E382" t="s">
        <v>20</v>
      </c>
      <c r="F382" s="1">
        <v>-50827.9</v>
      </c>
      <c r="G382" s="1">
        <v>-152056.65</v>
      </c>
      <c r="H382" s="1">
        <v>-142688.2</v>
      </c>
      <c r="I382" s="1">
        <v>-133319.75</v>
      </c>
      <c r="J382" s="1">
        <v>-123951.3</v>
      </c>
      <c r="K382" s="1">
        <v>-114582.85</v>
      </c>
      <c r="L382" s="1">
        <v>-105214.40000000001</v>
      </c>
      <c r="M382" s="1">
        <v>-95845.95</v>
      </c>
      <c r="N382" s="1">
        <v>-86477.5</v>
      </c>
      <c r="O382" s="1">
        <v>-77109.05</v>
      </c>
      <c r="P382" s="1">
        <v>-67740.6</v>
      </c>
      <c r="Q382" s="1">
        <v>-58372.15</v>
      </c>
      <c r="R382" s="1">
        <v>-49003.700000000004</v>
      </c>
      <c r="S382" s="1">
        <f t="shared" si="51"/>
        <v>-100606.18333333333</v>
      </c>
      <c r="T382" s="5">
        <v>-102430.38333333335</v>
      </c>
      <c r="U382" t="s">
        <v>1739</v>
      </c>
      <c r="V382" t="s">
        <v>1404</v>
      </c>
      <c r="W382">
        <v>22</v>
      </c>
      <c r="X382">
        <v>0</v>
      </c>
      <c r="Y382">
        <v>0</v>
      </c>
      <c r="AE382" s="23">
        <f t="shared" si="49"/>
        <v>-100606.18333333333</v>
      </c>
      <c r="AH382" s="23">
        <f>AE382</f>
        <v>-100606.18333333333</v>
      </c>
      <c r="AK382" s="23">
        <f t="shared" si="44"/>
        <v>-100606.18333333333</v>
      </c>
      <c r="AM382" s="23">
        <f t="shared" si="45"/>
        <v>0</v>
      </c>
      <c r="AO382" s="34">
        <v>22</v>
      </c>
      <c r="AR382" s="34">
        <v>22</v>
      </c>
      <c r="AS382">
        <f t="shared" si="46"/>
      </c>
      <c r="AU382" s="1">
        <f t="shared" si="47"/>
        <v>1824.2000000000116</v>
      </c>
      <c r="AV382" s="52">
        <f t="shared" si="48"/>
        <v>-0.01780916892660278</v>
      </c>
    </row>
    <row r="383" spans="1:48" ht="12.75">
      <c r="A383" s="33">
        <v>382</v>
      </c>
      <c r="B383" t="s">
        <v>963</v>
      </c>
      <c r="C383" t="s">
        <v>964</v>
      </c>
      <c r="D383" t="s">
        <v>28</v>
      </c>
      <c r="E383" t="s">
        <v>28</v>
      </c>
      <c r="F383" s="1">
        <v>11503298.36</v>
      </c>
      <c r="G383" s="1">
        <v>22831375.98</v>
      </c>
      <c r="H383" s="1">
        <v>32179941.64</v>
      </c>
      <c r="I383" s="1">
        <v>29707739.55</v>
      </c>
      <c r="J383" s="1">
        <v>27505233.68</v>
      </c>
      <c r="K383" s="1">
        <v>30333773</v>
      </c>
      <c r="L383" s="1">
        <v>55691243.8</v>
      </c>
      <c r="M383" s="1">
        <v>62863646.09</v>
      </c>
      <c r="N383" s="1">
        <v>59026385.38</v>
      </c>
      <c r="O383" s="1">
        <v>53914976.17</v>
      </c>
      <c r="P383" s="1">
        <v>40087360.33</v>
      </c>
      <c r="Q383" s="1">
        <v>25466863.39</v>
      </c>
      <c r="R383" s="1">
        <v>22261696.7</v>
      </c>
      <c r="S383" s="1">
        <f t="shared" si="51"/>
        <v>38040919.711666666</v>
      </c>
      <c r="T383" s="5">
        <v>15266368.211666666</v>
      </c>
      <c r="U383" t="s">
        <v>1740</v>
      </c>
      <c r="V383" t="s">
        <v>1404</v>
      </c>
      <c r="W383" s="8">
        <v>22</v>
      </c>
      <c r="X383">
        <v>0</v>
      </c>
      <c r="Y383">
        <v>0</v>
      </c>
      <c r="AE383" s="51">
        <f t="shared" si="49"/>
        <v>38040919.711666666</v>
      </c>
      <c r="AH383" s="23">
        <f>AE383</f>
        <v>38040919.711666666</v>
      </c>
      <c r="AK383" s="23">
        <f t="shared" si="44"/>
        <v>38040919.711666666</v>
      </c>
      <c r="AM383" s="23">
        <f t="shared" si="45"/>
        <v>0</v>
      </c>
      <c r="AO383" s="34" t="s">
        <v>1901</v>
      </c>
      <c r="AQ383" t="s">
        <v>2505</v>
      </c>
      <c r="AR383" s="34">
        <v>22</v>
      </c>
      <c r="AS383">
        <f t="shared" si="46"/>
      </c>
      <c r="AU383" s="1">
        <f t="shared" si="47"/>
        <v>22774551.5</v>
      </c>
      <c r="AV383" s="52">
        <f t="shared" si="48"/>
        <v>1.4918120134555335</v>
      </c>
    </row>
    <row r="384" spans="1:48" ht="12.75">
      <c r="A384" s="33">
        <v>383</v>
      </c>
      <c r="B384" t="s">
        <v>965</v>
      </c>
      <c r="C384" t="s">
        <v>966</v>
      </c>
      <c r="D384" t="s">
        <v>22</v>
      </c>
      <c r="E384" t="s">
        <v>21</v>
      </c>
      <c r="F384" s="1">
        <v>-1614435</v>
      </c>
      <c r="G384" s="1">
        <v>-1577743</v>
      </c>
      <c r="H384" s="1">
        <v>-1541051</v>
      </c>
      <c r="I384" s="1">
        <v>-1504359</v>
      </c>
      <c r="J384" s="1">
        <v>-1467667</v>
      </c>
      <c r="K384" s="1">
        <v>-1430975</v>
      </c>
      <c r="L384" s="1">
        <v>-1394283</v>
      </c>
      <c r="M384" s="1">
        <v>-1357591</v>
      </c>
      <c r="N384" s="1">
        <v>-1320899</v>
      </c>
      <c r="O384" s="1">
        <v>-1284207</v>
      </c>
      <c r="P384" s="1">
        <v>-1247515</v>
      </c>
      <c r="Q384" s="1">
        <v>-1210823</v>
      </c>
      <c r="R384" s="1">
        <v>-1174131</v>
      </c>
      <c r="S384" s="1">
        <f t="shared" si="51"/>
        <v>-1394283</v>
      </c>
      <c r="T384" s="5">
        <v>-1834587</v>
      </c>
      <c r="U384" t="s">
        <v>1741</v>
      </c>
      <c r="V384" t="s">
        <v>1404</v>
      </c>
      <c r="W384">
        <v>22</v>
      </c>
      <c r="X384">
        <v>0</v>
      </c>
      <c r="Y384">
        <v>0</v>
      </c>
      <c r="AE384" s="23">
        <f t="shared" si="49"/>
        <v>-1394283</v>
      </c>
      <c r="AG384" s="25">
        <f>AE384</f>
        <v>-1394283</v>
      </c>
      <c r="AK384" s="23">
        <f t="shared" si="44"/>
        <v>0</v>
      </c>
      <c r="AM384" s="23">
        <f t="shared" si="45"/>
        <v>0</v>
      </c>
      <c r="AO384" s="34">
        <v>22</v>
      </c>
      <c r="AR384" s="34">
        <v>22</v>
      </c>
      <c r="AS384">
        <f t="shared" si="46"/>
      </c>
      <c r="AU384" s="1">
        <f t="shared" si="47"/>
        <v>440304</v>
      </c>
      <c r="AV384" s="52">
        <f t="shared" si="48"/>
        <v>-0.24000170065524284</v>
      </c>
    </row>
    <row r="385" spans="1:48" ht="12.75">
      <c r="A385" s="33">
        <v>384</v>
      </c>
      <c r="B385" t="s">
        <v>981</v>
      </c>
      <c r="C385" t="s">
        <v>982</v>
      </c>
      <c r="D385" t="s">
        <v>22</v>
      </c>
      <c r="E385" t="s">
        <v>19</v>
      </c>
      <c r="F385" s="1">
        <v>-144757.19</v>
      </c>
      <c r="G385" s="1">
        <v>-138779.38</v>
      </c>
      <c r="H385" s="1">
        <v>-131833</v>
      </c>
      <c r="I385" s="1">
        <v>-124886.62</v>
      </c>
      <c r="J385" s="1">
        <v>-117940.24</v>
      </c>
      <c r="K385" s="1">
        <v>-110993.86</v>
      </c>
      <c r="L385" s="1">
        <v>-100885.48</v>
      </c>
      <c r="M385" s="1">
        <v>-93939.1</v>
      </c>
      <c r="N385" s="1">
        <v>-86992.72</v>
      </c>
      <c r="O385" s="1">
        <v>-80046.34</v>
      </c>
      <c r="P385" s="1">
        <v>-73099.96</v>
      </c>
      <c r="Q385" s="1">
        <v>-66153.58</v>
      </c>
      <c r="R385" s="1">
        <v>-59207.200000000004</v>
      </c>
      <c r="S385" s="1">
        <f t="shared" si="51"/>
        <v>-102294.37291666667</v>
      </c>
      <c r="T385" s="5">
        <v>-180624.05000000002</v>
      </c>
      <c r="U385" t="s">
        <v>1753</v>
      </c>
      <c r="V385" t="s">
        <v>1404</v>
      </c>
      <c r="W385">
        <v>22</v>
      </c>
      <c r="X385">
        <v>0</v>
      </c>
      <c r="Y385">
        <v>0</v>
      </c>
      <c r="AE385" s="23">
        <f t="shared" si="49"/>
        <v>-102294.37291666667</v>
      </c>
      <c r="AG385" s="25">
        <f>AE385</f>
        <v>-102294.37291666667</v>
      </c>
      <c r="AK385" s="23">
        <f t="shared" si="44"/>
        <v>0</v>
      </c>
      <c r="AM385" s="23">
        <f t="shared" si="45"/>
        <v>0</v>
      </c>
      <c r="AO385" s="34">
        <v>22</v>
      </c>
      <c r="AR385" s="34">
        <v>22</v>
      </c>
      <c r="AS385">
        <f t="shared" si="46"/>
      </c>
      <c r="AU385" s="1">
        <f t="shared" si="47"/>
        <v>78329.67708333334</v>
      </c>
      <c r="AV385" s="52">
        <f t="shared" si="48"/>
        <v>-0.4336613927288937</v>
      </c>
    </row>
    <row r="386" spans="1:48" ht="12.75">
      <c r="A386" s="33">
        <v>385</v>
      </c>
      <c r="B386" t="s">
        <v>983</v>
      </c>
      <c r="C386" t="s">
        <v>984</v>
      </c>
      <c r="D386" t="s">
        <v>22</v>
      </c>
      <c r="E386" t="s">
        <v>21</v>
      </c>
      <c r="F386" s="1">
        <v>6297359.74</v>
      </c>
      <c r="G386" s="1">
        <v>6106070.39</v>
      </c>
      <c r="H386" s="1">
        <v>6107971.94</v>
      </c>
      <c r="I386" s="1">
        <v>6531108.29</v>
      </c>
      <c r="J386" s="1">
        <v>6559176.89</v>
      </c>
      <c r="K386" s="1">
        <v>6630689.24</v>
      </c>
      <c r="L386" s="1">
        <v>6424063.24</v>
      </c>
      <c r="M386" s="1">
        <v>6198856.44</v>
      </c>
      <c r="N386" s="1">
        <v>6216306.04</v>
      </c>
      <c r="O386" s="1">
        <v>6233755.64</v>
      </c>
      <c r="P386" s="1">
        <v>6251205.24</v>
      </c>
      <c r="Q386" s="1">
        <v>6936483.19</v>
      </c>
      <c r="R386" s="1">
        <v>7451729.39</v>
      </c>
      <c r="S386" s="1">
        <f t="shared" si="51"/>
        <v>6422519.258749999</v>
      </c>
      <c r="T386" s="5">
        <v>5530165.310833332</v>
      </c>
      <c r="U386" t="s">
        <v>1754</v>
      </c>
      <c r="V386" t="s">
        <v>1404</v>
      </c>
      <c r="W386">
        <v>22</v>
      </c>
      <c r="X386">
        <v>0</v>
      </c>
      <c r="Y386">
        <v>0</v>
      </c>
      <c r="AE386" s="23">
        <f t="shared" si="49"/>
        <v>6422519.258749999</v>
      </c>
      <c r="AH386" s="23">
        <f>AE386</f>
        <v>6422519.258749999</v>
      </c>
      <c r="AK386" s="23">
        <f t="shared" si="44"/>
        <v>6422519.258749999</v>
      </c>
      <c r="AM386" s="23">
        <f t="shared" si="45"/>
        <v>0</v>
      </c>
      <c r="AO386" s="34">
        <v>22</v>
      </c>
      <c r="AR386" s="34">
        <v>22</v>
      </c>
      <c r="AS386">
        <f t="shared" si="46"/>
      </c>
      <c r="AU386" s="1">
        <f t="shared" si="47"/>
        <v>892353.947916667</v>
      </c>
      <c r="AV386" s="52">
        <f t="shared" si="48"/>
        <v>0.16136117055462842</v>
      </c>
    </row>
    <row r="387" spans="1:48" ht="12.75">
      <c r="A387" s="33">
        <v>386</v>
      </c>
      <c r="B387" t="s">
        <v>985</v>
      </c>
      <c r="C387" t="s">
        <v>986</v>
      </c>
      <c r="D387" t="s">
        <v>24</v>
      </c>
      <c r="E387" t="s">
        <v>21</v>
      </c>
      <c r="F387" s="1">
        <v>0</v>
      </c>
      <c r="G387" s="1">
        <v>0</v>
      </c>
      <c r="H387" s="1">
        <v>0</v>
      </c>
      <c r="I387" s="1">
        <v>0</v>
      </c>
      <c r="J387" s="1">
        <v>-12735.91</v>
      </c>
      <c r="K387" s="1">
        <v>-36573.92</v>
      </c>
      <c r="L387" s="1">
        <v>-59422.39</v>
      </c>
      <c r="M387" s="1">
        <v>-92681.58</v>
      </c>
      <c r="N387" s="1">
        <v>-147688.51</v>
      </c>
      <c r="O387" s="1">
        <v>-215925.83000000002</v>
      </c>
      <c r="P387" s="1">
        <v>-292013.78</v>
      </c>
      <c r="Q387" s="1">
        <v>-405634.21</v>
      </c>
      <c r="R387" s="1">
        <v>-505409.68</v>
      </c>
      <c r="S387" s="1">
        <f t="shared" si="51"/>
        <v>-126281.7475</v>
      </c>
      <c r="T387" s="5">
        <v>0</v>
      </c>
      <c r="U387" t="s">
        <v>1852</v>
      </c>
      <c r="V387" t="s">
        <v>1404</v>
      </c>
      <c r="W387">
        <v>22</v>
      </c>
      <c r="X387">
        <v>0</v>
      </c>
      <c r="Y387">
        <v>0</v>
      </c>
      <c r="AE387" s="23">
        <f t="shared" si="49"/>
        <v>-126281.7475</v>
      </c>
      <c r="AG387" s="25">
        <f>AE387</f>
        <v>-126281.7475</v>
      </c>
      <c r="AK387" s="23">
        <f aca="true" t="shared" si="53" ref="AK387:AK450">SUM(AH387:AJ387)</f>
        <v>0</v>
      </c>
      <c r="AM387" s="23">
        <f aca="true" t="shared" si="54" ref="AM387:AM450">AE387-AG387-AH387-AI387-AJ387</f>
        <v>0</v>
      </c>
      <c r="AO387" s="34" t="s">
        <v>1901</v>
      </c>
      <c r="AR387" s="34" t="s">
        <v>1901</v>
      </c>
      <c r="AS387" t="str">
        <f aca="true" t="shared" si="55" ref="AS387:AS450">IF(AR387=W387,"","different")</f>
        <v>different</v>
      </c>
      <c r="AU387" s="1">
        <f aca="true" t="shared" si="56" ref="AU387:AU450">S387-T387</f>
        <v>-126281.7475</v>
      </c>
      <c r="AV387" s="52" t="e">
        <f aca="true" t="shared" si="57" ref="AV387:AV450">AU387/T387</f>
        <v>#DIV/0!</v>
      </c>
    </row>
    <row r="388" spans="1:48" ht="12.75">
      <c r="A388" s="33">
        <v>387</v>
      </c>
      <c r="B388" t="s">
        <v>987</v>
      </c>
      <c r="C388" t="s">
        <v>988</v>
      </c>
      <c r="D388" t="s">
        <v>22</v>
      </c>
      <c r="E388" t="s">
        <v>21</v>
      </c>
      <c r="F388" s="1">
        <v>2283.21</v>
      </c>
      <c r="G388" s="1">
        <v>-196109.39</v>
      </c>
      <c r="H388" s="1">
        <v>-369536.49</v>
      </c>
      <c r="I388" s="1">
        <v>-268156.54</v>
      </c>
      <c r="J388" s="1">
        <v>-284339.14</v>
      </c>
      <c r="K388" s="1">
        <v>-314682.39</v>
      </c>
      <c r="L388" s="1">
        <v>-345249.64</v>
      </c>
      <c r="M388" s="1">
        <v>-357185.73</v>
      </c>
      <c r="N388" s="1">
        <v>-328893.48</v>
      </c>
      <c r="O388" s="1">
        <v>-292279.08</v>
      </c>
      <c r="P388" s="1">
        <v>-240378.98</v>
      </c>
      <c r="Q388" s="1">
        <v>-192609.58000000002</v>
      </c>
      <c r="R388" s="1">
        <v>-165156.28</v>
      </c>
      <c r="S388" s="1">
        <f t="shared" si="51"/>
        <v>-272571.41458333336</v>
      </c>
      <c r="T388" s="5">
        <v>556656.3454166666</v>
      </c>
      <c r="U388" t="s">
        <v>1755</v>
      </c>
      <c r="V388" t="s">
        <v>1404</v>
      </c>
      <c r="W388">
        <v>22</v>
      </c>
      <c r="X388">
        <v>0</v>
      </c>
      <c r="Y388">
        <v>0</v>
      </c>
      <c r="AE388" s="23">
        <f t="shared" si="49"/>
        <v>-272571.41458333336</v>
      </c>
      <c r="AH388" s="23">
        <f>AE388</f>
        <v>-272571.41458333336</v>
      </c>
      <c r="AK388" s="23">
        <f t="shared" si="53"/>
        <v>-272571.41458333336</v>
      </c>
      <c r="AM388" s="23">
        <f t="shared" si="54"/>
        <v>0</v>
      </c>
      <c r="AO388" s="34" t="s">
        <v>1901</v>
      </c>
      <c r="AR388" s="34">
        <v>22</v>
      </c>
      <c r="AS388">
        <f t="shared" si="55"/>
      </c>
      <c r="AU388" s="1">
        <f t="shared" si="56"/>
        <v>-829227.76</v>
      </c>
      <c r="AV388" s="52">
        <f t="shared" si="57"/>
        <v>-1.489658326591623</v>
      </c>
    </row>
    <row r="389" spans="1:48" ht="12.75">
      <c r="A389" s="33">
        <v>388</v>
      </c>
      <c r="B389" t="s">
        <v>989</v>
      </c>
      <c r="C389" t="s">
        <v>990</v>
      </c>
      <c r="D389" t="s">
        <v>22</v>
      </c>
      <c r="E389" t="s">
        <v>21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f t="shared" si="51"/>
        <v>0</v>
      </c>
      <c r="T389" s="5">
        <v>38659.45416666667</v>
      </c>
      <c r="U389" t="s">
        <v>1756</v>
      </c>
      <c r="V389" t="s">
        <v>1404</v>
      </c>
      <c r="W389">
        <v>22</v>
      </c>
      <c r="X389">
        <v>0</v>
      </c>
      <c r="Y389">
        <v>0</v>
      </c>
      <c r="AE389" s="23">
        <f t="shared" si="49"/>
        <v>0</v>
      </c>
      <c r="AH389" s="23">
        <f>AE389</f>
        <v>0</v>
      </c>
      <c r="AK389" s="23">
        <f t="shared" si="53"/>
        <v>0</v>
      </c>
      <c r="AM389" s="23">
        <f t="shared" si="54"/>
        <v>0</v>
      </c>
      <c r="AO389" s="34" t="s">
        <v>1901</v>
      </c>
      <c r="AR389" s="34" t="s">
        <v>1901</v>
      </c>
      <c r="AS389" t="str">
        <f t="shared" si="55"/>
        <v>different</v>
      </c>
      <c r="AU389" s="1">
        <f t="shared" si="56"/>
        <v>-38659.45416666667</v>
      </c>
      <c r="AV389" s="52">
        <f t="shared" si="57"/>
        <v>-1</v>
      </c>
    </row>
    <row r="390" spans="1:48" ht="12.75">
      <c r="A390" s="33">
        <v>389</v>
      </c>
      <c r="B390" t="s">
        <v>991</v>
      </c>
      <c r="C390" t="s">
        <v>992</v>
      </c>
      <c r="D390" t="s">
        <v>22</v>
      </c>
      <c r="E390" t="s">
        <v>21</v>
      </c>
      <c r="F390" s="1">
        <v>0.27</v>
      </c>
      <c r="G390" s="1">
        <v>0.27</v>
      </c>
      <c r="H390" s="1">
        <v>0.27</v>
      </c>
      <c r="I390" s="1">
        <v>0.27</v>
      </c>
      <c r="J390" s="1">
        <v>0.27</v>
      </c>
      <c r="K390" s="1">
        <v>0.27</v>
      </c>
      <c r="L390" s="1">
        <v>0.27</v>
      </c>
      <c r="M390" s="1">
        <v>0.27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f t="shared" si="51"/>
        <v>0.16875000000000004</v>
      </c>
      <c r="T390" s="5">
        <v>-199985.9191666667</v>
      </c>
      <c r="U390" t="s">
        <v>1757</v>
      </c>
      <c r="V390" t="s">
        <v>1404</v>
      </c>
      <c r="W390">
        <v>22</v>
      </c>
      <c r="X390">
        <v>0</v>
      </c>
      <c r="Y390">
        <v>0</v>
      </c>
      <c r="AE390" s="23">
        <f t="shared" si="49"/>
        <v>0.16875000000000004</v>
      </c>
      <c r="AH390" s="23">
        <f>AE390</f>
        <v>0.16875000000000004</v>
      </c>
      <c r="AK390" s="23">
        <f t="shared" si="53"/>
        <v>0.16875000000000004</v>
      </c>
      <c r="AM390" s="23">
        <f t="shared" si="54"/>
        <v>0</v>
      </c>
      <c r="AO390" s="34">
        <v>22</v>
      </c>
      <c r="AR390" s="34">
        <v>22</v>
      </c>
      <c r="AS390">
        <f t="shared" si="55"/>
      </c>
      <c r="AU390" s="1">
        <f t="shared" si="56"/>
        <v>199986.0879166667</v>
      </c>
      <c r="AV390" s="52">
        <f t="shared" si="57"/>
        <v>-1.0000008438094077</v>
      </c>
    </row>
    <row r="391" spans="1:48" ht="12.75">
      <c r="A391" s="33">
        <v>390</v>
      </c>
      <c r="B391" t="s">
        <v>993</v>
      </c>
      <c r="C391" t="s">
        <v>994</v>
      </c>
      <c r="D391" t="s">
        <v>22</v>
      </c>
      <c r="E391" t="s">
        <v>19</v>
      </c>
      <c r="F391" s="1">
        <v>-349999.93</v>
      </c>
      <c r="G391" s="1">
        <v>-279999.93</v>
      </c>
      <c r="H391" s="1">
        <v>-209999.93</v>
      </c>
      <c r="I391" s="1">
        <v>-139999.93</v>
      </c>
      <c r="J391" s="1">
        <v>-69999.93000000001</v>
      </c>
      <c r="K391" s="1">
        <v>0.07</v>
      </c>
      <c r="L391" s="1">
        <v>70000.06</v>
      </c>
      <c r="M391" s="1">
        <v>-559999.9400000001</v>
      </c>
      <c r="N391" s="1">
        <v>-489999.94</v>
      </c>
      <c r="O391" s="1">
        <v>-419999.94</v>
      </c>
      <c r="P391" s="1">
        <v>-349999.94</v>
      </c>
      <c r="Q391" s="1">
        <v>-279999.94</v>
      </c>
      <c r="R391" s="1">
        <v>-349999.93</v>
      </c>
      <c r="S391" s="1">
        <f t="shared" si="51"/>
        <v>-256666.60166666665</v>
      </c>
      <c r="T391" s="5">
        <v>-256666.59666666668</v>
      </c>
      <c r="U391" t="s">
        <v>1758</v>
      </c>
      <c r="V391" t="s">
        <v>1404</v>
      </c>
      <c r="W391">
        <v>22</v>
      </c>
      <c r="X391">
        <v>0</v>
      </c>
      <c r="Y391">
        <v>0</v>
      </c>
      <c r="AE391" s="23">
        <f t="shared" si="49"/>
        <v>-256666.60166666665</v>
      </c>
      <c r="AH391" s="23">
        <f>AE391</f>
        <v>-256666.60166666665</v>
      </c>
      <c r="AK391" s="23">
        <f t="shared" si="53"/>
        <v>-256666.60166666665</v>
      </c>
      <c r="AM391" s="23">
        <f t="shared" si="54"/>
        <v>0</v>
      </c>
      <c r="AO391" s="34">
        <v>22</v>
      </c>
      <c r="AR391" s="34">
        <v>22</v>
      </c>
      <c r="AS391">
        <f t="shared" si="55"/>
      </c>
      <c r="AU391" s="1">
        <f t="shared" si="56"/>
        <v>-0.004999999975552782</v>
      </c>
      <c r="AV391" s="52">
        <f t="shared" si="57"/>
        <v>1.948052469814095E-08</v>
      </c>
    </row>
    <row r="392" spans="1:48" ht="12.75">
      <c r="A392" s="33">
        <v>391</v>
      </c>
      <c r="B392" t="s">
        <v>995</v>
      </c>
      <c r="C392" t="s">
        <v>996</v>
      </c>
      <c r="D392" t="s">
        <v>24</v>
      </c>
      <c r="E392" t="s">
        <v>27</v>
      </c>
      <c r="F392" s="1">
        <v>3055.05</v>
      </c>
      <c r="G392" s="1">
        <v>3055.05</v>
      </c>
      <c r="H392" s="1">
        <v>3055.05</v>
      </c>
      <c r="I392" s="1">
        <v>3055.05</v>
      </c>
      <c r="J392" s="1">
        <v>3055.05</v>
      </c>
      <c r="K392" s="1">
        <v>3055.05</v>
      </c>
      <c r="L392" s="1">
        <v>3055.05</v>
      </c>
      <c r="M392" s="1">
        <v>3055.05</v>
      </c>
      <c r="N392" s="1">
        <v>3055.05</v>
      </c>
      <c r="O392" s="1">
        <v>3055.05</v>
      </c>
      <c r="P392" s="1">
        <v>3055.05</v>
      </c>
      <c r="Q392" s="1">
        <v>3055.05</v>
      </c>
      <c r="R392" s="1">
        <v>0.05</v>
      </c>
      <c r="S392" s="1">
        <f t="shared" si="51"/>
        <v>2927.758333333333</v>
      </c>
      <c r="T392" s="5">
        <v>3055.0499999999997</v>
      </c>
      <c r="U392" t="s">
        <v>1759</v>
      </c>
      <c r="V392" t="s">
        <v>1404</v>
      </c>
      <c r="W392">
        <v>22</v>
      </c>
      <c r="X392">
        <v>0</v>
      </c>
      <c r="Y392">
        <v>0</v>
      </c>
      <c r="AE392" s="23">
        <f t="shared" si="49"/>
        <v>2927.758333333333</v>
      </c>
      <c r="AH392" s="23">
        <f>AE392</f>
        <v>2927.758333333333</v>
      </c>
      <c r="AK392" s="23">
        <f t="shared" si="53"/>
        <v>2927.758333333333</v>
      </c>
      <c r="AM392" s="23">
        <f t="shared" si="54"/>
        <v>0</v>
      </c>
      <c r="AO392" s="34">
        <v>22</v>
      </c>
      <c r="AR392" s="34">
        <v>22</v>
      </c>
      <c r="AS392">
        <f t="shared" si="55"/>
      </c>
      <c r="AU392" s="1">
        <f t="shared" si="56"/>
        <v>-127.29166666666652</v>
      </c>
      <c r="AV392" s="52">
        <f t="shared" si="57"/>
        <v>-0.04166598473565622</v>
      </c>
    </row>
    <row r="393" spans="1:48" ht="12.75">
      <c r="A393" s="33">
        <v>392</v>
      </c>
      <c r="B393" t="s">
        <v>997</v>
      </c>
      <c r="C393" t="s">
        <v>998</v>
      </c>
      <c r="D393" t="s">
        <v>22</v>
      </c>
      <c r="E393" t="s">
        <v>20</v>
      </c>
      <c r="F393" s="1">
        <v>-9631.82</v>
      </c>
      <c r="G393" s="1">
        <v>-9462.75</v>
      </c>
      <c r="H393" s="1">
        <v>-9293.68</v>
      </c>
      <c r="I393" s="1">
        <v>-9124.61</v>
      </c>
      <c r="J393" s="1">
        <v>-8955.54</v>
      </c>
      <c r="K393" s="1">
        <v>-8786.47</v>
      </c>
      <c r="L393" s="1">
        <v>-8617.4</v>
      </c>
      <c r="M393" s="1">
        <v>-8448.33</v>
      </c>
      <c r="N393" s="1">
        <v>-8279.26</v>
      </c>
      <c r="O393" s="1">
        <v>-8110.1900000000005</v>
      </c>
      <c r="P393" s="1">
        <v>-7941.12</v>
      </c>
      <c r="Q393" s="1">
        <v>-7772.05</v>
      </c>
      <c r="R393" s="1">
        <v>-7602.9800000000005</v>
      </c>
      <c r="S393" s="1">
        <f t="shared" si="51"/>
        <v>-8617.4</v>
      </c>
      <c r="T393" s="5">
        <v>-10646.240000000002</v>
      </c>
      <c r="U393" t="s">
        <v>1760</v>
      </c>
      <c r="V393" t="s">
        <v>1404</v>
      </c>
      <c r="W393">
        <v>22</v>
      </c>
      <c r="X393">
        <v>0</v>
      </c>
      <c r="Y393">
        <v>0</v>
      </c>
      <c r="AE393" s="23">
        <f t="shared" si="49"/>
        <v>-8617.4</v>
      </c>
      <c r="AG393" s="25">
        <f>AE393</f>
        <v>-8617.4</v>
      </c>
      <c r="AK393" s="23">
        <f t="shared" si="53"/>
        <v>0</v>
      </c>
      <c r="AM393" s="23">
        <f t="shared" si="54"/>
        <v>0</v>
      </c>
      <c r="AO393" s="34">
        <v>22</v>
      </c>
      <c r="AR393" s="34">
        <v>22</v>
      </c>
      <c r="AS393">
        <f t="shared" si="55"/>
      </c>
      <c r="AU393" s="1">
        <f t="shared" si="56"/>
        <v>2028.840000000002</v>
      </c>
      <c r="AV393" s="52">
        <f t="shared" si="57"/>
        <v>-0.19056868903951082</v>
      </c>
    </row>
    <row r="394" spans="1:48" ht="12.75">
      <c r="A394" s="33">
        <v>393</v>
      </c>
      <c r="B394" t="s">
        <v>997</v>
      </c>
      <c r="C394" t="s">
        <v>998</v>
      </c>
      <c r="D394" t="s">
        <v>22</v>
      </c>
      <c r="E394" t="s">
        <v>21</v>
      </c>
      <c r="F394" s="1">
        <v>-125497.82</v>
      </c>
      <c r="G394" s="1">
        <v>-123370.42</v>
      </c>
      <c r="H394" s="1">
        <v>-121243.02</v>
      </c>
      <c r="I394" s="1">
        <v>-119115.62</v>
      </c>
      <c r="J394" s="1">
        <v>-116988.22</v>
      </c>
      <c r="K394" s="1">
        <v>-114860.82</v>
      </c>
      <c r="L394" s="1">
        <v>-112733.42</v>
      </c>
      <c r="M394" s="1">
        <v>-110606.02</v>
      </c>
      <c r="N394" s="1">
        <v>-108478.62</v>
      </c>
      <c r="O394" s="1">
        <v>-106351.22</v>
      </c>
      <c r="P394" s="1">
        <v>-104223.82</v>
      </c>
      <c r="Q394" s="1">
        <v>-102096.42</v>
      </c>
      <c r="R394" s="1">
        <v>-99969.02</v>
      </c>
      <c r="S394" s="1">
        <f t="shared" si="51"/>
        <v>-112733.42</v>
      </c>
      <c r="T394" s="5">
        <v>-138262.22</v>
      </c>
      <c r="U394" t="s">
        <v>1761</v>
      </c>
      <c r="V394" t="s">
        <v>1404</v>
      </c>
      <c r="W394">
        <v>22</v>
      </c>
      <c r="X394">
        <v>0</v>
      </c>
      <c r="Y394">
        <v>0</v>
      </c>
      <c r="AE394" s="23">
        <f t="shared" si="49"/>
        <v>-112733.42</v>
      </c>
      <c r="AG394" s="25">
        <f>AE394</f>
        <v>-112733.42</v>
      </c>
      <c r="AK394" s="23">
        <f t="shared" si="53"/>
        <v>0</v>
      </c>
      <c r="AM394" s="23">
        <f t="shared" si="54"/>
        <v>0</v>
      </c>
      <c r="AO394" s="34">
        <v>22</v>
      </c>
      <c r="AR394" s="34">
        <v>22</v>
      </c>
      <c r="AS394">
        <f t="shared" si="55"/>
      </c>
      <c r="AU394" s="1">
        <f t="shared" si="56"/>
        <v>25528.800000000003</v>
      </c>
      <c r="AV394" s="52">
        <f t="shared" si="57"/>
        <v>-0.18464046071298437</v>
      </c>
    </row>
    <row r="395" spans="1:48" ht="12.75">
      <c r="A395" s="33">
        <v>394</v>
      </c>
      <c r="B395" t="s">
        <v>999</v>
      </c>
      <c r="C395" t="s">
        <v>1000</v>
      </c>
      <c r="D395" t="s">
        <v>22</v>
      </c>
      <c r="E395" t="s">
        <v>20</v>
      </c>
      <c r="F395" s="1">
        <v>-44880.58</v>
      </c>
      <c r="G395" s="1">
        <v>-44093.200000000004</v>
      </c>
      <c r="H395" s="1">
        <v>-43305.82</v>
      </c>
      <c r="I395" s="1">
        <v>-42518.44</v>
      </c>
      <c r="J395" s="1">
        <v>-41731.06</v>
      </c>
      <c r="K395" s="1">
        <v>-40943.68</v>
      </c>
      <c r="L395" s="1">
        <v>-40156.3</v>
      </c>
      <c r="M395" s="1">
        <v>-39368.92</v>
      </c>
      <c r="N395" s="1">
        <v>-38581.54</v>
      </c>
      <c r="O395" s="1">
        <v>-37794.16</v>
      </c>
      <c r="P395" s="1">
        <v>-37006.78</v>
      </c>
      <c r="Q395" s="1">
        <v>-36219.4</v>
      </c>
      <c r="R395" s="1">
        <v>-35432.020000000004</v>
      </c>
      <c r="S395" s="1">
        <f t="shared" si="51"/>
        <v>-40156.299999999996</v>
      </c>
      <c r="T395" s="5">
        <v>-49604.859999999986</v>
      </c>
      <c r="U395" t="s">
        <v>1762</v>
      </c>
      <c r="V395" t="s">
        <v>1404</v>
      </c>
      <c r="W395">
        <v>22</v>
      </c>
      <c r="X395">
        <v>0</v>
      </c>
      <c r="Y395">
        <v>0</v>
      </c>
      <c r="AE395" s="23">
        <f t="shared" si="49"/>
        <v>-40156.299999999996</v>
      </c>
      <c r="AG395" s="25">
        <f>AE395</f>
        <v>-40156.299999999996</v>
      </c>
      <c r="AK395" s="23">
        <f t="shared" si="53"/>
        <v>0</v>
      </c>
      <c r="AM395" s="23">
        <f t="shared" si="54"/>
        <v>0</v>
      </c>
      <c r="AO395" s="34">
        <v>22</v>
      </c>
      <c r="AR395" s="34">
        <v>22</v>
      </c>
      <c r="AS395">
        <f t="shared" si="55"/>
      </c>
      <c r="AU395" s="1">
        <f t="shared" si="56"/>
        <v>9448.55999999999</v>
      </c>
      <c r="AV395" s="52">
        <f t="shared" si="57"/>
        <v>-0.19047649766575278</v>
      </c>
    </row>
    <row r="396" spans="1:48" ht="12.75">
      <c r="A396" s="33">
        <v>395</v>
      </c>
      <c r="B396" t="s">
        <v>999</v>
      </c>
      <c r="C396" t="s">
        <v>1000</v>
      </c>
      <c r="D396" t="s">
        <v>22</v>
      </c>
      <c r="E396" t="s">
        <v>21</v>
      </c>
      <c r="F396" s="1">
        <v>-79726.29000000001</v>
      </c>
      <c r="G396" s="1">
        <v>-78375.41</v>
      </c>
      <c r="H396" s="1">
        <v>-77024.53</v>
      </c>
      <c r="I396" s="1">
        <v>-75673.65000000001</v>
      </c>
      <c r="J396" s="1">
        <v>-74322.77</v>
      </c>
      <c r="K396" s="1">
        <v>-72971.89</v>
      </c>
      <c r="L396" s="1">
        <v>-71621.01</v>
      </c>
      <c r="M396" s="1">
        <v>-70270.13</v>
      </c>
      <c r="N396" s="1">
        <v>-68919.25</v>
      </c>
      <c r="O396" s="1">
        <v>-67568.37</v>
      </c>
      <c r="P396" s="1">
        <v>-66217.49</v>
      </c>
      <c r="Q396" s="1">
        <v>-64866.61</v>
      </c>
      <c r="R396" s="1">
        <v>-63515.73</v>
      </c>
      <c r="S396" s="1">
        <f t="shared" si="51"/>
        <v>-71621.01000000001</v>
      </c>
      <c r="T396" s="5">
        <v>-87831.57</v>
      </c>
      <c r="U396" t="s">
        <v>1763</v>
      </c>
      <c r="V396" t="s">
        <v>1404</v>
      </c>
      <c r="W396">
        <v>22</v>
      </c>
      <c r="X396">
        <v>0</v>
      </c>
      <c r="Y396">
        <v>0</v>
      </c>
      <c r="AE396" s="23">
        <f t="shared" si="49"/>
        <v>-71621.01000000001</v>
      </c>
      <c r="AG396" s="25">
        <f>AE396</f>
        <v>-71621.01000000001</v>
      </c>
      <c r="AK396" s="23">
        <f t="shared" si="53"/>
        <v>0</v>
      </c>
      <c r="AM396" s="23">
        <f t="shared" si="54"/>
        <v>0</v>
      </c>
      <c r="AO396" s="34">
        <v>22</v>
      </c>
      <c r="AR396" s="34">
        <v>22</v>
      </c>
      <c r="AS396">
        <f t="shared" si="55"/>
      </c>
      <c r="AU396" s="1">
        <f t="shared" si="56"/>
        <v>16210.559999999998</v>
      </c>
      <c r="AV396" s="52">
        <f t="shared" si="57"/>
        <v>-0.18456416069984855</v>
      </c>
    </row>
    <row r="397" spans="1:48" ht="12.75">
      <c r="A397" s="33">
        <v>396</v>
      </c>
      <c r="B397" t="s">
        <v>1001</v>
      </c>
      <c r="C397" t="s">
        <v>1002</v>
      </c>
      <c r="D397" t="s">
        <v>22</v>
      </c>
      <c r="E397" t="s">
        <v>20</v>
      </c>
      <c r="F397" s="1">
        <v>0</v>
      </c>
      <c r="G397" s="1">
        <v>-131840.8</v>
      </c>
      <c r="H397" s="1">
        <v>-501457.15</v>
      </c>
      <c r="I397" s="1">
        <v>-833780.2000000001</v>
      </c>
      <c r="J397" s="1">
        <v>-1229007.78</v>
      </c>
      <c r="K397" s="1">
        <v>-1613222.3</v>
      </c>
      <c r="L397" s="1">
        <v>-1765208.27</v>
      </c>
      <c r="M397" s="1">
        <v>-1796129.63</v>
      </c>
      <c r="N397" s="1">
        <v>-1679715.96</v>
      </c>
      <c r="O397" s="1">
        <v>-1588881.46</v>
      </c>
      <c r="P397" s="1">
        <v>-1760723.98</v>
      </c>
      <c r="Q397" s="1">
        <v>-2290992.08</v>
      </c>
      <c r="R397" s="1">
        <v>-2122312.94</v>
      </c>
      <c r="S397" s="1">
        <f t="shared" si="51"/>
        <v>-1354343.006666667</v>
      </c>
      <c r="T397" s="5">
        <v>0</v>
      </c>
      <c r="U397" t="s">
        <v>1853</v>
      </c>
      <c r="V397" t="s">
        <v>1404</v>
      </c>
      <c r="W397">
        <v>22</v>
      </c>
      <c r="X397">
        <v>0</v>
      </c>
      <c r="Y397">
        <v>0</v>
      </c>
      <c r="AE397" s="51">
        <f t="shared" si="49"/>
        <v>-1354343.006666667</v>
      </c>
      <c r="AH397" s="23">
        <f>AE397</f>
        <v>-1354343.006666667</v>
      </c>
      <c r="AK397" s="23">
        <f t="shared" si="53"/>
        <v>-1354343.006666667</v>
      </c>
      <c r="AM397" s="23">
        <f t="shared" si="54"/>
        <v>0</v>
      </c>
      <c r="AO397" s="34" t="s">
        <v>1901</v>
      </c>
      <c r="AQ397" t="s">
        <v>2505</v>
      </c>
      <c r="AR397" s="34" t="s">
        <v>1901</v>
      </c>
      <c r="AS397" t="str">
        <f t="shared" si="55"/>
        <v>different</v>
      </c>
      <c r="AU397" s="1">
        <f t="shared" si="56"/>
        <v>-1354343.006666667</v>
      </c>
      <c r="AV397" s="52" t="e">
        <f t="shared" si="57"/>
        <v>#DIV/0!</v>
      </c>
    </row>
    <row r="398" spans="1:48" ht="12.75">
      <c r="A398" s="33">
        <v>397</v>
      </c>
      <c r="B398" t="s">
        <v>1001</v>
      </c>
      <c r="C398" t="s">
        <v>1002</v>
      </c>
      <c r="D398" t="s">
        <v>22</v>
      </c>
      <c r="E398" t="s">
        <v>21</v>
      </c>
      <c r="F398" s="1">
        <v>-1677996.71</v>
      </c>
      <c r="G398" s="1">
        <v>-2289842.83</v>
      </c>
      <c r="H398" s="1">
        <v>-3198780.99</v>
      </c>
      <c r="I398" s="1">
        <v>-3123099.22</v>
      </c>
      <c r="J398" s="1">
        <v>-3810519.55</v>
      </c>
      <c r="K398" s="1">
        <v>-4662258.54</v>
      </c>
      <c r="L398" s="1">
        <v>-4752649.85</v>
      </c>
      <c r="M398" s="1">
        <v>-4581786.8</v>
      </c>
      <c r="N398" s="1">
        <v>-4377907.51</v>
      </c>
      <c r="O398" s="1">
        <v>-4564189.63</v>
      </c>
      <c r="P398" s="1">
        <v>-6368076.03</v>
      </c>
      <c r="Q398" s="1">
        <v>-6092600.13</v>
      </c>
      <c r="R398" s="1">
        <v>-5475705.3</v>
      </c>
      <c r="S398" s="1">
        <f t="shared" si="51"/>
        <v>-4283213.507083334</v>
      </c>
      <c r="T398" s="5">
        <v>-512192.07791666663</v>
      </c>
      <c r="U398" t="s">
        <v>1764</v>
      </c>
      <c r="V398" t="s">
        <v>1404</v>
      </c>
      <c r="W398">
        <v>22</v>
      </c>
      <c r="X398">
        <v>0</v>
      </c>
      <c r="Y398">
        <v>0</v>
      </c>
      <c r="AE398" s="51">
        <f aca="true" t="shared" si="58" ref="AE398:AE461">S398</f>
        <v>-4283213.507083334</v>
      </c>
      <c r="AH398" s="23">
        <f aca="true" t="shared" si="59" ref="AH398:AH403">AE398</f>
        <v>-4283213.507083334</v>
      </c>
      <c r="AK398" s="23">
        <f t="shared" si="53"/>
        <v>-4283213.507083334</v>
      </c>
      <c r="AM398" s="23">
        <f t="shared" si="54"/>
        <v>0</v>
      </c>
      <c r="AO398" s="34" t="s">
        <v>1901</v>
      </c>
      <c r="AQ398" t="s">
        <v>2505</v>
      </c>
      <c r="AR398" s="34" t="s">
        <v>1901</v>
      </c>
      <c r="AS398" t="str">
        <f t="shared" si="55"/>
        <v>different</v>
      </c>
      <c r="AU398" s="1">
        <f t="shared" si="56"/>
        <v>-3771021.429166667</v>
      </c>
      <c r="AV398" s="52">
        <f t="shared" si="57"/>
        <v>7.362514165594358</v>
      </c>
    </row>
    <row r="399" spans="1:48" ht="12.75">
      <c r="A399" s="33">
        <v>398</v>
      </c>
      <c r="B399" t="s">
        <v>1001</v>
      </c>
      <c r="C399" t="s">
        <v>1002</v>
      </c>
      <c r="D399" t="s">
        <v>24</v>
      </c>
      <c r="E399" t="s">
        <v>20</v>
      </c>
      <c r="F399" s="1">
        <v>0</v>
      </c>
      <c r="G399" s="1">
        <v>-53722.9</v>
      </c>
      <c r="H399" s="1">
        <v>-332763.54</v>
      </c>
      <c r="I399" s="1">
        <v>-538649.95</v>
      </c>
      <c r="J399" s="1">
        <v>-670620.81</v>
      </c>
      <c r="K399" s="1">
        <v>-697640.15</v>
      </c>
      <c r="L399" s="1">
        <v>-746841.06</v>
      </c>
      <c r="M399" s="1">
        <v>-737881.74</v>
      </c>
      <c r="N399" s="1">
        <v>-725232.1900000001</v>
      </c>
      <c r="O399" s="1">
        <v>-720463.36</v>
      </c>
      <c r="P399" s="1">
        <v>-755757.92</v>
      </c>
      <c r="Q399" s="1">
        <v>-883992.0700000001</v>
      </c>
      <c r="R399" s="1">
        <v>-780043.3</v>
      </c>
      <c r="S399" s="1">
        <f t="shared" si="51"/>
        <v>-604465.6116666667</v>
      </c>
      <c r="T399" s="5">
        <v>0</v>
      </c>
      <c r="U399" t="s">
        <v>1854</v>
      </c>
      <c r="V399" t="s">
        <v>1404</v>
      </c>
      <c r="W399">
        <v>22</v>
      </c>
      <c r="X399">
        <v>0</v>
      </c>
      <c r="Y399">
        <v>0</v>
      </c>
      <c r="AE399" s="23">
        <f t="shared" si="58"/>
        <v>-604465.6116666667</v>
      </c>
      <c r="AH399" s="23">
        <f t="shared" si="59"/>
        <v>-604465.6116666667</v>
      </c>
      <c r="AK399" s="23">
        <f t="shared" si="53"/>
        <v>-604465.6116666667</v>
      </c>
      <c r="AM399" s="23">
        <f t="shared" si="54"/>
        <v>0</v>
      </c>
      <c r="AO399" s="34" t="s">
        <v>1901</v>
      </c>
      <c r="AR399" s="34" t="s">
        <v>1901</v>
      </c>
      <c r="AS399" t="str">
        <f t="shared" si="55"/>
        <v>different</v>
      </c>
      <c r="AU399" s="1">
        <f t="shared" si="56"/>
        <v>-604465.6116666667</v>
      </c>
      <c r="AV399" s="52" t="e">
        <f t="shared" si="57"/>
        <v>#DIV/0!</v>
      </c>
    </row>
    <row r="400" spans="1:48" ht="12.75">
      <c r="A400" s="33">
        <v>399</v>
      </c>
      <c r="B400" t="s">
        <v>1001</v>
      </c>
      <c r="C400" t="s">
        <v>1002</v>
      </c>
      <c r="D400" t="s">
        <v>24</v>
      </c>
      <c r="E400" t="s">
        <v>27</v>
      </c>
      <c r="F400" s="1">
        <v>0</v>
      </c>
      <c r="G400" s="1">
        <v>0</v>
      </c>
      <c r="H400" s="1">
        <v>0</v>
      </c>
      <c r="I400" s="1">
        <v>-58875.49</v>
      </c>
      <c r="J400" s="1">
        <v>-399044.03</v>
      </c>
      <c r="K400" s="1">
        <v>-548368.26</v>
      </c>
      <c r="L400" s="1">
        <v>-658501.92</v>
      </c>
      <c r="M400" s="1">
        <v>-729946.21</v>
      </c>
      <c r="N400" s="1">
        <v>-753312.4500000001</v>
      </c>
      <c r="O400" s="1">
        <v>-842480.73</v>
      </c>
      <c r="P400" s="1">
        <v>-792413.11</v>
      </c>
      <c r="Q400" s="1">
        <v>-940509.71</v>
      </c>
      <c r="R400" s="1">
        <v>-707327.9</v>
      </c>
      <c r="S400" s="1">
        <f t="shared" si="51"/>
        <v>-506426.3216666667</v>
      </c>
      <c r="T400" s="5">
        <v>0</v>
      </c>
      <c r="U400" t="s">
        <v>1855</v>
      </c>
      <c r="V400" t="s">
        <v>1404</v>
      </c>
      <c r="W400">
        <v>22</v>
      </c>
      <c r="X400">
        <v>0</v>
      </c>
      <c r="Y400">
        <v>0</v>
      </c>
      <c r="AE400" s="23">
        <f t="shared" si="58"/>
        <v>-506426.3216666667</v>
      </c>
      <c r="AH400" s="23">
        <f t="shared" si="59"/>
        <v>-506426.3216666667</v>
      </c>
      <c r="AK400" s="23">
        <f t="shared" si="53"/>
        <v>-506426.3216666667</v>
      </c>
      <c r="AM400" s="23">
        <f t="shared" si="54"/>
        <v>0</v>
      </c>
      <c r="AO400" s="34" t="s">
        <v>1901</v>
      </c>
      <c r="AR400" s="34" t="s">
        <v>1901</v>
      </c>
      <c r="AS400" t="str">
        <f t="shared" si="55"/>
        <v>different</v>
      </c>
      <c r="AU400" s="1">
        <f t="shared" si="56"/>
        <v>-506426.3216666667</v>
      </c>
      <c r="AV400" s="52" t="e">
        <f t="shared" si="57"/>
        <v>#DIV/0!</v>
      </c>
    </row>
    <row r="401" spans="1:48" ht="12.75">
      <c r="A401" s="33">
        <v>400</v>
      </c>
      <c r="B401" t="s">
        <v>1001</v>
      </c>
      <c r="C401" t="s">
        <v>1002</v>
      </c>
      <c r="D401" t="s">
        <v>24</v>
      </c>
      <c r="E401" t="s">
        <v>21</v>
      </c>
      <c r="F401" s="1">
        <v>-2150354.85</v>
      </c>
      <c r="G401" s="1">
        <v>-1534932.8599999999</v>
      </c>
      <c r="H401" s="1">
        <v>-2200699.81</v>
      </c>
      <c r="I401" s="1">
        <v>-3283721.97</v>
      </c>
      <c r="J401" s="1">
        <v>-4117168.02</v>
      </c>
      <c r="K401" s="1">
        <v>-4413131.77</v>
      </c>
      <c r="L401" s="1">
        <v>-4579265.99</v>
      </c>
      <c r="M401" s="1">
        <v>-4690602.83</v>
      </c>
      <c r="N401" s="1">
        <v>-4719776.11</v>
      </c>
      <c r="O401" s="1">
        <v>-4756931.14</v>
      </c>
      <c r="P401" s="1">
        <v>-4238304.52</v>
      </c>
      <c r="Q401" s="1">
        <v>-4981057.14</v>
      </c>
      <c r="R401" s="1">
        <v>-5167059.37</v>
      </c>
      <c r="S401" s="1">
        <f t="shared" si="51"/>
        <v>-3931191.605833333</v>
      </c>
      <c r="T401" s="5">
        <v>-1363295.415</v>
      </c>
      <c r="U401" t="s">
        <v>1765</v>
      </c>
      <c r="V401" t="s">
        <v>1404</v>
      </c>
      <c r="W401">
        <v>22</v>
      </c>
      <c r="X401">
        <v>0</v>
      </c>
      <c r="Y401">
        <v>0</v>
      </c>
      <c r="AE401" s="23">
        <f t="shared" si="58"/>
        <v>-3931191.605833333</v>
      </c>
      <c r="AH401" s="23">
        <f t="shared" si="59"/>
        <v>-3931191.605833333</v>
      </c>
      <c r="AK401" s="23">
        <f t="shared" si="53"/>
        <v>-3931191.605833333</v>
      </c>
      <c r="AM401" s="23">
        <f t="shared" si="54"/>
        <v>0</v>
      </c>
      <c r="AO401" s="34">
        <v>22</v>
      </c>
      <c r="AR401" s="34">
        <v>22</v>
      </c>
      <c r="AS401">
        <f t="shared" si="55"/>
      </c>
      <c r="AU401" s="1">
        <f t="shared" si="56"/>
        <v>-2567896.190833333</v>
      </c>
      <c r="AV401" s="52">
        <f t="shared" si="57"/>
        <v>1.8835948266086795</v>
      </c>
    </row>
    <row r="402" spans="1:48" ht="12.75">
      <c r="A402" s="33">
        <v>401</v>
      </c>
      <c r="B402" t="s">
        <v>1007</v>
      </c>
      <c r="C402" t="s">
        <v>1008</v>
      </c>
      <c r="D402" t="s">
        <v>22</v>
      </c>
      <c r="E402" t="s">
        <v>19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f t="shared" si="51"/>
        <v>0</v>
      </c>
      <c r="T402" s="5">
        <v>-6672.2825</v>
      </c>
      <c r="U402" t="s">
        <v>1771</v>
      </c>
      <c r="V402" t="s">
        <v>1404</v>
      </c>
      <c r="W402">
        <v>22</v>
      </c>
      <c r="X402">
        <v>0</v>
      </c>
      <c r="Y402">
        <v>0</v>
      </c>
      <c r="AE402" s="23">
        <f t="shared" si="58"/>
        <v>0</v>
      </c>
      <c r="AH402" s="23">
        <f t="shared" si="59"/>
        <v>0</v>
      </c>
      <c r="AK402" s="23">
        <f t="shared" si="53"/>
        <v>0</v>
      </c>
      <c r="AM402" s="23">
        <f t="shared" si="54"/>
        <v>0</v>
      </c>
      <c r="AO402" s="34">
        <v>22</v>
      </c>
      <c r="AR402" s="34">
        <v>22</v>
      </c>
      <c r="AS402">
        <f t="shared" si="55"/>
      </c>
      <c r="AU402" s="1">
        <f t="shared" si="56"/>
        <v>6672.2825</v>
      </c>
      <c r="AV402" s="52">
        <f t="shared" si="57"/>
        <v>-1</v>
      </c>
    </row>
    <row r="403" spans="1:48" ht="12.75">
      <c r="A403" s="33">
        <v>402</v>
      </c>
      <c r="B403" t="s">
        <v>1007</v>
      </c>
      <c r="C403" t="s">
        <v>1008</v>
      </c>
      <c r="D403" t="s">
        <v>22</v>
      </c>
      <c r="E403" t="s">
        <v>20</v>
      </c>
      <c r="F403" s="1">
        <v>0.06</v>
      </c>
      <c r="G403" s="1">
        <v>0.06</v>
      </c>
      <c r="H403" s="1">
        <v>0.06</v>
      </c>
      <c r="I403" s="1">
        <v>0.06</v>
      </c>
      <c r="J403" s="1">
        <v>0.06</v>
      </c>
      <c r="K403" s="1">
        <v>0.06</v>
      </c>
      <c r="L403" s="1">
        <v>0.06</v>
      </c>
      <c r="M403" s="1">
        <v>0.06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f t="shared" si="51"/>
        <v>0.0375</v>
      </c>
      <c r="T403" s="5">
        <v>-2808.3166666666675</v>
      </c>
      <c r="U403" t="s">
        <v>1772</v>
      </c>
      <c r="V403" t="s">
        <v>1404</v>
      </c>
      <c r="W403">
        <v>22</v>
      </c>
      <c r="X403">
        <v>0</v>
      </c>
      <c r="Y403">
        <v>0</v>
      </c>
      <c r="AE403" s="23">
        <f t="shared" si="58"/>
        <v>0.0375</v>
      </c>
      <c r="AH403" s="23">
        <f t="shared" si="59"/>
        <v>0.0375</v>
      </c>
      <c r="AK403" s="23">
        <f t="shared" si="53"/>
        <v>0.0375</v>
      </c>
      <c r="AM403" s="23">
        <f t="shared" si="54"/>
        <v>0</v>
      </c>
      <c r="AO403" s="34">
        <v>22</v>
      </c>
      <c r="AR403" s="34">
        <v>22</v>
      </c>
      <c r="AS403">
        <f t="shared" si="55"/>
      </c>
      <c r="AU403" s="1">
        <f t="shared" si="56"/>
        <v>2808.3541666666674</v>
      </c>
      <c r="AV403" s="52">
        <f t="shared" si="57"/>
        <v>-1.0000133531949744</v>
      </c>
    </row>
    <row r="404" spans="1:48" ht="12.75">
      <c r="A404" s="33">
        <v>403</v>
      </c>
      <c r="B404" t="s">
        <v>1009</v>
      </c>
      <c r="C404" t="s">
        <v>1010</v>
      </c>
      <c r="D404" t="s">
        <v>22</v>
      </c>
      <c r="E404" t="s">
        <v>20</v>
      </c>
      <c r="F404" s="1">
        <v>-94679</v>
      </c>
      <c r="G404" s="1">
        <v>-84159.05</v>
      </c>
      <c r="H404" s="1">
        <v>-73639.1</v>
      </c>
      <c r="I404" s="1">
        <v>-63119.15</v>
      </c>
      <c r="J404" s="1">
        <v>-52599.200000000004</v>
      </c>
      <c r="K404" s="1">
        <v>-42079.25</v>
      </c>
      <c r="L404" s="1">
        <v>-31559.3</v>
      </c>
      <c r="M404" s="1">
        <v>-21039.350000000002</v>
      </c>
      <c r="N404" s="1">
        <v>-10519.4</v>
      </c>
      <c r="O404" s="1">
        <v>0.55</v>
      </c>
      <c r="P404" s="1">
        <v>0.55</v>
      </c>
      <c r="Q404" s="1">
        <v>0.55</v>
      </c>
      <c r="R404" s="1">
        <v>0.55</v>
      </c>
      <c r="S404" s="1">
        <f t="shared" si="51"/>
        <v>-35504.28125000001</v>
      </c>
      <c r="T404" s="5">
        <v>-157798.69999999998</v>
      </c>
      <c r="U404" t="s">
        <v>1773</v>
      </c>
      <c r="V404" t="s">
        <v>1404</v>
      </c>
      <c r="W404">
        <v>22</v>
      </c>
      <c r="X404">
        <v>0</v>
      </c>
      <c r="Y404">
        <v>0</v>
      </c>
      <c r="AE404" s="23">
        <f t="shared" si="58"/>
        <v>-35504.28125000001</v>
      </c>
      <c r="AG404" s="25">
        <f>AE404</f>
        <v>-35504.28125000001</v>
      </c>
      <c r="AK404" s="23">
        <f t="shared" si="53"/>
        <v>0</v>
      </c>
      <c r="AM404" s="23">
        <f t="shared" si="54"/>
        <v>0</v>
      </c>
      <c r="AO404" s="34">
        <v>22</v>
      </c>
      <c r="AR404" s="34">
        <v>22</v>
      </c>
      <c r="AS404">
        <f t="shared" si="55"/>
      </c>
      <c r="AU404" s="1">
        <f t="shared" si="56"/>
        <v>122294.41874999998</v>
      </c>
      <c r="AV404" s="52">
        <f t="shared" si="57"/>
        <v>-0.7750027012263092</v>
      </c>
    </row>
    <row r="405" spans="1:48" ht="12.75">
      <c r="A405" s="33">
        <v>404</v>
      </c>
      <c r="B405" t="s">
        <v>1009</v>
      </c>
      <c r="C405" t="s">
        <v>1010</v>
      </c>
      <c r="D405" t="s">
        <v>22</v>
      </c>
      <c r="E405" t="s">
        <v>21</v>
      </c>
      <c r="F405" s="1">
        <v>-237285.1</v>
      </c>
      <c r="G405" s="1">
        <v>-217551.4</v>
      </c>
      <c r="H405" s="1">
        <v>-197817.7</v>
      </c>
      <c r="I405" s="1">
        <v>-178084</v>
      </c>
      <c r="J405" s="1">
        <v>-158350.30000000002</v>
      </c>
      <c r="K405" s="1">
        <v>-138616.6</v>
      </c>
      <c r="L405" s="1">
        <v>-118882.90000000001</v>
      </c>
      <c r="M405" s="1">
        <v>-99149.2</v>
      </c>
      <c r="N405" s="1">
        <v>-79415.5</v>
      </c>
      <c r="O405" s="1">
        <v>-59201.8</v>
      </c>
      <c r="P405" s="1">
        <v>-39468.1</v>
      </c>
      <c r="Q405" s="1">
        <v>-19734.4</v>
      </c>
      <c r="R405" s="1">
        <v>-0.7000000000000001</v>
      </c>
      <c r="S405" s="1">
        <f t="shared" si="51"/>
        <v>-118742.90000000001</v>
      </c>
      <c r="T405" s="5">
        <v>-355355.69999999995</v>
      </c>
      <c r="U405" t="s">
        <v>1774</v>
      </c>
      <c r="V405" t="s">
        <v>1404</v>
      </c>
      <c r="W405">
        <v>22</v>
      </c>
      <c r="X405">
        <v>0</v>
      </c>
      <c r="Y405">
        <v>0</v>
      </c>
      <c r="AE405" s="23">
        <f t="shared" si="58"/>
        <v>-118742.90000000001</v>
      </c>
      <c r="AG405" s="25">
        <f>AE405</f>
        <v>-118742.90000000001</v>
      </c>
      <c r="AK405" s="23">
        <f t="shared" si="53"/>
        <v>0</v>
      </c>
      <c r="AM405" s="23">
        <f t="shared" si="54"/>
        <v>0</v>
      </c>
      <c r="AO405" s="34">
        <v>22</v>
      </c>
      <c r="AR405" s="34">
        <v>22</v>
      </c>
      <c r="AS405">
        <f t="shared" si="55"/>
      </c>
      <c r="AU405" s="1">
        <f t="shared" si="56"/>
        <v>236612.79999999993</v>
      </c>
      <c r="AV405" s="52">
        <f t="shared" si="57"/>
        <v>-0.6658477688693328</v>
      </c>
    </row>
    <row r="406" spans="1:48" ht="12.75">
      <c r="A406" s="33">
        <v>405</v>
      </c>
      <c r="B406" t="s">
        <v>1011</v>
      </c>
      <c r="C406" t="s">
        <v>1012</v>
      </c>
      <c r="D406" t="s">
        <v>22</v>
      </c>
      <c r="E406" t="s">
        <v>20</v>
      </c>
      <c r="F406" s="1">
        <v>88057.42</v>
      </c>
      <c r="G406" s="1">
        <v>82224.58</v>
      </c>
      <c r="H406" s="1">
        <v>76391.74</v>
      </c>
      <c r="I406" s="1">
        <v>70558.90000000001</v>
      </c>
      <c r="J406" s="1">
        <v>64726.060000000005</v>
      </c>
      <c r="K406" s="1">
        <v>58893.22</v>
      </c>
      <c r="L406" s="1">
        <v>104991.38</v>
      </c>
      <c r="M406" s="1">
        <v>99158.54000000001</v>
      </c>
      <c r="N406" s="1">
        <v>93325.7</v>
      </c>
      <c r="O406" s="1">
        <v>87492.86</v>
      </c>
      <c r="P406" s="1">
        <v>81660.02</v>
      </c>
      <c r="Q406" s="1">
        <v>75827.18000000001</v>
      </c>
      <c r="R406" s="1">
        <v>69994.34</v>
      </c>
      <c r="S406" s="1">
        <f t="shared" si="51"/>
        <v>81189.67166666668</v>
      </c>
      <c r="T406" s="5">
        <v>88057.42000000003</v>
      </c>
      <c r="U406" t="s">
        <v>1775</v>
      </c>
      <c r="V406" t="s">
        <v>1404</v>
      </c>
      <c r="W406">
        <v>22</v>
      </c>
      <c r="X406">
        <v>0</v>
      </c>
      <c r="Y406">
        <v>0</v>
      </c>
      <c r="AE406" s="23">
        <f t="shared" si="58"/>
        <v>81189.67166666668</v>
      </c>
      <c r="AH406" s="23">
        <f aca="true" t="shared" si="60" ref="AH406:AH411">AE406</f>
        <v>81189.67166666668</v>
      </c>
      <c r="AK406" s="23">
        <f t="shared" si="53"/>
        <v>81189.67166666668</v>
      </c>
      <c r="AM406" s="23">
        <f t="shared" si="54"/>
        <v>0</v>
      </c>
      <c r="AO406" s="34">
        <v>22</v>
      </c>
      <c r="AR406" s="34">
        <v>22</v>
      </c>
      <c r="AS406">
        <f t="shared" si="55"/>
      </c>
      <c r="AU406" s="1">
        <f t="shared" si="56"/>
        <v>-6867.748333333351</v>
      </c>
      <c r="AV406" s="52">
        <f t="shared" si="57"/>
        <v>-0.077991705109386</v>
      </c>
    </row>
    <row r="407" spans="1:48" ht="12.75">
      <c r="A407" s="33">
        <v>406</v>
      </c>
      <c r="B407" t="s">
        <v>1013</v>
      </c>
      <c r="C407" t="s">
        <v>1014</v>
      </c>
      <c r="D407" t="s">
        <v>22</v>
      </c>
      <c r="E407" t="s">
        <v>20</v>
      </c>
      <c r="F407" s="1">
        <v>-936026</v>
      </c>
      <c r="G407" s="1">
        <v>-916525.4500000001</v>
      </c>
      <c r="H407" s="1">
        <v>-897024.9</v>
      </c>
      <c r="I407" s="1">
        <v>-877524.35</v>
      </c>
      <c r="J407" s="1">
        <v>-858023.8</v>
      </c>
      <c r="K407" s="1">
        <v>-838523.25</v>
      </c>
      <c r="L407" s="1">
        <v>-819022.7000000001</v>
      </c>
      <c r="M407" s="1">
        <v>-799522.15</v>
      </c>
      <c r="N407" s="1">
        <v>-780021.6</v>
      </c>
      <c r="O407" s="1">
        <v>-760521.05</v>
      </c>
      <c r="P407" s="1">
        <v>-741020.5</v>
      </c>
      <c r="Q407" s="1">
        <v>-721519.9500000001</v>
      </c>
      <c r="R407" s="1">
        <v>-702019.4</v>
      </c>
      <c r="S407" s="1">
        <f t="shared" si="51"/>
        <v>-819022.6999999998</v>
      </c>
      <c r="T407" s="5">
        <v>-409295.9208333334</v>
      </c>
      <c r="U407" t="s">
        <v>1776</v>
      </c>
      <c r="V407" t="s">
        <v>1404</v>
      </c>
      <c r="W407">
        <v>22</v>
      </c>
      <c r="X407">
        <v>0</v>
      </c>
      <c r="Y407">
        <v>0</v>
      </c>
      <c r="AE407" s="23">
        <f t="shared" si="58"/>
        <v>-819022.6999999998</v>
      </c>
      <c r="AH407" s="23">
        <f t="shared" si="60"/>
        <v>-819022.6999999998</v>
      </c>
      <c r="AK407" s="23">
        <f t="shared" si="53"/>
        <v>-819022.6999999998</v>
      </c>
      <c r="AM407" s="23">
        <f t="shared" si="54"/>
        <v>0</v>
      </c>
      <c r="AO407" s="34" t="s">
        <v>1901</v>
      </c>
      <c r="AR407" s="34" t="s">
        <v>1901</v>
      </c>
      <c r="AS407" t="str">
        <f t="shared" si="55"/>
        <v>different</v>
      </c>
      <c r="AU407" s="1">
        <f t="shared" si="56"/>
        <v>-409726.77916666644</v>
      </c>
      <c r="AV407" s="52">
        <f t="shared" si="57"/>
        <v>1.001052681718537</v>
      </c>
    </row>
    <row r="408" spans="1:48" ht="12.75">
      <c r="A408" s="33">
        <v>407</v>
      </c>
      <c r="B408" t="s">
        <v>1013</v>
      </c>
      <c r="C408" t="s">
        <v>1014</v>
      </c>
      <c r="D408" t="s">
        <v>24</v>
      </c>
      <c r="E408" t="s">
        <v>20</v>
      </c>
      <c r="F408" s="1">
        <v>-235389.7</v>
      </c>
      <c r="G408" s="1">
        <v>-230485.74</v>
      </c>
      <c r="H408" s="1">
        <v>-225581.78</v>
      </c>
      <c r="I408" s="1">
        <v>-220677.82</v>
      </c>
      <c r="J408" s="1">
        <v>-215773.86000000002</v>
      </c>
      <c r="K408" s="1">
        <v>-210869.9</v>
      </c>
      <c r="L408" s="1">
        <v>-205965.94</v>
      </c>
      <c r="M408" s="1">
        <v>-201061.98</v>
      </c>
      <c r="N408" s="1">
        <v>-196158.02000000002</v>
      </c>
      <c r="O408" s="1">
        <v>-191254.06</v>
      </c>
      <c r="P408" s="1">
        <v>-186350.1</v>
      </c>
      <c r="Q408" s="1">
        <v>-181446.14</v>
      </c>
      <c r="R408" s="1">
        <v>-176542.18</v>
      </c>
      <c r="S408" s="1">
        <f t="shared" si="51"/>
        <v>-205965.94000000003</v>
      </c>
      <c r="T408" s="5">
        <v>-102928.90416666667</v>
      </c>
      <c r="U408" t="s">
        <v>1777</v>
      </c>
      <c r="V408" t="s">
        <v>1404</v>
      </c>
      <c r="W408">
        <v>22</v>
      </c>
      <c r="X408">
        <v>0</v>
      </c>
      <c r="Y408">
        <v>0</v>
      </c>
      <c r="AE408" s="23">
        <f t="shared" si="58"/>
        <v>-205965.94000000003</v>
      </c>
      <c r="AH408" s="23">
        <f t="shared" si="60"/>
        <v>-205965.94000000003</v>
      </c>
      <c r="AK408" s="23">
        <f t="shared" si="53"/>
        <v>-205965.94000000003</v>
      </c>
      <c r="AM408" s="23">
        <f t="shared" si="54"/>
        <v>0</v>
      </c>
      <c r="AO408" s="34" t="s">
        <v>1901</v>
      </c>
      <c r="AR408" s="34" t="s">
        <v>1901</v>
      </c>
      <c r="AS408" t="str">
        <f t="shared" si="55"/>
        <v>different</v>
      </c>
      <c r="AU408" s="1">
        <f t="shared" si="56"/>
        <v>-103037.03583333336</v>
      </c>
      <c r="AV408" s="52">
        <f t="shared" si="57"/>
        <v>1.001050547147491</v>
      </c>
    </row>
    <row r="409" spans="1:48" ht="12.75">
      <c r="A409" s="33">
        <v>408</v>
      </c>
      <c r="B409" t="s">
        <v>1015</v>
      </c>
      <c r="C409" t="s">
        <v>1016</v>
      </c>
      <c r="D409" t="s">
        <v>22</v>
      </c>
      <c r="E409" t="s">
        <v>20</v>
      </c>
      <c r="F409" s="1">
        <v>-1302194.71</v>
      </c>
      <c r="G409" s="1">
        <v>-1244624.96</v>
      </c>
      <c r="H409" s="1">
        <v>-1125886.41</v>
      </c>
      <c r="I409" s="1">
        <v>-1072315.06</v>
      </c>
      <c r="J409" s="1">
        <v>-1000980.51</v>
      </c>
      <c r="K409" s="1">
        <v>-1191299.66</v>
      </c>
      <c r="L409" s="1">
        <v>-1197545.41</v>
      </c>
      <c r="M409" s="1">
        <v>-1127885.61</v>
      </c>
      <c r="N409" s="1">
        <v>-1044917.41</v>
      </c>
      <c r="O409" s="1">
        <v>-990370.96</v>
      </c>
      <c r="P409" s="1">
        <v>-917807.56</v>
      </c>
      <c r="Q409" s="1">
        <v>-919542.51</v>
      </c>
      <c r="R409" s="1">
        <v>-935087.41</v>
      </c>
      <c r="S409" s="1">
        <f t="shared" si="51"/>
        <v>-1079318.0933333335</v>
      </c>
      <c r="T409" s="5">
        <v>-1286694.4495833335</v>
      </c>
      <c r="U409" t="s">
        <v>1778</v>
      </c>
      <c r="V409" t="s">
        <v>1404</v>
      </c>
      <c r="W409">
        <v>22</v>
      </c>
      <c r="X409">
        <v>0</v>
      </c>
      <c r="Y409">
        <v>0</v>
      </c>
      <c r="AE409" s="23">
        <f t="shared" si="58"/>
        <v>-1079318.0933333335</v>
      </c>
      <c r="AH409" s="23">
        <f t="shared" si="60"/>
        <v>-1079318.0933333335</v>
      </c>
      <c r="AK409" s="23">
        <f t="shared" si="53"/>
        <v>-1079318.0933333335</v>
      </c>
      <c r="AM409" s="23">
        <f t="shared" si="54"/>
        <v>0</v>
      </c>
      <c r="AO409" s="34">
        <v>22</v>
      </c>
      <c r="AR409" s="34">
        <v>22</v>
      </c>
      <c r="AS409">
        <f t="shared" si="55"/>
      </c>
      <c r="AU409" s="1">
        <f t="shared" si="56"/>
        <v>207376.35624999995</v>
      </c>
      <c r="AV409" s="52">
        <f t="shared" si="57"/>
        <v>-0.16116985374200848</v>
      </c>
    </row>
    <row r="410" spans="1:48" ht="12.75">
      <c r="A410" s="33">
        <v>409</v>
      </c>
      <c r="B410" t="s">
        <v>1015</v>
      </c>
      <c r="C410" t="s">
        <v>1016</v>
      </c>
      <c r="D410" t="s">
        <v>22</v>
      </c>
      <c r="E410" t="s">
        <v>21</v>
      </c>
      <c r="F410" s="1">
        <v>-385959.7</v>
      </c>
      <c r="G410" s="1">
        <v>-353796.10000000003</v>
      </c>
      <c r="H410" s="1">
        <v>-321632.5</v>
      </c>
      <c r="I410" s="1">
        <v>-289468.9</v>
      </c>
      <c r="J410" s="1">
        <v>-257305.30000000002</v>
      </c>
      <c r="K410" s="1">
        <v>-225141.7</v>
      </c>
      <c r="L410" s="1">
        <v>-192978.1</v>
      </c>
      <c r="M410" s="1">
        <v>-160814.5</v>
      </c>
      <c r="N410" s="1">
        <v>-128650.90000000001</v>
      </c>
      <c r="O410" s="1">
        <v>-96487.3</v>
      </c>
      <c r="P410" s="1">
        <v>-64323.700000000004</v>
      </c>
      <c r="Q410" s="1">
        <v>-32160.100000000002</v>
      </c>
      <c r="R410" s="1">
        <v>3.5</v>
      </c>
      <c r="S410" s="1">
        <f t="shared" si="51"/>
        <v>-192978.1</v>
      </c>
      <c r="T410" s="5">
        <v>-556355.8</v>
      </c>
      <c r="U410" t="s">
        <v>1779</v>
      </c>
      <c r="V410" t="s">
        <v>1404</v>
      </c>
      <c r="W410">
        <v>22</v>
      </c>
      <c r="X410">
        <v>0</v>
      </c>
      <c r="Y410">
        <v>0</v>
      </c>
      <c r="AE410" s="23">
        <f t="shared" si="58"/>
        <v>-192978.1</v>
      </c>
      <c r="AH410" s="23">
        <f t="shared" si="60"/>
        <v>-192978.1</v>
      </c>
      <c r="AK410" s="23">
        <f t="shared" si="53"/>
        <v>-192978.1</v>
      </c>
      <c r="AM410" s="23">
        <f t="shared" si="54"/>
        <v>0</v>
      </c>
      <c r="AO410" s="34">
        <v>22</v>
      </c>
      <c r="AR410" s="34">
        <v>22</v>
      </c>
      <c r="AS410">
        <f t="shared" si="55"/>
      </c>
      <c r="AU410" s="1">
        <f t="shared" si="56"/>
        <v>363377.70000000007</v>
      </c>
      <c r="AV410" s="52">
        <f t="shared" si="57"/>
        <v>-0.653139052383385</v>
      </c>
    </row>
    <row r="411" spans="1:48" ht="12.75">
      <c r="A411" s="33">
        <v>410</v>
      </c>
      <c r="B411" t="s">
        <v>1021</v>
      </c>
      <c r="C411" t="s">
        <v>1022</v>
      </c>
      <c r="D411" t="s">
        <v>22</v>
      </c>
      <c r="E411" t="s">
        <v>20</v>
      </c>
      <c r="F411" s="1">
        <v>-62276</v>
      </c>
      <c r="G411" s="1">
        <v>131098.3</v>
      </c>
      <c r="H411" s="1">
        <v>398090.2</v>
      </c>
      <c r="I411" s="1">
        <v>602873.1</v>
      </c>
      <c r="J411" s="1">
        <v>582771.9</v>
      </c>
      <c r="K411" s="1">
        <v>474143.10000000003</v>
      </c>
      <c r="L411" s="1">
        <v>269620.6</v>
      </c>
      <c r="M411" s="1">
        <v>-70684.36</v>
      </c>
      <c r="N411" s="1">
        <v>-239610.11000000002</v>
      </c>
      <c r="O411" s="1">
        <v>-110967.96</v>
      </c>
      <c r="P411" s="1">
        <v>119942.44</v>
      </c>
      <c r="Q411" s="1">
        <v>446914.54000000004</v>
      </c>
      <c r="R411" s="1">
        <v>783088.14</v>
      </c>
      <c r="S411" s="1">
        <f t="shared" si="51"/>
        <v>247049.81833333336</v>
      </c>
      <c r="T411" s="5">
        <v>-890442.0229166667</v>
      </c>
      <c r="U411" t="s">
        <v>1782</v>
      </c>
      <c r="V411" t="s">
        <v>1404</v>
      </c>
      <c r="W411">
        <v>22</v>
      </c>
      <c r="X411">
        <v>0</v>
      </c>
      <c r="Y411">
        <v>0</v>
      </c>
      <c r="AE411" s="23">
        <f t="shared" si="58"/>
        <v>247049.81833333336</v>
      </c>
      <c r="AH411" s="23">
        <f t="shared" si="60"/>
        <v>247049.81833333336</v>
      </c>
      <c r="AK411" s="23">
        <f t="shared" si="53"/>
        <v>247049.81833333336</v>
      </c>
      <c r="AM411" s="23">
        <f t="shared" si="54"/>
        <v>0</v>
      </c>
      <c r="AO411" s="34">
        <v>22</v>
      </c>
      <c r="AR411" s="34">
        <v>22</v>
      </c>
      <c r="AS411">
        <f t="shared" si="55"/>
      </c>
      <c r="AU411" s="1">
        <f t="shared" si="56"/>
        <v>1137491.84125</v>
      </c>
      <c r="AV411" s="52">
        <f t="shared" si="57"/>
        <v>-1.2774462704759992</v>
      </c>
    </row>
    <row r="412" spans="1:48" ht="12.75">
      <c r="A412" s="33">
        <v>411</v>
      </c>
      <c r="B412" t="s">
        <v>1023</v>
      </c>
      <c r="C412" t="s">
        <v>1024</v>
      </c>
      <c r="D412" t="s">
        <v>22</v>
      </c>
      <c r="E412" t="s">
        <v>19</v>
      </c>
      <c r="F412" s="1">
        <v>-11771231.83</v>
      </c>
      <c r="G412" s="1">
        <v>-11745446</v>
      </c>
      <c r="H412" s="1">
        <v>-11719660.17</v>
      </c>
      <c r="I412" s="1">
        <v>-11693874.34</v>
      </c>
      <c r="J412" s="1">
        <v>-11668088.51</v>
      </c>
      <c r="K412" s="1">
        <v>-11642302.68</v>
      </c>
      <c r="L412" s="1">
        <v>-11616516.85</v>
      </c>
      <c r="M412" s="1">
        <v>-11590731.02</v>
      </c>
      <c r="N412" s="1">
        <v>-11564945.19</v>
      </c>
      <c r="O412" s="1">
        <v>-11539159.36</v>
      </c>
      <c r="P412" s="1">
        <v>-11513373.53</v>
      </c>
      <c r="Q412" s="1">
        <v>-11487587.7</v>
      </c>
      <c r="R412" s="1">
        <v>-11461801.87</v>
      </c>
      <c r="S412" s="1">
        <f t="shared" si="51"/>
        <v>-11616516.85</v>
      </c>
      <c r="T412" s="5">
        <v>-11925946.810000002</v>
      </c>
      <c r="U412" t="s">
        <v>1783</v>
      </c>
      <c r="V412" t="s">
        <v>1404</v>
      </c>
      <c r="W412">
        <v>22</v>
      </c>
      <c r="X412">
        <v>0</v>
      </c>
      <c r="Y412">
        <v>0</v>
      </c>
      <c r="AE412" s="23">
        <f t="shared" si="58"/>
        <v>-11616516.85</v>
      </c>
      <c r="AG412" s="25">
        <f>AE412</f>
        <v>-11616516.85</v>
      </c>
      <c r="AK412" s="23">
        <f t="shared" si="53"/>
        <v>0</v>
      </c>
      <c r="AM412" s="23">
        <f t="shared" si="54"/>
        <v>0</v>
      </c>
      <c r="AO412" s="34">
        <v>22</v>
      </c>
      <c r="AR412" s="34">
        <v>22</v>
      </c>
      <c r="AS412">
        <f t="shared" si="55"/>
      </c>
      <c r="AU412" s="1">
        <f t="shared" si="56"/>
        <v>309429.96000000276</v>
      </c>
      <c r="AV412" s="52">
        <f t="shared" si="57"/>
        <v>-0.025945944999565422</v>
      </c>
    </row>
    <row r="413" spans="1:48" ht="12.75">
      <c r="A413" s="33">
        <v>412</v>
      </c>
      <c r="B413" t="s">
        <v>1023</v>
      </c>
      <c r="C413" t="s">
        <v>1024</v>
      </c>
      <c r="D413" t="s">
        <v>22</v>
      </c>
      <c r="E413" t="s">
        <v>20</v>
      </c>
      <c r="F413" s="1">
        <v>-51496.08</v>
      </c>
      <c r="G413" s="1">
        <v>-50592.65</v>
      </c>
      <c r="H413" s="1">
        <v>-49689.22</v>
      </c>
      <c r="I413" s="1">
        <v>-48785.79</v>
      </c>
      <c r="J413" s="1">
        <v>-47882.36</v>
      </c>
      <c r="K413" s="1">
        <v>-46978.93</v>
      </c>
      <c r="L413" s="1">
        <v>-46075.5</v>
      </c>
      <c r="M413" s="1">
        <v>-45172.07</v>
      </c>
      <c r="N413" s="1">
        <v>-44268.64</v>
      </c>
      <c r="O413" s="1">
        <v>-43365.21</v>
      </c>
      <c r="P413" s="1">
        <v>-42461.78</v>
      </c>
      <c r="Q413" s="1">
        <v>-41558.35</v>
      </c>
      <c r="R413" s="1">
        <v>-40654.92</v>
      </c>
      <c r="S413" s="1">
        <f t="shared" si="51"/>
        <v>-46075.5</v>
      </c>
      <c r="T413" s="5">
        <v>-56916.66000000001</v>
      </c>
      <c r="U413" t="s">
        <v>1784</v>
      </c>
      <c r="V413" t="s">
        <v>1404</v>
      </c>
      <c r="W413">
        <v>22</v>
      </c>
      <c r="X413">
        <v>0</v>
      </c>
      <c r="Y413">
        <v>0</v>
      </c>
      <c r="AE413" s="23">
        <f t="shared" si="58"/>
        <v>-46075.5</v>
      </c>
      <c r="AG413" s="25">
        <f>AE413</f>
        <v>-46075.5</v>
      </c>
      <c r="AK413" s="23">
        <f t="shared" si="53"/>
        <v>0</v>
      </c>
      <c r="AM413" s="23">
        <f t="shared" si="54"/>
        <v>0</v>
      </c>
      <c r="AO413" s="34">
        <v>22</v>
      </c>
      <c r="AR413" s="34">
        <v>22</v>
      </c>
      <c r="AS413">
        <f t="shared" si="55"/>
      </c>
      <c r="AU413" s="1">
        <f t="shared" si="56"/>
        <v>10841.16000000001</v>
      </c>
      <c r="AV413" s="52">
        <f t="shared" si="57"/>
        <v>-0.1904742829252456</v>
      </c>
    </row>
    <row r="414" spans="1:48" ht="12.75">
      <c r="A414" s="33">
        <v>413</v>
      </c>
      <c r="B414" t="s">
        <v>1023</v>
      </c>
      <c r="C414" t="s">
        <v>1024</v>
      </c>
      <c r="D414" t="s">
        <v>22</v>
      </c>
      <c r="E414" t="s">
        <v>21</v>
      </c>
      <c r="F414" s="1">
        <v>-261771.16</v>
      </c>
      <c r="G414" s="1">
        <v>-257334.38</v>
      </c>
      <c r="H414" s="1">
        <v>-252897.6</v>
      </c>
      <c r="I414" s="1">
        <v>-248460.82</v>
      </c>
      <c r="J414" s="1">
        <v>-244024.04</v>
      </c>
      <c r="K414" s="1">
        <v>-239587.26</v>
      </c>
      <c r="L414" s="1">
        <v>-235150.48</v>
      </c>
      <c r="M414" s="1">
        <v>-230713.7</v>
      </c>
      <c r="N414" s="1">
        <v>-226276.92</v>
      </c>
      <c r="O414" s="1">
        <v>-221840.14</v>
      </c>
      <c r="P414" s="1">
        <v>-217403.36000000002</v>
      </c>
      <c r="Q414" s="1">
        <v>-212966.58000000002</v>
      </c>
      <c r="R414" s="1">
        <v>-208529.80000000002</v>
      </c>
      <c r="S414" s="1">
        <f t="shared" si="51"/>
        <v>-235150.48</v>
      </c>
      <c r="T414" s="5">
        <v>-288391.84</v>
      </c>
      <c r="U414" t="s">
        <v>1785</v>
      </c>
      <c r="V414" t="s">
        <v>1404</v>
      </c>
      <c r="W414">
        <v>22</v>
      </c>
      <c r="X414">
        <v>0</v>
      </c>
      <c r="Y414">
        <v>0</v>
      </c>
      <c r="AE414" s="23">
        <f t="shared" si="58"/>
        <v>-235150.48</v>
      </c>
      <c r="AG414" s="25">
        <f>AE414</f>
        <v>-235150.48</v>
      </c>
      <c r="AK414" s="23">
        <f t="shared" si="53"/>
        <v>0</v>
      </c>
      <c r="AM414" s="23">
        <f t="shared" si="54"/>
        <v>0</v>
      </c>
      <c r="AO414" s="34">
        <v>22</v>
      </c>
      <c r="AR414" s="34">
        <v>22</v>
      </c>
      <c r="AS414">
        <f t="shared" si="55"/>
      </c>
      <c r="AU414" s="1">
        <f t="shared" si="56"/>
        <v>53241.360000000015</v>
      </c>
      <c r="AV414" s="52">
        <f t="shared" si="57"/>
        <v>-0.18461465483905512</v>
      </c>
    </row>
    <row r="415" spans="1:48" ht="12.75">
      <c r="A415" s="33">
        <v>414</v>
      </c>
      <c r="B415" t="s">
        <v>1025</v>
      </c>
      <c r="C415" t="s">
        <v>1026</v>
      </c>
      <c r="D415" t="s">
        <v>22</v>
      </c>
      <c r="E415" t="s">
        <v>20</v>
      </c>
      <c r="F415" s="1">
        <v>-164112.55000000002</v>
      </c>
      <c r="G415" s="1">
        <v>-160693.54</v>
      </c>
      <c r="H415" s="1">
        <v>-157274.53</v>
      </c>
      <c r="I415" s="1">
        <v>-153855.52</v>
      </c>
      <c r="J415" s="1">
        <v>-150436.51</v>
      </c>
      <c r="K415" s="1">
        <v>-147017.5</v>
      </c>
      <c r="L415" s="1">
        <v>-143598.49</v>
      </c>
      <c r="M415" s="1">
        <v>-140179.48</v>
      </c>
      <c r="N415" s="1">
        <v>-136760.47</v>
      </c>
      <c r="O415" s="1">
        <v>-133341.46</v>
      </c>
      <c r="P415" s="1">
        <v>-129922.45</v>
      </c>
      <c r="Q415" s="1">
        <v>-126503.44</v>
      </c>
      <c r="R415" s="1">
        <v>-123084.43000000001</v>
      </c>
      <c r="S415" s="1">
        <f t="shared" si="51"/>
        <v>-143598.49</v>
      </c>
      <c r="T415" s="5">
        <v>-129922.43541666669</v>
      </c>
      <c r="U415" t="s">
        <v>1786</v>
      </c>
      <c r="V415" t="s">
        <v>1404</v>
      </c>
      <c r="W415">
        <v>22</v>
      </c>
      <c r="X415">
        <v>0</v>
      </c>
      <c r="Y415">
        <v>0</v>
      </c>
      <c r="AE415" s="23">
        <f t="shared" si="58"/>
        <v>-143598.49</v>
      </c>
      <c r="AH415" s="23">
        <f>AE415</f>
        <v>-143598.49</v>
      </c>
      <c r="AK415" s="23">
        <f t="shared" si="53"/>
        <v>-143598.49</v>
      </c>
      <c r="AM415" s="23">
        <f t="shared" si="54"/>
        <v>0</v>
      </c>
      <c r="AO415" s="34" t="s">
        <v>1901</v>
      </c>
      <c r="AR415" s="34" t="s">
        <v>1901</v>
      </c>
      <c r="AS415" t="str">
        <f t="shared" si="55"/>
        <v>different</v>
      </c>
      <c r="AU415" s="1">
        <f t="shared" si="56"/>
        <v>-13676.054583333302</v>
      </c>
      <c r="AV415" s="52">
        <f t="shared" si="57"/>
        <v>0.10526322524261204</v>
      </c>
    </row>
    <row r="416" spans="1:48" ht="12.75">
      <c r="A416" s="33">
        <v>415</v>
      </c>
      <c r="B416" t="s">
        <v>1025</v>
      </c>
      <c r="C416" t="s">
        <v>1026</v>
      </c>
      <c r="D416" t="s">
        <v>22</v>
      </c>
      <c r="E416" t="s">
        <v>21</v>
      </c>
      <c r="F416" s="1">
        <v>-203276.21</v>
      </c>
      <c r="G416" s="1">
        <v>-194806.36000000002</v>
      </c>
      <c r="H416" s="1">
        <v>-186336.51</v>
      </c>
      <c r="I416" s="1">
        <v>-177866.66</v>
      </c>
      <c r="J416" s="1">
        <v>-169396.81</v>
      </c>
      <c r="K416" s="1">
        <v>-160926.96</v>
      </c>
      <c r="L416" s="1">
        <v>-152457.11000000002</v>
      </c>
      <c r="M416" s="1">
        <v>-143987.26</v>
      </c>
      <c r="N416" s="1">
        <v>-135517.41</v>
      </c>
      <c r="O416" s="1">
        <v>-127047.56</v>
      </c>
      <c r="P416" s="1">
        <v>-118577.71</v>
      </c>
      <c r="Q416" s="1">
        <v>-110107.86</v>
      </c>
      <c r="R416" s="1">
        <v>-101638.01000000001</v>
      </c>
      <c r="S416" s="1">
        <f t="shared" si="51"/>
        <v>-152457.11000000002</v>
      </c>
      <c r="T416" s="5">
        <v>-192688.93708333335</v>
      </c>
      <c r="U416" t="s">
        <v>1787</v>
      </c>
      <c r="V416" t="s">
        <v>1404</v>
      </c>
      <c r="W416">
        <v>22</v>
      </c>
      <c r="X416">
        <v>0</v>
      </c>
      <c r="Y416">
        <v>0</v>
      </c>
      <c r="AE416" s="23">
        <f t="shared" si="58"/>
        <v>-152457.11000000002</v>
      </c>
      <c r="AH416" s="23">
        <f>AE416</f>
        <v>-152457.11000000002</v>
      </c>
      <c r="AK416" s="23">
        <f t="shared" si="53"/>
        <v>-152457.11000000002</v>
      </c>
      <c r="AM416" s="23">
        <f t="shared" si="54"/>
        <v>0</v>
      </c>
      <c r="AO416" s="34" t="s">
        <v>1901</v>
      </c>
      <c r="AR416" s="34" t="s">
        <v>1901</v>
      </c>
      <c r="AS416" t="str">
        <f t="shared" si="55"/>
        <v>different</v>
      </c>
      <c r="AU416" s="1">
        <f t="shared" si="56"/>
        <v>40231.82708333334</v>
      </c>
      <c r="AV416" s="52">
        <f t="shared" si="57"/>
        <v>-0.20879157720369818</v>
      </c>
    </row>
    <row r="417" spans="1:48" ht="12.75">
      <c r="A417" s="33">
        <v>416</v>
      </c>
      <c r="B417" t="s">
        <v>1027</v>
      </c>
      <c r="C417" t="s">
        <v>537</v>
      </c>
      <c r="D417" t="s">
        <v>22</v>
      </c>
      <c r="E417" t="s">
        <v>20</v>
      </c>
      <c r="F417" s="1">
        <v>71089.91</v>
      </c>
      <c r="G417" s="1">
        <v>71185.56</v>
      </c>
      <c r="H417" s="1">
        <v>78106.40000000001</v>
      </c>
      <c r="I417" s="1">
        <v>87296.87</v>
      </c>
      <c r="J417" s="1">
        <v>96273.64</v>
      </c>
      <c r="K417" s="1">
        <v>104487.01000000001</v>
      </c>
      <c r="L417" s="1">
        <v>110273.19</v>
      </c>
      <c r="M417" s="1">
        <v>114361.85</v>
      </c>
      <c r="N417" s="1">
        <v>116802.03</v>
      </c>
      <c r="O417" s="1">
        <v>120571.91</v>
      </c>
      <c r="P417" s="1">
        <v>121344.32</v>
      </c>
      <c r="Q417" s="1">
        <v>113671.94</v>
      </c>
      <c r="R417" s="1">
        <v>96230.96</v>
      </c>
      <c r="S417" s="1">
        <f t="shared" si="51"/>
        <v>101502.92958333333</v>
      </c>
      <c r="T417" s="5">
        <v>39934.2525</v>
      </c>
      <c r="U417" t="s">
        <v>1788</v>
      </c>
      <c r="V417" t="s">
        <v>1404</v>
      </c>
      <c r="W417">
        <v>22</v>
      </c>
      <c r="X417">
        <v>0</v>
      </c>
      <c r="Y417">
        <v>0</v>
      </c>
      <c r="AE417" s="23">
        <f t="shared" si="58"/>
        <v>101502.92958333333</v>
      </c>
      <c r="AH417" s="23">
        <f>AE417</f>
        <v>101502.92958333333</v>
      </c>
      <c r="AK417" s="23">
        <f t="shared" si="53"/>
        <v>101502.92958333333</v>
      </c>
      <c r="AM417" s="23">
        <f t="shared" si="54"/>
        <v>0</v>
      </c>
      <c r="AO417" s="34">
        <v>22</v>
      </c>
      <c r="AR417" s="34">
        <v>22</v>
      </c>
      <c r="AS417">
        <f t="shared" si="55"/>
      </c>
      <c r="AU417" s="1">
        <f t="shared" si="56"/>
        <v>61568.67708333333</v>
      </c>
      <c r="AV417" s="52">
        <f t="shared" si="57"/>
        <v>1.5417510840683277</v>
      </c>
    </row>
    <row r="418" spans="1:48" ht="12.75">
      <c r="A418" s="33">
        <v>417</v>
      </c>
      <c r="B418" t="s">
        <v>1027</v>
      </c>
      <c r="C418" t="s">
        <v>537</v>
      </c>
      <c r="D418" t="s">
        <v>22</v>
      </c>
      <c r="E418" t="s">
        <v>21</v>
      </c>
      <c r="F418" s="1">
        <v>78928.55</v>
      </c>
      <c r="G418" s="1">
        <v>74484.55</v>
      </c>
      <c r="H418" s="1">
        <v>84951.75</v>
      </c>
      <c r="I418" s="1">
        <v>101056.3</v>
      </c>
      <c r="J418" s="1">
        <v>117175.7</v>
      </c>
      <c r="K418" s="1">
        <v>131779.39</v>
      </c>
      <c r="L418" s="1">
        <v>140971.12</v>
      </c>
      <c r="M418" s="1">
        <v>146502.23</v>
      </c>
      <c r="N418" s="1">
        <v>148437.58000000002</v>
      </c>
      <c r="O418" s="1">
        <v>151849.71</v>
      </c>
      <c r="P418" s="1">
        <v>161049.6</v>
      </c>
      <c r="Q418" s="1">
        <v>161189.27</v>
      </c>
      <c r="R418" s="1">
        <v>137437.74</v>
      </c>
      <c r="S418" s="1">
        <f t="shared" si="51"/>
        <v>127302.52875</v>
      </c>
      <c r="T418" s="5">
        <v>205472.9816666667</v>
      </c>
      <c r="U418" t="s">
        <v>1789</v>
      </c>
      <c r="V418" t="s">
        <v>1404</v>
      </c>
      <c r="W418">
        <v>22</v>
      </c>
      <c r="X418">
        <v>0</v>
      </c>
      <c r="Y418">
        <v>0</v>
      </c>
      <c r="AE418" s="23">
        <f t="shared" si="58"/>
        <v>127302.52875</v>
      </c>
      <c r="AH418" s="23">
        <f>AE418</f>
        <v>127302.52875</v>
      </c>
      <c r="AK418" s="23">
        <f t="shared" si="53"/>
        <v>127302.52875</v>
      </c>
      <c r="AM418" s="23">
        <f t="shared" si="54"/>
        <v>0</v>
      </c>
      <c r="AO418" s="34">
        <v>22</v>
      </c>
      <c r="AR418" s="34">
        <v>22</v>
      </c>
      <c r="AS418">
        <f t="shared" si="55"/>
      </c>
      <c r="AU418" s="1">
        <f t="shared" si="56"/>
        <v>-78170.45291666669</v>
      </c>
      <c r="AV418" s="52">
        <f t="shared" si="57"/>
        <v>-0.38044151733525977</v>
      </c>
    </row>
    <row r="419" spans="1:48" ht="12.75">
      <c r="A419" s="33">
        <v>418</v>
      </c>
      <c r="B419" t="s">
        <v>1036</v>
      </c>
      <c r="C419" t="s">
        <v>1037</v>
      </c>
      <c r="D419" t="s">
        <v>17</v>
      </c>
      <c r="E419" t="s">
        <v>18</v>
      </c>
      <c r="F419" s="1">
        <v>-546394.76</v>
      </c>
      <c r="G419" s="1">
        <v>-546394.76</v>
      </c>
      <c r="H419" s="1">
        <v>-546394.76</v>
      </c>
      <c r="I419" s="1">
        <v>-546394.76</v>
      </c>
      <c r="J419" s="1">
        <v>-546394.76</v>
      </c>
      <c r="K419" s="1">
        <v>-546394.76</v>
      </c>
      <c r="L419" s="1">
        <v>0.24</v>
      </c>
      <c r="M419" s="1">
        <v>0.24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f t="shared" si="51"/>
        <v>-250430.8916666666</v>
      </c>
      <c r="T419" s="5">
        <v>-546394.7599999999</v>
      </c>
      <c r="U419" t="s">
        <v>1797</v>
      </c>
      <c r="V419" t="s">
        <v>1404</v>
      </c>
      <c r="W419">
        <v>22</v>
      </c>
      <c r="X419">
        <v>0</v>
      </c>
      <c r="Y419">
        <v>0</v>
      </c>
      <c r="AE419" s="25">
        <f t="shared" si="58"/>
        <v>-250430.8916666666</v>
      </c>
      <c r="AG419" s="25">
        <f>AE419</f>
        <v>-250430.8916666666</v>
      </c>
      <c r="AK419" s="23">
        <f t="shared" si="53"/>
        <v>0</v>
      </c>
      <c r="AM419" s="23">
        <f t="shared" si="54"/>
        <v>0</v>
      </c>
      <c r="AO419" s="34" t="s">
        <v>1901</v>
      </c>
      <c r="AR419" s="34">
        <v>22</v>
      </c>
      <c r="AS419">
        <f t="shared" si="55"/>
      </c>
      <c r="AU419" s="1">
        <f t="shared" si="56"/>
        <v>295963.8683333333</v>
      </c>
      <c r="AV419" s="52">
        <f t="shared" si="57"/>
        <v>-0.5416667398738109</v>
      </c>
    </row>
    <row r="420" spans="1:48" ht="12.75">
      <c r="A420" s="33">
        <v>419</v>
      </c>
      <c r="B420" t="s">
        <v>1036</v>
      </c>
      <c r="C420" t="s">
        <v>1037</v>
      </c>
      <c r="D420" t="s">
        <v>28</v>
      </c>
      <c r="E420" t="s">
        <v>28</v>
      </c>
      <c r="F420" s="1">
        <v>-1637794</v>
      </c>
      <c r="G420" s="1">
        <v>-1637794</v>
      </c>
      <c r="H420" s="1">
        <v>-1637794</v>
      </c>
      <c r="I420" s="1">
        <v>-1637794</v>
      </c>
      <c r="J420" s="1">
        <v>-1637794</v>
      </c>
      <c r="K420" s="1">
        <v>-1637794</v>
      </c>
      <c r="L420" s="1">
        <v>-2184189</v>
      </c>
      <c r="M420" s="1">
        <v>-2184189</v>
      </c>
      <c r="N420" s="1">
        <v>-2184189</v>
      </c>
      <c r="O420" s="1">
        <v>339680</v>
      </c>
      <c r="P420" s="1">
        <v>339680</v>
      </c>
      <c r="Q420" s="1">
        <v>339680</v>
      </c>
      <c r="R420" s="1">
        <v>339680</v>
      </c>
      <c r="S420" s="1">
        <f t="shared" si="51"/>
        <v>-1197629.5</v>
      </c>
      <c r="T420" s="5">
        <v>-477689.9166666667</v>
      </c>
      <c r="U420" t="s">
        <v>1798</v>
      </c>
      <c r="V420" t="s">
        <v>1404</v>
      </c>
      <c r="W420">
        <v>22</v>
      </c>
      <c r="X420">
        <v>0</v>
      </c>
      <c r="Y420">
        <v>0</v>
      </c>
      <c r="AE420" s="51">
        <f t="shared" si="58"/>
        <v>-1197629.5</v>
      </c>
      <c r="AG420" s="25">
        <f>AE420</f>
        <v>-1197629.5</v>
      </c>
      <c r="AK420" s="23">
        <f t="shared" si="53"/>
        <v>0</v>
      </c>
      <c r="AM420" s="23">
        <f t="shared" si="54"/>
        <v>0</v>
      </c>
      <c r="AO420" s="34" t="s">
        <v>1901</v>
      </c>
      <c r="AQ420" t="s">
        <v>2507</v>
      </c>
      <c r="AR420" s="34">
        <v>22</v>
      </c>
      <c r="AS420">
        <f t="shared" si="55"/>
      </c>
      <c r="AU420" s="1">
        <f t="shared" si="56"/>
        <v>-719939.5833333333</v>
      </c>
      <c r="AV420" s="52">
        <f t="shared" si="57"/>
        <v>1.5071274444248088</v>
      </c>
    </row>
    <row r="421" spans="1:48" ht="12.75">
      <c r="A421" s="33">
        <v>420</v>
      </c>
      <c r="B421" t="s">
        <v>1040</v>
      </c>
      <c r="C421" t="s">
        <v>1041</v>
      </c>
      <c r="D421" t="s">
        <v>17</v>
      </c>
      <c r="E421" t="s">
        <v>18</v>
      </c>
      <c r="F421" s="1">
        <v>-4602278.87</v>
      </c>
      <c r="G421" s="1">
        <v>-4558938.67</v>
      </c>
      <c r="H421" s="1">
        <v>-4516567.04</v>
      </c>
      <c r="I421" s="1">
        <v>-4474195.41</v>
      </c>
      <c r="J421" s="1">
        <v>-4431823.78</v>
      </c>
      <c r="K421" s="1">
        <v>-4389452.15</v>
      </c>
      <c r="L421" s="1">
        <v>-4347080.52</v>
      </c>
      <c r="M421" s="1">
        <v>-4304708.89</v>
      </c>
      <c r="N421" s="1">
        <v>-4262337.26</v>
      </c>
      <c r="O421" s="1">
        <v>-4219965.63</v>
      </c>
      <c r="P421" s="1">
        <v>-4177594</v>
      </c>
      <c r="Q421" s="1">
        <v>-4135222.37</v>
      </c>
      <c r="R421" s="1">
        <v>-4092850.74</v>
      </c>
      <c r="S421" s="1">
        <f aca="true" t="shared" si="61" ref="S421:S484">(((F421+R421)/2)+G421+H421+I421+J421+K421+L421+M421+N421+O421+P421+Q421)/12</f>
        <v>-4347120.877083333</v>
      </c>
      <c r="T421" s="5">
        <v>-4863016.094166667</v>
      </c>
      <c r="U421" t="s">
        <v>1800</v>
      </c>
      <c r="V421" t="s">
        <v>1404</v>
      </c>
      <c r="W421">
        <v>22</v>
      </c>
      <c r="X421">
        <v>0</v>
      </c>
      <c r="Y421">
        <v>0</v>
      </c>
      <c r="AE421" s="23">
        <f t="shared" si="58"/>
        <v>-4347120.877083333</v>
      </c>
      <c r="AG421" s="25">
        <f>AE421</f>
        <v>-4347120.877083333</v>
      </c>
      <c r="AK421" s="23">
        <f t="shared" si="53"/>
        <v>0</v>
      </c>
      <c r="AM421" s="23">
        <f t="shared" si="54"/>
        <v>0</v>
      </c>
      <c r="AO421" s="34">
        <v>22</v>
      </c>
      <c r="AR421" s="34">
        <v>22</v>
      </c>
      <c r="AS421">
        <f t="shared" si="55"/>
      </c>
      <c r="AU421" s="1">
        <f t="shared" si="56"/>
        <v>515895.217083334</v>
      </c>
      <c r="AV421" s="52">
        <f t="shared" si="57"/>
        <v>-0.10608544308585893</v>
      </c>
    </row>
    <row r="422" spans="1:48" ht="12.75">
      <c r="A422" s="33">
        <v>421</v>
      </c>
      <c r="B422" t="s">
        <v>1042</v>
      </c>
      <c r="C422" t="s">
        <v>1043</v>
      </c>
      <c r="D422" t="s">
        <v>22</v>
      </c>
      <c r="E422" t="s">
        <v>19</v>
      </c>
      <c r="F422" s="1">
        <v>-7612.41</v>
      </c>
      <c r="G422" s="1">
        <v>-5709.29</v>
      </c>
      <c r="H422" s="1">
        <v>-3806.17</v>
      </c>
      <c r="I422" s="1">
        <v>-1903.05</v>
      </c>
      <c r="J422" s="1">
        <v>0.07</v>
      </c>
      <c r="K422" s="1">
        <v>0.07</v>
      </c>
      <c r="L422" s="1">
        <v>0.07</v>
      </c>
      <c r="M422" s="1">
        <v>0.07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f t="shared" si="61"/>
        <v>-1268.7029166666666</v>
      </c>
      <c r="T422" s="5">
        <v>-15651.51</v>
      </c>
      <c r="U422" t="s">
        <v>1801</v>
      </c>
      <c r="V422" t="s">
        <v>1404</v>
      </c>
      <c r="W422">
        <v>22</v>
      </c>
      <c r="X422">
        <v>0</v>
      </c>
      <c r="Y422">
        <v>0</v>
      </c>
      <c r="AE422" s="23">
        <f t="shared" si="58"/>
        <v>-1268.7029166666666</v>
      </c>
      <c r="AH422" s="23">
        <f>AE422</f>
        <v>-1268.7029166666666</v>
      </c>
      <c r="AK422" s="23">
        <f t="shared" si="53"/>
        <v>-1268.7029166666666</v>
      </c>
      <c r="AM422" s="23">
        <f t="shared" si="54"/>
        <v>0</v>
      </c>
      <c r="AO422" s="34">
        <v>22</v>
      </c>
      <c r="AR422" s="34">
        <v>22</v>
      </c>
      <c r="AS422">
        <f t="shared" si="55"/>
      </c>
      <c r="AU422" s="1">
        <f t="shared" si="56"/>
        <v>14382.807083333333</v>
      </c>
      <c r="AV422" s="52">
        <f t="shared" si="57"/>
        <v>-0.9189405420520661</v>
      </c>
    </row>
    <row r="423" spans="1:48" ht="12.75">
      <c r="A423" s="33">
        <v>422</v>
      </c>
      <c r="B423" t="s">
        <v>1046</v>
      </c>
      <c r="C423" t="s">
        <v>1047</v>
      </c>
      <c r="D423" t="s">
        <v>28</v>
      </c>
      <c r="E423" t="s">
        <v>28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-619924</v>
      </c>
      <c r="P423" s="1">
        <v>-619924</v>
      </c>
      <c r="Q423" s="1">
        <v>-619924</v>
      </c>
      <c r="R423" s="1">
        <v>-619924</v>
      </c>
      <c r="S423" s="1">
        <f t="shared" si="61"/>
        <v>-180811.16666666666</v>
      </c>
      <c r="T423" s="5">
        <v>0</v>
      </c>
      <c r="U423" t="s">
        <v>1856</v>
      </c>
      <c r="V423" t="s">
        <v>1404</v>
      </c>
      <c r="W423">
        <v>22</v>
      </c>
      <c r="X423">
        <v>0</v>
      </c>
      <c r="Y423">
        <v>0</v>
      </c>
      <c r="AE423" s="23">
        <f t="shared" si="58"/>
        <v>-180811.16666666666</v>
      </c>
      <c r="AH423" s="23">
        <f>AE423</f>
        <v>-180811.16666666666</v>
      </c>
      <c r="AK423" s="23">
        <f t="shared" si="53"/>
        <v>-180811.16666666666</v>
      </c>
      <c r="AM423" s="23">
        <f t="shared" si="54"/>
        <v>0</v>
      </c>
      <c r="AO423" s="34" t="s">
        <v>1901</v>
      </c>
      <c r="AR423" s="34" t="s">
        <v>1901</v>
      </c>
      <c r="AS423" t="str">
        <f t="shared" si="55"/>
        <v>different</v>
      </c>
      <c r="AU423" s="1">
        <f t="shared" si="56"/>
        <v>-180811.16666666666</v>
      </c>
      <c r="AV423" s="52" t="e">
        <f t="shared" si="57"/>
        <v>#DIV/0!</v>
      </c>
    </row>
    <row r="424" spans="1:48" ht="12.75">
      <c r="A424" s="33">
        <v>423</v>
      </c>
      <c r="B424" t="s">
        <v>71</v>
      </c>
      <c r="C424" t="s">
        <v>72</v>
      </c>
      <c r="D424" t="s">
        <v>24</v>
      </c>
      <c r="E424" t="s">
        <v>19</v>
      </c>
      <c r="F424" s="1">
        <v>5731063.99</v>
      </c>
      <c r="G424" s="1">
        <v>5731063.99</v>
      </c>
      <c r="H424" s="1">
        <v>5731063.99</v>
      </c>
      <c r="I424" s="1">
        <v>5731063.99</v>
      </c>
      <c r="J424" s="1">
        <v>5731063.99</v>
      </c>
      <c r="K424" s="1">
        <v>5731063.99</v>
      </c>
      <c r="L424" s="1">
        <v>5731063.99</v>
      </c>
      <c r="M424" s="1">
        <v>5731063.99</v>
      </c>
      <c r="N424" s="1">
        <v>5731063.99</v>
      </c>
      <c r="O424" s="1">
        <v>5731063.99</v>
      </c>
      <c r="P424" s="1">
        <v>5731063.99</v>
      </c>
      <c r="Q424" s="1">
        <v>5731063.99</v>
      </c>
      <c r="R424" s="1">
        <v>5731063.99</v>
      </c>
      <c r="S424" s="1">
        <f t="shared" si="61"/>
        <v>5731063.990000001</v>
      </c>
      <c r="T424" s="5">
        <v>5731063.990000001</v>
      </c>
      <c r="U424" t="s">
        <v>1149</v>
      </c>
      <c r="V424" t="s">
        <v>1150</v>
      </c>
      <c r="W424">
        <v>23</v>
      </c>
      <c r="X424">
        <v>0</v>
      </c>
      <c r="Y424">
        <v>0</v>
      </c>
      <c r="AE424" s="23">
        <f t="shared" si="58"/>
        <v>5731063.990000001</v>
      </c>
      <c r="AG424" s="25">
        <f>AE424</f>
        <v>5731063.990000001</v>
      </c>
      <c r="AK424" s="23">
        <f t="shared" si="53"/>
        <v>0</v>
      </c>
      <c r="AM424" s="23">
        <f t="shared" si="54"/>
        <v>0</v>
      </c>
      <c r="AO424" s="34">
        <v>23</v>
      </c>
      <c r="AR424" s="34">
        <v>23</v>
      </c>
      <c r="AS424">
        <f t="shared" si="55"/>
      </c>
      <c r="AU424" s="1">
        <f t="shared" si="56"/>
        <v>0</v>
      </c>
      <c r="AV424" s="52">
        <f t="shared" si="57"/>
        <v>0</v>
      </c>
    </row>
    <row r="425" spans="1:48" ht="12.75">
      <c r="A425" s="33">
        <v>424</v>
      </c>
      <c r="B425" t="s">
        <v>71</v>
      </c>
      <c r="C425" t="s">
        <v>72</v>
      </c>
      <c r="D425" t="s">
        <v>24</v>
      </c>
      <c r="E425" t="s">
        <v>27</v>
      </c>
      <c r="F425" s="1">
        <v>1261011.99</v>
      </c>
      <c r="G425" s="1">
        <v>1261011.99</v>
      </c>
      <c r="H425" s="1">
        <v>1261011.99</v>
      </c>
      <c r="I425" s="1">
        <v>1261011.99</v>
      </c>
      <c r="J425" s="1">
        <v>1261011.99</v>
      </c>
      <c r="K425" s="1">
        <v>1261011.99</v>
      </c>
      <c r="L425" s="1">
        <v>1261011.99</v>
      </c>
      <c r="M425" s="1">
        <v>1261011.99</v>
      </c>
      <c r="N425" s="1">
        <v>1261011.99</v>
      </c>
      <c r="O425" s="1">
        <v>1261011.99</v>
      </c>
      <c r="P425" s="1">
        <v>1261011.99</v>
      </c>
      <c r="Q425" s="1">
        <v>1261011.99</v>
      </c>
      <c r="R425" s="1">
        <v>1261011.99</v>
      </c>
      <c r="S425" s="1">
        <f t="shared" si="61"/>
        <v>1261011.99</v>
      </c>
      <c r="T425" s="5">
        <v>1261011.99</v>
      </c>
      <c r="U425" t="s">
        <v>1151</v>
      </c>
      <c r="V425" t="s">
        <v>1150</v>
      </c>
      <c r="W425">
        <v>23</v>
      </c>
      <c r="X425">
        <v>0</v>
      </c>
      <c r="Y425">
        <v>0</v>
      </c>
      <c r="AE425" s="23">
        <f t="shared" si="58"/>
        <v>1261011.99</v>
      </c>
      <c r="AG425" s="25">
        <f>AE425</f>
        <v>1261011.99</v>
      </c>
      <c r="AK425" s="23">
        <f t="shared" si="53"/>
        <v>0</v>
      </c>
      <c r="AM425" s="23">
        <f t="shared" si="54"/>
        <v>0</v>
      </c>
      <c r="AO425" s="34">
        <v>23</v>
      </c>
      <c r="AR425" s="34">
        <v>23</v>
      </c>
      <c r="AS425">
        <f t="shared" si="55"/>
      </c>
      <c r="AU425" s="1">
        <f t="shared" si="56"/>
        <v>0</v>
      </c>
      <c r="AV425" s="52">
        <f t="shared" si="57"/>
        <v>0</v>
      </c>
    </row>
    <row r="426" spans="1:48" ht="12.75">
      <c r="A426" s="33">
        <v>425</v>
      </c>
      <c r="B426" t="s">
        <v>233</v>
      </c>
      <c r="C426" t="s">
        <v>234</v>
      </c>
      <c r="D426" t="s">
        <v>24</v>
      </c>
      <c r="E426" t="s">
        <v>19</v>
      </c>
      <c r="F426" s="1">
        <v>11213410.58</v>
      </c>
      <c r="G426" s="1">
        <v>8472838.51</v>
      </c>
      <c r="H426" s="1">
        <v>1200219.12</v>
      </c>
      <c r="I426" s="1">
        <v>657151.65</v>
      </c>
      <c r="J426" s="1">
        <v>2066192.54</v>
      </c>
      <c r="K426" s="1">
        <v>4789382.84</v>
      </c>
      <c r="L426" s="1">
        <v>6829491.04</v>
      </c>
      <c r="M426" s="1">
        <v>7718913.55</v>
      </c>
      <c r="N426" s="1">
        <v>9202989.36</v>
      </c>
      <c r="O426" s="1">
        <v>12312921.93</v>
      </c>
      <c r="P426" s="1">
        <v>12021948.08</v>
      </c>
      <c r="Q426" s="1">
        <v>12026274.56</v>
      </c>
      <c r="R426" s="1">
        <v>6852132.7</v>
      </c>
      <c r="S426" s="1">
        <f t="shared" si="61"/>
        <v>7194257.901666666</v>
      </c>
      <c r="T426" s="5">
        <v>12298146.215000002</v>
      </c>
      <c r="U426" t="s">
        <v>1265</v>
      </c>
      <c r="V426" t="s">
        <v>1150</v>
      </c>
      <c r="W426">
        <v>23</v>
      </c>
      <c r="X426">
        <v>0</v>
      </c>
      <c r="Y426">
        <v>0</v>
      </c>
      <c r="AE426" s="23">
        <f t="shared" si="58"/>
        <v>7194257.901666666</v>
      </c>
      <c r="AG426" s="25">
        <f>AE426</f>
        <v>7194257.901666666</v>
      </c>
      <c r="AK426" s="23">
        <f t="shared" si="53"/>
        <v>0</v>
      </c>
      <c r="AM426" s="23">
        <f t="shared" si="54"/>
        <v>0</v>
      </c>
      <c r="AO426" s="34">
        <v>23</v>
      </c>
      <c r="AR426" s="34">
        <v>23</v>
      </c>
      <c r="AS426">
        <f t="shared" si="55"/>
      </c>
      <c r="AU426" s="1">
        <f t="shared" si="56"/>
        <v>-5103888.313333335</v>
      </c>
      <c r="AV426" s="52">
        <f t="shared" si="57"/>
        <v>-0.41501281771297716</v>
      </c>
    </row>
    <row r="427" spans="1:48" ht="12.75">
      <c r="A427" s="33">
        <v>426</v>
      </c>
      <c r="B427" t="s">
        <v>233</v>
      </c>
      <c r="C427" t="s">
        <v>234</v>
      </c>
      <c r="D427" t="s">
        <v>24</v>
      </c>
      <c r="E427" t="s">
        <v>27</v>
      </c>
      <c r="F427" s="1">
        <v>1340982.19</v>
      </c>
      <c r="G427" s="1">
        <v>1081839.46</v>
      </c>
      <c r="H427" s="1">
        <v>269463.71</v>
      </c>
      <c r="I427" s="1">
        <v>182549.32</v>
      </c>
      <c r="J427" s="1">
        <v>339763.4</v>
      </c>
      <c r="K427" s="1">
        <v>638488.52</v>
      </c>
      <c r="L427" s="1">
        <v>866593.64</v>
      </c>
      <c r="M427" s="1">
        <v>923158.84</v>
      </c>
      <c r="N427" s="1">
        <v>1069686.97</v>
      </c>
      <c r="O427" s="1">
        <v>1352182.25</v>
      </c>
      <c r="P427" s="1">
        <v>1318520.85</v>
      </c>
      <c r="Q427" s="1">
        <v>1291811.6600000001</v>
      </c>
      <c r="R427" s="1">
        <v>853565.92</v>
      </c>
      <c r="S427" s="1">
        <f t="shared" si="61"/>
        <v>869277.7229166665</v>
      </c>
      <c r="T427" s="5">
        <v>1148446.3120833335</v>
      </c>
      <c r="U427" t="s">
        <v>1266</v>
      </c>
      <c r="V427" t="s">
        <v>1150</v>
      </c>
      <c r="W427">
        <v>23</v>
      </c>
      <c r="X427">
        <v>0</v>
      </c>
      <c r="Y427">
        <v>0</v>
      </c>
      <c r="AE427" s="23">
        <f t="shared" si="58"/>
        <v>869277.7229166665</v>
      </c>
      <c r="AG427" s="25">
        <f>AE427</f>
        <v>869277.7229166665</v>
      </c>
      <c r="AK427" s="23">
        <f t="shared" si="53"/>
        <v>0</v>
      </c>
      <c r="AM427" s="23">
        <f t="shared" si="54"/>
        <v>0</v>
      </c>
      <c r="AO427" s="34">
        <v>23</v>
      </c>
      <c r="AR427" s="34">
        <v>23</v>
      </c>
      <c r="AS427">
        <f t="shared" si="55"/>
      </c>
      <c r="AU427" s="1">
        <f t="shared" si="56"/>
        <v>-279168.58916666696</v>
      </c>
      <c r="AV427" s="52">
        <f t="shared" si="57"/>
        <v>-0.24308370903315674</v>
      </c>
    </row>
    <row r="428" spans="1:48" ht="12.75">
      <c r="A428" s="33">
        <v>427</v>
      </c>
      <c r="B428" t="s">
        <v>235</v>
      </c>
      <c r="C428" t="s">
        <v>236</v>
      </c>
      <c r="D428" t="s">
        <v>24</v>
      </c>
      <c r="E428" t="s">
        <v>27</v>
      </c>
      <c r="F428" s="1">
        <v>182004.7</v>
      </c>
      <c r="G428" s="1">
        <v>129385.69</v>
      </c>
      <c r="H428" s="1">
        <v>56120.48</v>
      </c>
      <c r="I428" s="1">
        <v>27311.22</v>
      </c>
      <c r="J428" s="1">
        <v>42636.78</v>
      </c>
      <c r="K428" s="1">
        <v>73334.38</v>
      </c>
      <c r="L428" s="1">
        <v>97534.13</v>
      </c>
      <c r="M428" s="1">
        <v>102353.23</v>
      </c>
      <c r="N428" s="1">
        <v>122729.93000000001</v>
      </c>
      <c r="O428" s="1">
        <v>165832.31</v>
      </c>
      <c r="P428" s="1">
        <v>163159.35</v>
      </c>
      <c r="Q428" s="1">
        <v>159394.31</v>
      </c>
      <c r="R428" s="1">
        <v>130767.07</v>
      </c>
      <c r="S428" s="1">
        <f t="shared" si="61"/>
        <v>108014.80791666669</v>
      </c>
      <c r="T428" s="5">
        <v>134555.78666666665</v>
      </c>
      <c r="U428" t="s">
        <v>1267</v>
      </c>
      <c r="V428" t="s">
        <v>1150</v>
      </c>
      <c r="W428">
        <v>23</v>
      </c>
      <c r="X428">
        <v>0</v>
      </c>
      <c r="Y428">
        <v>0</v>
      </c>
      <c r="AE428" s="23">
        <f t="shared" si="58"/>
        <v>108014.80791666669</v>
      </c>
      <c r="AG428" s="25">
        <f>AE428</f>
        <v>108014.80791666669</v>
      </c>
      <c r="AK428" s="23">
        <f t="shared" si="53"/>
        <v>0</v>
      </c>
      <c r="AM428" s="23">
        <f t="shared" si="54"/>
        <v>0</v>
      </c>
      <c r="AO428" s="34">
        <v>23</v>
      </c>
      <c r="AR428" s="34">
        <v>23</v>
      </c>
      <c r="AS428">
        <f t="shared" si="55"/>
      </c>
      <c r="AU428" s="1">
        <f t="shared" si="56"/>
        <v>-26540.978749999966</v>
      </c>
      <c r="AV428" s="52">
        <f t="shared" si="57"/>
        <v>-0.19724888395732543</v>
      </c>
    </row>
    <row r="429" spans="1:48" ht="12.75">
      <c r="A429" s="33">
        <v>428</v>
      </c>
      <c r="B429" t="s">
        <v>237</v>
      </c>
      <c r="C429" t="s">
        <v>238</v>
      </c>
      <c r="D429" t="s">
        <v>24</v>
      </c>
      <c r="E429" t="s">
        <v>18</v>
      </c>
      <c r="F429" s="1">
        <v>38089.48</v>
      </c>
      <c r="G429" s="1">
        <v>46060.840000000004</v>
      </c>
      <c r="H429" s="1">
        <v>87717.14</v>
      </c>
      <c r="I429" s="1">
        <v>45873.4</v>
      </c>
      <c r="J429" s="1">
        <v>32738.89</v>
      </c>
      <c r="K429" s="1">
        <v>18278.93</v>
      </c>
      <c r="L429" s="1">
        <v>7890.27</v>
      </c>
      <c r="M429" s="1">
        <v>7547.05</v>
      </c>
      <c r="N429" s="1">
        <v>7547.05</v>
      </c>
      <c r="O429" s="1">
        <v>7547.05</v>
      </c>
      <c r="P429" s="1">
        <v>12970.04</v>
      </c>
      <c r="Q429" s="1">
        <v>19332.32</v>
      </c>
      <c r="R429" s="1">
        <v>192554.30000000002</v>
      </c>
      <c r="S429" s="1">
        <f t="shared" si="61"/>
        <v>34068.739166666666</v>
      </c>
      <c r="T429" s="5">
        <v>106767.35249999998</v>
      </c>
      <c r="U429" t="s">
        <v>1268</v>
      </c>
      <c r="V429" t="s">
        <v>1150</v>
      </c>
      <c r="W429">
        <v>23</v>
      </c>
      <c r="X429">
        <v>0</v>
      </c>
      <c r="Y429">
        <v>0</v>
      </c>
      <c r="AE429" s="23">
        <f t="shared" si="58"/>
        <v>34068.739166666666</v>
      </c>
      <c r="AH429" s="23">
        <f>AE429</f>
        <v>34068.739166666666</v>
      </c>
      <c r="AK429" s="23">
        <f t="shared" si="53"/>
        <v>34068.739166666666</v>
      </c>
      <c r="AM429" s="23">
        <f t="shared" si="54"/>
        <v>0</v>
      </c>
      <c r="AO429" s="34">
        <v>23</v>
      </c>
      <c r="AR429" s="34">
        <v>23</v>
      </c>
      <c r="AS429">
        <f t="shared" si="55"/>
      </c>
      <c r="AU429" s="1">
        <f t="shared" si="56"/>
        <v>-72698.61333333331</v>
      </c>
      <c r="AV429" s="52">
        <f t="shared" si="57"/>
        <v>-0.6809067718835993</v>
      </c>
    </row>
    <row r="430" spans="1:48" ht="12.75">
      <c r="A430" s="33">
        <v>429</v>
      </c>
      <c r="B430" t="s">
        <v>277</v>
      </c>
      <c r="C430" t="s">
        <v>278</v>
      </c>
      <c r="D430" t="s">
        <v>28</v>
      </c>
      <c r="E430" t="s">
        <v>28</v>
      </c>
      <c r="F430" s="1">
        <v>999999.86</v>
      </c>
      <c r="G430" s="1">
        <v>833333.1900000001</v>
      </c>
      <c r="H430" s="1">
        <v>666666.52</v>
      </c>
      <c r="I430" s="1">
        <v>499999.85000000003</v>
      </c>
      <c r="J430" s="1">
        <v>333333.18</v>
      </c>
      <c r="K430" s="1">
        <v>166666.51</v>
      </c>
      <c r="L430" s="1">
        <v>-0.12</v>
      </c>
      <c r="M430" s="1">
        <v>1833333.21</v>
      </c>
      <c r="N430" s="1">
        <v>1666666.54</v>
      </c>
      <c r="O430" s="1">
        <v>1499999.87</v>
      </c>
      <c r="P430" s="1">
        <v>1333333.2</v>
      </c>
      <c r="Q430" s="1">
        <v>1166666.53</v>
      </c>
      <c r="R430" s="1">
        <v>999999.86</v>
      </c>
      <c r="S430" s="1">
        <f t="shared" si="61"/>
        <v>916666.5283333332</v>
      </c>
      <c r="T430" s="5">
        <v>916666.5466666665</v>
      </c>
      <c r="U430" t="s">
        <v>1291</v>
      </c>
      <c r="V430" t="s">
        <v>1150</v>
      </c>
      <c r="W430">
        <v>23</v>
      </c>
      <c r="X430">
        <v>0</v>
      </c>
      <c r="Y430">
        <v>0</v>
      </c>
      <c r="AE430" s="23">
        <f t="shared" si="58"/>
        <v>916666.5283333332</v>
      </c>
      <c r="AH430" s="23">
        <f aca="true" t="shared" si="62" ref="AH430:AH435">AE430</f>
        <v>916666.5283333332</v>
      </c>
      <c r="AK430" s="23">
        <f t="shared" si="53"/>
        <v>916666.5283333332</v>
      </c>
      <c r="AM430" s="23">
        <f t="shared" si="54"/>
        <v>0</v>
      </c>
      <c r="AO430" s="34">
        <v>23</v>
      </c>
      <c r="AR430" s="34">
        <v>23</v>
      </c>
      <c r="AS430">
        <f t="shared" si="55"/>
      </c>
      <c r="AU430" s="1">
        <f t="shared" si="56"/>
        <v>-0.018333333311602473</v>
      </c>
      <c r="AV430" s="52">
        <f t="shared" si="57"/>
        <v>-2.0000002594475768E-08</v>
      </c>
    </row>
    <row r="431" spans="1:48" ht="12.75">
      <c r="A431" s="33">
        <v>430</v>
      </c>
      <c r="B431" t="s">
        <v>285</v>
      </c>
      <c r="C431" t="s">
        <v>286</v>
      </c>
      <c r="D431" t="s">
        <v>28</v>
      </c>
      <c r="E431" t="s">
        <v>28</v>
      </c>
      <c r="F431" s="1">
        <v>73123</v>
      </c>
      <c r="G431" s="1">
        <v>31099.420000000002</v>
      </c>
      <c r="H431" s="1">
        <v>37268.43</v>
      </c>
      <c r="I431" s="1">
        <v>89888.22</v>
      </c>
      <c r="J431" s="1">
        <v>95700.8</v>
      </c>
      <c r="K431" s="1">
        <v>46107.81</v>
      </c>
      <c r="L431" s="1">
        <v>74560.64</v>
      </c>
      <c r="M431" s="1">
        <v>78759.87</v>
      </c>
      <c r="N431" s="1">
        <v>124446.3</v>
      </c>
      <c r="O431" s="1">
        <v>172793.93</v>
      </c>
      <c r="P431" s="1">
        <v>63339.450000000004</v>
      </c>
      <c r="Q431" s="1">
        <v>77299.32</v>
      </c>
      <c r="R431" s="1">
        <v>52061.36</v>
      </c>
      <c r="S431" s="1">
        <f t="shared" si="61"/>
        <v>79488.03083333334</v>
      </c>
      <c r="T431" s="5">
        <v>204959.77916666667</v>
      </c>
      <c r="U431" t="s">
        <v>1295</v>
      </c>
      <c r="V431" t="s">
        <v>1150</v>
      </c>
      <c r="W431">
        <v>23</v>
      </c>
      <c r="X431">
        <v>0</v>
      </c>
      <c r="Y431">
        <v>0</v>
      </c>
      <c r="AE431" s="23">
        <f t="shared" si="58"/>
        <v>79488.03083333334</v>
      </c>
      <c r="AH431" s="23">
        <f t="shared" si="62"/>
        <v>79488.03083333334</v>
      </c>
      <c r="AK431" s="23">
        <f t="shared" si="53"/>
        <v>79488.03083333334</v>
      </c>
      <c r="AM431" s="23">
        <f t="shared" si="54"/>
        <v>0</v>
      </c>
      <c r="AO431" s="34">
        <v>23</v>
      </c>
      <c r="AR431" s="34">
        <v>23</v>
      </c>
      <c r="AS431">
        <f t="shared" si="55"/>
      </c>
      <c r="AU431" s="1">
        <f t="shared" si="56"/>
        <v>-125471.74833333334</v>
      </c>
      <c r="AV431" s="52">
        <f t="shared" si="57"/>
        <v>-0.6121774176547281</v>
      </c>
    </row>
    <row r="432" spans="1:48" ht="12.75">
      <c r="A432" s="33">
        <v>431</v>
      </c>
      <c r="B432" t="s">
        <v>306</v>
      </c>
      <c r="C432" t="s">
        <v>307</v>
      </c>
      <c r="D432" t="s">
        <v>17</v>
      </c>
      <c r="E432" t="s">
        <v>18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57256370</v>
      </c>
      <c r="S432" s="1">
        <f t="shared" si="61"/>
        <v>2385682.0833333335</v>
      </c>
      <c r="T432" s="5">
        <v>0</v>
      </c>
      <c r="U432" t="s">
        <v>1810</v>
      </c>
      <c r="V432" s="8" t="s">
        <v>1150</v>
      </c>
      <c r="W432" s="8">
        <v>23</v>
      </c>
      <c r="X432">
        <v>0</v>
      </c>
      <c r="Y432">
        <v>0</v>
      </c>
      <c r="AE432" s="51">
        <f t="shared" si="58"/>
        <v>2385682.0833333335</v>
      </c>
      <c r="AH432" s="23">
        <f t="shared" si="62"/>
        <v>2385682.0833333335</v>
      </c>
      <c r="AK432" s="23">
        <f t="shared" si="53"/>
        <v>2385682.0833333335</v>
      </c>
      <c r="AM432" s="23">
        <f t="shared" si="54"/>
        <v>0</v>
      </c>
      <c r="AO432" s="34" t="s">
        <v>1901</v>
      </c>
      <c r="AQ432" t="s">
        <v>2505</v>
      </c>
      <c r="AR432" s="34" t="s">
        <v>1901</v>
      </c>
      <c r="AS432" t="str">
        <f t="shared" si="55"/>
        <v>different</v>
      </c>
      <c r="AU432" s="1">
        <f t="shared" si="56"/>
        <v>2385682.0833333335</v>
      </c>
      <c r="AV432" s="52" t="e">
        <f t="shared" si="57"/>
        <v>#DIV/0!</v>
      </c>
    </row>
    <row r="433" spans="1:48" ht="12.75">
      <c r="A433" s="33">
        <v>432</v>
      </c>
      <c r="B433" t="s">
        <v>308</v>
      </c>
      <c r="C433" t="s">
        <v>309</v>
      </c>
      <c r="D433" t="s">
        <v>24</v>
      </c>
      <c r="E433" t="s">
        <v>21</v>
      </c>
      <c r="F433" s="1">
        <v>0</v>
      </c>
      <c r="G433" s="1">
        <v>0</v>
      </c>
      <c r="H433" s="1">
        <v>0</v>
      </c>
      <c r="I433" s="1">
        <v>0</v>
      </c>
      <c r="J433" s="1">
        <v>36388.32</v>
      </c>
      <c r="K433" s="1">
        <v>104496.93000000001</v>
      </c>
      <c r="L433" s="1">
        <v>169778.28</v>
      </c>
      <c r="M433" s="1">
        <v>264804.54</v>
      </c>
      <c r="N433" s="1">
        <v>421967.19</v>
      </c>
      <c r="O433" s="1">
        <v>616930.97</v>
      </c>
      <c r="P433" s="1">
        <v>834325.1</v>
      </c>
      <c r="Q433" s="1">
        <v>1158954.91</v>
      </c>
      <c r="R433" s="1">
        <v>1444027.69</v>
      </c>
      <c r="S433" s="1">
        <f t="shared" si="61"/>
        <v>360805.00708333333</v>
      </c>
      <c r="T433" s="5">
        <v>0</v>
      </c>
      <c r="U433" t="s">
        <v>1811</v>
      </c>
      <c r="V433" t="s">
        <v>1150</v>
      </c>
      <c r="W433">
        <v>23</v>
      </c>
      <c r="X433">
        <v>0</v>
      </c>
      <c r="Y433">
        <v>0</v>
      </c>
      <c r="AE433" s="23">
        <f t="shared" si="58"/>
        <v>360805.00708333333</v>
      </c>
      <c r="AG433" s="25">
        <f>AE433</f>
        <v>360805.00708333333</v>
      </c>
      <c r="AH433" s="23"/>
      <c r="AK433" s="23">
        <f t="shared" si="53"/>
        <v>0</v>
      </c>
      <c r="AM433" s="23">
        <f t="shared" si="54"/>
        <v>0</v>
      </c>
      <c r="AO433" s="34" t="s">
        <v>1901</v>
      </c>
      <c r="AR433" s="34" t="s">
        <v>1901</v>
      </c>
      <c r="AS433" t="str">
        <f t="shared" si="55"/>
        <v>different</v>
      </c>
      <c r="AU433" s="1">
        <f t="shared" si="56"/>
        <v>360805.00708333333</v>
      </c>
      <c r="AV433" s="52" t="e">
        <f t="shared" si="57"/>
        <v>#DIV/0!</v>
      </c>
    </row>
    <row r="434" spans="1:48" ht="12.75">
      <c r="A434" s="33">
        <v>433</v>
      </c>
      <c r="B434" t="s">
        <v>314</v>
      </c>
      <c r="C434" t="s">
        <v>315</v>
      </c>
      <c r="D434" t="s">
        <v>22</v>
      </c>
      <c r="E434" t="s">
        <v>21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f t="shared" si="61"/>
        <v>0</v>
      </c>
      <c r="T434" s="5">
        <v>571389.0470833334</v>
      </c>
      <c r="U434" t="s">
        <v>1310</v>
      </c>
      <c r="V434" t="s">
        <v>1150</v>
      </c>
      <c r="W434">
        <v>23</v>
      </c>
      <c r="X434">
        <v>0</v>
      </c>
      <c r="Y434">
        <v>0</v>
      </c>
      <c r="AE434" s="23">
        <f t="shared" si="58"/>
        <v>0</v>
      </c>
      <c r="AH434" s="23">
        <f t="shared" si="62"/>
        <v>0</v>
      </c>
      <c r="AK434" s="23">
        <f t="shared" si="53"/>
        <v>0</v>
      </c>
      <c r="AM434" s="23">
        <f t="shared" si="54"/>
        <v>0</v>
      </c>
      <c r="AO434" s="34">
        <v>23</v>
      </c>
      <c r="AR434" s="34">
        <v>23</v>
      </c>
      <c r="AS434">
        <f t="shared" si="55"/>
      </c>
      <c r="AU434" s="1">
        <f t="shared" si="56"/>
        <v>-571389.0470833334</v>
      </c>
      <c r="AV434" s="52">
        <f t="shared" si="57"/>
        <v>-1</v>
      </c>
    </row>
    <row r="435" spans="1:48" ht="12.75">
      <c r="A435" s="33">
        <v>434</v>
      </c>
      <c r="B435" t="s">
        <v>322</v>
      </c>
      <c r="C435" t="s">
        <v>323</v>
      </c>
      <c r="D435" t="s">
        <v>24</v>
      </c>
      <c r="E435" t="s">
        <v>27</v>
      </c>
      <c r="F435" s="1">
        <v>-8728.67</v>
      </c>
      <c r="G435" s="1">
        <v>-8728.67</v>
      </c>
      <c r="H435" s="1">
        <v>-8728.67</v>
      </c>
      <c r="I435" s="1">
        <v>-8728.67</v>
      </c>
      <c r="J435" s="1">
        <v>-8728.67</v>
      </c>
      <c r="K435" s="1">
        <v>-8728.67</v>
      </c>
      <c r="L435" s="1">
        <v>-8728.67</v>
      </c>
      <c r="M435" s="1">
        <v>-8728.67</v>
      </c>
      <c r="N435" s="1">
        <v>-8728.67</v>
      </c>
      <c r="O435" s="1">
        <v>-8728.67</v>
      </c>
      <c r="P435" s="1">
        <v>-8728.67</v>
      </c>
      <c r="Q435" s="1">
        <v>0</v>
      </c>
      <c r="R435" s="1">
        <v>0</v>
      </c>
      <c r="S435" s="1">
        <f t="shared" si="61"/>
        <v>-7637.586249999999</v>
      </c>
      <c r="T435" s="5">
        <v>-8728.67</v>
      </c>
      <c r="U435" t="s">
        <v>1315</v>
      </c>
      <c r="V435" t="s">
        <v>1150</v>
      </c>
      <c r="W435">
        <v>23</v>
      </c>
      <c r="X435">
        <v>0</v>
      </c>
      <c r="Y435">
        <v>0</v>
      </c>
      <c r="AE435" s="23">
        <f t="shared" si="58"/>
        <v>-7637.586249999999</v>
      </c>
      <c r="AH435" s="23">
        <f t="shared" si="62"/>
        <v>-7637.586249999999</v>
      </c>
      <c r="AK435" s="23">
        <f t="shared" si="53"/>
        <v>-7637.586249999999</v>
      </c>
      <c r="AM435" s="23">
        <f t="shared" si="54"/>
        <v>0</v>
      </c>
      <c r="AO435" s="34">
        <v>23</v>
      </c>
      <c r="AR435" s="34">
        <v>23</v>
      </c>
      <c r="AS435">
        <f t="shared" si="55"/>
      </c>
      <c r="AU435" s="1">
        <f t="shared" si="56"/>
        <v>1091.0837500000007</v>
      </c>
      <c r="AV435" s="52">
        <f t="shared" si="57"/>
        <v>-0.12500000000000008</v>
      </c>
    </row>
    <row r="436" spans="1:48" ht="12.75">
      <c r="A436" s="33">
        <v>435</v>
      </c>
      <c r="B436" t="s">
        <v>324</v>
      </c>
      <c r="C436" t="s">
        <v>325</v>
      </c>
      <c r="D436" t="s">
        <v>22</v>
      </c>
      <c r="E436" t="s">
        <v>20</v>
      </c>
      <c r="F436" s="1">
        <v>27534.15</v>
      </c>
      <c r="G436" s="1">
        <v>27051.100000000002</v>
      </c>
      <c r="H436" s="1">
        <v>26568.05</v>
      </c>
      <c r="I436" s="1">
        <v>26085</v>
      </c>
      <c r="J436" s="1">
        <v>25601.95</v>
      </c>
      <c r="K436" s="1">
        <v>25118.9</v>
      </c>
      <c r="L436" s="1">
        <v>24635.850000000002</v>
      </c>
      <c r="M436" s="1">
        <v>24152.8</v>
      </c>
      <c r="N436" s="1">
        <v>23669.75</v>
      </c>
      <c r="O436" s="1">
        <v>23186.7</v>
      </c>
      <c r="P436" s="1">
        <v>22703.65</v>
      </c>
      <c r="Q436" s="1">
        <v>22220.600000000002</v>
      </c>
      <c r="R436" s="1">
        <v>21737.55</v>
      </c>
      <c r="S436" s="1">
        <f t="shared" si="61"/>
        <v>24635.850000000002</v>
      </c>
      <c r="T436" s="5">
        <v>30432.449999999997</v>
      </c>
      <c r="U436" t="s">
        <v>1316</v>
      </c>
      <c r="V436" t="s">
        <v>1150</v>
      </c>
      <c r="W436">
        <v>23</v>
      </c>
      <c r="X436">
        <v>0</v>
      </c>
      <c r="Y436">
        <v>0</v>
      </c>
      <c r="AE436" s="23">
        <f t="shared" si="58"/>
        <v>24635.850000000002</v>
      </c>
      <c r="AG436" s="25">
        <f>AE436</f>
        <v>24635.850000000002</v>
      </c>
      <c r="AK436" s="23">
        <f t="shared" si="53"/>
        <v>0</v>
      </c>
      <c r="AM436" s="23">
        <f t="shared" si="54"/>
        <v>0</v>
      </c>
      <c r="AO436" s="34">
        <v>23</v>
      </c>
      <c r="AR436" s="34">
        <v>23</v>
      </c>
      <c r="AS436">
        <f t="shared" si="55"/>
      </c>
      <c r="AU436" s="1">
        <f t="shared" si="56"/>
        <v>-5796.599999999995</v>
      </c>
      <c r="AV436" s="52">
        <f t="shared" si="57"/>
        <v>-0.190474312781258</v>
      </c>
    </row>
    <row r="437" spans="1:48" ht="12.75">
      <c r="A437" s="33">
        <v>436</v>
      </c>
      <c r="B437" t="s">
        <v>324</v>
      </c>
      <c r="C437" t="s">
        <v>325</v>
      </c>
      <c r="D437" t="s">
        <v>22</v>
      </c>
      <c r="E437" t="s">
        <v>21</v>
      </c>
      <c r="F437" s="1">
        <v>358619.2</v>
      </c>
      <c r="G437" s="1">
        <v>352540.91000000003</v>
      </c>
      <c r="H437" s="1">
        <v>346462.62</v>
      </c>
      <c r="I437" s="1">
        <v>340384.33</v>
      </c>
      <c r="J437" s="1">
        <v>334306.04</v>
      </c>
      <c r="K437" s="1">
        <v>328227.75</v>
      </c>
      <c r="L437" s="1">
        <v>322149.46</v>
      </c>
      <c r="M437" s="1">
        <v>316071.17</v>
      </c>
      <c r="N437" s="1">
        <v>309992.88</v>
      </c>
      <c r="O437" s="1">
        <v>303914.59</v>
      </c>
      <c r="P437" s="1">
        <v>297836.3</v>
      </c>
      <c r="Q437" s="1">
        <v>291758.01</v>
      </c>
      <c r="R437" s="1">
        <v>285679.72000000003</v>
      </c>
      <c r="S437" s="1">
        <f t="shared" si="61"/>
        <v>322149.45999999996</v>
      </c>
      <c r="T437" s="5">
        <v>395088.94</v>
      </c>
      <c r="U437" t="s">
        <v>1317</v>
      </c>
      <c r="V437" t="s">
        <v>1150</v>
      </c>
      <c r="W437">
        <v>23</v>
      </c>
      <c r="X437">
        <v>0</v>
      </c>
      <c r="Y437">
        <v>0</v>
      </c>
      <c r="AE437" s="23">
        <f t="shared" si="58"/>
        <v>322149.45999999996</v>
      </c>
      <c r="AG437" s="25">
        <f>AE437</f>
        <v>322149.45999999996</v>
      </c>
      <c r="AK437" s="23">
        <f t="shared" si="53"/>
        <v>0</v>
      </c>
      <c r="AM437" s="23">
        <f t="shared" si="54"/>
        <v>0</v>
      </c>
      <c r="AO437" s="34">
        <v>23</v>
      </c>
      <c r="AR437" s="34">
        <v>23</v>
      </c>
      <c r="AS437">
        <f t="shared" si="55"/>
      </c>
      <c r="AU437" s="1">
        <f t="shared" si="56"/>
        <v>-72939.48000000004</v>
      </c>
      <c r="AV437" s="52">
        <f t="shared" si="57"/>
        <v>-0.18461534256058912</v>
      </c>
    </row>
    <row r="438" spans="1:48" ht="12.75">
      <c r="A438" s="33">
        <v>437</v>
      </c>
      <c r="B438" t="s">
        <v>326</v>
      </c>
      <c r="C438" t="s">
        <v>327</v>
      </c>
      <c r="D438" t="s">
        <v>22</v>
      </c>
      <c r="E438" t="s">
        <v>20</v>
      </c>
      <c r="F438" s="1">
        <v>128230.07</v>
      </c>
      <c r="G438" s="1">
        <v>125980.41</v>
      </c>
      <c r="H438" s="1">
        <v>123730.75</v>
      </c>
      <c r="I438" s="1">
        <v>121481.09</v>
      </c>
      <c r="J438" s="1">
        <v>119231.43000000001</v>
      </c>
      <c r="K438" s="1">
        <v>116981.77</v>
      </c>
      <c r="L438" s="1">
        <v>114732.11</v>
      </c>
      <c r="M438" s="1">
        <v>112482.45</v>
      </c>
      <c r="N438" s="1">
        <v>110232.79000000001</v>
      </c>
      <c r="O438" s="1">
        <v>107983.13</v>
      </c>
      <c r="P438" s="1">
        <v>105733.47</v>
      </c>
      <c r="Q438" s="1">
        <v>103483.81</v>
      </c>
      <c r="R438" s="1">
        <v>101234.15000000001</v>
      </c>
      <c r="S438" s="1">
        <f t="shared" si="61"/>
        <v>114732.11</v>
      </c>
      <c r="T438" s="5">
        <v>141728.03</v>
      </c>
      <c r="U438" t="s">
        <v>1318</v>
      </c>
      <c r="V438" t="s">
        <v>1150</v>
      </c>
      <c r="W438">
        <v>23</v>
      </c>
      <c r="X438">
        <v>0</v>
      </c>
      <c r="Y438">
        <v>0</v>
      </c>
      <c r="AE438" s="23">
        <f t="shared" si="58"/>
        <v>114732.11</v>
      </c>
      <c r="AG438" s="25">
        <f>AE438</f>
        <v>114732.11</v>
      </c>
      <c r="AK438" s="23">
        <f t="shared" si="53"/>
        <v>0</v>
      </c>
      <c r="AM438" s="23">
        <f t="shared" si="54"/>
        <v>0</v>
      </c>
      <c r="AO438" s="34">
        <v>23</v>
      </c>
      <c r="AR438" s="34">
        <v>23</v>
      </c>
      <c r="AS438">
        <f t="shared" si="55"/>
      </c>
      <c r="AU438" s="1">
        <f t="shared" si="56"/>
        <v>-26995.92</v>
      </c>
      <c r="AV438" s="52">
        <f t="shared" si="57"/>
        <v>-0.19047692965181268</v>
      </c>
    </row>
    <row r="439" spans="1:48" ht="12.75">
      <c r="A439" s="33">
        <v>438</v>
      </c>
      <c r="B439" t="s">
        <v>326</v>
      </c>
      <c r="C439" t="s">
        <v>327</v>
      </c>
      <c r="D439" t="s">
        <v>22</v>
      </c>
      <c r="E439" t="s">
        <v>21</v>
      </c>
      <c r="F439" s="1">
        <v>227720.36000000002</v>
      </c>
      <c r="G439" s="1">
        <v>223860.7</v>
      </c>
      <c r="H439" s="1">
        <v>220001.04</v>
      </c>
      <c r="I439" s="1">
        <v>216141.38</v>
      </c>
      <c r="J439" s="1">
        <v>212281.72</v>
      </c>
      <c r="K439" s="1">
        <v>208422.06</v>
      </c>
      <c r="L439" s="1">
        <v>204562.4</v>
      </c>
      <c r="M439" s="1">
        <v>200702.74</v>
      </c>
      <c r="N439" s="1">
        <v>196843.08000000002</v>
      </c>
      <c r="O439" s="1">
        <v>192983.42</v>
      </c>
      <c r="P439" s="1">
        <v>189123.76</v>
      </c>
      <c r="Q439" s="1">
        <v>185264.1</v>
      </c>
      <c r="R439" s="1">
        <v>181404.44</v>
      </c>
      <c r="S439" s="1">
        <f t="shared" si="61"/>
        <v>204562.40000000002</v>
      </c>
      <c r="T439" s="5">
        <v>250878.31999999998</v>
      </c>
      <c r="U439" t="s">
        <v>1319</v>
      </c>
      <c r="V439" t="s">
        <v>1150</v>
      </c>
      <c r="W439">
        <v>23</v>
      </c>
      <c r="X439">
        <v>0</v>
      </c>
      <c r="Y439">
        <v>0</v>
      </c>
      <c r="AE439" s="23">
        <f t="shared" si="58"/>
        <v>204562.40000000002</v>
      </c>
      <c r="AG439" s="25">
        <f>AE439</f>
        <v>204562.40000000002</v>
      </c>
      <c r="AK439" s="23">
        <f t="shared" si="53"/>
        <v>0</v>
      </c>
      <c r="AM439" s="23">
        <f t="shared" si="54"/>
        <v>0</v>
      </c>
      <c r="AO439" s="34">
        <v>23</v>
      </c>
      <c r="AR439" s="34">
        <v>23</v>
      </c>
      <c r="AS439">
        <f t="shared" si="55"/>
      </c>
      <c r="AU439" s="1">
        <f t="shared" si="56"/>
        <v>-46315.919999999955</v>
      </c>
      <c r="AV439" s="52">
        <f t="shared" si="57"/>
        <v>-0.18461507554738074</v>
      </c>
    </row>
    <row r="440" spans="1:48" ht="12.75">
      <c r="A440" s="33">
        <v>439</v>
      </c>
      <c r="B440" t="s">
        <v>332</v>
      </c>
      <c r="C440" t="s">
        <v>333</v>
      </c>
      <c r="D440" t="s">
        <v>22</v>
      </c>
      <c r="E440" t="s">
        <v>20</v>
      </c>
      <c r="F440" s="1">
        <v>468893</v>
      </c>
      <c r="G440" s="1">
        <v>459124.4</v>
      </c>
      <c r="H440" s="1">
        <v>449355.8</v>
      </c>
      <c r="I440" s="1">
        <v>439587.2</v>
      </c>
      <c r="J440" s="1">
        <v>429818.60000000003</v>
      </c>
      <c r="K440" s="1">
        <v>420050</v>
      </c>
      <c r="L440" s="1">
        <v>410281.4</v>
      </c>
      <c r="M440" s="1">
        <v>400512.8</v>
      </c>
      <c r="N440" s="1">
        <v>390744.2</v>
      </c>
      <c r="O440" s="1">
        <v>380975.60000000003</v>
      </c>
      <c r="P440" s="1">
        <v>371207</v>
      </c>
      <c r="Q440" s="1">
        <v>361438.4</v>
      </c>
      <c r="R440" s="1">
        <v>351669.8</v>
      </c>
      <c r="S440" s="1">
        <f t="shared" si="61"/>
        <v>410281.4000000001</v>
      </c>
      <c r="T440" s="5">
        <v>468893</v>
      </c>
      <c r="U440" t="s">
        <v>1323</v>
      </c>
      <c r="V440" t="s">
        <v>1150</v>
      </c>
      <c r="W440">
        <v>23</v>
      </c>
      <c r="X440">
        <v>0</v>
      </c>
      <c r="Y440">
        <v>0</v>
      </c>
      <c r="AE440" s="23">
        <f t="shared" si="58"/>
        <v>410281.4000000001</v>
      </c>
      <c r="AH440" s="23">
        <f>AE440</f>
        <v>410281.4000000001</v>
      </c>
      <c r="AK440" s="23">
        <f t="shared" si="53"/>
        <v>410281.4000000001</v>
      </c>
      <c r="AM440" s="23">
        <f t="shared" si="54"/>
        <v>0</v>
      </c>
      <c r="AO440" s="34" t="s">
        <v>1901</v>
      </c>
      <c r="AR440" s="34">
        <v>13</v>
      </c>
      <c r="AS440" s="8" t="str">
        <f t="shared" si="55"/>
        <v>different</v>
      </c>
      <c r="AT440" t="s">
        <v>1905</v>
      </c>
      <c r="AU440" s="1">
        <f t="shared" si="56"/>
        <v>-58611.59999999992</v>
      </c>
      <c r="AV440" s="52">
        <f t="shared" si="57"/>
        <v>-0.12499994668293175</v>
      </c>
    </row>
    <row r="441" spans="1:48" ht="12.75">
      <c r="A441" s="33">
        <v>440</v>
      </c>
      <c r="B441" t="s">
        <v>334</v>
      </c>
      <c r="C441" t="s">
        <v>335</v>
      </c>
      <c r="D441" t="s">
        <v>22</v>
      </c>
      <c r="E441" t="s">
        <v>21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6937368.43</v>
      </c>
      <c r="Q441" s="1">
        <v>6485869.63</v>
      </c>
      <c r="R441" s="1">
        <v>5793805.86</v>
      </c>
      <c r="S441" s="1">
        <f t="shared" si="61"/>
        <v>1360011.7491666665</v>
      </c>
      <c r="T441" s="5">
        <v>0</v>
      </c>
      <c r="U441" t="s">
        <v>1812</v>
      </c>
      <c r="V441" t="s">
        <v>1150</v>
      </c>
      <c r="W441">
        <v>23</v>
      </c>
      <c r="X441">
        <v>0</v>
      </c>
      <c r="Y441">
        <v>0</v>
      </c>
      <c r="AE441" s="51">
        <f t="shared" si="58"/>
        <v>1360011.7491666665</v>
      </c>
      <c r="AH441" s="23">
        <f aca="true" t="shared" si="63" ref="AH441:AH467">AE441</f>
        <v>1360011.7491666665</v>
      </c>
      <c r="AK441" s="23">
        <f t="shared" si="53"/>
        <v>1360011.7491666665</v>
      </c>
      <c r="AM441" s="23">
        <f t="shared" si="54"/>
        <v>0</v>
      </c>
      <c r="AO441" s="34" t="s">
        <v>1901</v>
      </c>
      <c r="AQ441" t="s">
        <v>2509</v>
      </c>
      <c r="AR441" s="34" t="s">
        <v>1901</v>
      </c>
      <c r="AS441" t="str">
        <f t="shared" si="55"/>
        <v>different</v>
      </c>
      <c r="AU441" s="1">
        <f t="shared" si="56"/>
        <v>1360011.7491666665</v>
      </c>
      <c r="AV441" s="52" t="e">
        <f t="shared" si="57"/>
        <v>#DIV/0!</v>
      </c>
    </row>
    <row r="442" spans="1:48" ht="12.75">
      <c r="A442" s="33">
        <v>441</v>
      </c>
      <c r="B442" t="s">
        <v>334</v>
      </c>
      <c r="C442" t="s">
        <v>335</v>
      </c>
      <c r="D442" t="s">
        <v>24</v>
      </c>
      <c r="E442" t="s">
        <v>21</v>
      </c>
      <c r="F442" s="1">
        <v>5640</v>
      </c>
      <c r="G442" s="1">
        <v>5655.27</v>
      </c>
      <c r="H442" s="1">
        <v>5670.59</v>
      </c>
      <c r="I442" s="1">
        <v>5685.95</v>
      </c>
      <c r="J442" s="1">
        <v>5702.34</v>
      </c>
      <c r="K442" s="1">
        <v>5718.78</v>
      </c>
      <c r="L442" s="1">
        <v>5735.27</v>
      </c>
      <c r="M442" s="1">
        <v>5752</v>
      </c>
      <c r="N442" s="1">
        <v>5768.78</v>
      </c>
      <c r="O442" s="1">
        <v>5785.61</v>
      </c>
      <c r="P442" s="1">
        <v>5470378</v>
      </c>
      <c r="Q442" s="1">
        <v>5178576.28</v>
      </c>
      <c r="R442" s="1">
        <v>4517449.23</v>
      </c>
      <c r="S442" s="1">
        <f t="shared" si="61"/>
        <v>1080164.4570833333</v>
      </c>
      <c r="T442" s="5">
        <v>5548.230833333334</v>
      </c>
      <c r="U442" t="s">
        <v>1324</v>
      </c>
      <c r="V442" t="s">
        <v>1150</v>
      </c>
      <c r="W442">
        <v>23</v>
      </c>
      <c r="X442">
        <v>0</v>
      </c>
      <c r="Y442">
        <v>0</v>
      </c>
      <c r="AE442" s="23">
        <f t="shared" si="58"/>
        <v>1080164.4570833333</v>
      </c>
      <c r="AH442" s="23">
        <f t="shared" si="63"/>
        <v>1080164.4570833333</v>
      </c>
      <c r="AK442" s="23">
        <f t="shared" si="53"/>
        <v>1080164.4570833333</v>
      </c>
      <c r="AM442" s="23">
        <f t="shared" si="54"/>
        <v>0</v>
      </c>
      <c r="AO442" s="34">
        <v>23</v>
      </c>
      <c r="AR442" s="34">
        <v>23</v>
      </c>
      <c r="AS442">
        <f t="shared" si="55"/>
      </c>
      <c r="AU442" s="1">
        <f t="shared" si="56"/>
        <v>1074616.22625</v>
      </c>
      <c r="AV442" s="52">
        <f t="shared" si="57"/>
        <v>193.68628640931635</v>
      </c>
    </row>
    <row r="443" spans="1:48" ht="12.75">
      <c r="A443" s="33">
        <v>442</v>
      </c>
      <c r="B443" t="s">
        <v>336</v>
      </c>
      <c r="C443" t="s">
        <v>337</v>
      </c>
      <c r="D443" t="s">
        <v>22</v>
      </c>
      <c r="E443" t="s">
        <v>21</v>
      </c>
      <c r="F443" s="1">
        <v>0</v>
      </c>
      <c r="G443" s="1">
        <v>7167748.1</v>
      </c>
      <c r="H443" s="1">
        <v>7206625.98</v>
      </c>
      <c r="I443" s="1">
        <v>7226143.93</v>
      </c>
      <c r="J443" s="1">
        <v>7246979.31</v>
      </c>
      <c r="K443" s="1">
        <v>7267874.77</v>
      </c>
      <c r="L443" s="1">
        <v>7288830.48</v>
      </c>
      <c r="M443" s="1">
        <v>7310089.57</v>
      </c>
      <c r="N443" s="1">
        <v>6875555.38</v>
      </c>
      <c r="O443" s="1">
        <v>6895609.08</v>
      </c>
      <c r="P443" s="1">
        <v>0</v>
      </c>
      <c r="Q443" s="1">
        <v>0</v>
      </c>
      <c r="R443" s="1">
        <v>0</v>
      </c>
      <c r="S443" s="1">
        <f t="shared" si="61"/>
        <v>5373788.05</v>
      </c>
      <c r="T443" s="5">
        <v>0</v>
      </c>
      <c r="U443" t="s">
        <v>1813</v>
      </c>
      <c r="V443" t="s">
        <v>1150</v>
      </c>
      <c r="W443">
        <v>23</v>
      </c>
      <c r="X443">
        <v>0</v>
      </c>
      <c r="Y443">
        <v>0</v>
      </c>
      <c r="AE443" s="51">
        <f t="shared" si="58"/>
        <v>5373788.05</v>
      </c>
      <c r="AH443" s="23">
        <f t="shared" si="63"/>
        <v>5373788.05</v>
      </c>
      <c r="AK443" s="23">
        <f t="shared" si="53"/>
        <v>5373788.05</v>
      </c>
      <c r="AM443" s="23">
        <f t="shared" si="54"/>
        <v>0</v>
      </c>
      <c r="AO443" s="34" t="s">
        <v>1901</v>
      </c>
      <c r="AQ443" t="s">
        <v>2509</v>
      </c>
      <c r="AR443" s="34" t="s">
        <v>1901</v>
      </c>
      <c r="AS443" t="str">
        <f t="shared" si="55"/>
        <v>different</v>
      </c>
      <c r="AU443" s="1">
        <f t="shared" si="56"/>
        <v>5373788.05</v>
      </c>
      <c r="AV443" s="52" t="e">
        <f t="shared" si="57"/>
        <v>#DIV/0!</v>
      </c>
    </row>
    <row r="444" spans="1:48" ht="12.75">
      <c r="A444" s="33">
        <v>443</v>
      </c>
      <c r="B444" t="s">
        <v>336</v>
      </c>
      <c r="C444" t="s">
        <v>337</v>
      </c>
      <c r="D444" t="s">
        <v>24</v>
      </c>
      <c r="E444" t="s">
        <v>21</v>
      </c>
      <c r="F444" s="1">
        <v>0</v>
      </c>
      <c r="G444" s="1">
        <v>5311557.94</v>
      </c>
      <c r="H444" s="1">
        <v>5340367.84</v>
      </c>
      <c r="I444" s="1">
        <v>5354831.34</v>
      </c>
      <c r="J444" s="1">
        <v>5370271.1</v>
      </c>
      <c r="K444" s="1">
        <v>5385755.38</v>
      </c>
      <c r="L444" s="1">
        <v>5401284.31</v>
      </c>
      <c r="M444" s="1">
        <v>5417038.06</v>
      </c>
      <c r="N444" s="1">
        <v>5432837.75</v>
      </c>
      <c r="O444" s="1">
        <v>5448683.53</v>
      </c>
      <c r="P444" s="1">
        <v>0</v>
      </c>
      <c r="Q444" s="1">
        <v>0</v>
      </c>
      <c r="R444" s="1">
        <v>0</v>
      </c>
      <c r="S444" s="1">
        <f t="shared" si="61"/>
        <v>4038552.2708333335</v>
      </c>
      <c r="T444" s="5">
        <v>0</v>
      </c>
      <c r="U444" t="s">
        <v>1325</v>
      </c>
      <c r="V444" t="s">
        <v>1150</v>
      </c>
      <c r="W444">
        <v>23</v>
      </c>
      <c r="X444">
        <v>0</v>
      </c>
      <c r="Y444">
        <v>0</v>
      </c>
      <c r="AE444" s="23">
        <f t="shared" si="58"/>
        <v>4038552.2708333335</v>
      </c>
      <c r="AH444" s="23">
        <f t="shared" si="63"/>
        <v>4038552.2708333335</v>
      </c>
      <c r="AK444" s="23">
        <f t="shared" si="53"/>
        <v>4038552.2708333335</v>
      </c>
      <c r="AM444" s="23">
        <f t="shared" si="54"/>
        <v>0</v>
      </c>
      <c r="AO444" s="34">
        <v>23</v>
      </c>
      <c r="AR444" s="34">
        <v>23</v>
      </c>
      <c r="AS444">
        <f t="shared" si="55"/>
      </c>
      <c r="AU444" s="1">
        <f t="shared" si="56"/>
        <v>4038552.2708333335</v>
      </c>
      <c r="AV444" s="52" t="e">
        <f t="shared" si="57"/>
        <v>#DIV/0!</v>
      </c>
    </row>
    <row r="445" spans="1:48" ht="12.75">
      <c r="A445" s="33">
        <v>444</v>
      </c>
      <c r="B445" t="s">
        <v>338</v>
      </c>
      <c r="C445" t="s">
        <v>339</v>
      </c>
      <c r="D445" t="s">
        <v>22</v>
      </c>
      <c r="E445" t="s">
        <v>19</v>
      </c>
      <c r="F445" s="1">
        <v>1244701.72</v>
      </c>
      <c r="G445" s="1">
        <v>1241975.1</v>
      </c>
      <c r="H445" s="1">
        <v>1239248.48</v>
      </c>
      <c r="I445" s="1">
        <v>1236521.86</v>
      </c>
      <c r="J445" s="1">
        <v>1233795.24</v>
      </c>
      <c r="K445" s="1">
        <v>1231068.62</v>
      </c>
      <c r="L445" s="1">
        <v>1228342</v>
      </c>
      <c r="M445" s="1">
        <v>1225615.38</v>
      </c>
      <c r="N445" s="1">
        <v>1222888.76</v>
      </c>
      <c r="O445" s="1">
        <v>1220162.1400000001</v>
      </c>
      <c r="P445" s="1">
        <v>1217435.52</v>
      </c>
      <c r="Q445" s="1">
        <v>1214708.9</v>
      </c>
      <c r="R445" s="1">
        <v>1211982.28</v>
      </c>
      <c r="S445" s="1">
        <f t="shared" si="61"/>
        <v>1228342</v>
      </c>
      <c r="T445" s="5">
        <v>1261061.4399999997</v>
      </c>
      <c r="U445" t="s">
        <v>1326</v>
      </c>
      <c r="V445" t="s">
        <v>1150</v>
      </c>
      <c r="W445">
        <v>23</v>
      </c>
      <c r="X445">
        <v>0</v>
      </c>
      <c r="Y445">
        <v>0</v>
      </c>
      <c r="AE445" s="51">
        <f t="shared" si="58"/>
        <v>1228342</v>
      </c>
      <c r="AG445" s="25">
        <f>AE445</f>
        <v>1228342</v>
      </c>
      <c r="AH445" s="23"/>
      <c r="AK445" s="23">
        <f t="shared" si="53"/>
        <v>0</v>
      </c>
      <c r="AM445" s="23">
        <f t="shared" si="54"/>
        <v>0</v>
      </c>
      <c r="AO445" s="34" t="s">
        <v>1901</v>
      </c>
      <c r="AQ445" t="s">
        <v>2508</v>
      </c>
      <c r="AR445" s="34">
        <v>23</v>
      </c>
      <c r="AS445">
        <f t="shared" si="55"/>
      </c>
      <c r="AU445" s="1">
        <f t="shared" si="56"/>
        <v>-32719.43999999971</v>
      </c>
      <c r="AV445" s="52">
        <f t="shared" si="57"/>
        <v>-0.02594595232409907</v>
      </c>
    </row>
    <row r="446" spans="1:48" ht="12.75">
      <c r="A446" s="33">
        <v>445</v>
      </c>
      <c r="B446" t="s">
        <v>340</v>
      </c>
      <c r="C446" t="s">
        <v>341</v>
      </c>
      <c r="D446" t="s">
        <v>24</v>
      </c>
      <c r="E446" t="s">
        <v>21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1786769.08</v>
      </c>
      <c r="Q446" s="1">
        <v>1692810.47</v>
      </c>
      <c r="R446" s="1">
        <v>1523244.52</v>
      </c>
      <c r="S446" s="1">
        <f t="shared" si="61"/>
        <v>353433.48416666663</v>
      </c>
      <c r="T446" s="5">
        <v>0</v>
      </c>
      <c r="U446" t="s">
        <v>1814</v>
      </c>
      <c r="V446" t="s">
        <v>1150</v>
      </c>
      <c r="W446">
        <v>23</v>
      </c>
      <c r="X446">
        <v>0</v>
      </c>
      <c r="Y446">
        <v>0</v>
      </c>
      <c r="AE446" s="23">
        <f t="shared" si="58"/>
        <v>353433.48416666663</v>
      </c>
      <c r="AH446" s="23">
        <f t="shared" si="63"/>
        <v>353433.48416666663</v>
      </c>
      <c r="AK446" s="23">
        <f t="shared" si="53"/>
        <v>353433.48416666663</v>
      </c>
      <c r="AM446" s="23">
        <f t="shared" si="54"/>
        <v>0</v>
      </c>
      <c r="AO446" s="34" t="s">
        <v>1901</v>
      </c>
      <c r="AR446" s="34" t="s">
        <v>1901</v>
      </c>
      <c r="AS446" t="str">
        <f t="shared" si="55"/>
        <v>different</v>
      </c>
      <c r="AU446" s="1">
        <f t="shared" si="56"/>
        <v>353433.48416666663</v>
      </c>
      <c r="AV446" s="52" t="e">
        <f t="shared" si="57"/>
        <v>#DIV/0!</v>
      </c>
    </row>
    <row r="447" spans="1:48" ht="12.75">
      <c r="A447" s="33">
        <v>446</v>
      </c>
      <c r="B447" t="s">
        <v>342</v>
      </c>
      <c r="C447" t="s">
        <v>341</v>
      </c>
      <c r="D447" t="s">
        <v>22</v>
      </c>
      <c r="E447" t="s">
        <v>21</v>
      </c>
      <c r="F447" s="1">
        <v>0</v>
      </c>
      <c r="G447" s="1">
        <v>-2373471.7800000003</v>
      </c>
      <c r="H447" s="1">
        <v>-2386345.49</v>
      </c>
      <c r="I447" s="1">
        <v>-2392808.51</v>
      </c>
      <c r="J447" s="1">
        <v>-2399707.77</v>
      </c>
      <c r="K447" s="1">
        <v>-2406626.93</v>
      </c>
      <c r="L447" s="1">
        <v>-2413566.04</v>
      </c>
      <c r="M447" s="1">
        <v>-2420605.61</v>
      </c>
      <c r="N447" s="1">
        <v>-2891236.2199999997</v>
      </c>
      <c r="O447" s="1">
        <v>-2899668.99</v>
      </c>
      <c r="P447" s="1">
        <v>0</v>
      </c>
      <c r="Q447" s="1">
        <v>0</v>
      </c>
      <c r="R447" s="1">
        <v>0</v>
      </c>
      <c r="S447" s="1">
        <f t="shared" si="61"/>
        <v>-1882003.1116666663</v>
      </c>
      <c r="T447" s="5">
        <v>0</v>
      </c>
      <c r="U447" t="s">
        <v>1815</v>
      </c>
      <c r="V447" t="s">
        <v>1150</v>
      </c>
      <c r="W447">
        <v>23</v>
      </c>
      <c r="X447">
        <v>0</v>
      </c>
      <c r="Y447">
        <v>0</v>
      </c>
      <c r="AE447" s="51">
        <f t="shared" si="58"/>
        <v>-1882003.1116666663</v>
      </c>
      <c r="AH447" s="23">
        <f t="shared" si="63"/>
        <v>-1882003.1116666663</v>
      </c>
      <c r="AK447" s="23">
        <f t="shared" si="53"/>
        <v>-1882003.1116666663</v>
      </c>
      <c r="AM447" s="23">
        <f t="shared" si="54"/>
        <v>0</v>
      </c>
      <c r="AO447" s="34" t="s">
        <v>1901</v>
      </c>
      <c r="AQ447" t="s">
        <v>2509</v>
      </c>
      <c r="AR447" s="34" t="s">
        <v>1901</v>
      </c>
      <c r="AS447" t="str">
        <f t="shared" si="55"/>
        <v>different</v>
      </c>
      <c r="AU447" s="1">
        <f t="shared" si="56"/>
        <v>-1882003.1116666663</v>
      </c>
      <c r="AV447" s="52" t="e">
        <f t="shared" si="57"/>
        <v>#DIV/0!</v>
      </c>
    </row>
    <row r="448" spans="1:48" ht="12.75">
      <c r="A448" s="33">
        <v>447</v>
      </c>
      <c r="B448" t="s">
        <v>342</v>
      </c>
      <c r="C448" t="s">
        <v>341</v>
      </c>
      <c r="D448" t="s">
        <v>24</v>
      </c>
      <c r="E448" t="s">
        <v>21</v>
      </c>
      <c r="F448" s="1">
        <v>0</v>
      </c>
      <c r="G448" s="1">
        <v>1736736.47</v>
      </c>
      <c r="H448" s="1">
        <v>1746156.53</v>
      </c>
      <c r="I448" s="1">
        <v>1750885.7000000002</v>
      </c>
      <c r="J448" s="1">
        <v>1755934.0899999999</v>
      </c>
      <c r="K448" s="1">
        <v>1760997.03</v>
      </c>
      <c r="L448" s="1">
        <v>1766074.57</v>
      </c>
      <c r="M448" s="1">
        <v>1771225.62</v>
      </c>
      <c r="N448" s="1">
        <v>1776391.69</v>
      </c>
      <c r="O448" s="1">
        <v>1781572.83</v>
      </c>
      <c r="P448" s="1">
        <v>0</v>
      </c>
      <c r="Q448" s="1">
        <v>0</v>
      </c>
      <c r="R448" s="1">
        <v>0</v>
      </c>
      <c r="S448" s="1">
        <f t="shared" si="61"/>
        <v>1320497.8775000002</v>
      </c>
      <c r="T448" s="5">
        <v>0</v>
      </c>
      <c r="U448" t="s">
        <v>1816</v>
      </c>
      <c r="V448" t="s">
        <v>1150</v>
      </c>
      <c r="W448">
        <v>23</v>
      </c>
      <c r="X448">
        <v>0</v>
      </c>
      <c r="Y448">
        <v>0</v>
      </c>
      <c r="AE448" s="51">
        <f t="shared" si="58"/>
        <v>1320497.8775000002</v>
      </c>
      <c r="AH448" s="23">
        <f t="shared" si="63"/>
        <v>1320497.8775000002</v>
      </c>
      <c r="AK448" s="23">
        <f t="shared" si="53"/>
        <v>1320497.8775000002</v>
      </c>
      <c r="AM448" s="23">
        <f t="shared" si="54"/>
        <v>0</v>
      </c>
      <c r="AO448" s="34" t="s">
        <v>1901</v>
      </c>
      <c r="AQ448" t="s">
        <v>2509</v>
      </c>
      <c r="AR448" s="34" t="s">
        <v>1901</v>
      </c>
      <c r="AS448" t="str">
        <f t="shared" si="55"/>
        <v>different</v>
      </c>
      <c r="AU448" s="1">
        <f t="shared" si="56"/>
        <v>1320497.8775000002</v>
      </c>
      <c r="AV448" s="52" t="e">
        <f t="shared" si="57"/>
        <v>#DIV/0!</v>
      </c>
    </row>
    <row r="449" spans="1:48" ht="12.75">
      <c r="A449" s="33">
        <v>448</v>
      </c>
      <c r="B449" t="s">
        <v>343</v>
      </c>
      <c r="C449" t="s">
        <v>344</v>
      </c>
      <c r="D449" t="s">
        <v>22</v>
      </c>
      <c r="E449" t="s">
        <v>20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f t="shared" si="61"/>
        <v>0</v>
      </c>
      <c r="T449" s="5">
        <v>17383.7</v>
      </c>
      <c r="U449" t="s">
        <v>1327</v>
      </c>
      <c r="V449" t="s">
        <v>1150</v>
      </c>
      <c r="W449">
        <v>23</v>
      </c>
      <c r="X449">
        <v>0</v>
      </c>
      <c r="Y449">
        <v>0</v>
      </c>
      <c r="AE449" s="23">
        <f t="shared" si="58"/>
        <v>0</v>
      </c>
      <c r="AH449" s="23">
        <f t="shared" si="63"/>
        <v>0</v>
      </c>
      <c r="AK449" s="23">
        <f t="shared" si="53"/>
        <v>0</v>
      </c>
      <c r="AM449" s="23">
        <f t="shared" si="54"/>
        <v>0</v>
      </c>
      <c r="AO449" s="34">
        <v>23</v>
      </c>
      <c r="AR449" s="34">
        <v>23</v>
      </c>
      <c r="AS449">
        <f t="shared" si="55"/>
      </c>
      <c r="AU449" s="1">
        <f t="shared" si="56"/>
        <v>-17383.7</v>
      </c>
      <c r="AV449" s="52">
        <f t="shared" si="57"/>
        <v>-1</v>
      </c>
    </row>
    <row r="450" spans="1:48" ht="12.75">
      <c r="A450" s="33">
        <v>449</v>
      </c>
      <c r="B450" t="s">
        <v>345</v>
      </c>
      <c r="C450" t="s">
        <v>346</v>
      </c>
      <c r="D450" t="s">
        <v>22</v>
      </c>
      <c r="E450" t="s">
        <v>21</v>
      </c>
      <c r="F450" s="1">
        <v>-6457270.71</v>
      </c>
      <c r="G450" s="1">
        <v>-5877925.71</v>
      </c>
      <c r="H450" s="1">
        <v>-5850554.71</v>
      </c>
      <c r="I450" s="1">
        <v>-5867095.71</v>
      </c>
      <c r="J450" s="1">
        <v>-5883636.71</v>
      </c>
      <c r="K450" s="1">
        <v>-5900177.71</v>
      </c>
      <c r="L450" s="1">
        <v>-5916718.71</v>
      </c>
      <c r="M450" s="1">
        <v>-17698549.71</v>
      </c>
      <c r="N450" s="1">
        <v>-17748373.71</v>
      </c>
      <c r="O450" s="1">
        <v>-17798197.71</v>
      </c>
      <c r="P450" s="1">
        <v>-17848021.71</v>
      </c>
      <c r="Q450" s="1">
        <v>-17897845.71</v>
      </c>
      <c r="R450" s="1">
        <v>-17947669.71</v>
      </c>
      <c r="S450" s="1">
        <f t="shared" si="61"/>
        <v>-11374130.668333337</v>
      </c>
      <c r="T450" s="5">
        <v>-7905447.626666666</v>
      </c>
      <c r="U450" t="s">
        <v>1328</v>
      </c>
      <c r="V450" t="s">
        <v>1150</v>
      </c>
      <c r="W450">
        <v>23</v>
      </c>
      <c r="X450">
        <v>0</v>
      </c>
      <c r="Y450">
        <v>0</v>
      </c>
      <c r="AE450" s="51">
        <f t="shared" si="58"/>
        <v>-11374130.668333337</v>
      </c>
      <c r="AH450" s="23">
        <f t="shared" si="63"/>
        <v>-11374130.668333337</v>
      </c>
      <c r="AK450" s="23">
        <f t="shared" si="53"/>
        <v>-11374130.668333337</v>
      </c>
      <c r="AM450" s="23">
        <f t="shared" si="54"/>
        <v>0</v>
      </c>
      <c r="AO450" s="34" t="s">
        <v>1901</v>
      </c>
      <c r="AQ450" t="s">
        <v>2510</v>
      </c>
      <c r="AR450" s="34">
        <v>23</v>
      </c>
      <c r="AS450">
        <f t="shared" si="55"/>
      </c>
      <c r="AU450" s="1">
        <f t="shared" si="56"/>
        <v>-3468683.0416666707</v>
      </c>
      <c r="AV450" s="52">
        <f t="shared" si="57"/>
        <v>0.4387712379456041</v>
      </c>
    </row>
    <row r="451" spans="1:48" ht="12.75">
      <c r="A451" s="33">
        <v>450</v>
      </c>
      <c r="B451" t="s">
        <v>347</v>
      </c>
      <c r="C451" t="s">
        <v>348</v>
      </c>
      <c r="D451" t="s">
        <v>22</v>
      </c>
      <c r="E451" t="s">
        <v>20</v>
      </c>
      <c r="F451" s="1">
        <v>3720556.3</v>
      </c>
      <c r="G451" s="1">
        <v>3556071.3</v>
      </c>
      <c r="H451" s="1">
        <v>3216818.3</v>
      </c>
      <c r="I451" s="1">
        <v>3063757.3</v>
      </c>
      <c r="J451" s="1">
        <v>2859944.3</v>
      </c>
      <c r="K451" s="1">
        <v>3403713.3</v>
      </c>
      <c r="L451" s="1">
        <v>3421558.3</v>
      </c>
      <c r="M451" s="1">
        <v>3222530.3</v>
      </c>
      <c r="N451" s="1">
        <v>2985478.3</v>
      </c>
      <c r="O451" s="1">
        <v>2829631.3</v>
      </c>
      <c r="P451" s="1">
        <v>2622307.3</v>
      </c>
      <c r="Q451" s="1">
        <v>2627264.3</v>
      </c>
      <c r="R451" s="1">
        <v>2671678.3</v>
      </c>
      <c r="S451" s="1">
        <f t="shared" si="61"/>
        <v>3083765.966666667</v>
      </c>
      <c r="T451" s="5">
        <v>3676269.8416666663</v>
      </c>
      <c r="U451" t="s">
        <v>1329</v>
      </c>
      <c r="V451" t="s">
        <v>1150</v>
      </c>
      <c r="W451">
        <v>23</v>
      </c>
      <c r="X451">
        <v>0</v>
      </c>
      <c r="Y451">
        <v>0</v>
      </c>
      <c r="AE451" s="23">
        <f t="shared" si="58"/>
        <v>3083765.966666667</v>
      </c>
      <c r="AH451" s="23">
        <f t="shared" si="63"/>
        <v>3083765.966666667</v>
      </c>
      <c r="AK451" s="23">
        <f aca="true" t="shared" si="64" ref="AK451:AK514">SUM(AH451:AJ451)</f>
        <v>3083765.966666667</v>
      </c>
      <c r="AM451" s="23">
        <f aca="true" t="shared" si="65" ref="AM451:AM514">AE451-AG451-AH451-AI451-AJ451</f>
        <v>0</v>
      </c>
      <c r="AO451" s="34">
        <v>23</v>
      </c>
      <c r="AR451" s="34">
        <v>23</v>
      </c>
      <c r="AS451">
        <f aca="true" t="shared" si="66" ref="AS451:AS514">IF(AR451=W451,"","different")</f>
      </c>
      <c r="AU451" s="1">
        <f aca="true" t="shared" si="67" ref="AU451:AU514">S451-T451</f>
        <v>-592503.8749999995</v>
      </c>
      <c r="AV451" s="52">
        <f aca="true" t="shared" si="68" ref="AV451:AV514">AU451/T451</f>
        <v>-0.1611698543683026</v>
      </c>
    </row>
    <row r="452" spans="1:48" ht="12.75">
      <c r="A452" s="33">
        <v>451</v>
      </c>
      <c r="B452" t="s">
        <v>347</v>
      </c>
      <c r="C452" t="s">
        <v>348</v>
      </c>
      <c r="D452" t="s">
        <v>22</v>
      </c>
      <c r="E452" t="s">
        <v>21</v>
      </c>
      <c r="F452" s="1">
        <v>1102742</v>
      </c>
      <c r="G452" s="1">
        <v>1010846</v>
      </c>
      <c r="H452" s="1">
        <v>918950</v>
      </c>
      <c r="I452" s="1">
        <v>827054</v>
      </c>
      <c r="J452" s="1">
        <v>735158</v>
      </c>
      <c r="K452" s="1">
        <v>643262</v>
      </c>
      <c r="L452" s="1">
        <v>551366</v>
      </c>
      <c r="M452" s="1">
        <v>459470</v>
      </c>
      <c r="N452" s="1">
        <v>367574</v>
      </c>
      <c r="O452" s="1">
        <v>275678</v>
      </c>
      <c r="P452" s="1">
        <v>183782</v>
      </c>
      <c r="Q452" s="1">
        <v>91886</v>
      </c>
      <c r="R452" s="1">
        <v>-10</v>
      </c>
      <c r="S452" s="1">
        <f t="shared" si="61"/>
        <v>551366</v>
      </c>
      <c r="T452" s="5">
        <v>1589588</v>
      </c>
      <c r="U452" t="s">
        <v>1330</v>
      </c>
      <c r="V452" t="s">
        <v>1150</v>
      </c>
      <c r="W452">
        <v>23</v>
      </c>
      <c r="X452">
        <v>0</v>
      </c>
      <c r="Y452">
        <v>0</v>
      </c>
      <c r="AE452" s="23">
        <f t="shared" si="58"/>
        <v>551366</v>
      </c>
      <c r="AH452" s="23">
        <f t="shared" si="63"/>
        <v>551366</v>
      </c>
      <c r="AK452" s="23">
        <f t="shared" si="64"/>
        <v>551366</v>
      </c>
      <c r="AM452" s="23">
        <f t="shared" si="65"/>
        <v>0</v>
      </c>
      <c r="AO452" s="34">
        <v>23</v>
      </c>
      <c r="AR452" s="34">
        <v>23</v>
      </c>
      <c r="AS452">
        <f t="shared" si="66"/>
      </c>
      <c r="AU452" s="1">
        <f t="shared" si="67"/>
        <v>-1038222</v>
      </c>
      <c r="AV452" s="52">
        <f t="shared" si="68"/>
        <v>-0.6531390523833849</v>
      </c>
    </row>
    <row r="453" spans="1:48" ht="12.75">
      <c r="A453" s="33">
        <v>452</v>
      </c>
      <c r="B453" t="s">
        <v>349</v>
      </c>
      <c r="C453" t="s">
        <v>350</v>
      </c>
      <c r="D453" t="s">
        <v>22</v>
      </c>
      <c r="E453" t="s">
        <v>20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f t="shared" si="61"/>
        <v>0</v>
      </c>
      <c r="T453" s="5">
        <v>21316.158333333336</v>
      </c>
      <c r="U453" t="s">
        <v>1331</v>
      </c>
      <c r="V453" t="s">
        <v>1150</v>
      </c>
      <c r="W453">
        <v>23</v>
      </c>
      <c r="X453">
        <v>0</v>
      </c>
      <c r="Y453">
        <v>0</v>
      </c>
      <c r="AE453" s="23">
        <f t="shared" si="58"/>
        <v>0</v>
      </c>
      <c r="AH453" s="23">
        <f t="shared" si="63"/>
        <v>0</v>
      </c>
      <c r="AK453" s="23">
        <f t="shared" si="64"/>
        <v>0</v>
      </c>
      <c r="AM453" s="23">
        <f t="shared" si="65"/>
        <v>0</v>
      </c>
      <c r="AO453" s="34" t="s">
        <v>1901</v>
      </c>
      <c r="AR453" s="34">
        <v>23</v>
      </c>
      <c r="AS453">
        <f t="shared" si="66"/>
      </c>
      <c r="AU453" s="1">
        <f t="shared" si="67"/>
        <v>-21316.158333333336</v>
      </c>
      <c r="AV453" s="52">
        <f t="shared" si="68"/>
        <v>-1</v>
      </c>
    </row>
    <row r="454" spans="1:48" ht="12.75">
      <c r="A454" s="33">
        <v>453</v>
      </c>
      <c r="B454" t="s">
        <v>353</v>
      </c>
      <c r="C454" t="s">
        <v>354</v>
      </c>
      <c r="D454" t="s">
        <v>22</v>
      </c>
      <c r="E454" t="s">
        <v>21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f t="shared" si="61"/>
        <v>0</v>
      </c>
      <c r="T454" s="5">
        <v>76589.23958333333</v>
      </c>
      <c r="U454" t="s">
        <v>1334</v>
      </c>
      <c r="V454" t="s">
        <v>1150</v>
      </c>
      <c r="W454">
        <v>23</v>
      </c>
      <c r="X454">
        <v>0</v>
      </c>
      <c r="Y454">
        <v>0</v>
      </c>
      <c r="AE454" s="23">
        <f t="shared" si="58"/>
        <v>0</v>
      </c>
      <c r="AH454" s="23">
        <f t="shared" si="63"/>
        <v>0</v>
      </c>
      <c r="AK454" s="23">
        <f t="shared" si="64"/>
        <v>0</v>
      </c>
      <c r="AM454" s="23">
        <f t="shared" si="65"/>
        <v>0</v>
      </c>
      <c r="AO454" s="34">
        <v>23</v>
      </c>
      <c r="AR454" s="34">
        <v>23</v>
      </c>
      <c r="AS454">
        <f t="shared" si="66"/>
      </c>
      <c r="AU454" s="1">
        <f t="shared" si="67"/>
        <v>-76589.23958333333</v>
      </c>
      <c r="AV454" s="52">
        <f t="shared" si="68"/>
        <v>-1</v>
      </c>
    </row>
    <row r="455" spans="1:48" ht="12.75">
      <c r="A455" s="33">
        <v>454</v>
      </c>
      <c r="B455" t="s">
        <v>365</v>
      </c>
      <c r="C455" t="s">
        <v>366</v>
      </c>
      <c r="D455" t="s">
        <v>17</v>
      </c>
      <c r="E455" t="s">
        <v>18</v>
      </c>
      <c r="F455" s="1">
        <v>2047831.79</v>
      </c>
      <c r="G455" s="1">
        <v>2047831.79</v>
      </c>
      <c r="H455" s="1">
        <v>2047831.79</v>
      </c>
      <c r="I455" s="1">
        <v>847561.64</v>
      </c>
      <c r="J455" s="1">
        <v>847561.64</v>
      </c>
      <c r="K455" s="1">
        <v>847561.64</v>
      </c>
      <c r="L455" s="1">
        <v>928106.59</v>
      </c>
      <c r="M455" s="1">
        <v>928106.59</v>
      </c>
      <c r="N455" s="1">
        <v>928106.59</v>
      </c>
      <c r="O455" s="1">
        <v>1004162.54</v>
      </c>
      <c r="P455" s="1">
        <v>1004162.54</v>
      </c>
      <c r="Q455" s="1">
        <v>1004162.54</v>
      </c>
      <c r="R455" s="1">
        <v>1212812.19</v>
      </c>
      <c r="S455" s="1">
        <f t="shared" si="61"/>
        <v>1172123.1566666665</v>
      </c>
      <c r="T455" s="5">
        <v>2255140.43875</v>
      </c>
      <c r="U455" t="s">
        <v>1341</v>
      </c>
      <c r="V455" t="s">
        <v>1150</v>
      </c>
      <c r="W455">
        <v>23</v>
      </c>
      <c r="X455">
        <v>0</v>
      </c>
      <c r="Y455">
        <v>0</v>
      </c>
      <c r="AE455" s="23">
        <f t="shared" si="58"/>
        <v>1172123.1566666665</v>
      </c>
      <c r="AH455" s="23">
        <f t="shared" si="63"/>
        <v>1172123.1566666665</v>
      </c>
      <c r="AK455" s="23">
        <f t="shared" si="64"/>
        <v>1172123.1566666665</v>
      </c>
      <c r="AM455" s="23">
        <f t="shared" si="65"/>
        <v>0</v>
      </c>
      <c r="AO455" s="34">
        <v>23</v>
      </c>
      <c r="AR455" s="34">
        <v>23</v>
      </c>
      <c r="AS455">
        <f t="shared" si="66"/>
      </c>
      <c r="AU455" s="1">
        <f t="shared" si="67"/>
        <v>-1083017.2820833337</v>
      </c>
      <c r="AV455" s="52">
        <f t="shared" si="68"/>
        <v>-0.48024383026169243</v>
      </c>
    </row>
    <row r="456" spans="1:48" ht="12.75">
      <c r="A456" s="33">
        <v>455</v>
      </c>
      <c r="B456" t="s">
        <v>367</v>
      </c>
      <c r="C456" t="s">
        <v>368</v>
      </c>
      <c r="D456" t="s">
        <v>22</v>
      </c>
      <c r="E456" t="s">
        <v>20</v>
      </c>
      <c r="F456" s="1">
        <v>932887.13</v>
      </c>
      <c r="G456" s="1">
        <v>284684.13</v>
      </c>
      <c r="H456" s="1">
        <v>-561077.87</v>
      </c>
      <c r="I456" s="1">
        <v>-1221666.87</v>
      </c>
      <c r="J456" s="1">
        <v>-1236773.87</v>
      </c>
      <c r="K456" s="1">
        <v>-992979.87</v>
      </c>
      <c r="L456" s="1">
        <v>-478099.87</v>
      </c>
      <c r="M456" s="1">
        <v>-478503.87</v>
      </c>
      <c r="N456" s="1">
        <v>-478907.87</v>
      </c>
      <c r="O456" s="1">
        <v>-479306.87</v>
      </c>
      <c r="P456" s="1">
        <v>-491843.87</v>
      </c>
      <c r="Q456" s="1">
        <v>-453409.87</v>
      </c>
      <c r="R456" s="1">
        <v>-406222.87</v>
      </c>
      <c r="S456" s="1">
        <f t="shared" si="61"/>
        <v>-527046.2033333334</v>
      </c>
      <c r="T456" s="5">
        <v>602542.6845833333</v>
      </c>
      <c r="U456" t="s">
        <v>1342</v>
      </c>
      <c r="V456" t="s">
        <v>1150</v>
      </c>
      <c r="W456">
        <v>23</v>
      </c>
      <c r="X456">
        <v>0</v>
      </c>
      <c r="Y456">
        <v>0</v>
      </c>
      <c r="AE456" s="23">
        <f t="shared" si="58"/>
        <v>-527046.2033333334</v>
      </c>
      <c r="AH456" s="23">
        <f t="shared" si="63"/>
        <v>-527046.2033333334</v>
      </c>
      <c r="AK456" s="23">
        <f t="shared" si="64"/>
        <v>-527046.2033333334</v>
      </c>
      <c r="AM456" s="23">
        <f t="shared" si="65"/>
        <v>0</v>
      </c>
      <c r="AO456" s="34">
        <v>23</v>
      </c>
      <c r="AR456" s="34">
        <v>23</v>
      </c>
      <c r="AS456">
        <f t="shared" si="66"/>
      </c>
      <c r="AU456" s="1">
        <f t="shared" si="67"/>
        <v>-1129588.8879166667</v>
      </c>
      <c r="AV456" s="52">
        <f t="shared" si="68"/>
        <v>-1.8747035136569505</v>
      </c>
    </row>
    <row r="457" spans="1:48" ht="12.75">
      <c r="A457" s="33">
        <v>456</v>
      </c>
      <c r="B457" t="s">
        <v>369</v>
      </c>
      <c r="C457" t="s">
        <v>368</v>
      </c>
      <c r="D457" t="s">
        <v>22</v>
      </c>
      <c r="E457" t="s">
        <v>20</v>
      </c>
      <c r="F457" s="1">
        <v>0.18</v>
      </c>
      <c r="G457" s="1">
        <v>0.18</v>
      </c>
      <c r="H457" s="1">
        <v>0.18</v>
      </c>
      <c r="I457" s="1">
        <v>0.18</v>
      </c>
      <c r="J457" s="1">
        <v>0.18</v>
      </c>
      <c r="K457" s="1">
        <v>0.18</v>
      </c>
      <c r="L457" s="1">
        <v>0.18</v>
      </c>
      <c r="M457" s="1">
        <v>897910.06</v>
      </c>
      <c r="N457" s="1">
        <v>1300423.06</v>
      </c>
      <c r="O457" s="1">
        <v>858624.06</v>
      </c>
      <c r="P457" s="1">
        <v>149149.06</v>
      </c>
      <c r="Q457" s="1">
        <v>-823490.9400000001</v>
      </c>
      <c r="R457" s="1">
        <v>-1831173.94</v>
      </c>
      <c r="S457" s="1">
        <f t="shared" si="61"/>
        <v>122252.45833333337</v>
      </c>
      <c r="T457" s="5">
        <v>2444262.1799999997</v>
      </c>
      <c r="U457" t="s">
        <v>1343</v>
      </c>
      <c r="V457" t="s">
        <v>1150</v>
      </c>
      <c r="W457">
        <v>23</v>
      </c>
      <c r="X457">
        <v>0</v>
      </c>
      <c r="Y457">
        <v>0</v>
      </c>
      <c r="AE457" s="23">
        <f t="shared" si="58"/>
        <v>122252.45833333337</v>
      </c>
      <c r="AH457" s="23">
        <f t="shared" si="63"/>
        <v>122252.45833333337</v>
      </c>
      <c r="AK457" s="23">
        <f t="shared" si="64"/>
        <v>122252.45833333337</v>
      </c>
      <c r="AM457" s="23">
        <f t="shared" si="65"/>
        <v>0</v>
      </c>
      <c r="AO457" s="34">
        <v>23</v>
      </c>
      <c r="AR457" s="34">
        <v>23</v>
      </c>
      <c r="AS457">
        <f t="shared" si="66"/>
      </c>
      <c r="AU457" s="1">
        <f t="shared" si="67"/>
        <v>-2322009.721666666</v>
      </c>
      <c r="AV457" s="52">
        <f t="shared" si="68"/>
        <v>-0.9499839013450948</v>
      </c>
    </row>
    <row r="458" spans="1:48" ht="12.75">
      <c r="A458" s="33">
        <v>457</v>
      </c>
      <c r="B458" t="s">
        <v>370</v>
      </c>
      <c r="C458" t="s">
        <v>368</v>
      </c>
      <c r="D458" t="s">
        <v>22</v>
      </c>
      <c r="E458" t="s">
        <v>20</v>
      </c>
      <c r="F458" s="1">
        <v>-754957.8</v>
      </c>
      <c r="G458" s="1">
        <v>-659252.8</v>
      </c>
      <c r="H458" s="1">
        <v>-576324.8</v>
      </c>
      <c r="I458" s="1">
        <v>-500829.8</v>
      </c>
      <c r="J458" s="1">
        <v>-428290.8</v>
      </c>
      <c r="K458" s="1">
        <v>-361716.8</v>
      </c>
      <c r="L458" s="1">
        <v>-292246.8</v>
      </c>
      <c r="M458" s="1">
        <v>-217452.80000000002</v>
      </c>
      <c r="N458" s="1">
        <v>-136916.8</v>
      </c>
      <c r="O458" s="1">
        <v>-62267.8</v>
      </c>
      <c r="P458" s="1">
        <v>0.2</v>
      </c>
      <c r="Q458" s="1">
        <v>0.2</v>
      </c>
      <c r="R458" s="1">
        <v>0.2</v>
      </c>
      <c r="S458" s="1">
        <f t="shared" si="61"/>
        <v>-301064.7999999999</v>
      </c>
      <c r="T458" s="5">
        <v>-502686.66999999987</v>
      </c>
      <c r="U458" t="s">
        <v>1344</v>
      </c>
      <c r="V458" t="s">
        <v>1150</v>
      </c>
      <c r="W458">
        <v>23</v>
      </c>
      <c r="X458">
        <v>0</v>
      </c>
      <c r="Y458">
        <v>0</v>
      </c>
      <c r="AE458" s="23">
        <f t="shared" si="58"/>
        <v>-301064.7999999999</v>
      </c>
      <c r="AH458" s="23">
        <f t="shared" si="63"/>
        <v>-301064.7999999999</v>
      </c>
      <c r="AK458" s="23">
        <f t="shared" si="64"/>
        <v>-301064.7999999999</v>
      </c>
      <c r="AM458" s="23">
        <f t="shared" si="65"/>
        <v>0</v>
      </c>
      <c r="AO458" s="34">
        <v>23</v>
      </c>
      <c r="AR458" s="34">
        <v>23</v>
      </c>
      <c r="AS458">
        <f t="shared" si="66"/>
      </c>
      <c r="AU458" s="1">
        <f t="shared" si="67"/>
        <v>201621.87</v>
      </c>
      <c r="AV458" s="52">
        <f t="shared" si="68"/>
        <v>-0.4010885548248177</v>
      </c>
    </row>
    <row r="459" spans="1:48" ht="12.75">
      <c r="A459" s="33">
        <v>458</v>
      </c>
      <c r="B459" t="s">
        <v>371</v>
      </c>
      <c r="C459" t="s">
        <v>372</v>
      </c>
      <c r="D459" t="s">
        <v>22</v>
      </c>
      <c r="E459" t="s">
        <v>21</v>
      </c>
      <c r="F459" s="1">
        <v>580789.28</v>
      </c>
      <c r="G459" s="1">
        <v>556589.72</v>
      </c>
      <c r="H459" s="1">
        <v>532390.16</v>
      </c>
      <c r="I459" s="1">
        <v>508190.60000000003</v>
      </c>
      <c r="J459" s="1">
        <v>483991.04000000004</v>
      </c>
      <c r="K459" s="1">
        <v>459791.48</v>
      </c>
      <c r="L459" s="1">
        <v>435591.92</v>
      </c>
      <c r="M459" s="1">
        <v>411392.36</v>
      </c>
      <c r="N459" s="1">
        <v>387192.8</v>
      </c>
      <c r="O459" s="1">
        <v>362993.24</v>
      </c>
      <c r="P459" s="1">
        <v>338793.68</v>
      </c>
      <c r="Q459" s="1">
        <v>314594.12</v>
      </c>
      <c r="R459" s="1">
        <v>290394.56</v>
      </c>
      <c r="S459" s="1">
        <f t="shared" si="61"/>
        <v>435591.92</v>
      </c>
      <c r="T459" s="5">
        <v>725986.6400000001</v>
      </c>
      <c r="U459" t="s">
        <v>1345</v>
      </c>
      <c r="V459" t="s">
        <v>1150</v>
      </c>
      <c r="W459">
        <v>23</v>
      </c>
      <c r="X459">
        <v>0</v>
      </c>
      <c r="Y459">
        <v>0</v>
      </c>
      <c r="AE459" s="23">
        <f t="shared" si="58"/>
        <v>435591.92</v>
      </c>
      <c r="AH459" s="23">
        <f t="shared" si="63"/>
        <v>435591.92</v>
      </c>
      <c r="AK459" s="23">
        <f t="shared" si="64"/>
        <v>435591.92</v>
      </c>
      <c r="AM459" s="23">
        <f t="shared" si="65"/>
        <v>0</v>
      </c>
      <c r="AO459" s="34" t="s">
        <v>1901</v>
      </c>
      <c r="AR459" s="34">
        <v>23</v>
      </c>
      <c r="AS459">
        <f t="shared" si="66"/>
      </c>
      <c r="AU459" s="1">
        <f t="shared" si="67"/>
        <v>-290394.72000000015</v>
      </c>
      <c r="AV459" s="52">
        <f t="shared" si="68"/>
        <v>-0.4000000881558924</v>
      </c>
    </row>
    <row r="460" spans="1:48" ht="12.75">
      <c r="A460" s="33">
        <v>459</v>
      </c>
      <c r="B460" t="s">
        <v>399</v>
      </c>
      <c r="C460" t="s">
        <v>400</v>
      </c>
      <c r="D460" t="s">
        <v>28</v>
      </c>
      <c r="E460" t="s">
        <v>28</v>
      </c>
      <c r="F460" s="1">
        <v>7229147.03</v>
      </c>
      <c r="G460" s="1">
        <v>7263904.9</v>
      </c>
      <c r="H460" s="1">
        <v>7330915.33</v>
      </c>
      <c r="I460" s="1">
        <v>7420546.11</v>
      </c>
      <c r="J460" s="1">
        <v>7507069.37</v>
      </c>
      <c r="K460" s="1">
        <v>7670400.28</v>
      </c>
      <c r="L460" s="1">
        <v>7872552.28</v>
      </c>
      <c r="M460" s="1">
        <v>8104792.25</v>
      </c>
      <c r="N460" s="1">
        <v>8271819.24</v>
      </c>
      <c r="O460" s="1">
        <v>8358765.49</v>
      </c>
      <c r="P460" s="1">
        <v>8413218.84</v>
      </c>
      <c r="Q460" s="1">
        <v>8531289.59</v>
      </c>
      <c r="R460" s="1">
        <v>8717135.48</v>
      </c>
      <c r="S460" s="1">
        <f t="shared" si="61"/>
        <v>7893201.244583334</v>
      </c>
      <c r="T460" s="5">
        <v>6407429.717916667</v>
      </c>
      <c r="U460" t="s">
        <v>1359</v>
      </c>
      <c r="V460" t="s">
        <v>1150</v>
      </c>
      <c r="W460">
        <v>23</v>
      </c>
      <c r="X460">
        <v>0</v>
      </c>
      <c r="Y460">
        <v>0</v>
      </c>
      <c r="AE460" s="23">
        <f t="shared" si="58"/>
        <v>7893201.244583334</v>
      </c>
      <c r="AH460" s="23">
        <f t="shared" si="63"/>
        <v>7893201.244583334</v>
      </c>
      <c r="AK460" s="23">
        <f t="shared" si="64"/>
        <v>7893201.244583334</v>
      </c>
      <c r="AM460" s="23">
        <f t="shared" si="65"/>
        <v>0</v>
      </c>
      <c r="AO460" s="34">
        <v>23</v>
      </c>
      <c r="AR460" s="34">
        <v>23</v>
      </c>
      <c r="AS460">
        <f t="shared" si="66"/>
      </c>
      <c r="AU460" s="1">
        <f t="shared" si="67"/>
        <v>1485771.5266666664</v>
      </c>
      <c r="AV460" s="52">
        <f t="shared" si="68"/>
        <v>0.23188261004441496</v>
      </c>
    </row>
    <row r="461" spans="1:48" ht="12.75">
      <c r="A461" s="33">
        <v>460</v>
      </c>
      <c r="B461" t="s">
        <v>401</v>
      </c>
      <c r="C461" t="s">
        <v>402</v>
      </c>
      <c r="D461" t="s">
        <v>28</v>
      </c>
      <c r="E461" t="s">
        <v>28</v>
      </c>
      <c r="F461" s="1">
        <v>26306576.46</v>
      </c>
      <c r="G461" s="1">
        <v>26466791.12</v>
      </c>
      <c r="H461" s="1">
        <v>26633438.77</v>
      </c>
      <c r="I461" s="1">
        <v>26839846.48</v>
      </c>
      <c r="J461" s="1">
        <v>27004623.38</v>
      </c>
      <c r="K461" s="1">
        <v>27170362.4</v>
      </c>
      <c r="L461" s="1">
        <v>27297104.76</v>
      </c>
      <c r="M461" s="1">
        <v>27516671.6</v>
      </c>
      <c r="N461" s="1">
        <v>27857276.61</v>
      </c>
      <c r="O461" s="1">
        <v>27952696.57</v>
      </c>
      <c r="P461" s="1">
        <v>28107054.98</v>
      </c>
      <c r="Q461" s="1">
        <v>28192927.83</v>
      </c>
      <c r="R461" s="1">
        <v>28276009.69</v>
      </c>
      <c r="S461" s="1">
        <f t="shared" si="61"/>
        <v>27360840.631249998</v>
      </c>
      <c r="T461" s="5">
        <v>25181180.627916675</v>
      </c>
      <c r="U461" t="s">
        <v>1360</v>
      </c>
      <c r="V461" t="s">
        <v>1150</v>
      </c>
      <c r="W461">
        <v>23</v>
      </c>
      <c r="X461">
        <v>0</v>
      </c>
      <c r="Y461">
        <v>0</v>
      </c>
      <c r="AE461" s="23">
        <f t="shared" si="58"/>
        <v>27360840.631249998</v>
      </c>
      <c r="AH461" s="23">
        <f t="shared" si="63"/>
        <v>27360840.631249998</v>
      </c>
      <c r="AK461" s="23">
        <f t="shared" si="64"/>
        <v>27360840.631249998</v>
      </c>
      <c r="AM461" s="23">
        <f t="shared" si="65"/>
        <v>0</v>
      </c>
      <c r="AO461" s="34">
        <v>23</v>
      </c>
      <c r="AR461" s="34">
        <v>23</v>
      </c>
      <c r="AS461">
        <f t="shared" si="66"/>
      </c>
      <c r="AU461" s="1">
        <f t="shared" si="67"/>
        <v>2179660.0033333227</v>
      </c>
      <c r="AV461" s="52">
        <f t="shared" si="68"/>
        <v>0.08655908694435402</v>
      </c>
    </row>
    <row r="462" spans="1:48" ht="12.75">
      <c r="A462" s="33">
        <v>461</v>
      </c>
      <c r="B462" t="s">
        <v>403</v>
      </c>
      <c r="C462" t="s">
        <v>404</v>
      </c>
      <c r="D462" t="s">
        <v>28</v>
      </c>
      <c r="E462" t="s">
        <v>28</v>
      </c>
      <c r="F462" s="1">
        <v>5402864.17</v>
      </c>
      <c r="G462" s="1">
        <v>5402864.17</v>
      </c>
      <c r="H462" s="1">
        <v>5485296.37</v>
      </c>
      <c r="I462" s="1">
        <v>5488248.37</v>
      </c>
      <c r="J462" s="1">
        <v>5558916.37</v>
      </c>
      <c r="K462" s="1">
        <v>5657962.36</v>
      </c>
      <c r="L462" s="1">
        <v>5714779.18</v>
      </c>
      <c r="M462" s="1">
        <v>5714875.98</v>
      </c>
      <c r="N462" s="1">
        <v>5956589.68</v>
      </c>
      <c r="O462" s="1">
        <v>6106876.18</v>
      </c>
      <c r="P462" s="1">
        <v>6107576.18</v>
      </c>
      <c r="Q462" s="1">
        <v>6110574.64</v>
      </c>
      <c r="R462" s="1">
        <v>6389782.73</v>
      </c>
      <c r="S462" s="1">
        <f t="shared" si="61"/>
        <v>5766740.244166666</v>
      </c>
      <c r="T462" s="5">
        <v>4829888.1954166675</v>
      </c>
      <c r="U462" t="s">
        <v>1361</v>
      </c>
      <c r="V462" t="s">
        <v>1150</v>
      </c>
      <c r="W462">
        <v>23</v>
      </c>
      <c r="X462">
        <v>0</v>
      </c>
      <c r="Y462">
        <v>0</v>
      </c>
      <c r="AE462" s="23">
        <f aca="true" t="shared" si="69" ref="AE462:AE525">S462</f>
        <v>5766740.244166666</v>
      </c>
      <c r="AH462" s="23">
        <f t="shared" si="63"/>
        <v>5766740.244166666</v>
      </c>
      <c r="AK462" s="23">
        <f t="shared" si="64"/>
        <v>5766740.244166666</v>
      </c>
      <c r="AM462" s="23">
        <f t="shared" si="65"/>
        <v>0</v>
      </c>
      <c r="AO462" s="34">
        <v>23</v>
      </c>
      <c r="AR462" s="34">
        <v>23</v>
      </c>
      <c r="AS462">
        <f t="shared" si="66"/>
      </c>
      <c r="AU462" s="1">
        <f t="shared" si="67"/>
        <v>936852.0487499982</v>
      </c>
      <c r="AV462" s="52">
        <f t="shared" si="68"/>
        <v>0.19396971748518443</v>
      </c>
    </row>
    <row r="463" spans="1:48" ht="12.75">
      <c r="A463" s="33">
        <v>462</v>
      </c>
      <c r="B463" t="s">
        <v>405</v>
      </c>
      <c r="C463" t="s">
        <v>406</v>
      </c>
      <c r="D463" t="s">
        <v>28</v>
      </c>
      <c r="E463" t="s">
        <v>28</v>
      </c>
      <c r="F463" s="1">
        <v>5139823.07</v>
      </c>
      <c r="G463" s="1">
        <v>5181334.41</v>
      </c>
      <c r="H463" s="1">
        <v>5266915.92</v>
      </c>
      <c r="I463" s="1">
        <v>5311500.05</v>
      </c>
      <c r="J463" s="1">
        <v>5342223.56</v>
      </c>
      <c r="K463" s="1">
        <v>5429998.89</v>
      </c>
      <c r="L463" s="1">
        <v>5488266.11</v>
      </c>
      <c r="M463" s="1">
        <v>5521797.39</v>
      </c>
      <c r="N463" s="1">
        <v>5582121.33</v>
      </c>
      <c r="O463" s="1">
        <v>5623587.93</v>
      </c>
      <c r="P463" s="1">
        <v>5645779.98</v>
      </c>
      <c r="Q463" s="1">
        <v>5694255.41</v>
      </c>
      <c r="R463" s="1">
        <v>5804881.98</v>
      </c>
      <c r="S463" s="1">
        <f t="shared" si="61"/>
        <v>5463344.458749999</v>
      </c>
      <c r="T463" s="5">
        <v>4802488.4591666665</v>
      </c>
      <c r="U463" t="s">
        <v>1362</v>
      </c>
      <c r="V463" t="s">
        <v>1150</v>
      </c>
      <c r="W463">
        <v>23</v>
      </c>
      <c r="X463">
        <v>0</v>
      </c>
      <c r="Y463">
        <v>0</v>
      </c>
      <c r="AE463" s="23">
        <f t="shared" si="69"/>
        <v>5463344.458749999</v>
      </c>
      <c r="AH463" s="23">
        <f t="shared" si="63"/>
        <v>5463344.458749999</v>
      </c>
      <c r="AK463" s="23">
        <f t="shared" si="64"/>
        <v>5463344.458749999</v>
      </c>
      <c r="AM463" s="23">
        <f t="shared" si="65"/>
        <v>0</v>
      </c>
      <c r="AO463" s="34">
        <v>23</v>
      </c>
      <c r="AR463" s="34">
        <v>23</v>
      </c>
      <c r="AS463">
        <f t="shared" si="66"/>
      </c>
      <c r="AU463" s="1">
        <f t="shared" si="67"/>
        <v>660855.9995833328</v>
      </c>
      <c r="AV463" s="52">
        <f t="shared" si="68"/>
        <v>0.13760699379129904</v>
      </c>
    </row>
    <row r="464" spans="1:48" ht="12.75">
      <c r="A464" s="33">
        <v>463</v>
      </c>
      <c r="B464" t="s">
        <v>407</v>
      </c>
      <c r="C464" t="s">
        <v>408</v>
      </c>
      <c r="D464" t="s">
        <v>28</v>
      </c>
      <c r="E464" t="s">
        <v>28</v>
      </c>
      <c r="F464" s="1">
        <v>-5402863.98</v>
      </c>
      <c r="G464" s="1">
        <v>-5402863.98</v>
      </c>
      <c r="H464" s="1">
        <v>-5402863.98</v>
      </c>
      <c r="I464" s="1">
        <v>-5483606.01</v>
      </c>
      <c r="J464" s="1">
        <v>-5554274.01</v>
      </c>
      <c r="K464" s="1">
        <v>-5650137</v>
      </c>
      <c r="L464" s="1">
        <v>-5706953.82</v>
      </c>
      <c r="M464" s="1">
        <v>-5706953.82</v>
      </c>
      <c r="N464" s="1">
        <v>-5783620.07</v>
      </c>
      <c r="O464" s="1">
        <v>-5924006.57</v>
      </c>
      <c r="P464" s="1">
        <v>-5924006.57</v>
      </c>
      <c r="Q464" s="1">
        <v>-5924006.57</v>
      </c>
      <c r="R464" s="1">
        <v>-6389782.64</v>
      </c>
      <c r="S464" s="1">
        <f t="shared" si="61"/>
        <v>-5696634.642500001</v>
      </c>
      <c r="T464" s="5">
        <v>-4790278.729166667</v>
      </c>
      <c r="U464" t="s">
        <v>1363</v>
      </c>
      <c r="V464" t="s">
        <v>1150</v>
      </c>
      <c r="W464">
        <v>23</v>
      </c>
      <c r="X464">
        <v>0</v>
      </c>
      <c r="Y464">
        <v>0</v>
      </c>
      <c r="AE464" s="23">
        <f t="shared" si="69"/>
        <v>-5696634.642500001</v>
      </c>
      <c r="AH464" s="23">
        <f t="shared" si="63"/>
        <v>-5696634.642500001</v>
      </c>
      <c r="AK464" s="23">
        <f t="shared" si="64"/>
        <v>-5696634.642500001</v>
      </c>
      <c r="AM464" s="23">
        <f t="shared" si="65"/>
        <v>0</v>
      </c>
      <c r="AO464" s="34">
        <v>23</v>
      </c>
      <c r="AR464" s="34">
        <v>23</v>
      </c>
      <c r="AS464">
        <f t="shared" si="66"/>
      </c>
      <c r="AU464" s="1">
        <f t="shared" si="67"/>
        <v>-906355.913333334</v>
      </c>
      <c r="AV464" s="52">
        <f t="shared" si="68"/>
        <v>0.1892073435758104</v>
      </c>
    </row>
    <row r="465" spans="1:48" ht="12.75">
      <c r="A465" s="33">
        <v>464</v>
      </c>
      <c r="B465" t="s">
        <v>409</v>
      </c>
      <c r="C465" t="s">
        <v>400</v>
      </c>
      <c r="D465" t="s">
        <v>28</v>
      </c>
      <c r="E465" t="s">
        <v>28</v>
      </c>
      <c r="F465" s="1">
        <v>-7229147.03</v>
      </c>
      <c r="G465" s="1">
        <v>-7263904.9</v>
      </c>
      <c r="H465" s="1">
        <v>-7330915.33</v>
      </c>
      <c r="I465" s="1">
        <v>-7420546.11</v>
      </c>
      <c r="J465" s="1">
        <v>-7507069.37</v>
      </c>
      <c r="K465" s="1">
        <v>-7670400.28</v>
      </c>
      <c r="L465" s="1">
        <v>-7872552.28</v>
      </c>
      <c r="M465" s="1">
        <v>-8104792.25</v>
      </c>
      <c r="N465" s="1">
        <v>-8271819.24</v>
      </c>
      <c r="O465" s="1">
        <v>-8358765.49</v>
      </c>
      <c r="P465" s="1">
        <v>-8413218.84</v>
      </c>
      <c r="Q465" s="1">
        <v>-8531289.59</v>
      </c>
      <c r="R465" s="1">
        <v>-8717135.48</v>
      </c>
      <c r="S465" s="1">
        <f t="shared" si="61"/>
        <v>-7893201.244583334</v>
      </c>
      <c r="T465" s="5">
        <v>-6398569.082916667</v>
      </c>
      <c r="U465" t="s">
        <v>1364</v>
      </c>
      <c r="V465" t="s">
        <v>1150</v>
      </c>
      <c r="W465">
        <v>23</v>
      </c>
      <c r="X465">
        <v>0</v>
      </c>
      <c r="Y465">
        <v>0</v>
      </c>
      <c r="AE465" s="23">
        <f t="shared" si="69"/>
        <v>-7893201.244583334</v>
      </c>
      <c r="AH465" s="23">
        <f t="shared" si="63"/>
        <v>-7893201.244583334</v>
      </c>
      <c r="AK465" s="23">
        <f t="shared" si="64"/>
        <v>-7893201.244583334</v>
      </c>
      <c r="AM465" s="23">
        <f t="shared" si="65"/>
        <v>0</v>
      </c>
      <c r="AO465" s="34">
        <v>23</v>
      </c>
      <c r="AR465" s="34">
        <v>23</v>
      </c>
      <c r="AS465">
        <f t="shared" si="66"/>
      </c>
      <c r="AU465" s="1">
        <f t="shared" si="67"/>
        <v>-1494632.161666667</v>
      </c>
      <c r="AV465" s="52">
        <f t="shared" si="68"/>
        <v>0.2335885011630393</v>
      </c>
    </row>
    <row r="466" spans="1:48" ht="12.75">
      <c r="A466" s="33">
        <v>465</v>
      </c>
      <c r="B466" t="s">
        <v>410</v>
      </c>
      <c r="C466" t="s">
        <v>406</v>
      </c>
      <c r="D466" t="s">
        <v>28</v>
      </c>
      <c r="E466" t="s">
        <v>28</v>
      </c>
      <c r="F466" s="1">
        <v>-5139823.08</v>
      </c>
      <c r="G466" s="1">
        <v>-5181334.42</v>
      </c>
      <c r="H466" s="1">
        <v>-5266915.93</v>
      </c>
      <c r="I466" s="1">
        <v>-5311500.06</v>
      </c>
      <c r="J466" s="1">
        <v>-5342223.57</v>
      </c>
      <c r="K466" s="1">
        <v>-5429998.9</v>
      </c>
      <c r="L466" s="1">
        <v>-5488266.12</v>
      </c>
      <c r="M466" s="1">
        <v>-5521797.4</v>
      </c>
      <c r="N466" s="1">
        <v>-5582121.34</v>
      </c>
      <c r="O466" s="1">
        <v>-5623587.94</v>
      </c>
      <c r="P466" s="1">
        <v>-5645779.99</v>
      </c>
      <c r="Q466" s="1">
        <v>-5694255.42</v>
      </c>
      <c r="R466" s="1">
        <v>-5804881.99</v>
      </c>
      <c r="S466" s="1">
        <f t="shared" si="61"/>
        <v>-5463344.468749999</v>
      </c>
      <c r="T466" s="5">
        <v>-4799436.939166667</v>
      </c>
      <c r="U466" t="s">
        <v>1365</v>
      </c>
      <c r="V466" t="s">
        <v>1150</v>
      </c>
      <c r="W466">
        <v>23</v>
      </c>
      <c r="X466">
        <v>0</v>
      </c>
      <c r="Y466">
        <v>0</v>
      </c>
      <c r="AE466" s="23">
        <f t="shared" si="69"/>
        <v>-5463344.468749999</v>
      </c>
      <c r="AH466" s="23">
        <f t="shared" si="63"/>
        <v>-5463344.468749999</v>
      </c>
      <c r="AK466" s="23">
        <f t="shared" si="64"/>
        <v>-5463344.468749999</v>
      </c>
      <c r="AM466" s="23">
        <f t="shared" si="65"/>
        <v>0</v>
      </c>
      <c r="AO466" s="34">
        <v>23</v>
      </c>
      <c r="AR466" s="34">
        <v>23</v>
      </c>
      <c r="AS466">
        <f t="shared" si="66"/>
      </c>
      <c r="AU466" s="1">
        <f t="shared" si="67"/>
        <v>-663907.5295833321</v>
      </c>
      <c r="AV466" s="52">
        <f t="shared" si="68"/>
        <v>0.13833029540723737</v>
      </c>
    </row>
    <row r="467" spans="1:48" ht="12.75">
      <c r="A467" s="33">
        <v>466</v>
      </c>
      <c r="B467" t="s">
        <v>411</v>
      </c>
      <c r="C467" t="s">
        <v>412</v>
      </c>
      <c r="D467" t="s">
        <v>28</v>
      </c>
      <c r="E467" t="s">
        <v>28</v>
      </c>
      <c r="F467" s="1">
        <v>-26306572.53</v>
      </c>
      <c r="G467" s="1">
        <v>-26466787.19</v>
      </c>
      <c r="H467" s="1">
        <v>-26633434.84</v>
      </c>
      <c r="I467" s="1">
        <v>-26839842.55</v>
      </c>
      <c r="J467" s="1">
        <v>-27004619.45</v>
      </c>
      <c r="K467" s="1">
        <v>-27170358.47</v>
      </c>
      <c r="L467" s="1">
        <v>-27297100.83</v>
      </c>
      <c r="M467" s="1">
        <v>-27516667.67</v>
      </c>
      <c r="N467" s="1">
        <v>-27857272.68</v>
      </c>
      <c r="O467" s="1">
        <v>-27952692.64</v>
      </c>
      <c r="P467" s="1">
        <v>-28107051.05</v>
      </c>
      <c r="Q467" s="1">
        <v>-28192923.9</v>
      </c>
      <c r="R467" s="1">
        <v>-28276005.76</v>
      </c>
      <c r="S467" s="1">
        <f t="shared" si="61"/>
        <v>-27360836.70125</v>
      </c>
      <c r="T467" s="5">
        <v>-25168845.203750003</v>
      </c>
      <c r="U467" t="s">
        <v>1366</v>
      </c>
      <c r="V467" t="s">
        <v>1150</v>
      </c>
      <c r="W467">
        <v>23</v>
      </c>
      <c r="X467">
        <v>0</v>
      </c>
      <c r="Y467">
        <v>0</v>
      </c>
      <c r="AE467" s="23">
        <f t="shared" si="69"/>
        <v>-27360836.70125</v>
      </c>
      <c r="AH467" s="23">
        <f t="shared" si="63"/>
        <v>-27360836.70125</v>
      </c>
      <c r="AK467" s="23">
        <f t="shared" si="64"/>
        <v>-27360836.70125</v>
      </c>
      <c r="AM467" s="23">
        <f t="shared" si="65"/>
        <v>0</v>
      </c>
      <c r="AO467" s="34">
        <v>23</v>
      </c>
      <c r="AR467" s="34">
        <v>23</v>
      </c>
      <c r="AS467">
        <f t="shared" si="66"/>
      </c>
      <c r="AU467" s="1">
        <f t="shared" si="67"/>
        <v>-2191991.4974999987</v>
      </c>
      <c r="AV467" s="52">
        <f t="shared" si="68"/>
        <v>0.0870914608817017</v>
      </c>
    </row>
    <row r="468" spans="1:48" ht="12.75">
      <c r="A468" s="33">
        <v>467</v>
      </c>
      <c r="B468" t="s">
        <v>415</v>
      </c>
      <c r="C468" t="s">
        <v>416</v>
      </c>
      <c r="D468" t="s">
        <v>22</v>
      </c>
      <c r="E468" t="s">
        <v>20</v>
      </c>
      <c r="F468" s="1">
        <v>2355642</v>
      </c>
      <c r="G468" s="1">
        <v>2355642</v>
      </c>
      <c r="H468" s="1">
        <v>2355642</v>
      </c>
      <c r="I468" s="1">
        <v>2355642</v>
      </c>
      <c r="J468" s="1">
        <v>2355642</v>
      </c>
      <c r="K468" s="1">
        <v>2355642</v>
      </c>
      <c r="L468" s="1">
        <v>2355642</v>
      </c>
      <c r="M468" s="1">
        <v>2355642</v>
      </c>
      <c r="N468" s="1">
        <v>2355642</v>
      </c>
      <c r="O468" s="1">
        <v>2355642</v>
      </c>
      <c r="P468" s="1">
        <v>2355642</v>
      </c>
      <c r="Q468" s="1">
        <v>2355642</v>
      </c>
      <c r="R468" s="1">
        <v>2355642</v>
      </c>
      <c r="S468" s="1">
        <f t="shared" si="61"/>
        <v>2355642</v>
      </c>
      <c r="T468" s="5">
        <v>2355642</v>
      </c>
      <c r="U468" t="s">
        <v>1368</v>
      </c>
      <c r="V468" t="s">
        <v>1150</v>
      </c>
      <c r="W468">
        <v>23</v>
      </c>
      <c r="X468">
        <v>0</v>
      </c>
      <c r="Y468">
        <v>0</v>
      </c>
      <c r="AE468" s="23">
        <f t="shared" si="69"/>
        <v>2355642</v>
      </c>
      <c r="AG468" s="25">
        <f>AE468</f>
        <v>2355642</v>
      </c>
      <c r="AK468" s="23">
        <f t="shared" si="64"/>
        <v>0</v>
      </c>
      <c r="AM468" s="23">
        <f t="shared" si="65"/>
        <v>0</v>
      </c>
      <c r="AO468" s="34">
        <v>23</v>
      </c>
      <c r="AR468" s="34">
        <v>23</v>
      </c>
      <c r="AS468">
        <f t="shared" si="66"/>
      </c>
      <c r="AU468" s="1">
        <f t="shared" si="67"/>
        <v>0</v>
      </c>
      <c r="AV468" s="52">
        <f t="shared" si="68"/>
        <v>0</v>
      </c>
    </row>
    <row r="469" spans="1:48" ht="12.75">
      <c r="A469" s="33">
        <v>468</v>
      </c>
      <c r="B469" t="s">
        <v>415</v>
      </c>
      <c r="C469" t="s">
        <v>416</v>
      </c>
      <c r="D469" t="s">
        <v>22</v>
      </c>
      <c r="E469" t="s">
        <v>21</v>
      </c>
      <c r="F469" s="1">
        <v>1110999</v>
      </c>
      <c r="G469" s="1">
        <v>1110999</v>
      </c>
      <c r="H469" s="1">
        <v>1110999</v>
      </c>
      <c r="I469" s="1">
        <v>1110999</v>
      </c>
      <c r="J469" s="1">
        <v>1110999</v>
      </c>
      <c r="K469" s="1">
        <v>1110999</v>
      </c>
      <c r="L469" s="1">
        <v>1110999</v>
      </c>
      <c r="M469" s="1">
        <v>1110999</v>
      </c>
      <c r="N469" s="1">
        <v>1110999</v>
      </c>
      <c r="O469" s="1">
        <v>1110999</v>
      </c>
      <c r="P469" s="1">
        <v>1110999</v>
      </c>
      <c r="Q469" s="1">
        <v>1110999</v>
      </c>
      <c r="R469" s="1">
        <v>1110999</v>
      </c>
      <c r="S469" s="1">
        <f t="shared" si="61"/>
        <v>1110999</v>
      </c>
      <c r="T469" s="5">
        <v>1110999</v>
      </c>
      <c r="U469" t="s">
        <v>1369</v>
      </c>
      <c r="V469" t="s">
        <v>1150</v>
      </c>
      <c r="W469">
        <v>23</v>
      </c>
      <c r="X469">
        <v>0</v>
      </c>
      <c r="Y469">
        <v>0</v>
      </c>
      <c r="AE469" s="23">
        <f t="shared" si="69"/>
        <v>1110999</v>
      </c>
      <c r="AG469" s="25">
        <f>AE469</f>
        <v>1110999</v>
      </c>
      <c r="AK469" s="23">
        <f t="shared" si="64"/>
        <v>0</v>
      </c>
      <c r="AM469" s="23">
        <f t="shared" si="65"/>
        <v>0</v>
      </c>
      <c r="AO469" s="34">
        <v>23</v>
      </c>
      <c r="AR469" s="34">
        <v>23</v>
      </c>
      <c r="AS469">
        <f t="shared" si="66"/>
      </c>
      <c r="AU469" s="1">
        <f t="shared" si="67"/>
        <v>0</v>
      </c>
      <c r="AV469" s="52">
        <f t="shared" si="68"/>
        <v>0</v>
      </c>
    </row>
    <row r="470" spans="1:48" ht="12.75">
      <c r="A470" s="33">
        <v>469</v>
      </c>
      <c r="B470" t="s">
        <v>425</v>
      </c>
      <c r="C470" t="s">
        <v>426</v>
      </c>
      <c r="D470" t="s">
        <v>22</v>
      </c>
      <c r="E470" t="s">
        <v>21</v>
      </c>
      <c r="F470" s="1">
        <v>-11535183.18</v>
      </c>
      <c r="G470" s="1">
        <v>-11567987.18</v>
      </c>
      <c r="H470" s="1">
        <v>-0.18</v>
      </c>
      <c r="I470" s="1">
        <v>-1159616.18</v>
      </c>
      <c r="J470" s="1">
        <v>-1190467.18</v>
      </c>
      <c r="K470" s="1">
        <v>-1345443.18</v>
      </c>
      <c r="L470" s="1">
        <v>-705738.18</v>
      </c>
      <c r="M470" s="1">
        <v>-12466.18</v>
      </c>
      <c r="N470" s="1">
        <v>-12498.18</v>
      </c>
      <c r="O470" s="1">
        <v>-12530.18</v>
      </c>
      <c r="P470" s="1">
        <v>-12562.18</v>
      </c>
      <c r="Q470" s="1">
        <v>-1920675.1800000002</v>
      </c>
      <c r="R470" s="1">
        <v>-3342983.18</v>
      </c>
      <c r="S470" s="1">
        <f t="shared" si="61"/>
        <v>-2114922.263333333</v>
      </c>
      <c r="T470" s="5">
        <v>-6130435.510833333</v>
      </c>
      <c r="U470" t="s">
        <v>1374</v>
      </c>
      <c r="V470" t="s">
        <v>1150</v>
      </c>
      <c r="W470">
        <v>23</v>
      </c>
      <c r="X470">
        <v>0</v>
      </c>
      <c r="Y470">
        <v>0</v>
      </c>
      <c r="AE470" s="23">
        <f t="shared" si="69"/>
        <v>-2114922.263333333</v>
      </c>
      <c r="AH470" s="23">
        <f>AE470</f>
        <v>-2114922.263333333</v>
      </c>
      <c r="AK470" s="23">
        <f t="shared" si="64"/>
        <v>-2114922.263333333</v>
      </c>
      <c r="AM470" s="23">
        <f t="shared" si="65"/>
        <v>0</v>
      </c>
      <c r="AO470" s="34">
        <v>23</v>
      </c>
      <c r="AR470" s="34">
        <v>23</v>
      </c>
      <c r="AS470">
        <f t="shared" si="66"/>
      </c>
      <c r="AU470" s="1">
        <f t="shared" si="67"/>
        <v>4015513.2475</v>
      </c>
      <c r="AV470" s="52">
        <f t="shared" si="68"/>
        <v>-0.6550127214296649</v>
      </c>
    </row>
    <row r="471" spans="1:48" ht="12.75">
      <c r="A471" s="33">
        <v>470</v>
      </c>
      <c r="B471" t="s">
        <v>427</v>
      </c>
      <c r="C471" t="s">
        <v>428</v>
      </c>
      <c r="D471" t="s">
        <v>22</v>
      </c>
      <c r="E471" t="s">
        <v>21</v>
      </c>
      <c r="F471" s="1">
        <v>0</v>
      </c>
      <c r="G471" s="1">
        <v>0</v>
      </c>
      <c r="H471" s="1">
        <v>-11600791</v>
      </c>
      <c r="I471" s="1">
        <v>-11633595</v>
      </c>
      <c r="J471" s="1">
        <v>-11666399</v>
      </c>
      <c r="K471" s="1">
        <v>-11699203</v>
      </c>
      <c r="L471" s="1">
        <v>-11732007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f t="shared" si="61"/>
        <v>-4860999.583333333</v>
      </c>
      <c r="T471" s="5">
        <v>-1764586.6666666667</v>
      </c>
      <c r="U471" t="s">
        <v>1375</v>
      </c>
      <c r="V471" t="s">
        <v>1150</v>
      </c>
      <c r="W471">
        <v>23</v>
      </c>
      <c r="X471">
        <v>0</v>
      </c>
      <c r="Y471">
        <v>0</v>
      </c>
      <c r="AE471" s="51">
        <f t="shared" si="69"/>
        <v>-4860999.583333333</v>
      </c>
      <c r="AH471" s="23">
        <f aca="true" t="shared" si="70" ref="AH471:AH534">AE471</f>
        <v>-4860999.583333333</v>
      </c>
      <c r="AK471" s="23">
        <f t="shared" si="64"/>
        <v>-4860999.583333333</v>
      </c>
      <c r="AM471" s="23">
        <f t="shared" si="65"/>
        <v>0</v>
      </c>
      <c r="AO471" s="34" t="s">
        <v>1901</v>
      </c>
      <c r="AQ471" t="s">
        <v>2510</v>
      </c>
      <c r="AR471" s="34">
        <v>23</v>
      </c>
      <c r="AS471">
        <f t="shared" si="66"/>
      </c>
      <c r="AU471" s="1">
        <f t="shared" si="67"/>
        <v>-3096412.916666666</v>
      </c>
      <c r="AV471" s="52">
        <f t="shared" si="68"/>
        <v>1.7547525293930963</v>
      </c>
    </row>
    <row r="472" spans="1:48" ht="12.75">
      <c r="A472" s="33">
        <v>471</v>
      </c>
      <c r="B472" t="s">
        <v>431</v>
      </c>
      <c r="C472" t="s">
        <v>432</v>
      </c>
      <c r="D472" t="s">
        <v>22</v>
      </c>
      <c r="E472" t="s">
        <v>21</v>
      </c>
      <c r="F472" s="1">
        <v>2038919.11</v>
      </c>
      <c r="G472" s="1">
        <v>2616440.11</v>
      </c>
      <c r="H472" s="1">
        <v>3122631.11</v>
      </c>
      <c r="I472" s="1">
        <v>3593059.11</v>
      </c>
      <c r="J472" s="1">
        <v>4035676.11</v>
      </c>
      <c r="K472" s="1">
        <v>4475569.11</v>
      </c>
      <c r="L472" s="1">
        <v>4893563.11</v>
      </c>
      <c r="M472" s="1">
        <v>3182518.1</v>
      </c>
      <c r="N472" s="1">
        <v>3362887.1</v>
      </c>
      <c r="O472" s="1">
        <v>3501101.98</v>
      </c>
      <c r="P472" s="1">
        <v>3658124.98</v>
      </c>
      <c r="Q472" s="1">
        <v>3818924.98</v>
      </c>
      <c r="R472" s="1">
        <v>4016380.98</v>
      </c>
      <c r="S472" s="1">
        <f t="shared" si="61"/>
        <v>3607345.4870833326</v>
      </c>
      <c r="T472" s="5">
        <v>-744076.3483333336</v>
      </c>
      <c r="U472" t="s">
        <v>1377</v>
      </c>
      <c r="V472" t="s">
        <v>1150</v>
      </c>
      <c r="W472">
        <v>23</v>
      </c>
      <c r="X472">
        <v>0</v>
      </c>
      <c r="Y472">
        <v>0</v>
      </c>
      <c r="AE472" s="51">
        <f t="shared" si="69"/>
        <v>3607345.4870833326</v>
      </c>
      <c r="AH472" s="23">
        <f t="shared" si="70"/>
        <v>3607345.4870833326</v>
      </c>
      <c r="AK472" s="23">
        <f t="shared" si="64"/>
        <v>3607345.4870833326</v>
      </c>
      <c r="AM472" s="23">
        <f t="shared" si="65"/>
        <v>0</v>
      </c>
      <c r="AO472" s="34" t="s">
        <v>1901</v>
      </c>
      <c r="AQ472" t="s">
        <v>2511</v>
      </c>
      <c r="AR472" s="34">
        <v>23</v>
      </c>
      <c r="AS472">
        <f t="shared" si="66"/>
      </c>
      <c r="AU472" s="1">
        <f t="shared" si="67"/>
        <v>4351421.835416666</v>
      </c>
      <c r="AV472" s="52">
        <f t="shared" si="68"/>
        <v>-5.848085139600894</v>
      </c>
    </row>
    <row r="473" spans="1:48" ht="12.75">
      <c r="A473" s="33">
        <v>472</v>
      </c>
      <c r="B473" t="s">
        <v>433</v>
      </c>
      <c r="C473" t="s">
        <v>434</v>
      </c>
      <c r="D473" t="s">
        <v>22</v>
      </c>
      <c r="E473" t="s">
        <v>21</v>
      </c>
      <c r="F473" s="1">
        <v>-2022351.13</v>
      </c>
      <c r="G473" s="1">
        <v>-2033036.13</v>
      </c>
      <c r="H473" s="1">
        <v>-2043721.13</v>
      </c>
      <c r="I473" s="1">
        <v>-2054406.13</v>
      </c>
      <c r="J473" s="1">
        <v>-2065091.13</v>
      </c>
      <c r="K473" s="1">
        <v>-2075776.13</v>
      </c>
      <c r="L473" s="1">
        <v>-2086461.13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f t="shared" si="61"/>
        <v>-1114138.9454166666</v>
      </c>
      <c r="T473" s="5">
        <v>-950090.9345833333</v>
      </c>
      <c r="U473" t="s">
        <v>1378</v>
      </c>
      <c r="V473" t="s">
        <v>1150</v>
      </c>
      <c r="W473">
        <v>23</v>
      </c>
      <c r="X473">
        <v>0</v>
      </c>
      <c r="Y473">
        <v>0</v>
      </c>
      <c r="AE473" s="51">
        <f t="shared" si="69"/>
        <v>-1114138.9454166666</v>
      </c>
      <c r="AH473" s="23">
        <f t="shared" si="70"/>
        <v>-1114138.9454166666</v>
      </c>
      <c r="AK473" s="23">
        <f t="shared" si="64"/>
        <v>-1114138.9454166666</v>
      </c>
      <c r="AM473" s="23">
        <f t="shared" si="65"/>
        <v>0</v>
      </c>
      <c r="AO473" s="34" t="s">
        <v>1901</v>
      </c>
      <c r="AQ473" t="s">
        <v>2511</v>
      </c>
      <c r="AR473" s="34" t="s">
        <v>1901</v>
      </c>
      <c r="AS473" t="str">
        <f t="shared" si="66"/>
        <v>different</v>
      </c>
      <c r="AU473" s="1">
        <f t="shared" si="67"/>
        <v>-164048.01083333325</v>
      </c>
      <c r="AV473" s="52">
        <f t="shared" si="68"/>
        <v>0.17266558901046378</v>
      </c>
    </row>
    <row r="474" spans="1:48" ht="12.75">
      <c r="A474" s="33">
        <v>473</v>
      </c>
      <c r="B474" t="s">
        <v>435</v>
      </c>
      <c r="C474" t="s">
        <v>436</v>
      </c>
      <c r="D474" t="s">
        <v>22</v>
      </c>
      <c r="E474" t="s">
        <v>21</v>
      </c>
      <c r="F474" s="1">
        <v>0</v>
      </c>
      <c r="G474" s="1">
        <v>-194757</v>
      </c>
      <c r="H474" s="1">
        <v>-460106</v>
      </c>
      <c r="I474" s="1">
        <v>-749400</v>
      </c>
      <c r="J474" s="1">
        <v>-1135096</v>
      </c>
      <c r="K474" s="1">
        <v>-1477609</v>
      </c>
      <c r="L474" s="1">
        <v>-1797583</v>
      </c>
      <c r="M474" s="1">
        <v>-2138896</v>
      </c>
      <c r="N474" s="1">
        <v>-2400100</v>
      </c>
      <c r="O474" s="1">
        <v>-2666018.88</v>
      </c>
      <c r="P474" s="1">
        <v>-2971327.88</v>
      </c>
      <c r="Q474" s="1">
        <v>-3268611.88</v>
      </c>
      <c r="R474" s="1">
        <v>-3544505.88</v>
      </c>
      <c r="S474" s="1">
        <f t="shared" si="61"/>
        <v>-1752646.548333333</v>
      </c>
      <c r="T474" s="5">
        <v>0</v>
      </c>
      <c r="U474" t="s">
        <v>1817</v>
      </c>
      <c r="V474" t="s">
        <v>1150</v>
      </c>
      <c r="W474">
        <v>23</v>
      </c>
      <c r="X474">
        <v>0</v>
      </c>
      <c r="Y474">
        <v>0</v>
      </c>
      <c r="AE474" s="51">
        <f t="shared" si="69"/>
        <v>-1752646.548333333</v>
      </c>
      <c r="AH474" s="23">
        <f t="shared" si="70"/>
        <v>-1752646.548333333</v>
      </c>
      <c r="AK474" s="23">
        <f t="shared" si="64"/>
        <v>-1752646.548333333</v>
      </c>
      <c r="AM474" s="23">
        <f t="shared" si="65"/>
        <v>0</v>
      </c>
      <c r="AO474" s="34" t="s">
        <v>1901</v>
      </c>
      <c r="AQ474" t="s">
        <v>2511</v>
      </c>
      <c r="AR474" s="34" t="s">
        <v>1901</v>
      </c>
      <c r="AS474" t="str">
        <f t="shared" si="66"/>
        <v>different</v>
      </c>
      <c r="AU474" s="1">
        <f t="shared" si="67"/>
        <v>-1752646.548333333</v>
      </c>
      <c r="AV474" s="52" t="e">
        <f t="shared" si="68"/>
        <v>#DIV/0!</v>
      </c>
    </row>
    <row r="475" spans="1:48" ht="12.75">
      <c r="A475" s="33">
        <v>474</v>
      </c>
      <c r="B475" t="s">
        <v>437</v>
      </c>
      <c r="C475" t="s">
        <v>438</v>
      </c>
      <c r="D475" t="s">
        <v>22</v>
      </c>
      <c r="E475" t="s">
        <v>20</v>
      </c>
      <c r="F475" s="1">
        <v>0</v>
      </c>
      <c r="G475" s="1">
        <v>10081.460000000001</v>
      </c>
      <c r="H475" s="1">
        <v>719715.48</v>
      </c>
      <c r="I475" s="1">
        <v>1572212.96</v>
      </c>
      <c r="J475" s="1">
        <v>2343406.71</v>
      </c>
      <c r="K475" s="1">
        <v>3348855.12</v>
      </c>
      <c r="L475" s="1">
        <v>3431035.7800000003</v>
      </c>
      <c r="M475" s="1">
        <v>3252746.89</v>
      </c>
      <c r="N475" s="1">
        <v>2926922.77</v>
      </c>
      <c r="O475" s="1">
        <v>2738207.81</v>
      </c>
      <c r="P475" s="1">
        <v>2991314.75</v>
      </c>
      <c r="Q475" s="1">
        <v>4077850.38</v>
      </c>
      <c r="R475" s="1">
        <v>4028202.71</v>
      </c>
      <c r="S475" s="1">
        <f t="shared" si="61"/>
        <v>2452204.28875</v>
      </c>
      <c r="T475" s="5">
        <v>0</v>
      </c>
      <c r="U475" t="s">
        <v>1818</v>
      </c>
      <c r="V475" t="s">
        <v>1150</v>
      </c>
      <c r="W475">
        <v>23</v>
      </c>
      <c r="X475">
        <v>0</v>
      </c>
      <c r="Y475">
        <v>0</v>
      </c>
      <c r="AE475" s="51">
        <f t="shared" si="69"/>
        <v>2452204.28875</v>
      </c>
      <c r="AH475" s="23">
        <f t="shared" si="70"/>
        <v>2452204.28875</v>
      </c>
      <c r="AK475" s="23">
        <f t="shared" si="64"/>
        <v>2452204.28875</v>
      </c>
      <c r="AM475" s="23">
        <f t="shared" si="65"/>
        <v>0</v>
      </c>
      <c r="AO475" s="34" t="s">
        <v>1901</v>
      </c>
      <c r="AQ475" t="s">
        <v>2509</v>
      </c>
      <c r="AR475" s="34" t="s">
        <v>1901</v>
      </c>
      <c r="AS475" t="str">
        <f t="shared" si="66"/>
        <v>different</v>
      </c>
      <c r="AU475" s="1">
        <f t="shared" si="67"/>
        <v>2452204.28875</v>
      </c>
      <c r="AV475" s="52" t="e">
        <f t="shared" si="68"/>
        <v>#DIV/0!</v>
      </c>
    </row>
    <row r="476" spans="1:48" ht="12.75">
      <c r="A476" s="33">
        <v>475</v>
      </c>
      <c r="B476" t="s">
        <v>437</v>
      </c>
      <c r="C476" t="s">
        <v>438</v>
      </c>
      <c r="D476" t="s">
        <v>22</v>
      </c>
      <c r="E476" t="s">
        <v>21</v>
      </c>
      <c r="F476" s="1">
        <v>7167748.1</v>
      </c>
      <c r="G476" s="1">
        <v>-505756.97000000003</v>
      </c>
      <c r="H476" s="1">
        <v>1178387.03</v>
      </c>
      <c r="I476" s="1">
        <v>3529528.29</v>
      </c>
      <c r="J476" s="1">
        <v>5159594.17</v>
      </c>
      <c r="K476" s="1">
        <v>7339701.96</v>
      </c>
      <c r="L476" s="1">
        <v>7543864.91</v>
      </c>
      <c r="M476" s="1">
        <v>6585177.61</v>
      </c>
      <c r="N476" s="1">
        <v>6991856.01</v>
      </c>
      <c r="O476" s="1">
        <v>7114199.3</v>
      </c>
      <c r="P476" s="1">
        <v>8980900.27</v>
      </c>
      <c r="Q476" s="1">
        <v>10766892.45</v>
      </c>
      <c r="R476" s="1">
        <v>10288205.08</v>
      </c>
      <c r="S476" s="1">
        <f t="shared" si="61"/>
        <v>6117693.468333334</v>
      </c>
      <c r="T476" s="5">
        <v>3004897.4933333336</v>
      </c>
      <c r="U476" t="s">
        <v>1379</v>
      </c>
      <c r="V476" t="s">
        <v>1150</v>
      </c>
      <c r="W476">
        <v>23</v>
      </c>
      <c r="X476">
        <v>0</v>
      </c>
      <c r="Y476">
        <v>0</v>
      </c>
      <c r="AE476" s="51">
        <f t="shared" si="69"/>
        <v>6117693.468333334</v>
      </c>
      <c r="AH476" s="23">
        <f t="shared" si="70"/>
        <v>6117693.468333334</v>
      </c>
      <c r="AK476" s="23">
        <f t="shared" si="64"/>
        <v>6117693.468333334</v>
      </c>
      <c r="AM476" s="23">
        <f t="shared" si="65"/>
        <v>0</v>
      </c>
      <c r="AO476" s="34" t="s">
        <v>1901</v>
      </c>
      <c r="AQ476" t="s">
        <v>2509</v>
      </c>
      <c r="AR476" s="34" t="s">
        <v>1901</v>
      </c>
      <c r="AS476" t="str">
        <f t="shared" si="66"/>
        <v>different</v>
      </c>
      <c r="AU476" s="1">
        <f t="shared" si="67"/>
        <v>3112795.975</v>
      </c>
      <c r="AV476" s="52">
        <f t="shared" si="68"/>
        <v>1.0359075415737309</v>
      </c>
    </row>
    <row r="477" spans="1:48" ht="12.75">
      <c r="A477" s="33">
        <v>476</v>
      </c>
      <c r="B477" t="s">
        <v>437</v>
      </c>
      <c r="C477" t="s">
        <v>438</v>
      </c>
      <c r="D477" t="s">
        <v>24</v>
      </c>
      <c r="E477" t="s">
        <v>20</v>
      </c>
      <c r="F477" s="1">
        <v>0</v>
      </c>
      <c r="G477" s="1">
        <v>129551.01000000001</v>
      </c>
      <c r="H477" s="1">
        <v>856927.2000000001</v>
      </c>
      <c r="I477" s="1">
        <v>1370851.75</v>
      </c>
      <c r="J477" s="1">
        <v>2034180.2</v>
      </c>
      <c r="K477" s="1">
        <v>2432179.64</v>
      </c>
      <c r="L477" s="1">
        <v>2572725.58</v>
      </c>
      <c r="M477" s="1">
        <v>2518192.06</v>
      </c>
      <c r="N477" s="1">
        <v>2453060.45</v>
      </c>
      <c r="O477" s="1">
        <v>2389759.07</v>
      </c>
      <c r="P477" s="1">
        <v>2447548.32</v>
      </c>
      <c r="Q477" s="1">
        <v>3476305.97</v>
      </c>
      <c r="R477" s="1">
        <v>2626654.46</v>
      </c>
      <c r="S477" s="1">
        <f t="shared" si="61"/>
        <v>1999550.7066666668</v>
      </c>
      <c r="T477" s="5">
        <v>0</v>
      </c>
      <c r="U477" t="s">
        <v>1819</v>
      </c>
      <c r="V477" t="s">
        <v>1150</v>
      </c>
      <c r="W477">
        <v>23</v>
      </c>
      <c r="X477">
        <v>0</v>
      </c>
      <c r="Y477">
        <v>0</v>
      </c>
      <c r="AE477" s="51">
        <f t="shared" si="69"/>
        <v>1999550.7066666668</v>
      </c>
      <c r="AH477" s="23">
        <f t="shared" si="70"/>
        <v>1999550.7066666668</v>
      </c>
      <c r="AK477" s="23">
        <f t="shared" si="64"/>
        <v>1999550.7066666668</v>
      </c>
      <c r="AM477" s="23">
        <f t="shared" si="65"/>
        <v>0</v>
      </c>
      <c r="AO477" s="34" t="s">
        <v>1901</v>
      </c>
      <c r="AQ477" t="s">
        <v>2509</v>
      </c>
      <c r="AR477" s="34" t="s">
        <v>1901</v>
      </c>
      <c r="AS477" t="str">
        <f t="shared" si="66"/>
        <v>different</v>
      </c>
      <c r="AU477" s="1">
        <f t="shared" si="67"/>
        <v>1999550.7066666668</v>
      </c>
      <c r="AV477" s="52" t="e">
        <f t="shared" si="68"/>
        <v>#DIV/0!</v>
      </c>
    </row>
    <row r="478" spans="1:48" ht="12.75">
      <c r="A478" s="33">
        <v>477</v>
      </c>
      <c r="B478" t="s">
        <v>437</v>
      </c>
      <c r="C478" t="s">
        <v>438</v>
      </c>
      <c r="D478" t="s">
        <v>24</v>
      </c>
      <c r="E478" t="s">
        <v>27</v>
      </c>
      <c r="F478" s="1">
        <v>0</v>
      </c>
      <c r="G478" s="1">
        <v>0</v>
      </c>
      <c r="H478" s="1">
        <v>0</v>
      </c>
      <c r="I478" s="1">
        <v>180982.02</v>
      </c>
      <c r="J478" s="1">
        <v>931668.41</v>
      </c>
      <c r="K478" s="1">
        <v>1277916.97</v>
      </c>
      <c r="L478" s="1">
        <v>1530548.4300000002</v>
      </c>
      <c r="M478" s="1">
        <v>1644604.02</v>
      </c>
      <c r="N478" s="1">
        <v>1633900.29</v>
      </c>
      <c r="O478" s="1">
        <v>1686508.56</v>
      </c>
      <c r="P478" s="1">
        <v>1391553.09</v>
      </c>
      <c r="Q478" s="1">
        <v>1701080.69</v>
      </c>
      <c r="R478" s="1">
        <v>1121434.58</v>
      </c>
      <c r="S478" s="1">
        <f t="shared" si="61"/>
        <v>1044956.6475</v>
      </c>
      <c r="T478" s="5">
        <v>0</v>
      </c>
      <c r="U478" t="s">
        <v>1820</v>
      </c>
      <c r="V478" t="s">
        <v>1150</v>
      </c>
      <c r="W478">
        <v>23</v>
      </c>
      <c r="X478">
        <v>0</v>
      </c>
      <c r="Y478">
        <v>0</v>
      </c>
      <c r="AE478" s="51">
        <f t="shared" si="69"/>
        <v>1044956.6475</v>
      </c>
      <c r="AH478" s="23">
        <f t="shared" si="70"/>
        <v>1044956.6475</v>
      </c>
      <c r="AK478" s="23">
        <f t="shared" si="64"/>
        <v>1044956.6475</v>
      </c>
      <c r="AM478" s="23">
        <f t="shared" si="65"/>
        <v>0</v>
      </c>
      <c r="AO478" s="34" t="s">
        <v>1901</v>
      </c>
      <c r="AQ478" t="s">
        <v>2509</v>
      </c>
      <c r="AR478" s="34" t="s">
        <v>1901</v>
      </c>
      <c r="AS478" t="str">
        <f t="shared" si="66"/>
        <v>different</v>
      </c>
      <c r="AU478" s="1">
        <f t="shared" si="67"/>
        <v>1044956.6475</v>
      </c>
      <c r="AV478" s="52" t="e">
        <f t="shared" si="68"/>
        <v>#DIV/0!</v>
      </c>
    </row>
    <row r="479" spans="1:48" ht="12.75">
      <c r="A479" s="33">
        <v>478</v>
      </c>
      <c r="B479" t="s">
        <v>437</v>
      </c>
      <c r="C479" t="s">
        <v>438</v>
      </c>
      <c r="D479" t="s">
        <v>24</v>
      </c>
      <c r="E479" t="s">
        <v>21</v>
      </c>
      <c r="F479" s="1">
        <v>5311557.94</v>
      </c>
      <c r="G479" s="1">
        <v>-178441.87</v>
      </c>
      <c r="H479" s="1">
        <v>1413339.13</v>
      </c>
      <c r="I479" s="1">
        <v>2565916.05</v>
      </c>
      <c r="J479" s="1">
        <v>3988092.83</v>
      </c>
      <c r="K479" s="1">
        <v>4885826.53</v>
      </c>
      <c r="L479" s="1">
        <v>5160561.41</v>
      </c>
      <c r="M479" s="1">
        <v>5186353.78</v>
      </c>
      <c r="N479" s="1">
        <v>5092791.22</v>
      </c>
      <c r="O479" s="1">
        <v>5107280.26</v>
      </c>
      <c r="P479" s="1">
        <v>6019785.55</v>
      </c>
      <c r="Q479" s="1">
        <v>7762594.89</v>
      </c>
      <c r="R479" s="1">
        <v>7152977.58</v>
      </c>
      <c r="S479" s="1">
        <f t="shared" si="61"/>
        <v>4436363.961666667</v>
      </c>
      <c r="T479" s="5">
        <v>3373333.405</v>
      </c>
      <c r="U479" t="s">
        <v>1380</v>
      </c>
      <c r="V479" t="s">
        <v>1150</v>
      </c>
      <c r="W479">
        <v>23</v>
      </c>
      <c r="X479">
        <v>0</v>
      </c>
      <c r="Y479">
        <v>0</v>
      </c>
      <c r="AE479" s="23">
        <f t="shared" si="69"/>
        <v>4436363.961666667</v>
      </c>
      <c r="AH479" s="23">
        <f t="shared" si="70"/>
        <v>4436363.961666667</v>
      </c>
      <c r="AK479" s="23">
        <f t="shared" si="64"/>
        <v>4436363.961666667</v>
      </c>
      <c r="AM479" s="23">
        <f t="shared" si="65"/>
        <v>0</v>
      </c>
      <c r="AO479" s="34">
        <v>23</v>
      </c>
      <c r="AQ479" t="s">
        <v>2509</v>
      </c>
      <c r="AR479" s="34">
        <v>23</v>
      </c>
      <c r="AS479">
        <f t="shared" si="66"/>
      </c>
      <c r="AU479" s="1">
        <f t="shared" si="67"/>
        <v>1063030.556666667</v>
      </c>
      <c r="AV479" s="52">
        <f t="shared" si="68"/>
        <v>0.3151276286805891</v>
      </c>
    </row>
    <row r="480" spans="1:48" ht="12.75">
      <c r="A480" s="33">
        <v>479</v>
      </c>
      <c r="B480" t="s">
        <v>439</v>
      </c>
      <c r="C480" t="s">
        <v>440</v>
      </c>
      <c r="D480" t="s">
        <v>22</v>
      </c>
      <c r="E480" t="s">
        <v>20</v>
      </c>
      <c r="F480" s="1">
        <v>0</v>
      </c>
      <c r="G480" s="1">
        <v>366763.60000000003</v>
      </c>
      <c r="H480" s="1">
        <v>713176.29</v>
      </c>
      <c r="I480" s="1">
        <v>810016.25</v>
      </c>
      <c r="J480" s="1">
        <v>1168044.15</v>
      </c>
      <c r="K480" s="1">
        <v>1260351.51</v>
      </c>
      <c r="L480" s="1">
        <v>1612416.49</v>
      </c>
      <c r="M480" s="1">
        <v>1879052.1400000001</v>
      </c>
      <c r="N480" s="1">
        <v>1872265.77</v>
      </c>
      <c r="O480" s="1">
        <v>1801453.58</v>
      </c>
      <c r="P480" s="1">
        <v>2039325.27</v>
      </c>
      <c r="Q480" s="1">
        <v>2846351.34</v>
      </c>
      <c r="R480" s="1">
        <v>2556423.6</v>
      </c>
      <c r="S480" s="1">
        <f t="shared" si="61"/>
        <v>1470619.0158333331</v>
      </c>
      <c r="T480" s="5">
        <v>0</v>
      </c>
      <c r="U480" t="s">
        <v>1821</v>
      </c>
      <c r="V480" t="s">
        <v>1150</v>
      </c>
      <c r="W480">
        <v>23</v>
      </c>
      <c r="X480">
        <v>0</v>
      </c>
      <c r="Y480">
        <v>0</v>
      </c>
      <c r="AE480" s="51">
        <f t="shared" si="69"/>
        <v>1470619.0158333331</v>
      </c>
      <c r="AH480" s="23">
        <f t="shared" si="70"/>
        <v>1470619.0158333331</v>
      </c>
      <c r="AK480" s="23">
        <f t="shared" si="64"/>
        <v>1470619.0158333331</v>
      </c>
      <c r="AM480" s="23">
        <f t="shared" si="65"/>
        <v>0</v>
      </c>
      <c r="AO480" s="34" t="s">
        <v>1901</v>
      </c>
      <c r="AQ480" t="s">
        <v>2509</v>
      </c>
      <c r="AR480" s="34" t="s">
        <v>1901</v>
      </c>
      <c r="AS480" t="str">
        <f t="shared" si="66"/>
        <v>different</v>
      </c>
      <c r="AU480" s="1">
        <f t="shared" si="67"/>
        <v>1470619.0158333331</v>
      </c>
      <c r="AV480" s="52" t="e">
        <f t="shared" si="68"/>
        <v>#DIV/0!</v>
      </c>
    </row>
    <row r="481" spans="1:48" ht="12.75">
      <c r="A481" s="33">
        <v>480</v>
      </c>
      <c r="B481" t="s">
        <v>439</v>
      </c>
      <c r="C481" t="s">
        <v>440</v>
      </c>
      <c r="D481" t="s">
        <v>22</v>
      </c>
      <c r="E481" t="s">
        <v>21</v>
      </c>
      <c r="F481" s="1">
        <v>-2373471.7800000003</v>
      </c>
      <c r="G481" s="1">
        <v>-119583.03</v>
      </c>
      <c r="H481" s="1">
        <v>767234.97</v>
      </c>
      <c r="I481" s="1">
        <v>560277.15</v>
      </c>
      <c r="J481" s="1">
        <v>880333.22</v>
      </c>
      <c r="K481" s="1">
        <v>1188424.1</v>
      </c>
      <c r="L481" s="1">
        <v>1189344.43</v>
      </c>
      <c r="M481" s="1">
        <v>1616158.06</v>
      </c>
      <c r="N481" s="1">
        <v>1532132.2</v>
      </c>
      <c r="O481" s="1">
        <v>1930402.5899999999</v>
      </c>
      <c r="P481" s="1">
        <v>2276234.44</v>
      </c>
      <c r="Q481" s="1">
        <v>2812631.29</v>
      </c>
      <c r="R481" s="1">
        <v>1967777.19</v>
      </c>
      <c r="S481" s="1">
        <f t="shared" si="61"/>
        <v>1202561.84375</v>
      </c>
      <c r="T481" s="5">
        <v>-1406779.836666667</v>
      </c>
      <c r="U481" t="s">
        <v>1381</v>
      </c>
      <c r="V481" t="s">
        <v>1150</v>
      </c>
      <c r="W481">
        <v>23</v>
      </c>
      <c r="X481">
        <v>0</v>
      </c>
      <c r="Y481">
        <v>0</v>
      </c>
      <c r="AE481" s="51">
        <f t="shared" si="69"/>
        <v>1202561.84375</v>
      </c>
      <c r="AH481" s="23">
        <f t="shared" si="70"/>
        <v>1202561.84375</v>
      </c>
      <c r="AK481" s="23">
        <f t="shared" si="64"/>
        <v>1202561.84375</v>
      </c>
      <c r="AM481" s="23">
        <f t="shared" si="65"/>
        <v>0</v>
      </c>
      <c r="AO481" s="34" t="s">
        <v>1901</v>
      </c>
      <c r="AQ481" t="s">
        <v>2509</v>
      </c>
      <c r="AR481" s="34" t="s">
        <v>1901</v>
      </c>
      <c r="AS481" t="str">
        <f t="shared" si="66"/>
        <v>different</v>
      </c>
      <c r="AU481" s="1">
        <f t="shared" si="67"/>
        <v>2609341.680416667</v>
      </c>
      <c r="AV481" s="52">
        <f t="shared" si="68"/>
        <v>-1.8548330111124163</v>
      </c>
    </row>
    <row r="482" spans="1:48" ht="12.75">
      <c r="A482" s="33">
        <v>481</v>
      </c>
      <c r="B482" t="s">
        <v>439</v>
      </c>
      <c r="C482" t="s">
        <v>440</v>
      </c>
      <c r="D482" t="s">
        <v>24</v>
      </c>
      <c r="E482" t="s">
        <v>20</v>
      </c>
      <c r="F482" s="1">
        <v>0</v>
      </c>
      <c r="G482" s="1">
        <v>24006.91</v>
      </c>
      <c r="H482" s="1">
        <v>93889.69</v>
      </c>
      <c r="I482" s="1">
        <v>168148.01</v>
      </c>
      <c r="J482" s="1">
        <v>252221.14</v>
      </c>
      <c r="K482" s="1">
        <v>280140.81</v>
      </c>
      <c r="L482" s="1">
        <v>361202.9</v>
      </c>
      <c r="M482" s="1">
        <v>351223.35000000003</v>
      </c>
      <c r="N482" s="1">
        <v>334091.39</v>
      </c>
      <c r="O482" s="1">
        <v>338975.53</v>
      </c>
      <c r="P482" s="1">
        <v>458053.89</v>
      </c>
      <c r="Q482" s="1">
        <v>597124.51</v>
      </c>
      <c r="R482" s="1">
        <v>500252.55</v>
      </c>
      <c r="S482" s="1">
        <f t="shared" si="61"/>
        <v>292433.7004166667</v>
      </c>
      <c r="T482" s="5">
        <v>0</v>
      </c>
      <c r="U482" t="s">
        <v>1822</v>
      </c>
      <c r="V482" t="s">
        <v>1150</v>
      </c>
      <c r="W482">
        <v>23</v>
      </c>
      <c r="X482">
        <v>0</v>
      </c>
      <c r="Y482">
        <v>0</v>
      </c>
      <c r="AE482" s="23">
        <f t="shared" si="69"/>
        <v>292433.7004166667</v>
      </c>
      <c r="AH482" s="23">
        <f t="shared" si="70"/>
        <v>292433.7004166667</v>
      </c>
      <c r="AK482" s="23">
        <f t="shared" si="64"/>
        <v>292433.7004166667</v>
      </c>
      <c r="AM482" s="23">
        <f t="shared" si="65"/>
        <v>0</v>
      </c>
      <c r="AO482" s="34" t="s">
        <v>1901</v>
      </c>
      <c r="AQ482" t="s">
        <v>2509</v>
      </c>
      <c r="AR482" s="34" t="s">
        <v>1901</v>
      </c>
      <c r="AS482" t="str">
        <f t="shared" si="66"/>
        <v>different</v>
      </c>
      <c r="AU482" s="1">
        <f t="shared" si="67"/>
        <v>292433.7004166667</v>
      </c>
      <c r="AV482" s="52" t="e">
        <f t="shared" si="68"/>
        <v>#DIV/0!</v>
      </c>
    </row>
    <row r="483" spans="1:48" ht="12.75">
      <c r="A483" s="33">
        <v>482</v>
      </c>
      <c r="B483" t="s">
        <v>439</v>
      </c>
      <c r="C483" t="s">
        <v>440</v>
      </c>
      <c r="D483" t="s">
        <v>24</v>
      </c>
      <c r="E483" t="s">
        <v>27</v>
      </c>
      <c r="F483" s="1">
        <v>0</v>
      </c>
      <c r="G483" s="1">
        <v>0</v>
      </c>
      <c r="H483" s="1">
        <v>0</v>
      </c>
      <c r="I483" s="1">
        <v>-12766.32</v>
      </c>
      <c r="J483" s="1">
        <v>208457.42</v>
      </c>
      <c r="K483" s="1">
        <v>288849.5</v>
      </c>
      <c r="L483" s="1">
        <v>350885.64</v>
      </c>
      <c r="M483" s="1">
        <v>440956.58</v>
      </c>
      <c r="N483" s="1">
        <v>518421.02</v>
      </c>
      <c r="O483" s="1">
        <v>720579.27</v>
      </c>
      <c r="P483" s="1">
        <v>872484.42</v>
      </c>
      <c r="Q483" s="1">
        <v>1202159.98</v>
      </c>
      <c r="R483" s="1">
        <v>907621.34</v>
      </c>
      <c r="S483" s="1">
        <f t="shared" si="61"/>
        <v>420319.8483333333</v>
      </c>
      <c r="T483" s="5">
        <v>0</v>
      </c>
      <c r="U483" t="s">
        <v>1823</v>
      </c>
      <c r="V483" t="s">
        <v>1150</v>
      </c>
      <c r="W483">
        <v>23</v>
      </c>
      <c r="X483">
        <v>0</v>
      </c>
      <c r="Y483">
        <v>0</v>
      </c>
      <c r="AE483" s="23">
        <f t="shared" si="69"/>
        <v>420319.8483333333</v>
      </c>
      <c r="AH483" s="23">
        <f t="shared" si="70"/>
        <v>420319.8483333333</v>
      </c>
      <c r="AK483" s="23">
        <f t="shared" si="64"/>
        <v>420319.8483333333</v>
      </c>
      <c r="AM483" s="23">
        <f t="shared" si="65"/>
        <v>0</v>
      </c>
      <c r="AO483" s="34" t="s">
        <v>1901</v>
      </c>
      <c r="AQ483" t="s">
        <v>2509</v>
      </c>
      <c r="AR483" s="34" t="s">
        <v>1901</v>
      </c>
      <c r="AS483" t="str">
        <f t="shared" si="66"/>
        <v>different</v>
      </c>
      <c r="AU483" s="1">
        <f t="shared" si="67"/>
        <v>420319.8483333333</v>
      </c>
      <c r="AV483" s="52" t="e">
        <f t="shared" si="68"/>
        <v>#DIV/0!</v>
      </c>
    </row>
    <row r="484" spans="1:48" ht="12.75">
      <c r="A484" s="33">
        <v>483</v>
      </c>
      <c r="B484" t="s">
        <v>439</v>
      </c>
      <c r="C484" t="s">
        <v>440</v>
      </c>
      <c r="D484" t="s">
        <v>24</v>
      </c>
      <c r="E484" t="s">
        <v>21</v>
      </c>
      <c r="F484" s="1">
        <v>1736736.47</v>
      </c>
      <c r="G484" s="1">
        <v>156814.54</v>
      </c>
      <c r="H484" s="1">
        <v>428979.54000000004</v>
      </c>
      <c r="I484" s="1">
        <v>614580.62</v>
      </c>
      <c r="J484" s="1">
        <v>916275.3300000001</v>
      </c>
      <c r="K484" s="1">
        <v>1121372.7</v>
      </c>
      <c r="L484" s="1">
        <v>1299533.05</v>
      </c>
      <c r="M484" s="1">
        <v>1368982.43</v>
      </c>
      <c r="N484" s="1">
        <v>1406847.68</v>
      </c>
      <c r="O484" s="1">
        <v>1443709.12</v>
      </c>
      <c r="P484" s="1">
        <v>1602828.4500000002</v>
      </c>
      <c r="Q484" s="1">
        <v>2051161.68</v>
      </c>
      <c r="R484" s="1">
        <v>2002654.64</v>
      </c>
      <c r="S484" s="1">
        <f t="shared" si="61"/>
        <v>1190065.0579166666</v>
      </c>
      <c r="T484" s="5">
        <v>743232.1737500001</v>
      </c>
      <c r="U484" t="s">
        <v>1382</v>
      </c>
      <c r="V484" t="s">
        <v>1150</v>
      </c>
      <c r="W484">
        <v>23</v>
      </c>
      <c r="X484">
        <v>0</v>
      </c>
      <c r="Y484">
        <v>0</v>
      </c>
      <c r="AE484" s="51">
        <f t="shared" si="69"/>
        <v>1190065.0579166666</v>
      </c>
      <c r="AH484" s="23">
        <f t="shared" si="70"/>
        <v>1190065.0579166666</v>
      </c>
      <c r="AK484" s="23">
        <f t="shared" si="64"/>
        <v>1190065.0579166666</v>
      </c>
      <c r="AM484" s="23">
        <f t="shared" si="65"/>
        <v>0</v>
      </c>
      <c r="AO484" s="34" t="s">
        <v>1901</v>
      </c>
      <c r="AQ484" t="s">
        <v>2509</v>
      </c>
      <c r="AR484" s="34" t="s">
        <v>1901</v>
      </c>
      <c r="AS484" t="str">
        <f t="shared" si="66"/>
        <v>different</v>
      </c>
      <c r="AU484" s="1">
        <f t="shared" si="67"/>
        <v>446832.88416666654</v>
      </c>
      <c r="AV484" s="52">
        <f t="shared" si="68"/>
        <v>0.6012022890668981</v>
      </c>
    </row>
    <row r="485" spans="1:48" ht="12.75">
      <c r="A485" s="33">
        <v>484</v>
      </c>
      <c r="B485" t="s">
        <v>441</v>
      </c>
      <c r="C485" t="s">
        <v>442</v>
      </c>
      <c r="D485" t="s">
        <v>22</v>
      </c>
      <c r="E485" t="s">
        <v>20</v>
      </c>
      <c r="F485" s="1">
        <v>270513</v>
      </c>
      <c r="G485" s="1">
        <v>240456</v>
      </c>
      <c r="H485" s="1">
        <v>210399</v>
      </c>
      <c r="I485" s="1">
        <v>180342</v>
      </c>
      <c r="J485" s="1">
        <v>150285</v>
      </c>
      <c r="K485" s="1">
        <v>120228</v>
      </c>
      <c r="L485" s="1">
        <v>90171</v>
      </c>
      <c r="M485" s="1">
        <v>60114</v>
      </c>
      <c r="N485" s="1">
        <v>30057</v>
      </c>
      <c r="O485" s="1">
        <v>0</v>
      </c>
      <c r="P485" s="1">
        <v>0</v>
      </c>
      <c r="Q485" s="1">
        <v>0</v>
      </c>
      <c r="R485" s="1">
        <v>0</v>
      </c>
      <c r="S485" s="1">
        <f aca="true" t="shared" si="71" ref="S485:S548">(((F485+R485)/2)+G485+H485+I485+J485+K485+L485+M485+N485+O485+P485+Q485)/12</f>
        <v>101442.375</v>
      </c>
      <c r="T485" s="5">
        <v>450855</v>
      </c>
      <c r="U485" t="s">
        <v>1383</v>
      </c>
      <c r="V485" t="s">
        <v>1150</v>
      </c>
      <c r="W485">
        <v>23</v>
      </c>
      <c r="X485">
        <v>0</v>
      </c>
      <c r="Y485">
        <v>0</v>
      </c>
      <c r="AE485" s="23">
        <f t="shared" si="69"/>
        <v>101442.375</v>
      </c>
      <c r="AH485" s="23">
        <f t="shared" si="70"/>
        <v>101442.375</v>
      </c>
      <c r="AK485" s="23">
        <f t="shared" si="64"/>
        <v>101442.375</v>
      </c>
      <c r="AM485" s="23">
        <f t="shared" si="65"/>
        <v>0</v>
      </c>
      <c r="AO485" s="34">
        <v>23</v>
      </c>
      <c r="AR485" s="34">
        <v>23</v>
      </c>
      <c r="AS485">
        <f t="shared" si="66"/>
      </c>
      <c r="AU485" s="1">
        <f t="shared" si="67"/>
        <v>-349412.625</v>
      </c>
      <c r="AV485" s="52">
        <f t="shared" si="68"/>
        <v>-0.775</v>
      </c>
    </row>
    <row r="486" spans="1:48" ht="12.75">
      <c r="A486" s="33">
        <v>485</v>
      </c>
      <c r="B486" t="s">
        <v>441</v>
      </c>
      <c r="C486" t="s">
        <v>442</v>
      </c>
      <c r="D486" t="s">
        <v>22</v>
      </c>
      <c r="E486" t="s">
        <v>21</v>
      </c>
      <c r="F486" s="1">
        <v>676584</v>
      </c>
      <c r="G486" s="1">
        <v>620202</v>
      </c>
      <c r="H486" s="1">
        <v>563820</v>
      </c>
      <c r="I486" s="1">
        <v>507438</v>
      </c>
      <c r="J486" s="1">
        <v>451056</v>
      </c>
      <c r="K486" s="1">
        <v>394674</v>
      </c>
      <c r="L486" s="1">
        <v>338292</v>
      </c>
      <c r="M486" s="1">
        <v>281910</v>
      </c>
      <c r="N486" s="1">
        <v>225528</v>
      </c>
      <c r="O486" s="1">
        <v>169146</v>
      </c>
      <c r="P486" s="1">
        <v>112764</v>
      </c>
      <c r="Q486" s="1">
        <v>56382</v>
      </c>
      <c r="R486" s="1">
        <v>0</v>
      </c>
      <c r="S486" s="1">
        <f t="shared" si="71"/>
        <v>338292</v>
      </c>
      <c r="T486" s="5">
        <v>1014900</v>
      </c>
      <c r="U486" t="s">
        <v>1384</v>
      </c>
      <c r="V486" t="s">
        <v>1150</v>
      </c>
      <c r="W486">
        <v>23</v>
      </c>
      <c r="X486">
        <v>0</v>
      </c>
      <c r="Y486">
        <v>0</v>
      </c>
      <c r="AE486" s="23">
        <f t="shared" si="69"/>
        <v>338292</v>
      </c>
      <c r="AH486" s="23">
        <f t="shared" si="70"/>
        <v>338292</v>
      </c>
      <c r="AK486" s="23">
        <f t="shared" si="64"/>
        <v>338292</v>
      </c>
      <c r="AM486" s="23">
        <f t="shared" si="65"/>
        <v>0</v>
      </c>
      <c r="AO486" s="34">
        <v>23</v>
      </c>
      <c r="AR486" s="34">
        <v>23</v>
      </c>
      <c r="AS486">
        <f t="shared" si="66"/>
      </c>
      <c r="AU486" s="1">
        <f t="shared" si="67"/>
        <v>-676608</v>
      </c>
      <c r="AV486" s="52">
        <f t="shared" si="68"/>
        <v>-0.6666745492166716</v>
      </c>
    </row>
    <row r="487" spans="1:48" ht="12.75">
      <c r="A487" s="33">
        <v>486</v>
      </c>
      <c r="B487" t="s">
        <v>445</v>
      </c>
      <c r="C487" t="s">
        <v>446</v>
      </c>
      <c r="D487" t="s">
        <v>22</v>
      </c>
      <c r="E487" t="s">
        <v>20</v>
      </c>
      <c r="F487" s="1">
        <v>2674360</v>
      </c>
      <c r="G487" s="1">
        <v>2618644.15</v>
      </c>
      <c r="H487" s="1">
        <v>2562928.3</v>
      </c>
      <c r="I487" s="1">
        <v>2507212.45</v>
      </c>
      <c r="J487" s="1">
        <v>2451496.6</v>
      </c>
      <c r="K487" s="1">
        <v>2395780.75</v>
      </c>
      <c r="L487" s="1">
        <v>2340064.9</v>
      </c>
      <c r="M487" s="1">
        <v>2284349.05</v>
      </c>
      <c r="N487" s="1">
        <v>2228633.2</v>
      </c>
      <c r="O487" s="1">
        <v>2172917.35</v>
      </c>
      <c r="P487" s="1">
        <v>2117201.5</v>
      </c>
      <c r="Q487" s="1">
        <v>2061485.65</v>
      </c>
      <c r="R487" s="1">
        <v>2005769.8</v>
      </c>
      <c r="S487" s="1">
        <f t="shared" si="71"/>
        <v>2340064.9</v>
      </c>
      <c r="T487" s="5">
        <v>1186750.5833333333</v>
      </c>
      <c r="U487" t="s">
        <v>1387</v>
      </c>
      <c r="V487" t="s">
        <v>1150</v>
      </c>
      <c r="W487">
        <v>23</v>
      </c>
      <c r="X487">
        <v>0</v>
      </c>
      <c r="Y487">
        <v>0</v>
      </c>
      <c r="AE487" s="51">
        <f t="shared" si="69"/>
        <v>2340064.9</v>
      </c>
      <c r="AH487" s="23">
        <f t="shared" si="70"/>
        <v>2340064.9</v>
      </c>
      <c r="AK487" s="23">
        <f t="shared" si="64"/>
        <v>2340064.9</v>
      </c>
      <c r="AM487" s="23">
        <f t="shared" si="65"/>
        <v>0</v>
      </c>
      <c r="AO487" s="34" t="s">
        <v>1901</v>
      </c>
      <c r="AQ487" t="s">
        <v>2512</v>
      </c>
      <c r="AR487" s="34" t="s">
        <v>1901</v>
      </c>
      <c r="AS487" t="str">
        <f t="shared" si="66"/>
        <v>different</v>
      </c>
      <c r="AU487" s="1">
        <f t="shared" si="67"/>
        <v>1153314.3166666667</v>
      </c>
      <c r="AV487" s="52">
        <f t="shared" si="68"/>
        <v>0.9718253631923642</v>
      </c>
    </row>
    <row r="488" spans="1:48" ht="12.75">
      <c r="A488" s="33">
        <v>487</v>
      </c>
      <c r="B488" t="s">
        <v>445</v>
      </c>
      <c r="C488" t="s">
        <v>446</v>
      </c>
      <c r="D488" t="s">
        <v>24</v>
      </c>
      <c r="E488" t="s">
        <v>20</v>
      </c>
      <c r="F488" s="1">
        <v>672542</v>
      </c>
      <c r="G488" s="1">
        <v>658530.6900000001</v>
      </c>
      <c r="H488" s="1">
        <v>644519.38</v>
      </c>
      <c r="I488" s="1">
        <v>630508.0700000001</v>
      </c>
      <c r="J488" s="1">
        <v>616496.76</v>
      </c>
      <c r="K488" s="1">
        <v>602485.4500000001</v>
      </c>
      <c r="L488" s="1">
        <v>588474.14</v>
      </c>
      <c r="M488" s="1">
        <v>574462.83</v>
      </c>
      <c r="N488" s="1">
        <v>560451.52</v>
      </c>
      <c r="O488" s="1">
        <v>546440.21</v>
      </c>
      <c r="P488" s="1">
        <v>532428.9</v>
      </c>
      <c r="Q488" s="1">
        <v>518417.59</v>
      </c>
      <c r="R488" s="1">
        <v>504406.28</v>
      </c>
      <c r="S488" s="1">
        <f t="shared" si="71"/>
        <v>588474.14</v>
      </c>
      <c r="T488" s="5">
        <v>298441.5833333333</v>
      </c>
      <c r="U488" t="s">
        <v>1388</v>
      </c>
      <c r="V488" t="s">
        <v>1150</v>
      </c>
      <c r="W488">
        <v>23</v>
      </c>
      <c r="X488">
        <v>0</v>
      </c>
      <c r="Y488">
        <v>0</v>
      </c>
      <c r="AE488" s="23">
        <f t="shared" si="69"/>
        <v>588474.14</v>
      </c>
      <c r="AH488" s="23">
        <f t="shared" si="70"/>
        <v>588474.14</v>
      </c>
      <c r="AK488" s="23">
        <f t="shared" si="64"/>
        <v>588474.14</v>
      </c>
      <c r="AM488" s="23">
        <f t="shared" si="65"/>
        <v>0</v>
      </c>
      <c r="AO488" s="34" t="s">
        <v>1901</v>
      </c>
      <c r="AR488" s="34" t="s">
        <v>1901</v>
      </c>
      <c r="AS488" t="str">
        <f t="shared" si="66"/>
        <v>different</v>
      </c>
      <c r="AU488" s="1">
        <f t="shared" si="67"/>
        <v>290032.5566666667</v>
      </c>
      <c r="AV488" s="52">
        <f t="shared" si="68"/>
        <v>0.9718235422398411</v>
      </c>
    </row>
    <row r="489" spans="1:48" ht="12.75">
      <c r="A489" s="33">
        <v>488</v>
      </c>
      <c r="B489" t="s">
        <v>447</v>
      </c>
      <c r="C489" t="s">
        <v>448</v>
      </c>
      <c r="D489" t="s">
        <v>22</v>
      </c>
      <c r="E489" t="s">
        <v>20</v>
      </c>
      <c r="F489" s="1">
        <v>147130.96</v>
      </c>
      <c r="G489" s="1">
        <v>144549.72</v>
      </c>
      <c r="H489" s="1">
        <v>141968.48</v>
      </c>
      <c r="I489" s="1">
        <v>139387.24</v>
      </c>
      <c r="J489" s="1">
        <v>136806</v>
      </c>
      <c r="K489" s="1">
        <v>134224.76</v>
      </c>
      <c r="L489" s="1">
        <v>131643.52</v>
      </c>
      <c r="M489" s="1">
        <v>129062.28</v>
      </c>
      <c r="N489" s="1">
        <v>126481.04000000001</v>
      </c>
      <c r="O489" s="1">
        <v>123899.8</v>
      </c>
      <c r="P489" s="1">
        <v>121318.56</v>
      </c>
      <c r="Q489" s="1">
        <v>118737.32</v>
      </c>
      <c r="R489" s="1">
        <v>116156.08</v>
      </c>
      <c r="S489" s="1">
        <f t="shared" si="71"/>
        <v>131643.52000000002</v>
      </c>
      <c r="T489" s="5">
        <v>162618.39999999997</v>
      </c>
      <c r="U489" t="s">
        <v>1389</v>
      </c>
      <c r="V489" t="s">
        <v>1150</v>
      </c>
      <c r="W489">
        <v>23</v>
      </c>
      <c r="X489">
        <v>0</v>
      </c>
      <c r="Y489">
        <v>0</v>
      </c>
      <c r="AE489" s="23">
        <f t="shared" si="69"/>
        <v>131643.52000000002</v>
      </c>
      <c r="AG489" s="25">
        <f>AE489</f>
        <v>131643.52000000002</v>
      </c>
      <c r="AH489" s="23"/>
      <c r="AK489" s="23">
        <f t="shared" si="64"/>
        <v>0</v>
      </c>
      <c r="AM489" s="23">
        <f t="shared" si="65"/>
        <v>0</v>
      </c>
      <c r="AO489" s="34">
        <v>23</v>
      </c>
      <c r="AR489" s="34">
        <v>23</v>
      </c>
      <c r="AS489">
        <f t="shared" si="66"/>
      </c>
      <c r="AU489" s="1">
        <f t="shared" si="67"/>
        <v>-30974.879999999946</v>
      </c>
      <c r="AV489" s="52">
        <f t="shared" si="68"/>
        <v>-0.1904758625100232</v>
      </c>
    </row>
    <row r="490" spans="1:48" ht="12.75">
      <c r="A490" s="33">
        <v>489</v>
      </c>
      <c r="B490" t="s">
        <v>460</v>
      </c>
      <c r="C490" t="s">
        <v>461</v>
      </c>
      <c r="D490" t="s">
        <v>22</v>
      </c>
      <c r="E490" t="s">
        <v>20</v>
      </c>
      <c r="F490" s="1">
        <v>145113</v>
      </c>
      <c r="G490" s="1">
        <v>434338</v>
      </c>
      <c r="H490" s="1">
        <v>407571</v>
      </c>
      <c r="I490" s="1">
        <v>380804</v>
      </c>
      <c r="J490" s="1">
        <v>354037</v>
      </c>
      <c r="K490" s="1">
        <v>327270</v>
      </c>
      <c r="L490" s="1">
        <v>300503</v>
      </c>
      <c r="M490" s="1">
        <v>273736</v>
      </c>
      <c r="N490" s="1">
        <v>246969</v>
      </c>
      <c r="O490" s="1">
        <v>220202</v>
      </c>
      <c r="P490" s="1">
        <v>193435</v>
      </c>
      <c r="Q490" s="1">
        <v>166668</v>
      </c>
      <c r="R490" s="1">
        <v>139901</v>
      </c>
      <c r="S490" s="1">
        <f t="shared" si="71"/>
        <v>287336.6666666667</v>
      </c>
      <c r="T490" s="5">
        <v>292548.6666666667</v>
      </c>
      <c r="U490" t="s">
        <v>1399</v>
      </c>
      <c r="V490" t="s">
        <v>1150</v>
      </c>
      <c r="W490">
        <v>23</v>
      </c>
      <c r="X490">
        <v>0</v>
      </c>
      <c r="Y490">
        <v>0</v>
      </c>
      <c r="AE490" s="23">
        <f t="shared" si="69"/>
        <v>287336.6666666667</v>
      </c>
      <c r="AG490" s="25">
        <f>AE490</f>
        <v>287336.6666666667</v>
      </c>
      <c r="AH490" s="23"/>
      <c r="AK490" s="23">
        <f t="shared" si="64"/>
        <v>0</v>
      </c>
      <c r="AM490" s="23">
        <f t="shared" si="65"/>
        <v>0</v>
      </c>
      <c r="AO490" s="34">
        <v>23</v>
      </c>
      <c r="AR490" s="34">
        <v>23</v>
      </c>
      <c r="AS490">
        <f t="shared" si="66"/>
      </c>
      <c r="AU490" s="1">
        <f t="shared" si="67"/>
        <v>-5212</v>
      </c>
      <c r="AV490" s="52">
        <f t="shared" si="68"/>
        <v>-0.017815839188009743</v>
      </c>
    </row>
    <row r="491" spans="1:48" ht="12.75">
      <c r="A491" s="33">
        <v>490</v>
      </c>
      <c r="B491" t="s">
        <v>460</v>
      </c>
      <c r="C491" t="s">
        <v>461</v>
      </c>
      <c r="D491" t="s">
        <v>22</v>
      </c>
      <c r="E491" t="s">
        <v>21</v>
      </c>
      <c r="F491" s="1">
        <v>0</v>
      </c>
      <c r="G491" s="1">
        <v>476214</v>
      </c>
      <c r="H491" s="1">
        <v>432922</v>
      </c>
      <c r="I491" s="1">
        <v>389630</v>
      </c>
      <c r="J491" s="1">
        <v>346338</v>
      </c>
      <c r="K491" s="1">
        <v>303046</v>
      </c>
      <c r="L491" s="1">
        <v>259754</v>
      </c>
      <c r="M491" s="1">
        <v>216462</v>
      </c>
      <c r="N491" s="1">
        <v>173170</v>
      </c>
      <c r="O491" s="1">
        <v>129878</v>
      </c>
      <c r="P491" s="1">
        <v>86586</v>
      </c>
      <c r="Q491" s="1">
        <v>43294</v>
      </c>
      <c r="R491" s="1">
        <v>0</v>
      </c>
      <c r="S491" s="1">
        <f t="shared" si="71"/>
        <v>238107.83333333334</v>
      </c>
      <c r="T491" s="5">
        <v>238107.83333333334</v>
      </c>
      <c r="U491" t="s">
        <v>1400</v>
      </c>
      <c r="V491" t="s">
        <v>1150</v>
      </c>
      <c r="W491">
        <v>23</v>
      </c>
      <c r="X491">
        <v>0</v>
      </c>
      <c r="Y491">
        <v>0</v>
      </c>
      <c r="AE491" s="23">
        <f t="shared" si="69"/>
        <v>238107.83333333334</v>
      </c>
      <c r="AH491" s="23">
        <f t="shared" si="70"/>
        <v>238107.83333333334</v>
      </c>
      <c r="AK491" s="23">
        <f t="shared" si="64"/>
        <v>238107.83333333334</v>
      </c>
      <c r="AM491" s="23">
        <f t="shared" si="65"/>
        <v>0</v>
      </c>
      <c r="AO491" s="34">
        <v>23</v>
      </c>
      <c r="AR491" s="34">
        <v>23</v>
      </c>
      <c r="AS491">
        <f t="shared" si="66"/>
      </c>
      <c r="AU491" s="1">
        <f t="shared" si="67"/>
        <v>0</v>
      </c>
      <c r="AV491" s="52">
        <f t="shared" si="68"/>
        <v>0</v>
      </c>
    </row>
    <row r="492" spans="1:48" ht="12.75">
      <c r="A492" s="33">
        <v>491</v>
      </c>
      <c r="B492" t="s">
        <v>462</v>
      </c>
      <c r="C492" t="s">
        <v>463</v>
      </c>
      <c r="D492" t="s">
        <v>22</v>
      </c>
      <c r="E492" t="s">
        <v>19</v>
      </c>
      <c r="F492" s="1">
        <v>21749.98</v>
      </c>
      <c r="G492" s="1">
        <v>16312.48</v>
      </c>
      <c r="H492" s="1">
        <v>10874.98</v>
      </c>
      <c r="I492" s="1">
        <v>5437.4800000000005</v>
      </c>
      <c r="J492" s="1">
        <v>-0.02</v>
      </c>
      <c r="K492" s="1">
        <v>0.03</v>
      </c>
      <c r="L492" s="1">
        <v>0.03</v>
      </c>
      <c r="M492" s="1">
        <v>0.03</v>
      </c>
      <c r="N492" s="1">
        <v>0.03</v>
      </c>
      <c r="O492" s="1">
        <v>0.03</v>
      </c>
      <c r="P492" s="1">
        <v>0.03</v>
      </c>
      <c r="Q492" s="1">
        <v>0.03</v>
      </c>
      <c r="R492" s="1">
        <v>0.03</v>
      </c>
      <c r="S492" s="1">
        <f t="shared" si="71"/>
        <v>3625.0112499999996</v>
      </c>
      <c r="T492" s="5">
        <v>44718.76</v>
      </c>
      <c r="U492" t="s">
        <v>1401</v>
      </c>
      <c r="V492" t="s">
        <v>1150</v>
      </c>
      <c r="W492">
        <v>23</v>
      </c>
      <c r="X492">
        <v>0</v>
      </c>
      <c r="Y492">
        <v>0</v>
      </c>
      <c r="AE492" s="23">
        <f t="shared" si="69"/>
        <v>3625.0112499999996</v>
      </c>
      <c r="AH492" s="23">
        <f t="shared" si="70"/>
        <v>3625.0112499999996</v>
      </c>
      <c r="AK492" s="23">
        <f t="shared" si="64"/>
        <v>3625.0112499999996</v>
      </c>
      <c r="AM492" s="23">
        <f t="shared" si="65"/>
        <v>0</v>
      </c>
      <c r="AO492" s="34">
        <v>23</v>
      </c>
      <c r="AR492" s="34">
        <v>23</v>
      </c>
      <c r="AS492">
        <f t="shared" si="66"/>
      </c>
      <c r="AU492" s="1">
        <f t="shared" si="67"/>
        <v>-41093.74875</v>
      </c>
      <c r="AV492" s="52">
        <f t="shared" si="68"/>
        <v>-0.9189375722850991</v>
      </c>
    </row>
    <row r="493" spans="1:48" ht="12.75">
      <c r="A493" s="33">
        <v>492</v>
      </c>
      <c r="B493" t="s">
        <v>469</v>
      </c>
      <c r="C493" t="s">
        <v>470</v>
      </c>
      <c r="D493" t="s">
        <v>17</v>
      </c>
      <c r="E493" t="s">
        <v>20</v>
      </c>
      <c r="F493" s="1">
        <v>11288009</v>
      </c>
      <c r="G493" s="1">
        <v>11288009</v>
      </c>
      <c r="H493" s="1">
        <v>11288009</v>
      </c>
      <c r="I493" s="1">
        <v>11288009</v>
      </c>
      <c r="J493" s="1">
        <v>11288009</v>
      </c>
      <c r="K493" s="1">
        <v>11288009</v>
      </c>
      <c r="L493" s="1">
        <v>11288009</v>
      </c>
      <c r="M493" s="1">
        <v>11288009</v>
      </c>
      <c r="N493" s="1">
        <v>11288009</v>
      </c>
      <c r="O493" s="1">
        <v>11288009</v>
      </c>
      <c r="P493" s="1">
        <v>11288009</v>
      </c>
      <c r="Q493" s="1">
        <v>11288009</v>
      </c>
      <c r="R493" s="1">
        <v>9194403</v>
      </c>
      <c r="S493" s="1">
        <f t="shared" si="71"/>
        <v>11200775.416666666</v>
      </c>
      <c r="T493" s="5">
        <v>10496454.416666666</v>
      </c>
      <c r="U493" t="s">
        <v>1405</v>
      </c>
      <c r="V493" t="s">
        <v>1150</v>
      </c>
      <c r="W493">
        <v>23</v>
      </c>
      <c r="X493">
        <v>0</v>
      </c>
      <c r="Y493">
        <v>0</v>
      </c>
      <c r="AE493" s="23">
        <f t="shared" si="69"/>
        <v>11200775.416666666</v>
      </c>
      <c r="AH493" s="23">
        <f t="shared" si="70"/>
        <v>11200775.416666666</v>
      </c>
      <c r="AK493" s="23">
        <f t="shared" si="64"/>
        <v>11200775.416666666</v>
      </c>
      <c r="AM493" s="23">
        <f t="shared" si="65"/>
        <v>0</v>
      </c>
      <c r="AO493" s="34">
        <v>22</v>
      </c>
      <c r="AP493" s="33" t="s">
        <v>1904</v>
      </c>
      <c r="AQ493" t="s">
        <v>1905</v>
      </c>
      <c r="AR493" s="34">
        <v>23</v>
      </c>
      <c r="AS493">
        <f t="shared" si="66"/>
      </c>
      <c r="AU493" s="1">
        <f t="shared" si="67"/>
        <v>704321</v>
      </c>
      <c r="AV493" s="52">
        <f t="shared" si="68"/>
        <v>0.06710084872865761</v>
      </c>
    </row>
    <row r="494" spans="1:48" ht="12.75">
      <c r="A494" s="33">
        <v>493</v>
      </c>
      <c r="B494" t="s">
        <v>471</v>
      </c>
      <c r="C494" t="s">
        <v>472</v>
      </c>
      <c r="D494" t="s">
        <v>24</v>
      </c>
      <c r="E494" t="s">
        <v>27</v>
      </c>
      <c r="F494" s="1">
        <v>1099870</v>
      </c>
      <c r="G494" s="1">
        <v>1099870</v>
      </c>
      <c r="H494" s="1">
        <v>1099870</v>
      </c>
      <c r="I494" s="1">
        <v>1099870</v>
      </c>
      <c r="J494" s="1">
        <v>1099870</v>
      </c>
      <c r="K494" s="1">
        <v>1099870</v>
      </c>
      <c r="L494" s="1">
        <v>1099870</v>
      </c>
      <c r="M494" s="1">
        <v>1099870</v>
      </c>
      <c r="N494" s="1">
        <v>1099870</v>
      </c>
      <c r="O494" s="1">
        <v>1099870</v>
      </c>
      <c r="P494" s="1">
        <v>1099870</v>
      </c>
      <c r="Q494" s="1">
        <v>1099870</v>
      </c>
      <c r="R494" s="1">
        <v>1011427</v>
      </c>
      <c r="S494" s="1">
        <f t="shared" si="71"/>
        <v>1096184.875</v>
      </c>
      <c r="T494" s="5">
        <v>842335.1666666666</v>
      </c>
      <c r="U494" t="s">
        <v>1406</v>
      </c>
      <c r="V494" t="s">
        <v>1150</v>
      </c>
      <c r="W494">
        <v>23</v>
      </c>
      <c r="X494">
        <v>0</v>
      </c>
      <c r="Y494">
        <v>0</v>
      </c>
      <c r="AE494" s="23">
        <f t="shared" si="69"/>
        <v>1096184.875</v>
      </c>
      <c r="AH494" s="23">
        <f t="shared" si="70"/>
        <v>1096184.875</v>
      </c>
      <c r="AK494" s="23">
        <f t="shared" si="64"/>
        <v>1096184.875</v>
      </c>
      <c r="AM494" s="23">
        <f t="shared" si="65"/>
        <v>0</v>
      </c>
      <c r="AO494" s="34">
        <v>22</v>
      </c>
      <c r="AP494" s="33" t="s">
        <v>1904</v>
      </c>
      <c r="AQ494" t="s">
        <v>1905</v>
      </c>
      <c r="AR494" s="34">
        <v>23</v>
      </c>
      <c r="AS494">
        <f t="shared" si="66"/>
      </c>
      <c r="AU494" s="1">
        <f t="shared" si="67"/>
        <v>253849.70833333337</v>
      </c>
      <c r="AV494" s="52">
        <f t="shared" si="68"/>
        <v>0.30136425306553555</v>
      </c>
    </row>
    <row r="495" spans="1:48" ht="12.75">
      <c r="A495" s="33">
        <v>494</v>
      </c>
      <c r="B495" t="s">
        <v>497</v>
      </c>
      <c r="C495" t="s">
        <v>498</v>
      </c>
      <c r="D495" t="s">
        <v>22</v>
      </c>
      <c r="E495" t="s">
        <v>19</v>
      </c>
      <c r="F495" s="1">
        <v>82647</v>
      </c>
      <c r="G495" s="1">
        <v>61468.65</v>
      </c>
      <c r="H495" s="1">
        <v>60848.25</v>
      </c>
      <c r="I495" s="1">
        <v>41497.25</v>
      </c>
      <c r="J495" s="1">
        <v>33718.03</v>
      </c>
      <c r="K495" s="1">
        <v>33189.26</v>
      </c>
      <c r="L495" s="1">
        <v>181386.71</v>
      </c>
      <c r="M495" s="1">
        <v>174041.66</v>
      </c>
      <c r="N495" s="1">
        <v>173939.75</v>
      </c>
      <c r="O495" s="1">
        <v>173738.1</v>
      </c>
      <c r="P495" s="1">
        <v>173410.56</v>
      </c>
      <c r="Q495" s="1">
        <v>121430.15000000001</v>
      </c>
      <c r="R495" s="1">
        <v>131633.12</v>
      </c>
      <c r="S495" s="1">
        <f t="shared" si="71"/>
        <v>111317.36916666666</v>
      </c>
      <c r="T495" s="5">
        <v>155099.44125</v>
      </c>
      <c r="U495" t="s">
        <v>1415</v>
      </c>
      <c r="V495" t="s">
        <v>1150</v>
      </c>
      <c r="W495">
        <v>23</v>
      </c>
      <c r="X495">
        <v>0</v>
      </c>
      <c r="Y495">
        <v>0</v>
      </c>
      <c r="AE495" s="23">
        <f t="shared" si="69"/>
        <v>111317.36916666666</v>
      </c>
      <c r="AH495" s="23">
        <f t="shared" si="70"/>
        <v>111317.36916666666</v>
      </c>
      <c r="AK495" s="23">
        <f t="shared" si="64"/>
        <v>111317.36916666666</v>
      </c>
      <c r="AM495" s="23">
        <f t="shared" si="65"/>
        <v>0</v>
      </c>
      <c r="AO495" s="34" t="s">
        <v>1901</v>
      </c>
      <c r="AR495" s="34" t="s">
        <v>1901</v>
      </c>
      <c r="AS495" t="str">
        <f t="shared" si="66"/>
        <v>different</v>
      </c>
      <c r="AU495" s="1">
        <f t="shared" si="67"/>
        <v>-43782.07208333335</v>
      </c>
      <c r="AV495" s="52">
        <f t="shared" si="68"/>
        <v>-0.28228388013830674</v>
      </c>
    </row>
    <row r="496" spans="1:48" ht="12.75">
      <c r="A496" s="33">
        <v>495</v>
      </c>
      <c r="B496" t="s">
        <v>527</v>
      </c>
      <c r="C496" t="s">
        <v>528</v>
      </c>
      <c r="D496" t="s">
        <v>22</v>
      </c>
      <c r="E496" t="s">
        <v>20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f t="shared" si="71"/>
        <v>0</v>
      </c>
      <c r="T496" s="5">
        <v>8182.941666666667</v>
      </c>
      <c r="U496" t="s">
        <v>1443</v>
      </c>
      <c r="V496" t="s">
        <v>1150</v>
      </c>
      <c r="W496">
        <v>23</v>
      </c>
      <c r="X496">
        <v>0</v>
      </c>
      <c r="Y496">
        <v>0</v>
      </c>
      <c r="AE496" s="23">
        <f t="shared" si="69"/>
        <v>0</v>
      </c>
      <c r="AH496" s="23">
        <f t="shared" si="70"/>
        <v>0</v>
      </c>
      <c r="AK496" s="23">
        <f t="shared" si="64"/>
        <v>0</v>
      </c>
      <c r="AM496" s="23">
        <f t="shared" si="65"/>
        <v>0</v>
      </c>
      <c r="AO496" s="34" t="s">
        <v>1901</v>
      </c>
      <c r="AR496" s="34">
        <v>23</v>
      </c>
      <c r="AS496">
        <f t="shared" si="66"/>
      </c>
      <c r="AU496" s="1">
        <f t="shared" si="67"/>
        <v>-8182.941666666667</v>
      </c>
      <c r="AV496" s="52">
        <f t="shared" si="68"/>
        <v>-1</v>
      </c>
    </row>
    <row r="497" spans="1:48" ht="12.75">
      <c r="A497" s="33">
        <v>496</v>
      </c>
      <c r="B497" t="s">
        <v>527</v>
      </c>
      <c r="C497" t="s">
        <v>528</v>
      </c>
      <c r="D497" t="s">
        <v>22</v>
      </c>
      <c r="E497" t="s">
        <v>21</v>
      </c>
      <c r="F497" s="1">
        <v>-6083</v>
      </c>
      <c r="G497" s="1">
        <v>-6083</v>
      </c>
      <c r="H497" s="1">
        <v>-6083</v>
      </c>
      <c r="I497" s="1">
        <v>-6083</v>
      </c>
      <c r="J497" s="1">
        <v>-6083</v>
      </c>
      <c r="K497" s="1">
        <v>-6083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f t="shared" si="71"/>
        <v>-2788.0416666666665</v>
      </c>
      <c r="T497" s="5">
        <v>2081.6241666666665</v>
      </c>
      <c r="U497" t="s">
        <v>1444</v>
      </c>
      <c r="V497" t="s">
        <v>1150</v>
      </c>
      <c r="W497">
        <v>23</v>
      </c>
      <c r="X497">
        <v>0</v>
      </c>
      <c r="Y497">
        <v>0</v>
      </c>
      <c r="AE497" s="23">
        <f t="shared" si="69"/>
        <v>-2788.0416666666665</v>
      </c>
      <c r="AH497" s="23">
        <f t="shared" si="70"/>
        <v>-2788.0416666666665</v>
      </c>
      <c r="AK497" s="23">
        <f t="shared" si="64"/>
        <v>-2788.0416666666665</v>
      </c>
      <c r="AM497" s="23">
        <f t="shared" si="65"/>
        <v>0</v>
      </c>
      <c r="AO497" s="34" t="s">
        <v>1901</v>
      </c>
      <c r="AR497" s="34" t="s">
        <v>1901</v>
      </c>
      <c r="AS497" t="str">
        <f t="shared" si="66"/>
        <v>different</v>
      </c>
      <c r="AU497" s="1">
        <f t="shared" si="67"/>
        <v>-4869.665833333333</v>
      </c>
      <c r="AV497" s="52">
        <f t="shared" si="68"/>
        <v>-2.339358809967697</v>
      </c>
    </row>
    <row r="498" spans="1:48" ht="12.75">
      <c r="A498" s="33">
        <v>497</v>
      </c>
      <c r="B498" t="s">
        <v>704</v>
      </c>
      <c r="C498" t="s">
        <v>705</v>
      </c>
      <c r="D498" t="s">
        <v>22</v>
      </c>
      <c r="E498" t="s">
        <v>20</v>
      </c>
      <c r="F498" s="1">
        <v>-7835020</v>
      </c>
      <c r="G498" s="1">
        <v>-2198387</v>
      </c>
      <c r="H498" s="1">
        <v>-2198387</v>
      </c>
      <c r="I498" s="1">
        <v>-2198387</v>
      </c>
      <c r="J498" s="1">
        <v>-2198387</v>
      </c>
      <c r="K498" s="1">
        <v>-2198387</v>
      </c>
      <c r="L498" s="1">
        <v>-1487081</v>
      </c>
      <c r="M498" s="1">
        <v>-1487081</v>
      </c>
      <c r="N498" s="1">
        <v>-1487081</v>
      </c>
      <c r="O498" s="1">
        <v>-1487081</v>
      </c>
      <c r="P498" s="1">
        <v>-1487081</v>
      </c>
      <c r="Q498" s="1">
        <v>-1487081</v>
      </c>
      <c r="R498" s="1">
        <v>-1487081</v>
      </c>
      <c r="S498" s="1">
        <f t="shared" si="71"/>
        <v>-2047955.9583333333</v>
      </c>
      <c r="T498" s="5">
        <v>-6018232.458333333</v>
      </c>
      <c r="U498" t="s">
        <v>1552</v>
      </c>
      <c r="V498" t="s">
        <v>1150</v>
      </c>
      <c r="W498">
        <v>23</v>
      </c>
      <c r="X498">
        <v>0</v>
      </c>
      <c r="Y498">
        <v>0</v>
      </c>
      <c r="AE498" s="51">
        <f t="shared" si="69"/>
        <v>-2047955.9583333333</v>
      </c>
      <c r="AH498" s="23">
        <f t="shared" si="70"/>
        <v>-2047955.9583333333</v>
      </c>
      <c r="AK498" s="23">
        <f t="shared" si="64"/>
        <v>-2047955.9583333333</v>
      </c>
      <c r="AM498" s="23">
        <f t="shared" si="65"/>
        <v>0</v>
      </c>
      <c r="AO498" s="34" t="s">
        <v>1901</v>
      </c>
      <c r="AQ498" t="s">
        <v>2506</v>
      </c>
      <c r="AR498" s="34">
        <v>23</v>
      </c>
      <c r="AS498">
        <f t="shared" si="66"/>
      </c>
      <c r="AU498" s="1">
        <f t="shared" si="67"/>
        <v>3970276.5</v>
      </c>
      <c r="AV498" s="52">
        <f t="shared" si="68"/>
        <v>-0.6597080666936408</v>
      </c>
    </row>
    <row r="499" spans="1:48" ht="12.75">
      <c r="A499" s="33">
        <v>498</v>
      </c>
      <c r="B499" t="s">
        <v>704</v>
      </c>
      <c r="C499" t="s">
        <v>705</v>
      </c>
      <c r="D499" t="s">
        <v>22</v>
      </c>
      <c r="E499" t="s">
        <v>21</v>
      </c>
      <c r="F499" s="1">
        <v>-3422474</v>
      </c>
      <c r="G499" s="1">
        <v>-3422474</v>
      </c>
      <c r="H499" s="1">
        <v>-3422474</v>
      </c>
      <c r="I499" s="1">
        <v>-2372813</v>
      </c>
      <c r="J499" s="1">
        <v>-2372813</v>
      </c>
      <c r="K499" s="1">
        <v>-2372813</v>
      </c>
      <c r="L499" s="1">
        <v>-1253782</v>
      </c>
      <c r="M499" s="1">
        <v>-1253782</v>
      </c>
      <c r="N499" s="1">
        <v>-354881</v>
      </c>
      <c r="O499" s="1">
        <v>0</v>
      </c>
      <c r="P499" s="1">
        <v>-42439</v>
      </c>
      <c r="Q499" s="1">
        <v>-42439</v>
      </c>
      <c r="R499" s="1">
        <v>-2345550</v>
      </c>
      <c r="S499" s="1">
        <f t="shared" si="71"/>
        <v>-1649560.1666666667</v>
      </c>
      <c r="T499" s="5">
        <v>-657603.0833333334</v>
      </c>
      <c r="U499" t="s">
        <v>1553</v>
      </c>
      <c r="V499" t="s">
        <v>1150</v>
      </c>
      <c r="W499">
        <v>23</v>
      </c>
      <c r="X499">
        <v>0</v>
      </c>
      <c r="Y499">
        <v>0</v>
      </c>
      <c r="AE499" s="51">
        <f t="shared" si="69"/>
        <v>-1649560.1666666667</v>
      </c>
      <c r="AH499" s="23">
        <f t="shared" si="70"/>
        <v>-1649560.1666666667</v>
      </c>
      <c r="AK499" s="23">
        <f t="shared" si="64"/>
        <v>-1649560.1666666667</v>
      </c>
      <c r="AM499" s="23">
        <f t="shared" si="65"/>
        <v>0</v>
      </c>
      <c r="AO499" s="34" t="s">
        <v>1901</v>
      </c>
      <c r="AQ499" t="s">
        <v>2506</v>
      </c>
      <c r="AR499" s="34" t="s">
        <v>1901</v>
      </c>
      <c r="AS499" t="str">
        <f t="shared" si="66"/>
        <v>different</v>
      </c>
      <c r="AU499" s="1">
        <f t="shared" si="67"/>
        <v>-991957.0833333334</v>
      </c>
      <c r="AV499" s="52">
        <f t="shared" si="68"/>
        <v>1.5084434797738302</v>
      </c>
    </row>
    <row r="500" spans="1:48" ht="12.75">
      <c r="A500" s="33">
        <v>499</v>
      </c>
      <c r="B500" t="s">
        <v>704</v>
      </c>
      <c r="C500" t="s">
        <v>705</v>
      </c>
      <c r="D500" t="s">
        <v>24</v>
      </c>
      <c r="E500" t="s">
        <v>20</v>
      </c>
      <c r="F500" s="1">
        <v>-219212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f t="shared" si="71"/>
        <v>-9133.833333333334</v>
      </c>
      <c r="T500" s="5">
        <v>-219212</v>
      </c>
      <c r="U500" t="s">
        <v>1554</v>
      </c>
      <c r="V500" t="s">
        <v>1150</v>
      </c>
      <c r="W500">
        <v>23</v>
      </c>
      <c r="X500">
        <v>0</v>
      </c>
      <c r="Y500">
        <v>0</v>
      </c>
      <c r="AE500" s="23">
        <f t="shared" si="69"/>
        <v>-9133.833333333334</v>
      </c>
      <c r="AH500" s="23">
        <f t="shared" si="70"/>
        <v>-9133.833333333334</v>
      </c>
      <c r="AK500" s="23">
        <f t="shared" si="64"/>
        <v>-9133.833333333334</v>
      </c>
      <c r="AM500" s="23">
        <f t="shared" si="65"/>
        <v>0</v>
      </c>
      <c r="AO500" s="34" t="s">
        <v>1901</v>
      </c>
      <c r="AR500" s="34">
        <v>23</v>
      </c>
      <c r="AS500">
        <f t="shared" si="66"/>
      </c>
      <c r="AU500" s="1">
        <f t="shared" si="67"/>
        <v>210078.16666666666</v>
      </c>
      <c r="AV500" s="52">
        <f t="shared" si="68"/>
        <v>-0.9583333333333333</v>
      </c>
    </row>
    <row r="501" spans="1:48" ht="12.75">
      <c r="A501" s="33">
        <v>500</v>
      </c>
      <c r="B501" t="s">
        <v>704</v>
      </c>
      <c r="C501" t="s">
        <v>705</v>
      </c>
      <c r="D501" t="s">
        <v>24</v>
      </c>
      <c r="E501" t="s">
        <v>21</v>
      </c>
      <c r="F501" s="1">
        <v>0</v>
      </c>
      <c r="G501" s="1">
        <v>0</v>
      </c>
      <c r="H501" s="1">
        <v>0</v>
      </c>
      <c r="I501" s="1">
        <v>-215585</v>
      </c>
      <c r="J501" s="1">
        <v>-215585</v>
      </c>
      <c r="K501" s="1">
        <v>-215585</v>
      </c>
      <c r="L501" s="1">
        <v>-536427</v>
      </c>
      <c r="M501" s="1">
        <v>-536427</v>
      </c>
      <c r="N501" s="1">
        <v>-536427</v>
      </c>
      <c r="O501" s="1">
        <v>-358799</v>
      </c>
      <c r="P501" s="1">
        <v>-358799</v>
      </c>
      <c r="Q501" s="1">
        <v>-358799</v>
      </c>
      <c r="R501" s="1">
        <v>-2767455</v>
      </c>
      <c r="S501" s="1">
        <f t="shared" si="71"/>
        <v>-393013.375</v>
      </c>
      <c r="T501" s="5">
        <v>0</v>
      </c>
      <c r="U501" t="s">
        <v>1839</v>
      </c>
      <c r="V501" t="s">
        <v>1150</v>
      </c>
      <c r="W501">
        <v>23</v>
      </c>
      <c r="X501">
        <v>0</v>
      </c>
      <c r="Y501">
        <v>0</v>
      </c>
      <c r="AE501" s="23">
        <f t="shared" si="69"/>
        <v>-393013.375</v>
      </c>
      <c r="AH501" s="23">
        <f t="shared" si="70"/>
        <v>-393013.375</v>
      </c>
      <c r="AK501" s="23">
        <f t="shared" si="64"/>
        <v>-393013.375</v>
      </c>
      <c r="AM501" s="23">
        <f t="shared" si="65"/>
        <v>0</v>
      </c>
      <c r="AO501" s="34" t="s">
        <v>1901</v>
      </c>
      <c r="AR501" s="34" t="s">
        <v>1901</v>
      </c>
      <c r="AS501" t="str">
        <f t="shared" si="66"/>
        <v>different</v>
      </c>
      <c r="AU501" s="1">
        <f t="shared" si="67"/>
        <v>-393013.375</v>
      </c>
      <c r="AV501" s="52" t="e">
        <f t="shared" si="68"/>
        <v>#DIV/0!</v>
      </c>
    </row>
    <row r="502" spans="1:48" ht="12.75">
      <c r="A502" s="33">
        <v>501</v>
      </c>
      <c r="B502" t="s">
        <v>846</v>
      </c>
      <c r="C502" t="s">
        <v>847</v>
      </c>
      <c r="D502" t="s">
        <v>28</v>
      </c>
      <c r="E502" t="s">
        <v>28</v>
      </c>
      <c r="F502" s="1">
        <v>-2047831.79</v>
      </c>
      <c r="G502" s="1">
        <v>-2047831.79</v>
      </c>
      <c r="H502" s="1">
        <v>-2047831.79</v>
      </c>
      <c r="I502" s="1">
        <v>-847561.64</v>
      </c>
      <c r="J502" s="1">
        <v>-847561.64</v>
      </c>
      <c r="K502" s="1">
        <v>-847561.64</v>
      </c>
      <c r="L502" s="1">
        <v>-928106.59</v>
      </c>
      <c r="M502" s="1">
        <v>-928106.59</v>
      </c>
      <c r="N502" s="1">
        <v>-928106.59</v>
      </c>
      <c r="O502" s="1">
        <v>-1004162.54</v>
      </c>
      <c r="P502" s="1">
        <v>-1004162.54</v>
      </c>
      <c r="Q502" s="1">
        <v>-1004162.54</v>
      </c>
      <c r="R502" s="1">
        <v>-1212812.19</v>
      </c>
      <c r="S502" s="1">
        <f t="shared" si="71"/>
        <v>-1172123.1566666665</v>
      </c>
      <c r="T502" s="5">
        <v>-2255140.43875</v>
      </c>
      <c r="U502" t="s">
        <v>1662</v>
      </c>
      <c r="V502" t="s">
        <v>1150</v>
      </c>
      <c r="W502">
        <v>23</v>
      </c>
      <c r="X502">
        <v>0</v>
      </c>
      <c r="Y502">
        <v>0</v>
      </c>
      <c r="AE502" s="23">
        <f t="shared" si="69"/>
        <v>-1172123.1566666665</v>
      </c>
      <c r="AH502" s="23">
        <f t="shared" si="70"/>
        <v>-1172123.1566666665</v>
      </c>
      <c r="AK502" s="23">
        <f t="shared" si="64"/>
        <v>-1172123.1566666665</v>
      </c>
      <c r="AM502" s="23">
        <f t="shared" si="65"/>
        <v>0</v>
      </c>
      <c r="AO502" s="34">
        <v>0</v>
      </c>
      <c r="AP502" s="33" t="s">
        <v>1904</v>
      </c>
      <c r="AR502" s="34">
        <v>23</v>
      </c>
      <c r="AS502">
        <f t="shared" si="66"/>
      </c>
      <c r="AU502" s="1">
        <f t="shared" si="67"/>
        <v>1083017.2820833337</v>
      </c>
      <c r="AV502" s="52">
        <f t="shared" si="68"/>
        <v>-0.48024383026169243</v>
      </c>
    </row>
    <row r="503" spans="1:48" ht="12.75">
      <c r="A503" s="33">
        <v>502</v>
      </c>
      <c r="B503" t="s">
        <v>883</v>
      </c>
      <c r="C503" t="s">
        <v>884</v>
      </c>
      <c r="D503" t="s">
        <v>22</v>
      </c>
      <c r="E503" t="s">
        <v>19</v>
      </c>
      <c r="F503" s="1">
        <v>-236134.33000000002</v>
      </c>
      <c r="G503" s="1">
        <v>-175624.77</v>
      </c>
      <c r="H503" s="1">
        <v>-173852.19</v>
      </c>
      <c r="I503" s="1">
        <v>-118563.61</v>
      </c>
      <c r="J503" s="1">
        <v>-96337.28</v>
      </c>
      <c r="K503" s="1">
        <v>-94826.52</v>
      </c>
      <c r="L503" s="1">
        <v>-518247.8</v>
      </c>
      <c r="M503" s="1">
        <v>-497261.94</v>
      </c>
      <c r="N503" s="1">
        <v>-496970.78</v>
      </c>
      <c r="O503" s="1">
        <v>-496394.65</v>
      </c>
      <c r="P503" s="1">
        <v>-495458.81</v>
      </c>
      <c r="Q503" s="1">
        <v>-346943.36</v>
      </c>
      <c r="R503" s="1">
        <v>-376094.69</v>
      </c>
      <c r="S503" s="1">
        <f t="shared" si="71"/>
        <v>-318049.685</v>
      </c>
      <c r="T503" s="5">
        <v>-443141.27791666676</v>
      </c>
      <c r="U503" t="s">
        <v>1686</v>
      </c>
      <c r="V503" t="s">
        <v>1150</v>
      </c>
      <c r="W503">
        <v>23</v>
      </c>
      <c r="X503">
        <v>0</v>
      </c>
      <c r="Y503">
        <v>0</v>
      </c>
      <c r="AE503" s="23">
        <f t="shared" si="69"/>
        <v>-318049.685</v>
      </c>
      <c r="AH503" s="23">
        <f t="shared" si="70"/>
        <v>-318049.685</v>
      </c>
      <c r="AK503" s="23">
        <f t="shared" si="64"/>
        <v>-318049.685</v>
      </c>
      <c r="AM503" s="23">
        <f t="shared" si="65"/>
        <v>0</v>
      </c>
      <c r="AO503" s="34" t="s">
        <v>1901</v>
      </c>
      <c r="AR503" s="34" t="s">
        <v>1901</v>
      </c>
      <c r="AS503" t="str">
        <f t="shared" si="66"/>
        <v>different</v>
      </c>
      <c r="AU503" s="1">
        <f t="shared" si="67"/>
        <v>125091.59291666676</v>
      </c>
      <c r="AV503" s="52">
        <f t="shared" si="68"/>
        <v>-0.28228377528890547</v>
      </c>
    </row>
    <row r="504" spans="1:48" ht="12.75">
      <c r="A504" s="33">
        <v>503</v>
      </c>
      <c r="B504" t="s">
        <v>893</v>
      </c>
      <c r="C504" t="s">
        <v>894</v>
      </c>
      <c r="D504" t="s">
        <v>22</v>
      </c>
      <c r="E504" t="s">
        <v>20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-378510</v>
      </c>
      <c r="R504" s="1">
        <v>-520875</v>
      </c>
      <c r="S504" s="1">
        <f t="shared" si="71"/>
        <v>-53245.625</v>
      </c>
      <c r="T504" s="5">
        <v>0</v>
      </c>
      <c r="U504" t="s">
        <v>1843</v>
      </c>
      <c r="V504" t="s">
        <v>1150</v>
      </c>
      <c r="W504">
        <v>23</v>
      </c>
      <c r="X504">
        <v>0</v>
      </c>
      <c r="Y504">
        <v>0</v>
      </c>
      <c r="AE504" s="23">
        <f t="shared" si="69"/>
        <v>-53245.625</v>
      </c>
      <c r="AH504" s="23">
        <f t="shared" si="70"/>
        <v>-53245.625</v>
      </c>
      <c r="AK504" s="23">
        <f t="shared" si="64"/>
        <v>-53245.625</v>
      </c>
      <c r="AM504" s="23">
        <f t="shared" si="65"/>
        <v>0</v>
      </c>
      <c r="AO504" s="34" t="s">
        <v>1901</v>
      </c>
      <c r="AR504" s="34" t="s">
        <v>1901</v>
      </c>
      <c r="AS504" t="str">
        <f t="shared" si="66"/>
        <v>different</v>
      </c>
      <c r="AU504" s="1">
        <f t="shared" si="67"/>
        <v>-53245.625</v>
      </c>
      <c r="AV504" s="52" t="e">
        <f t="shared" si="68"/>
        <v>#DIV/0!</v>
      </c>
    </row>
    <row r="505" spans="1:48" ht="12.75">
      <c r="A505" s="33">
        <v>504</v>
      </c>
      <c r="B505" t="s">
        <v>893</v>
      </c>
      <c r="C505" t="s">
        <v>894</v>
      </c>
      <c r="D505" t="s">
        <v>22</v>
      </c>
      <c r="E505" t="s">
        <v>21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-68635</v>
      </c>
      <c r="L505" s="1">
        <v>-29474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f t="shared" si="71"/>
        <v>-8175.75</v>
      </c>
      <c r="T505" s="5">
        <v>0</v>
      </c>
      <c r="U505" t="s">
        <v>1844</v>
      </c>
      <c r="V505" t="s">
        <v>1150</v>
      </c>
      <c r="W505">
        <v>23</v>
      </c>
      <c r="X505">
        <v>0</v>
      </c>
      <c r="Y505">
        <v>0</v>
      </c>
      <c r="AE505" s="23">
        <f t="shared" si="69"/>
        <v>-8175.75</v>
      </c>
      <c r="AH505" s="23">
        <f t="shared" si="70"/>
        <v>-8175.75</v>
      </c>
      <c r="AK505" s="23">
        <f t="shared" si="64"/>
        <v>-8175.75</v>
      </c>
      <c r="AM505" s="23">
        <f t="shared" si="65"/>
        <v>0</v>
      </c>
      <c r="AO505" s="34" t="s">
        <v>1901</v>
      </c>
      <c r="AR505" s="34" t="s">
        <v>1901</v>
      </c>
      <c r="AS505" t="str">
        <f t="shared" si="66"/>
        <v>different</v>
      </c>
      <c r="AU505" s="1">
        <f t="shared" si="67"/>
        <v>-8175.75</v>
      </c>
      <c r="AV505" s="52" t="e">
        <f t="shared" si="68"/>
        <v>#DIV/0!</v>
      </c>
    </row>
    <row r="506" spans="1:48" ht="12.75">
      <c r="A506" s="33">
        <v>505</v>
      </c>
      <c r="B506" t="s">
        <v>893</v>
      </c>
      <c r="C506" t="s">
        <v>894</v>
      </c>
      <c r="D506" t="s">
        <v>24</v>
      </c>
      <c r="E506" t="s">
        <v>20</v>
      </c>
      <c r="F506" s="1">
        <v>0</v>
      </c>
      <c r="G506" s="1">
        <v>0</v>
      </c>
      <c r="H506" s="1">
        <v>0</v>
      </c>
      <c r="I506" s="1">
        <v>0</v>
      </c>
      <c r="J506" s="1">
        <v>-370342</v>
      </c>
      <c r="K506" s="1">
        <v>-719063</v>
      </c>
      <c r="L506" s="1">
        <v>-800097</v>
      </c>
      <c r="M506" s="1">
        <v>-761182</v>
      </c>
      <c r="N506" s="1">
        <v>-715060</v>
      </c>
      <c r="O506" s="1">
        <v>-670268</v>
      </c>
      <c r="P506" s="1">
        <v>-746294</v>
      </c>
      <c r="Q506" s="1">
        <v>-1547739</v>
      </c>
      <c r="R506" s="1">
        <v>-898212</v>
      </c>
      <c r="S506" s="1">
        <f t="shared" si="71"/>
        <v>-564929.25</v>
      </c>
      <c r="T506" s="5">
        <v>0</v>
      </c>
      <c r="U506" t="s">
        <v>1845</v>
      </c>
      <c r="V506" t="s">
        <v>1150</v>
      </c>
      <c r="W506">
        <v>23</v>
      </c>
      <c r="X506">
        <v>0</v>
      </c>
      <c r="Y506">
        <v>0</v>
      </c>
      <c r="AE506" s="23">
        <f t="shared" si="69"/>
        <v>-564929.25</v>
      </c>
      <c r="AH506" s="23">
        <f t="shared" si="70"/>
        <v>-564929.25</v>
      </c>
      <c r="AK506" s="23">
        <f t="shared" si="64"/>
        <v>-564929.25</v>
      </c>
      <c r="AM506" s="23">
        <f t="shared" si="65"/>
        <v>0</v>
      </c>
      <c r="AO506" s="34" t="s">
        <v>1901</v>
      </c>
      <c r="AR506" s="34" t="s">
        <v>1901</v>
      </c>
      <c r="AS506" t="str">
        <f t="shared" si="66"/>
        <v>different</v>
      </c>
      <c r="AU506" s="1">
        <f t="shared" si="67"/>
        <v>-564929.25</v>
      </c>
      <c r="AV506" s="52" t="e">
        <f t="shared" si="68"/>
        <v>#DIV/0!</v>
      </c>
    </row>
    <row r="507" spans="1:48" ht="12.75">
      <c r="A507" s="33">
        <v>506</v>
      </c>
      <c r="B507" t="s">
        <v>893</v>
      </c>
      <c r="C507" t="s">
        <v>894</v>
      </c>
      <c r="D507" t="s">
        <v>24</v>
      </c>
      <c r="E507" t="s">
        <v>27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-216070</v>
      </c>
      <c r="R507" s="1">
        <v>-8119</v>
      </c>
      <c r="S507" s="1">
        <f t="shared" si="71"/>
        <v>-18344.125</v>
      </c>
      <c r="T507" s="5">
        <v>0</v>
      </c>
      <c r="U507" t="s">
        <v>1846</v>
      </c>
      <c r="V507" t="s">
        <v>1150</v>
      </c>
      <c r="W507">
        <v>23</v>
      </c>
      <c r="X507">
        <v>0</v>
      </c>
      <c r="Y507">
        <v>0</v>
      </c>
      <c r="AE507" s="23">
        <f t="shared" si="69"/>
        <v>-18344.125</v>
      </c>
      <c r="AH507" s="23">
        <f t="shared" si="70"/>
        <v>-18344.125</v>
      </c>
      <c r="AK507" s="23">
        <f t="shared" si="64"/>
        <v>-18344.125</v>
      </c>
      <c r="AM507" s="23">
        <f t="shared" si="65"/>
        <v>0</v>
      </c>
      <c r="AO507" s="34" t="s">
        <v>1901</v>
      </c>
      <c r="AR507" s="34" t="s">
        <v>1901</v>
      </c>
      <c r="AS507" t="str">
        <f t="shared" si="66"/>
        <v>different</v>
      </c>
      <c r="AU507" s="1">
        <f t="shared" si="67"/>
        <v>-18344.125</v>
      </c>
      <c r="AV507" s="52" t="e">
        <f t="shared" si="68"/>
        <v>#DIV/0!</v>
      </c>
    </row>
    <row r="508" spans="1:48" ht="12.75">
      <c r="A508" s="33">
        <v>507</v>
      </c>
      <c r="B508" t="s">
        <v>893</v>
      </c>
      <c r="C508" t="s">
        <v>894</v>
      </c>
      <c r="D508" t="s">
        <v>24</v>
      </c>
      <c r="E508" t="s">
        <v>21</v>
      </c>
      <c r="F508" s="1">
        <v>-910063.42</v>
      </c>
      <c r="G508" s="1">
        <v>-910063.42</v>
      </c>
      <c r="H508" s="1">
        <v>-910063.42</v>
      </c>
      <c r="I508" s="1">
        <v>-910063.42</v>
      </c>
      <c r="J508" s="1">
        <v>-273165</v>
      </c>
      <c r="K508" s="1">
        <v>-550949</v>
      </c>
      <c r="L508" s="1">
        <v>-549798</v>
      </c>
      <c r="M508" s="1">
        <v>-347856</v>
      </c>
      <c r="N508" s="1">
        <v>-229789</v>
      </c>
      <c r="O508" s="1">
        <v>-196026</v>
      </c>
      <c r="P508" s="1">
        <v>-983777</v>
      </c>
      <c r="Q508" s="1">
        <v>-2453778</v>
      </c>
      <c r="R508" s="1">
        <v>-433300</v>
      </c>
      <c r="S508" s="1">
        <f t="shared" si="71"/>
        <v>-748917.4974999999</v>
      </c>
      <c r="T508" s="5">
        <v>-134850.84083333332</v>
      </c>
      <c r="U508" t="s">
        <v>1847</v>
      </c>
      <c r="V508" t="s">
        <v>1150</v>
      </c>
      <c r="W508">
        <v>23</v>
      </c>
      <c r="X508">
        <v>0</v>
      </c>
      <c r="Y508">
        <v>0</v>
      </c>
      <c r="AE508" s="23">
        <f t="shared" si="69"/>
        <v>-748917.4974999999</v>
      </c>
      <c r="AH508" s="23">
        <f t="shared" si="70"/>
        <v>-748917.4974999999</v>
      </c>
      <c r="AK508" s="23">
        <f t="shared" si="64"/>
        <v>-748917.4974999999</v>
      </c>
      <c r="AM508" s="23">
        <f t="shared" si="65"/>
        <v>0</v>
      </c>
      <c r="AO508" s="34" t="s">
        <v>1901</v>
      </c>
      <c r="AR508" s="34" t="s">
        <v>1901</v>
      </c>
      <c r="AS508" t="str">
        <f t="shared" si="66"/>
        <v>different</v>
      </c>
      <c r="AU508" s="1">
        <f t="shared" si="67"/>
        <v>-614066.6566666666</v>
      </c>
      <c r="AV508" s="52">
        <f t="shared" si="68"/>
        <v>4.553673176021292</v>
      </c>
    </row>
    <row r="509" spans="1:48" ht="12.75">
      <c r="A509" s="33">
        <v>508</v>
      </c>
      <c r="B509" t="s">
        <v>895</v>
      </c>
      <c r="C509" t="s">
        <v>896</v>
      </c>
      <c r="D509" t="s">
        <v>24</v>
      </c>
      <c r="E509" t="s">
        <v>21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-11274</v>
      </c>
      <c r="P509" s="1">
        <v>0</v>
      </c>
      <c r="Q509" s="1">
        <v>0</v>
      </c>
      <c r="R509" s="1">
        <v>0</v>
      </c>
      <c r="S509" s="1">
        <f t="shared" si="71"/>
        <v>-939.5</v>
      </c>
      <c r="T509" s="5">
        <v>0</v>
      </c>
      <c r="U509" t="s">
        <v>1848</v>
      </c>
      <c r="V509" t="s">
        <v>1150</v>
      </c>
      <c r="W509">
        <v>23</v>
      </c>
      <c r="X509">
        <v>0</v>
      </c>
      <c r="Y509">
        <v>0</v>
      </c>
      <c r="AE509" s="23">
        <f t="shared" si="69"/>
        <v>-939.5</v>
      </c>
      <c r="AH509" s="23">
        <f t="shared" si="70"/>
        <v>-939.5</v>
      </c>
      <c r="AK509" s="23">
        <f t="shared" si="64"/>
        <v>-939.5</v>
      </c>
      <c r="AM509" s="23">
        <f t="shared" si="65"/>
        <v>0</v>
      </c>
      <c r="AO509" s="34" t="s">
        <v>1901</v>
      </c>
      <c r="AR509" s="34" t="s">
        <v>1901</v>
      </c>
      <c r="AS509" t="str">
        <f t="shared" si="66"/>
        <v>different</v>
      </c>
      <c r="AU509" s="1">
        <f t="shared" si="67"/>
        <v>-939.5</v>
      </c>
      <c r="AV509" s="52" t="e">
        <f t="shared" si="68"/>
        <v>#DIV/0!</v>
      </c>
    </row>
    <row r="510" spans="1:48" ht="12.75">
      <c r="A510" s="33">
        <v>509</v>
      </c>
      <c r="B510" t="s">
        <v>903</v>
      </c>
      <c r="C510" t="s">
        <v>904</v>
      </c>
      <c r="D510" t="s">
        <v>22</v>
      </c>
      <c r="E510" t="s">
        <v>20</v>
      </c>
      <c r="F510" s="1">
        <v>-134945</v>
      </c>
      <c r="G510" s="1">
        <v>-119789</v>
      </c>
      <c r="H510" s="1">
        <v>-104556</v>
      </c>
      <c r="I510" s="1">
        <v>-108863</v>
      </c>
      <c r="J510" s="1">
        <v>-97200</v>
      </c>
      <c r="K510" s="1">
        <v>-97110</v>
      </c>
      <c r="L510" s="1">
        <v>-97942</v>
      </c>
      <c r="M510" s="1">
        <v>-113091</v>
      </c>
      <c r="N510" s="1">
        <v>-117371</v>
      </c>
      <c r="O510" s="1">
        <v>-88346</v>
      </c>
      <c r="P510" s="1">
        <v>-101798</v>
      </c>
      <c r="Q510" s="1">
        <v>-114073</v>
      </c>
      <c r="R510" s="1">
        <v>-137396</v>
      </c>
      <c r="S510" s="1">
        <f t="shared" si="71"/>
        <v>-108025.79166666667</v>
      </c>
      <c r="T510" s="5">
        <v>-255938.375</v>
      </c>
      <c r="U510" t="s">
        <v>1694</v>
      </c>
      <c r="V510" t="s">
        <v>1150</v>
      </c>
      <c r="W510">
        <v>23</v>
      </c>
      <c r="X510">
        <v>0</v>
      </c>
      <c r="Y510">
        <v>0</v>
      </c>
      <c r="AE510" s="23">
        <f t="shared" si="69"/>
        <v>-108025.79166666667</v>
      </c>
      <c r="AH510" s="23">
        <f t="shared" si="70"/>
        <v>-108025.79166666667</v>
      </c>
      <c r="AK510" s="23">
        <f t="shared" si="64"/>
        <v>-108025.79166666667</v>
      </c>
      <c r="AM510" s="23">
        <f t="shared" si="65"/>
        <v>0</v>
      </c>
      <c r="AO510" s="34">
        <v>23</v>
      </c>
      <c r="AR510" s="34">
        <v>23</v>
      </c>
      <c r="AS510">
        <f t="shared" si="66"/>
      </c>
      <c r="AU510" s="1">
        <f t="shared" si="67"/>
        <v>147912.5833333333</v>
      </c>
      <c r="AV510" s="52">
        <f t="shared" si="68"/>
        <v>-0.5779226477206996</v>
      </c>
    </row>
    <row r="511" spans="1:48" ht="12.75">
      <c r="A511" s="33">
        <v>510</v>
      </c>
      <c r="B511" t="s">
        <v>903</v>
      </c>
      <c r="C511" t="s">
        <v>904</v>
      </c>
      <c r="D511" t="s">
        <v>22</v>
      </c>
      <c r="E511" t="s">
        <v>21</v>
      </c>
      <c r="F511" s="1">
        <v>-92154</v>
      </c>
      <c r="G511" s="1">
        <v>-331555</v>
      </c>
      <c r="H511" s="1">
        <v>-393822</v>
      </c>
      <c r="I511" s="1">
        <v>-411693</v>
      </c>
      <c r="J511" s="1">
        <v>-344004</v>
      </c>
      <c r="K511" s="1">
        <v>-356996</v>
      </c>
      <c r="L511" s="1">
        <v>-397173</v>
      </c>
      <c r="M511" s="1">
        <v>-576057</v>
      </c>
      <c r="N511" s="1">
        <v>-736658</v>
      </c>
      <c r="O511" s="1">
        <v>-604942</v>
      </c>
      <c r="P511" s="1">
        <v>-697970</v>
      </c>
      <c r="Q511" s="1">
        <v>-737569</v>
      </c>
      <c r="R511" s="1">
        <v>-878761</v>
      </c>
      <c r="S511" s="1">
        <f t="shared" si="71"/>
        <v>-506158.0416666667</v>
      </c>
      <c r="T511" s="5">
        <v>117885.45833333333</v>
      </c>
      <c r="U511" t="s">
        <v>1695</v>
      </c>
      <c r="V511" t="s">
        <v>1150</v>
      </c>
      <c r="W511">
        <v>23</v>
      </c>
      <c r="X511">
        <v>0</v>
      </c>
      <c r="Y511">
        <v>0</v>
      </c>
      <c r="AE511" s="23">
        <f t="shared" si="69"/>
        <v>-506158.0416666667</v>
      </c>
      <c r="AH511" s="23">
        <f t="shared" si="70"/>
        <v>-506158.0416666667</v>
      </c>
      <c r="AK511" s="23">
        <f t="shared" si="64"/>
        <v>-506158.0416666667</v>
      </c>
      <c r="AM511" s="23">
        <f t="shared" si="65"/>
        <v>0</v>
      </c>
      <c r="AO511" s="34">
        <v>23</v>
      </c>
      <c r="AR511" s="34">
        <v>23</v>
      </c>
      <c r="AS511">
        <f t="shared" si="66"/>
      </c>
      <c r="AU511" s="1">
        <f t="shared" si="67"/>
        <v>-624043.5</v>
      </c>
      <c r="AV511" s="52">
        <f t="shared" si="68"/>
        <v>-5.293642734419817</v>
      </c>
    </row>
    <row r="512" spans="1:48" ht="12.75">
      <c r="A512" s="33">
        <v>511</v>
      </c>
      <c r="B512" t="s">
        <v>903</v>
      </c>
      <c r="C512" t="s">
        <v>904</v>
      </c>
      <c r="D512" t="s">
        <v>24</v>
      </c>
      <c r="E512" t="s">
        <v>20</v>
      </c>
      <c r="F512" s="1">
        <v>105831</v>
      </c>
      <c r="G512" s="1">
        <v>-76793</v>
      </c>
      <c r="H512" s="1">
        <v>-57398</v>
      </c>
      <c r="I512" s="1">
        <v>-54923</v>
      </c>
      <c r="J512" s="1">
        <v>-24207</v>
      </c>
      <c r="K512" s="1">
        <v>-18451</v>
      </c>
      <c r="L512" s="1">
        <v>-13753</v>
      </c>
      <c r="M512" s="1">
        <v>-12092</v>
      </c>
      <c r="N512" s="1">
        <v>-14843</v>
      </c>
      <c r="O512" s="1">
        <v>-17177</v>
      </c>
      <c r="P512" s="1">
        <v>-44355</v>
      </c>
      <c r="Q512" s="1">
        <v>-70515</v>
      </c>
      <c r="R512" s="1">
        <v>-124984</v>
      </c>
      <c r="S512" s="1">
        <f t="shared" si="71"/>
        <v>-34506.958333333336</v>
      </c>
      <c r="T512" s="5">
        <v>31642.875</v>
      </c>
      <c r="U512" t="s">
        <v>1696</v>
      </c>
      <c r="V512" t="s">
        <v>1150</v>
      </c>
      <c r="W512">
        <v>23</v>
      </c>
      <c r="X512">
        <v>0</v>
      </c>
      <c r="Y512">
        <v>0</v>
      </c>
      <c r="AE512" s="23">
        <f t="shared" si="69"/>
        <v>-34506.958333333336</v>
      </c>
      <c r="AH512" s="23">
        <f t="shared" si="70"/>
        <v>-34506.958333333336</v>
      </c>
      <c r="AK512" s="23">
        <f t="shared" si="64"/>
        <v>-34506.958333333336</v>
      </c>
      <c r="AM512" s="23">
        <f t="shared" si="65"/>
        <v>0</v>
      </c>
      <c r="AO512" s="34">
        <v>23</v>
      </c>
      <c r="AR512" s="34">
        <v>23</v>
      </c>
      <c r="AS512">
        <f t="shared" si="66"/>
      </c>
      <c r="AU512" s="1">
        <f t="shared" si="67"/>
        <v>-66149.83333333334</v>
      </c>
      <c r="AV512" s="52">
        <f t="shared" si="68"/>
        <v>-2.0905127404931867</v>
      </c>
    </row>
    <row r="513" spans="1:48" ht="12.75">
      <c r="A513" s="33">
        <v>512</v>
      </c>
      <c r="B513" t="s">
        <v>903</v>
      </c>
      <c r="C513" t="s">
        <v>904</v>
      </c>
      <c r="D513" t="s">
        <v>24</v>
      </c>
      <c r="E513" t="s">
        <v>21</v>
      </c>
      <c r="F513" s="1">
        <v>-727470</v>
      </c>
      <c r="G513" s="1">
        <v>-541085</v>
      </c>
      <c r="H513" s="1">
        <v>-406256</v>
      </c>
      <c r="I513" s="1">
        <v>-376917</v>
      </c>
      <c r="J513" s="1">
        <v>-164138</v>
      </c>
      <c r="K513" s="1">
        <v>-121590</v>
      </c>
      <c r="L513" s="1">
        <v>-90138</v>
      </c>
      <c r="M513" s="1">
        <v>-77068</v>
      </c>
      <c r="N513" s="1">
        <v>-94165</v>
      </c>
      <c r="O513" s="1">
        <v>-120653</v>
      </c>
      <c r="P513" s="1">
        <v>-292976</v>
      </c>
      <c r="Q513" s="1">
        <v>-531185</v>
      </c>
      <c r="R513" s="1">
        <v>-957432</v>
      </c>
      <c r="S513" s="1">
        <f t="shared" si="71"/>
        <v>-304885.1666666667</v>
      </c>
      <c r="T513" s="5">
        <v>-302504.0833333333</v>
      </c>
      <c r="U513" t="s">
        <v>1697</v>
      </c>
      <c r="V513" t="s">
        <v>1150</v>
      </c>
      <c r="W513">
        <v>23</v>
      </c>
      <c r="X513">
        <v>0</v>
      </c>
      <c r="Y513">
        <v>0</v>
      </c>
      <c r="AE513" s="23">
        <f t="shared" si="69"/>
        <v>-304885.1666666667</v>
      </c>
      <c r="AH513" s="23">
        <f t="shared" si="70"/>
        <v>-304885.1666666667</v>
      </c>
      <c r="AK513" s="23">
        <f t="shared" si="64"/>
        <v>-304885.1666666667</v>
      </c>
      <c r="AM513" s="23">
        <f t="shared" si="65"/>
        <v>0</v>
      </c>
      <c r="AO513" s="34">
        <v>23</v>
      </c>
      <c r="AR513" s="34">
        <v>23</v>
      </c>
      <c r="AS513">
        <f t="shared" si="66"/>
      </c>
      <c r="AU513" s="1">
        <f t="shared" si="67"/>
        <v>-2381.083333333372</v>
      </c>
      <c r="AV513" s="52">
        <f t="shared" si="68"/>
        <v>0.007871243611312263</v>
      </c>
    </row>
    <row r="514" spans="1:48" ht="12.75">
      <c r="A514" s="33">
        <v>513</v>
      </c>
      <c r="B514" t="s">
        <v>905</v>
      </c>
      <c r="C514" t="s">
        <v>906</v>
      </c>
      <c r="D514" t="s">
        <v>17</v>
      </c>
      <c r="E514" t="s">
        <v>20</v>
      </c>
      <c r="F514" s="1">
        <v>-11288009</v>
      </c>
      <c r="G514" s="1">
        <v>-11288009</v>
      </c>
      <c r="H514" s="1">
        <v>-11288009</v>
      </c>
      <c r="I514" s="1">
        <v>-11288009</v>
      </c>
      <c r="J514" s="1">
        <v>-11288009</v>
      </c>
      <c r="K514" s="1">
        <v>-11288009</v>
      </c>
      <c r="L514" s="1">
        <v>-11288009</v>
      </c>
      <c r="M514" s="1">
        <v>-11288009</v>
      </c>
      <c r="N514" s="1">
        <v>-11288009</v>
      </c>
      <c r="O514" s="1">
        <v>-11288009</v>
      </c>
      <c r="P514" s="1">
        <v>-11288009</v>
      </c>
      <c r="Q514" s="1">
        <v>-11288009</v>
      </c>
      <c r="R514" s="1">
        <v>-9194403</v>
      </c>
      <c r="S514" s="1">
        <f t="shared" si="71"/>
        <v>-11200775.416666666</v>
      </c>
      <c r="T514" s="5">
        <v>-10496454.416666666</v>
      </c>
      <c r="U514" t="s">
        <v>1698</v>
      </c>
      <c r="V514" t="s">
        <v>1150</v>
      </c>
      <c r="W514">
        <v>23</v>
      </c>
      <c r="X514">
        <v>0</v>
      </c>
      <c r="Y514">
        <v>0</v>
      </c>
      <c r="AE514" s="23">
        <f t="shared" si="69"/>
        <v>-11200775.416666666</v>
      </c>
      <c r="AH514" s="23">
        <f t="shared" si="70"/>
        <v>-11200775.416666666</v>
      </c>
      <c r="AK514" s="23">
        <f t="shared" si="64"/>
        <v>-11200775.416666666</v>
      </c>
      <c r="AM514" s="23">
        <f t="shared" si="65"/>
        <v>0</v>
      </c>
      <c r="AO514" s="34">
        <v>23</v>
      </c>
      <c r="AR514" s="34">
        <v>23</v>
      </c>
      <c r="AS514">
        <f t="shared" si="66"/>
      </c>
      <c r="AU514" s="1">
        <f t="shared" si="67"/>
        <v>-704321</v>
      </c>
      <c r="AV514" s="52">
        <f t="shared" si="68"/>
        <v>0.06710084872865761</v>
      </c>
    </row>
    <row r="515" spans="1:48" ht="12.75">
      <c r="A515" s="33">
        <v>514</v>
      </c>
      <c r="B515" t="s">
        <v>907</v>
      </c>
      <c r="C515" t="s">
        <v>908</v>
      </c>
      <c r="D515" t="s">
        <v>24</v>
      </c>
      <c r="E515" t="s">
        <v>27</v>
      </c>
      <c r="F515" s="1">
        <v>-1099871</v>
      </c>
      <c r="G515" s="1">
        <v>-1099871</v>
      </c>
      <c r="H515" s="1">
        <v>-1099871</v>
      </c>
      <c r="I515" s="1">
        <v>-1099871</v>
      </c>
      <c r="J515" s="1">
        <v>-1099871</v>
      </c>
      <c r="K515" s="1">
        <v>-1099871</v>
      </c>
      <c r="L515" s="1">
        <v>-1099871</v>
      </c>
      <c r="M515" s="1">
        <v>-1099871</v>
      </c>
      <c r="N515" s="1">
        <v>-1099871</v>
      </c>
      <c r="O515" s="1">
        <v>-1099871</v>
      </c>
      <c r="P515" s="1">
        <v>-1099871</v>
      </c>
      <c r="Q515" s="1">
        <v>-1099871</v>
      </c>
      <c r="R515" s="1">
        <v>-1011428</v>
      </c>
      <c r="S515" s="1">
        <f t="shared" si="71"/>
        <v>-1096185.875</v>
      </c>
      <c r="T515" s="5">
        <v>-842335.2083333334</v>
      </c>
      <c r="U515" t="s">
        <v>1699</v>
      </c>
      <c r="V515" t="s">
        <v>1150</v>
      </c>
      <c r="W515">
        <v>23</v>
      </c>
      <c r="X515">
        <v>0</v>
      </c>
      <c r="Y515">
        <v>0</v>
      </c>
      <c r="AE515" s="23">
        <f t="shared" si="69"/>
        <v>-1096185.875</v>
      </c>
      <c r="AH515" s="23">
        <f t="shared" si="70"/>
        <v>-1096185.875</v>
      </c>
      <c r="AK515" s="23">
        <f aca="true" t="shared" si="72" ref="AK515:AK578">SUM(AH515:AJ515)</f>
        <v>-1096185.875</v>
      </c>
      <c r="AM515" s="23">
        <f aca="true" t="shared" si="73" ref="AM515:AM578">AE515-AG515-AH515-AI515-AJ515</f>
        <v>0</v>
      </c>
      <c r="AO515" s="34">
        <v>23</v>
      </c>
      <c r="AR515" s="34">
        <v>23</v>
      </c>
      <c r="AS515">
        <f aca="true" t="shared" si="74" ref="AS515:AS578">IF(AR515=W515,"","different")</f>
      </c>
      <c r="AU515" s="1">
        <f aca="true" t="shared" si="75" ref="AU515:AU578">S515-T515</f>
        <v>-253850.66666666663</v>
      </c>
      <c r="AV515" s="52">
        <f aca="true" t="shared" si="76" ref="AV515:AV578">AU515/T515</f>
        <v>0.3013653758685242</v>
      </c>
    </row>
    <row r="516" spans="1:48" ht="12.75">
      <c r="A516" s="33">
        <v>515</v>
      </c>
      <c r="B516" t="s">
        <v>909</v>
      </c>
      <c r="C516" t="s">
        <v>910</v>
      </c>
      <c r="D516" t="s">
        <v>22</v>
      </c>
      <c r="E516" t="s">
        <v>19</v>
      </c>
      <c r="F516" s="1">
        <v>-3188599.12</v>
      </c>
      <c r="G516" s="1">
        <v>-3184213.12</v>
      </c>
      <c r="H516" s="1">
        <v>-3179827.12</v>
      </c>
      <c r="I516" s="1">
        <v>-3175441.12</v>
      </c>
      <c r="J516" s="1">
        <v>-3171055.12</v>
      </c>
      <c r="K516" s="1">
        <v>-3166669.12</v>
      </c>
      <c r="L516" s="1">
        <v>-3162283.12</v>
      </c>
      <c r="M516" s="1">
        <v>-3157897.12</v>
      </c>
      <c r="N516" s="1">
        <v>-3153511.12</v>
      </c>
      <c r="O516" s="1">
        <v>-3149125.12</v>
      </c>
      <c r="P516" s="1">
        <v>-3144739.12</v>
      </c>
      <c r="Q516" s="1">
        <v>-3140353.12</v>
      </c>
      <c r="R516" s="1">
        <v>-3135967.12</v>
      </c>
      <c r="S516" s="1">
        <f t="shared" si="71"/>
        <v>-3162283.1200000006</v>
      </c>
      <c r="T516" s="5">
        <v>-3214915.1200000006</v>
      </c>
      <c r="U516" t="s">
        <v>1700</v>
      </c>
      <c r="V516" t="s">
        <v>1150</v>
      </c>
      <c r="W516">
        <v>23</v>
      </c>
      <c r="X516">
        <v>0</v>
      </c>
      <c r="Y516">
        <v>0</v>
      </c>
      <c r="AE516" s="23">
        <f t="shared" si="69"/>
        <v>-3162283.1200000006</v>
      </c>
      <c r="AH516" s="23">
        <f t="shared" si="70"/>
        <v>-3162283.1200000006</v>
      </c>
      <c r="AK516" s="23">
        <f t="shared" si="72"/>
        <v>-3162283.1200000006</v>
      </c>
      <c r="AM516" s="23">
        <f t="shared" si="73"/>
        <v>0</v>
      </c>
      <c r="AO516" s="34">
        <v>23</v>
      </c>
      <c r="AR516" s="34">
        <v>23</v>
      </c>
      <c r="AS516">
        <f t="shared" si="74"/>
      </c>
      <c r="AU516" s="1">
        <f t="shared" si="75"/>
        <v>52632</v>
      </c>
      <c r="AV516" s="52">
        <f t="shared" si="76"/>
        <v>-0.01637119427277445</v>
      </c>
    </row>
    <row r="517" spans="1:48" ht="12.75">
      <c r="A517" s="33">
        <v>516</v>
      </c>
      <c r="B517" t="s">
        <v>913</v>
      </c>
      <c r="C517" t="s">
        <v>914</v>
      </c>
      <c r="D517" t="s">
        <v>22</v>
      </c>
      <c r="E517" t="s">
        <v>19</v>
      </c>
      <c r="F517" s="1">
        <v>0</v>
      </c>
      <c r="G517" s="1">
        <v>-363156.68</v>
      </c>
      <c r="H517" s="1">
        <v>-363156.68</v>
      </c>
      <c r="I517" s="1">
        <v>-351808.04</v>
      </c>
      <c r="J517" s="1">
        <v>-346133.72000000003</v>
      </c>
      <c r="K517" s="1">
        <v>-340459.4</v>
      </c>
      <c r="L517" s="1">
        <v>-2178938.08</v>
      </c>
      <c r="M517" s="1">
        <v>-2542094.76</v>
      </c>
      <c r="N517" s="1">
        <v>-2905251.44</v>
      </c>
      <c r="O517" s="1">
        <v>-3268408.12</v>
      </c>
      <c r="P517" s="1">
        <v>-3631564.8</v>
      </c>
      <c r="Q517" s="1">
        <v>-3994721.48</v>
      </c>
      <c r="R517" s="1">
        <v>-5147616.48</v>
      </c>
      <c r="S517" s="1">
        <f t="shared" si="71"/>
        <v>-1904958.4533333334</v>
      </c>
      <c r="T517" s="5">
        <v>0</v>
      </c>
      <c r="U517" t="s">
        <v>1850</v>
      </c>
      <c r="V517" t="s">
        <v>1150</v>
      </c>
      <c r="W517">
        <v>23</v>
      </c>
      <c r="X517">
        <v>0</v>
      </c>
      <c r="Y517">
        <v>0</v>
      </c>
      <c r="AE517" s="51">
        <f t="shared" si="69"/>
        <v>-1904958.4533333334</v>
      </c>
      <c r="AH517" s="23">
        <f t="shared" si="70"/>
        <v>-1904958.4533333334</v>
      </c>
      <c r="AK517" s="23">
        <f t="shared" si="72"/>
        <v>-1904958.4533333334</v>
      </c>
      <c r="AM517" s="23">
        <f t="shared" si="73"/>
        <v>0</v>
      </c>
      <c r="AO517" s="34" t="s">
        <v>1901</v>
      </c>
      <c r="AQ517" t="s">
        <v>2505</v>
      </c>
      <c r="AR517" s="34" t="s">
        <v>1901</v>
      </c>
      <c r="AS517" t="str">
        <f t="shared" si="74"/>
        <v>different</v>
      </c>
      <c r="AU517" s="1">
        <f t="shared" si="75"/>
        <v>-1904958.4533333334</v>
      </c>
      <c r="AV517" s="52" t="e">
        <f t="shared" si="76"/>
        <v>#DIV/0!</v>
      </c>
    </row>
    <row r="518" spans="1:48" ht="12.75">
      <c r="A518" s="33">
        <v>517</v>
      </c>
      <c r="B518" t="s">
        <v>919</v>
      </c>
      <c r="C518" t="s">
        <v>920</v>
      </c>
      <c r="D518" t="s">
        <v>24</v>
      </c>
      <c r="E518" t="s">
        <v>27</v>
      </c>
      <c r="F518" s="1">
        <v>1941.65</v>
      </c>
      <c r="G518" s="1">
        <v>1941.65</v>
      </c>
      <c r="H518" s="1">
        <v>1941.65</v>
      </c>
      <c r="I518" s="1">
        <v>1941.65</v>
      </c>
      <c r="J518" s="1">
        <v>1941.65</v>
      </c>
      <c r="K518" s="1">
        <v>1941.65</v>
      </c>
      <c r="L518" s="1">
        <v>1941.65</v>
      </c>
      <c r="M518" s="1">
        <v>1941.65</v>
      </c>
      <c r="N518" s="1">
        <v>1941.65</v>
      </c>
      <c r="O518" s="1">
        <v>1941.65</v>
      </c>
      <c r="P518" s="1">
        <v>1941.65</v>
      </c>
      <c r="Q518" s="1">
        <v>0</v>
      </c>
      <c r="R518" s="1">
        <v>0</v>
      </c>
      <c r="S518" s="1">
        <f t="shared" si="71"/>
        <v>1698.9437500000001</v>
      </c>
      <c r="T518" s="5">
        <v>1941.6500000000003</v>
      </c>
      <c r="U518" t="s">
        <v>1703</v>
      </c>
      <c r="V518" t="s">
        <v>1150</v>
      </c>
      <c r="W518">
        <v>23</v>
      </c>
      <c r="X518">
        <v>0</v>
      </c>
      <c r="Y518">
        <v>0</v>
      </c>
      <c r="AE518" s="23">
        <f t="shared" si="69"/>
        <v>1698.9437500000001</v>
      </c>
      <c r="AH518" s="23">
        <f t="shared" si="70"/>
        <v>1698.9437500000001</v>
      </c>
      <c r="AK518" s="23">
        <f t="shared" si="72"/>
        <v>1698.9437500000001</v>
      </c>
      <c r="AM518" s="23">
        <f t="shared" si="73"/>
        <v>0</v>
      </c>
      <c r="AO518" s="34">
        <v>23</v>
      </c>
      <c r="AR518" s="34">
        <v>23</v>
      </c>
      <c r="AS518">
        <f t="shared" si="74"/>
      </c>
      <c r="AU518" s="1">
        <f t="shared" si="75"/>
        <v>-242.70625000000018</v>
      </c>
      <c r="AV518" s="52">
        <f t="shared" si="76"/>
        <v>-0.12500000000000008</v>
      </c>
    </row>
    <row r="519" spans="1:48" ht="12.75">
      <c r="A519" s="33">
        <v>518</v>
      </c>
      <c r="B519" t="s">
        <v>923</v>
      </c>
      <c r="C519" t="s">
        <v>924</v>
      </c>
      <c r="D519" t="s">
        <v>22</v>
      </c>
      <c r="E519" t="s">
        <v>21</v>
      </c>
      <c r="F519" s="1">
        <v>-616340</v>
      </c>
      <c r="G519" s="1">
        <v>-614506</v>
      </c>
      <c r="H519" s="1">
        <v>-612672</v>
      </c>
      <c r="I519" s="1">
        <v>-610838</v>
      </c>
      <c r="J519" s="1">
        <v>-609004</v>
      </c>
      <c r="K519" s="1">
        <v>-607170</v>
      </c>
      <c r="L519" s="1">
        <v>-605336</v>
      </c>
      <c r="M519" s="1">
        <v>-603502</v>
      </c>
      <c r="N519" s="1">
        <v>-601668</v>
      </c>
      <c r="O519" s="1">
        <v>-599834</v>
      </c>
      <c r="P519" s="1">
        <v>-598000</v>
      </c>
      <c r="Q519" s="1">
        <v>-596166</v>
      </c>
      <c r="R519" s="1">
        <v>-594332</v>
      </c>
      <c r="S519" s="1">
        <f t="shared" si="71"/>
        <v>-605336</v>
      </c>
      <c r="T519" s="5">
        <v>-627344</v>
      </c>
      <c r="U519" t="s">
        <v>1705</v>
      </c>
      <c r="V519" t="s">
        <v>1150</v>
      </c>
      <c r="W519">
        <v>23</v>
      </c>
      <c r="X519">
        <v>0</v>
      </c>
      <c r="Y519">
        <v>0</v>
      </c>
      <c r="AE519" s="23">
        <f t="shared" si="69"/>
        <v>-605336</v>
      </c>
      <c r="AH519" s="23">
        <f t="shared" si="70"/>
        <v>-605336</v>
      </c>
      <c r="AK519" s="23">
        <f t="shared" si="72"/>
        <v>-605336</v>
      </c>
      <c r="AM519" s="23">
        <f t="shared" si="73"/>
        <v>0</v>
      </c>
      <c r="AO519" s="34">
        <v>23</v>
      </c>
      <c r="AR519" s="34">
        <v>23</v>
      </c>
      <c r="AS519">
        <f t="shared" si="74"/>
      </c>
      <c r="AU519" s="1">
        <f t="shared" si="75"/>
        <v>22008</v>
      </c>
      <c r="AV519" s="52">
        <f t="shared" si="76"/>
        <v>-0.03508123134994517</v>
      </c>
    </row>
    <row r="520" spans="1:48" ht="12.75">
      <c r="A520" s="33">
        <v>519</v>
      </c>
      <c r="B520" t="s">
        <v>925</v>
      </c>
      <c r="C520" t="s">
        <v>926</v>
      </c>
      <c r="D520" t="s">
        <v>22</v>
      </c>
      <c r="E520" t="s">
        <v>20</v>
      </c>
      <c r="F520" s="1">
        <v>-609429</v>
      </c>
      <c r="G520" s="1">
        <v>-5972329</v>
      </c>
      <c r="H520" s="1">
        <v>-5735003</v>
      </c>
      <c r="I520" s="1">
        <v>-5519028</v>
      </c>
      <c r="J520" s="1">
        <v>-5311511</v>
      </c>
      <c r="K520" s="1">
        <v>-5121301</v>
      </c>
      <c r="L520" s="1">
        <v>-4922993</v>
      </c>
      <c r="M520" s="1">
        <v>-4709743</v>
      </c>
      <c r="N520" s="1">
        <v>-4480374</v>
      </c>
      <c r="O520" s="1">
        <v>-4267801</v>
      </c>
      <c r="P520" s="1">
        <v>-4067201</v>
      </c>
      <c r="Q520" s="1">
        <v>-3860578</v>
      </c>
      <c r="R520" s="1">
        <v>-3606378</v>
      </c>
      <c r="S520" s="1">
        <f t="shared" si="71"/>
        <v>-4672980.458333333</v>
      </c>
      <c r="T520" s="5">
        <v>-1947033.375</v>
      </c>
      <c r="U520" t="s">
        <v>1706</v>
      </c>
      <c r="V520" t="s">
        <v>1150</v>
      </c>
      <c r="W520">
        <v>23</v>
      </c>
      <c r="X520">
        <v>0</v>
      </c>
      <c r="Y520">
        <v>0</v>
      </c>
      <c r="AE520" s="51">
        <f t="shared" si="69"/>
        <v>-4672980.458333333</v>
      </c>
      <c r="AH520" s="23">
        <f t="shared" si="70"/>
        <v>-4672980.458333333</v>
      </c>
      <c r="AK520" s="23">
        <f t="shared" si="72"/>
        <v>-4672980.458333333</v>
      </c>
      <c r="AM520" s="23">
        <f t="shared" si="73"/>
        <v>0</v>
      </c>
      <c r="AO520" s="34" t="s">
        <v>1901</v>
      </c>
      <c r="AQ520" t="s">
        <v>2506</v>
      </c>
      <c r="AR520" s="34" t="s">
        <v>1901</v>
      </c>
      <c r="AS520" t="str">
        <f t="shared" si="74"/>
        <v>different</v>
      </c>
      <c r="AU520" s="1">
        <f t="shared" si="75"/>
        <v>-2725947.083333333</v>
      </c>
      <c r="AV520" s="52">
        <f t="shared" si="76"/>
        <v>1.4000515442285795</v>
      </c>
    </row>
    <row r="521" spans="1:48" ht="12.75">
      <c r="A521" s="33">
        <v>520</v>
      </c>
      <c r="B521" t="s">
        <v>925</v>
      </c>
      <c r="C521" t="s">
        <v>926</v>
      </c>
      <c r="D521" t="s">
        <v>24</v>
      </c>
      <c r="E521" t="s">
        <v>20</v>
      </c>
      <c r="F521" s="1">
        <v>-150638.61000000002</v>
      </c>
      <c r="G521" s="1">
        <v>-254248.61000000002</v>
      </c>
      <c r="H521" s="1">
        <v>-225397.61000000002</v>
      </c>
      <c r="I521" s="1">
        <v>-202793.61000000002</v>
      </c>
      <c r="J521" s="1">
        <v>-185497.61000000002</v>
      </c>
      <c r="K521" s="1">
        <v>-175730.61000000002</v>
      </c>
      <c r="L521" s="1">
        <v>-167782.61000000002</v>
      </c>
      <c r="M521" s="1">
        <v>-161019.61000000002</v>
      </c>
      <c r="N521" s="1">
        <v>-154793.61000000002</v>
      </c>
      <c r="O521" s="1">
        <v>-148239.61000000002</v>
      </c>
      <c r="P521" s="1">
        <v>-138371.61000000002</v>
      </c>
      <c r="Q521" s="1">
        <v>-121968.61</v>
      </c>
      <c r="R521" s="1">
        <v>-90494.61</v>
      </c>
      <c r="S521" s="1">
        <f t="shared" si="71"/>
        <v>-171367.52666666673</v>
      </c>
      <c r="T521" s="5">
        <v>-590605.0775000001</v>
      </c>
      <c r="U521" t="s">
        <v>1707</v>
      </c>
      <c r="V521" t="s">
        <v>1150</v>
      </c>
      <c r="W521">
        <v>23</v>
      </c>
      <c r="X521">
        <v>0</v>
      </c>
      <c r="Y521">
        <v>0</v>
      </c>
      <c r="AE521" s="23">
        <f t="shared" si="69"/>
        <v>-171367.52666666673</v>
      </c>
      <c r="AH521" s="23">
        <f t="shared" si="70"/>
        <v>-171367.52666666673</v>
      </c>
      <c r="AK521" s="23">
        <f t="shared" si="72"/>
        <v>-171367.52666666673</v>
      </c>
      <c r="AM521" s="23">
        <f t="shared" si="73"/>
        <v>0</v>
      </c>
      <c r="AO521" s="34" t="s">
        <v>1901</v>
      </c>
      <c r="AR521" s="34" t="s">
        <v>1901</v>
      </c>
      <c r="AS521" t="str">
        <f t="shared" si="74"/>
        <v>different</v>
      </c>
      <c r="AU521" s="1">
        <f t="shared" si="75"/>
        <v>419237.5508333334</v>
      </c>
      <c r="AV521" s="52">
        <f t="shared" si="76"/>
        <v>-0.709844135793657</v>
      </c>
    </row>
    <row r="522" spans="1:48" ht="12.75">
      <c r="A522" s="33">
        <v>521</v>
      </c>
      <c r="B522" t="s">
        <v>927</v>
      </c>
      <c r="C522" t="s">
        <v>928</v>
      </c>
      <c r="D522" t="s">
        <v>24</v>
      </c>
      <c r="E522" t="s">
        <v>27</v>
      </c>
      <c r="F522" s="1">
        <v>74845</v>
      </c>
      <c r="G522" s="1">
        <v>74970</v>
      </c>
      <c r="H522" s="1">
        <v>75096</v>
      </c>
      <c r="I522" s="1">
        <v>75222</v>
      </c>
      <c r="J522" s="1">
        <v>75348</v>
      </c>
      <c r="K522" s="1">
        <v>75474</v>
      </c>
      <c r="L522" s="1">
        <v>75600</v>
      </c>
      <c r="M522" s="1">
        <v>75727</v>
      </c>
      <c r="N522" s="1">
        <v>75854</v>
      </c>
      <c r="O522" s="1">
        <v>75981</v>
      </c>
      <c r="P522" s="1">
        <v>76108</v>
      </c>
      <c r="Q522" s="1">
        <v>74159.49</v>
      </c>
      <c r="R522" s="1">
        <v>84780.5</v>
      </c>
      <c r="S522" s="1">
        <f t="shared" si="71"/>
        <v>75779.35333333333</v>
      </c>
      <c r="T522" s="5">
        <v>74098.33333333333</v>
      </c>
      <c r="U522" t="s">
        <v>1708</v>
      </c>
      <c r="V522" t="s">
        <v>1150</v>
      </c>
      <c r="W522">
        <v>23</v>
      </c>
      <c r="X522">
        <v>0</v>
      </c>
      <c r="Y522">
        <v>0</v>
      </c>
      <c r="AE522" s="23">
        <f t="shared" si="69"/>
        <v>75779.35333333333</v>
      </c>
      <c r="AH522" s="23">
        <f t="shared" si="70"/>
        <v>75779.35333333333</v>
      </c>
      <c r="AK522" s="23">
        <f t="shared" si="72"/>
        <v>75779.35333333333</v>
      </c>
      <c r="AM522" s="23">
        <f t="shared" si="73"/>
        <v>0</v>
      </c>
      <c r="AO522" s="34">
        <v>23</v>
      </c>
      <c r="AR522" s="34">
        <v>23</v>
      </c>
      <c r="AS522">
        <f t="shared" si="74"/>
      </c>
      <c r="AU522" s="1">
        <f t="shared" si="75"/>
        <v>1681.020000000004</v>
      </c>
      <c r="AV522" s="52">
        <f t="shared" si="76"/>
        <v>0.022686340223576833</v>
      </c>
    </row>
    <row r="523" spans="1:48" ht="12.75">
      <c r="A523" s="33">
        <v>522</v>
      </c>
      <c r="B523" t="s">
        <v>929</v>
      </c>
      <c r="C523" t="s">
        <v>930</v>
      </c>
      <c r="D523" t="s">
        <v>22</v>
      </c>
      <c r="E523" t="s">
        <v>20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f t="shared" si="71"/>
        <v>0</v>
      </c>
      <c r="T523" s="5">
        <v>-22760.985833333336</v>
      </c>
      <c r="U523" t="s">
        <v>1709</v>
      </c>
      <c r="V523" t="s">
        <v>1150</v>
      </c>
      <c r="W523">
        <v>23</v>
      </c>
      <c r="X523">
        <v>0</v>
      </c>
      <c r="Y523">
        <v>0</v>
      </c>
      <c r="AE523" s="23">
        <f t="shared" si="69"/>
        <v>0</v>
      </c>
      <c r="AH523" s="23">
        <f t="shared" si="70"/>
        <v>0</v>
      </c>
      <c r="AK523" s="23">
        <f t="shared" si="72"/>
        <v>0</v>
      </c>
      <c r="AM523" s="23">
        <f t="shared" si="73"/>
        <v>0</v>
      </c>
      <c r="AO523" s="34" t="s">
        <v>1901</v>
      </c>
      <c r="AR523" s="34">
        <v>23</v>
      </c>
      <c r="AS523">
        <f t="shared" si="74"/>
      </c>
      <c r="AU523" s="1">
        <f t="shared" si="75"/>
        <v>22760.985833333336</v>
      </c>
      <c r="AV523" s="52">
        <f t="shared" si="76"/>
        <v>-1</v>
      </c>
    </row>
    <row r="524" spans="1:48" ht="12.75">
      <c r="A524" s="33">
        <v>523</v>
      </c>
      <c r="B524" t="s">
        <v>929</v>
      </c>
      <c r="C524" t="s">
        <v>930</v>
      </c>
      <c r="D524" t="s">
        <v>22</v>
      </c>
      <c r="E524" t="s">
        <v>21</v>
      </c>
      <c r="F524" s="1">
        <v>-1</v>
      </c>
      <c r="G524" s="1">
        <v>-1</v>
      </c>
      <c r="H524" s="1">
        <v>-1</v>
      </c>
      <c r="I524" s="1">
        <v>-1</v>
      </c>
      <c r="J524" s="1">
        <v>-1</v>
      </c>
      <c r="K524" s="1">
        <v>-1</v>
      </c>
      <c r="L524" s="1">
        <v>-1</v>
      </c>
      <c r="M524" s="1">
        <v>-1</v>
      </c>
      <c r="N524" s="1">
        <v>-1</v>
      </c>
      <c r="O524" s="1">
        <v>-1</v>
      </c>
      <c r="P524" s="1">
        <v>-1</v>
      </c>
      <c r="Q524" s="1">
        <v>-1</v>
      </c>
      <c r="R524" s="1">
        <v>-1</v>
      </c>
      <c r="S524" s="1">
        <f t="shared" si="71"/>
        <v>-1</v>
      </c>
      <c r="T524" s="5">
        <v>-10912.291666666666</v>
      </c>
      <c r="U524" t="s">
        <v>1710</v>
      </c>
      <c r="V524" t="s">
        <v>1150</v>
      </c>
      <c r="W524">
        <v>23</v>
      </c>
      <c r="X524">
        <v>0</v>
      </c>
      <c r="Y524">
        <v>0</v>
      </c>
      <c r="AE524" s="23">
        <f t="shared" si="69"/>
        <v>-1</v>
      </c>
      <c r="AH524" s="23">
        <f t="shared" si="70"/>
        <v>-1</v>
      </c>
      <c r="AK524" s="23">
        <f t="shared" si="72"/>
        <v>-1</v>
      </c>
      <c r="AM524" s="23">
        <f t="shared" si="73"/>
        <v>0</v>
      </c>
      <c r="AO524" s="34" t="s">
        <v>1901</v>
      </c>
      <c r="AR524" s="34">
        <v>23</v>
      </c>
      <c r="AS524">
        <f t="shared" si="74"/>
      </c>
      <c r="AU524" s="1">
        <f t="shared" si="75"/>
        <v>10911.291666666666</v>
      </c>
      <c r="AV524" s="52">
        <f t="shared" si="76"/>
        <v>-0.9999083602206992</v>
      </c>
    </row>
    <row r="525" spans="1:48" ht="12.75">
      <c r="A525" s="33">
        <v>524</v>
      </c>
      <c r="B525" t="s">
        <v>931</v>
      </c>
      <c r="C525" t="s">
        <v>932</v>
      </c>
      <c r="D525" t="s">
        <v>22</v>
      </c>
      <c r="E525" t="s">
        <v>21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-2886111.92</v>
      </c>
      <c r="Q525" s="1">
        <v>-2657964.2</v>
      </c>
      <c r="R525" s="1">
        <v>-2404915.6</v>
      </c>
      <c r="S525" s="1">
        <f t="shared" si="71"/>
        <v>-562211.16</v>
      </c>
      <c r="T525" s="5">
        <v>0</v>
      </c>
      <c r="U525" t="s">
        <v>1851</v>
      </c>
      <c r="V525" t="s">
        <v>1150</v>
      </c>
      <c r="W525">
        <v>23</v>
      </c>
      <c r="X525">
        <v>0</v>
      </c>
      <c r="Y525">
        <v>0</v>
      </c>
      <c r="AE525" s="23">
        <f t="shared" si="69"/>
        <v>-562211.16</v>
      </c>
      <c r="AH525" s="23">
        <f t="shared" si="70"/>
        <v>-562211.16</v>
      </c>
      <c r="AK525" s="23">
        <f t="shared" si="72"/>
        <v>-562211.16</v>
      </c>
      <c r="AM525" s="23">
        <f t="shared" si="73"/>
        <v>0</v>
      </c>
      <c r="AO525" s="34" t="s">
        <v>1901</v>
      </c>
      <c r="AR525" s="34" t="s">
        <v>1901</v>
      </c>
      <c r="AS525" t="str">
        <f t="shared" si="74"/>
        <v>different</v>
      </c>
      <c r="AU525" s="1">
        <f t="shared" si="75"/>
        <v>-562211.16</v>
      </c>
      <c r="AV525" s="52" t="e">
        <f t="shared" si="76"/>
        <v>#DIV/0!</v>
      </c>
    </row>
    <row r="526" spans="1:48" ht="12.75">
      <c r="A526" s="33">
        <v>525</v>
      </c>
      <c r="B526" t="s">
        <v>933</v>
      </c>
      <c r="C526" t="s">
        <v>934</v>
      </c>
      <c r="D526" t="s">
        <v>22</v>
      </c>
      <c r="E526" t="s">
        <v>20</v>
      </c>
      <c r="F526" s="1">
        <v>-203113.93</v>
      </c>
      <c r="G526" s="1">
        <v>-203387.19</v>
      </c>
      <c r="H526" s="1">
        <v>-223161.02000000002</v>
      </c>
      <c r="I526" s="1">
        <v>-249419.5</v>
      </c>
      <c r="J526" s="1">
        <v>-275067.42</v>
      </c>
      <c r="K526" s="1">
        <v>-298534.2</v>
      </c>
      <c r="L526" s="1">
        <v>-315066.15</v>
      </c>
      <c r="M526" s="1">
        <v>-326748.01</v>
      </c>
      <c r="N526" s="1">
        <v>-333719.96</v>
      </c>
      <c r="O526" s="1">
        <v>-344491.06</v>
      </c>
      <c r="P526" s="1">
        <v>-346697.95</v>
      </c>
      <c r="Q526" s="1">
        <v>-324776.85000000003</v>
      </c>
      <c r="R526" s="1">
        <v>-274945.49</v>
      </c>
      <c r="S526" s="1">
        <f t="shared" si="71"/>
        <v>-290008.2516666667</v>
      </c>
      <c r="T526" s="5">
        <v>-131481.49708333335</v>
      </c>
      <c r="U526" t="s">
        <v>1711</v>
      </c>
      <c r="V526" t="s">
        <v>1150</v>
      </c>
      <c r="W526">
        <v>23</v>
      </c>
      <c r="X526">
        <v>0</v>
      </c>
      <c r="Y526">
        <v>0</v>
      </c>
      <c r="AE526" s="23">
        <f aca="true" t="shared" si="77" ref="AE526:AE589">S526</f>
        <v>-290008.2516666667</v>
      </c>
      <c r="AH526" s="23">
        <f t="shared" si="70"/>
        <v>-290008.2516666667</v>
      </c>
      <c r="AK526" s="23">
        <f t="shared" si="72"/>
        <v>-290008.2516666667</v>
      </c>
      <c r="AM526" s="23">
        <f t="shared" si="73"/>
        <v>0</v>
      </c>
      <c r="AO526" s="34">
        <v>23</v>
      </c>
      <c r="AR526" s="34">
        <v>23</v>
      </c>
      <c r="AS526">
        <f t="shared" si="74"/>
      </c>
      <c r="AU526" s="1">
        <f t="shared" si="75"/>
        <v>-158526.75458333336</v>
      </c>
      <c r="AV526" s="52">
        <f t="shared" si="76"/>
        <v>1.2056963002395589</v>
      </c>
    </row>
    <row r="527" spans="1:48" ht="12.75">
      <c r="A527" s="33">
        <v>526</v>
      </c>
      <c r="B527" t="s">
        <v>933</v>
      </c>
      <c r="C527" t="s">
        <v>934</v>
      </c>
      <c r="D527" t="s">
        <v>22</v>
      </c>
      <c r="E527" t="s">
        <v>21</v>
      </c>
      <c r="F527" s="1">
        <v>-225510.15</v>
      </c>
      <c r="G527" s="1">
        <v>-212813</v>
      </c>
      <c r="H527" s="1">
        <v>-242719.29</v>
      </c>
      <c r="I527" s="1">
        <v>-288732.28</v>
      </c>
      <c r="J527" s="1">
        <v>-334787.7</v>
      </c>
      <c r="K527" s="1">
        <v>-376512.52</v>
      </c>
      <c r="L527" s="1">
        <v>-402774.59</v>
      </c>
      <c r="M527" s="1">
        <v>-418577.75</v>
      </c>
      <c r="N527" s="1">
        <v>-424107.32</v>
      </c>
      <c r="O527" s="1">
        <v>-433856.28</v>
      </c>
      <c r="P527" s="1">
        <v>-460141.69</v>
      </c>
      <c r="Q527" s="1">
        <v>-460540.76</v>
      </c>
      <c r="R527" s="1">
        <v>-392679.24</v>
      </c>
      <c r="S527" s="1">
        <f t="shared" si="71"/>
        <v>-363721.4895833333</v>
      </c>
      <c r="T527" s="5">
        <v>-587058.2220833334</v>
      </c>
      <c r="U527" t="s">
        <v>1712</v>
      </c>
      <c r="V527" t="s">
        <v>1150</v>
      </c>
      <c r="W527">
        <v>23</v>
      </c>
      <c r="X527">
        <v>0</v>
      </c>
      <c r="Y527">
        <v>0</v>
      </c>
      <c r="AE527" s="23">
        <f t="shared" si="77"/>
        <v>-363721.4895833333</v>
      </c>
      <c r="AH527" s="23">
        <f t="shared" si="70"/>
        <v>-363721.4895833333</v>
      </c>
      <c r="AK527" s="23">
        <f t="shared" si="72"/>
        <v>-363721.4895833333</v>
      </c>
      <c r="AM527" s="23">
        <f t="shared" si="73"/>
        <v>0</v>
      </c>
      <c r="AO527" s="34">
        <v>23</v>
      </c>
      <c r="AR527" s="34">
        <v>23</v>
      </c>
      <c r="AS527">
        <f t="shared" si="74"/>
      </c>
      <c r="AU527" s="1">
        <f t="shared" si="75"/>
        <v>223336.7325000001</v>
      </c>
      <c r="AV527" s="52">
        <f t="shared" si="76"/>
        <v>-0.38043370163087037</v>
      </c>
    </row>
    <row r="528" spans="1:48" ht="12.75">
      <c r="A528" s="33">
        <v>527</v>
      </c>
      <c r="B528" t="s">
        <v>935</v>
      </c>
      <c r="C528" t="s">
        <v>936</v>
      </c>
      <c r="D528" t="s">
        <v>22</v>
      </c>
      <c r="E528" t="s">
        <v>19</v>
      </c>
      <c r="F528" s="1">
        <v>32696.920000000002</v>
      </c>
      <c r="G528" s="1">
        <v>32696.920000000002</v>
      </c>
      <c r="H528" s="1">
        <v>32696.920000000002</v>
      </c>
      <c r="I528" s="1">
        <v>-31280.4</v>
      </c>
      <c r="J528" s="1">
        <v>-31280.4</v>
      </c>
      <c r="K528" s="1">
        <v>-31280.4</v>
      </c>
      <c r="L528" s="1">
        <v>892.04</v>
      </c>
      <c r="M528" s="1">
        <v>892.04</v>
      </c>
      <c r="N528" s="1">
        <v>892.04</v>
      </c>
      <c r="O528" s="1">
        <v>1293.96</v>
      </c>
      <c r="P528" s="1">
        <v>1293.96</v>
      </c>
      <c r="Q528" s="1">
        <v>1293.96</v>
      </c>
      <c r="R528" s="1">
        <v>-35.39</v>
      </c>
      <c r="S528" s="1">
        <f t="shared" si="71"/>
        <v>-463.21624999999926</v>
      </c>
      <c r="T528" s="5">
        <v>35949.43708333333</v>
      </c>
      <c r="U528" t="s">
        <v>1713</v>
      </c>
      <c r="V528" t="s">
        <v>1150</v>
      </c>
      <c r="W528">
        <v>23</v>
      </c>
      <c r="X528">
        <v>0</v>
      </c>
      <c r="Y528">
        <v>0</v>
      </c>
      <c r="AE528" s="23">
        <f t="shared" si="77"/>
        <v>-463.21624999999926</v>
      </c>
      <c r="AH528" s="23">
        <f t="shared" si="70"/>
        <v>-463.21624999999926</v>
      </c>
      <c r="AK528" s="23">
        <f t="shared" si="72"/>
        <v>-463.21624999999926</v>
      </c>
      <c r="AM528" s="23">
        <f t="shared" si="73"/>
        <v>0</v>
      </c>
      <c r="AO528" s="34">
        <v>23</v>
      </c>
      <c r="AR528" s="34">
        <v>23</v>
      </c>
      <c r="AS528">
        <f t="shared" si="74"/>
      </c>
      <c r="AU528" s="1">
        <f t="shared" si="75"/>
        <v>-36412.65333333333</v>
      </c>
      <c r="AV528" s="52">
        <f t="shared" si="76"/>
        <v>-1.0128852156690584</v>
      </c>
    </row>
    <row r="529" spans="1:48" ht="12.75">
      <c r="A529" s="33">
        <v>528</v>
      </c>
      <c r="B529" t="s">
        <v>935</v>
      </c>
      <c r="C529" t="s">
        <v>936</v>
      </c>
      <c r="D529" t="s">
        <v>24</v>
      </c>
      <c r="E529" t="s">
        <v>18</v>
      </c>
      <c r="F529" s="1">
        <v>111728.90000000001</v>
      </c>
      <c r="G529" s="1">
        <v>111728.90000000001</v>
      </c>
      <c r="H529" s="1">
        <v>111728.90000000001</v>
      </c>
      <c r="I529" s="1">
        <v>-79986.74</v>
      </c>
      <c r="J529" s="1">
        <v>-79986.74</v>
      </c>
      <c r="K529" s="1">
        <v>-79986.74</v>
      </c>
      <c r="L529" s="1">
        <v>4307.66</v>
      </c>
      <c r="M529" s="1">
        <v>4307.66</v>
      </c>
      <c r="N529" s="1">
        <v>4307.66</v>
      </c>
      <c r="O529" s="1">
        <v>5078.37</v>
      </c>
      <c r="P529" s="1">
        <v>5078.37</v>
      </c>
      <c r="Q529" s="1">
        <v>5078.37</v>
      </c>
      <c r="R529" s="1">
        <v>-117.59</v>
      </c>
      <c r="S529" s="1">
        <f t="shared" si="71"/>
        <v>5621.777083333335</v>
      </c>
      <c r="T529" s="5">
        <v>53796.84958333331</v>
      </c>
      <c r="U529" t="s">
        <v>1714</v>
      </c>
      <c r="V529" t="s">
        <v>1150</v>
      </c>
      <c r="W529">
        <v>23</v>
      </c>
      <c r="X529">
        <v>0</v>
      </c>
      <c r="Y529">
        <v>0</v>
      </c>
      <c r="AE529" s="23">
        <f t="shared" si="77"/>
        <v>5621.777083333335</v>
      </c>
      <c r="AH529" s="23">
        <f t="shared" si="70"/>
        <v>5621.777083333335</v>
      </c>
      <c r="AK529" s="23">
        <f t="shared" si="72"/>
        <v>5621.777083333335</v>
      </c>
      <c r="AM529" s="23">
        <f t="shared" si="73"/>
        <v>0</v>
      </c>
      <c r="AO529" s="34">
        <v>23</v>
      </c>
      <c r="AR529" s="34">
        <v>23</v>
      </c>
      <c r="AS529">
        <f t="shared" si="74"/>
      </c>
      <c r="AU529" s="1">
        <f t="shared" si="75"/>
        <v>-48175.07249999997</v>
      </c>
      <c r="AV529" s="52">
        <f t="shared" si="76"/>
        <v>-0.8954998828579173</v>
      </c>
    </row>
    <row r="530" spans="1:48" ht="12.75">
      <c r="A530" s="33">
        <v>529</v>
      </c>
      <c r="B530" t="s">
        <v>937</v>
      </c>
      <c r="C530" t="s">
        <v>938</v>
      </c>
      <c r="D530" t="s">
        <v>17</v>
      </c>
      <c r="E530" t="s">
        <v>20</v>
      </c>
      <c r="F530" s="1">
        <v>-611965</v>
      </c>
      <c r="G530" s="1">
        <v>-611965</v>
      </c>
      <c r="H530" s="1">
        <v>-611965</v>
      </c>
      <c r="I530" s="1">
        <v>-270</v>
      </c>
      <c r="J530" s="1">
        <v>-270</v>
      </c>
      <c r="K530" s="1">
        <v>-270</v>
      </c>
      <c r="L530" s="1">
        <v>-540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71"/>
        <v>-127605.20833333333</v>
      </c>
      <c r="T530" s="5">
        <v>-178489.79166666666</v>
      </c>
      <c r="U530" t="s">
        <v>1715</v>
      </c>
      <c r="V530" t="s">
        <v>1716</v>
      </c>
      <c r="W530">
        <v>23</v>
      </c>
      <c r="X530">
        <v>0</v>
      </c>
      <c r="Y530">
        <v>0</v>
      </c>
      <c r="AE530" s="23">
        <f t="shared" si="77"/>
        <v>-127605.20833333333</v>
      </c>
      <c r="AH530" s="23">
        <f t="shared" si="70"/>
        <v>-127605.20833333333</v>
      </c>
      <c r="AK530" s="23">
        <f t="shared" si="72"/>
        <v>-127605.20833333333</v>
      </c>
      <c r="AM530" s="23">
        <f t="shared" si="73"/>
        <v>0</v>
      </c>
      <c r="AO530" s="34" t="s">
        <v>1901</v>
      </c>
      <c r="AR530" s="34" t="s">
        <v>1901</v>
      </c>
      <c r="AS530" t="str">
        <f t="shared" si="74"/>
        <v>different</v>
      </c>
      <c r="AU530" s="1">
        <f t="shared" si="75"/>
        <v>50884.58333333333</v>
      </c>
      <c r="AV530" s="52">
        <f t="shared" si="76"/>
        <v>-0.28508399756755465</v>
      </c>
    </row>
    <row r="531" spans="1:48" ht="12.75">
      <c r="A531" s="33">
        <v>530</v>
      </c>
      <c r="B531" t="s">
        <v>937</v>
      </c>
      <c r="C531" t="s">
        <v>938</v>
      </c>
      <c r="D531" t="s">
        <v>17</v>
      </c>
      <c r="E531" t="s">
        <v>23</v>
      </c>
      <c r="F531" s="1">
        <v>-467368</v>
      </c>
      <c r="G531" s="1">
        <v>-467368</v>
      </c>
      <c r="H531" s="1">
        <v>-467368</v>
      </c>
      <c r="I531" s="1">
        <v>-353398</v>
      </c>
      <c r="J531" s="1">
        <v>-353398</v>
      </c>
      <c r="K531" s="1">
        <v>-353398</v>
      </c>
      <c r="L531" s="1">
        <v>-353398</v>
      </c>
      <c r="M531" s="1">
        <v>-353398</v>
      </c>
      <c r="N531" s="1">
        <v>-353398</v>
      </c>
      <c r="O531" s="1">
        <v>-362307.87</v>
      </c>
      <c r="P531" s="1">
        <v>-362307.87</v>
      </c>
      <c r="Q531" s="1">
        <v>-362307.87</v>
      </c>
      <c r="R531" s="1">
        <v>-726125</v>
      </c>
      <c r="S531" s="1">
        <f t="shared" si="71"/>
        <v>-394899.5091666667</v>
      </c>
      <c r="T531" s="5">
        <v>-136315.66666666666</v>
      </c>
      <c r="U531" t="s">
        <v>1717</v>
      </c>
      <c r="V531" t="s">
        <v>1150</v>
      </c>
      <c r="W531">
        <v>23</v>
      </c>
      <c r="X531">
        <v>0</v>
      </c>
      <c r="Y531">
        <v>0</v>
      </c>
      <c r="AE531" s="23">
        <f t="shared" si="77"/>
        <v>-394899.5091666667</v>
      </c>
      <c r="AH531" s="23">
        <f t="shared" si="70"/>
        <v>-394899.5091666667</v>
      </c>
      <c r="AK531" s="23">
        <f t="shared" si="72"/>
        <v>-394899.5091666667</v>
      </c>
      <c r="AM531" s="23">
        <f t="shared" si="73"/>
        <v>0</v>
      </c>
      <c r="AO531" s="34" t="s">
        <v>1901</v>
      </c>
      <c r="AR531" s="34" t="s">
        <v>1901</v>
      </c>
      <c r="AS531" t="str">
        <f t="shared" si="74"/>
        <v>different</v>
      </c>
      <c r="AU531" s="1">
        <f t="shared" si="75"/>
        <v>-258583.84250000006</v>
      </c>
      <c r="AV531" s="52">
        <f t="shared" si="76"/>
        <v>1.896948816105755</v>
      </c>
    </row>
    <row r="532" spans="1:48" ht="12.75">
      <c r="A532" s="33">
        <v>531</v>
      </c>
      <c r="B532" t="s">
        <v>937</v>
      </c>
      <c r="C532" t="s">
        <v>938</v>
      </c>
      <c r="D532" t="s">
        <v>17</v>
      </c>
      <c r="E532" t="s">
        <v>27</v>
      </c>
      <c r="F532" s="1">
        <v>-762317</v>
      </c>
      <c r="G532" s="1">
        <v>-762317</v>
      </c>
      <c r="H532" s="1">
        <v>-762317</v>
      </c>
      <c r="I532" s="1">
        <v>-557339</v>
      </c>
      <c r="J532" s="1">
        <v>-557339</v>
      </c>
      <c r="K532" s="1">
        <v>-557339</v>
      </c>
      <c r="L532" s="1">
        <v>-557339</v>
      </c>
      <c r="M532" s="1">
        <v>-557339</v>
      </c>
      <c r="N532" s="1">
        <v>-557339</v>
      </c>
      <c r="O532" s="1">
        <v>-450007.21</v>
      </c>
      <c r="P532" s="1">
        <v>-450007.21</v>
      </c>
      <c r="Q532" s="1">
        <v>-450007.21</v>
      </c>
      <c r="R532" s="1">
        <v>-1088267</v>
      </c>
      <c r="S532" s="1">
        <f t="shared" si="71"/>
        <v>-595331.8025</v>
      </c>
      <c r="T532" s="5">
        <v>-222342.45833333334</v>
      </c>
      <c r="U532" t="s">
        <v>1718</v>
      </c>
      <c r="V532" t="s">
        <v>1150</v>
      </c>
      <c r="W532">
        <v>23</v>
      </c>
      <c r="X532">
        <v>0</v>
      </c>
      <c r="Y532">
        <v>0</v>
      </c>
      <c r="AE532" s="23">
        <f t="shared" si="77"/>
        <v>-595331.8025</v>
      </c>
      <c r="AH532" s="23">
        <f t="shared" si="70"/>
        <v>-595331.8025</v>
      </c>
      <c r="AK532" s="23">
        <f t="shared" si="72"/>
        <v>-595331.8025</v>
      </c>
      <c r="AM532" s="23">
        <f t="shared" si="73"/>
        <v>0</v>
      </c>
      <c r="AO532" s="34" t="s">
        <v>1901</v>
      </c>
      <c r="AR532" s="34" t="s">
        <v>1901</v>
      </c>
      <c r="AS532" t="str">
        <f t="shared" si="74"/>
        <v>different</v>
      </c>
      <c r="AU532" s="1">
        <f t="shared" si="75"/>
        <v>-372989.3441666666</v>
      </c>
      <c r="AV532" s="52">
        <f t="shared" si="76"/>
        <v>1.6775443923871938</v>
      </c>
    </row>
    <row r="533" spans="1:48" ht="12.75">
      <c r="A533" s="33">
        <v>532</v>
      </c>
      <c r="B533" t="s">
        <v>1005</v>
      </c>
      <c r="C533" t="s">
        <v>1006</v>
      </c>
      <c r="D533" t="s">
        <v>22</v>
      </c>
      <c r="E533" t="s">
        <v>19</v>
      </c>
      <c r="F533" s="1">
        <v>381039.4</v>
      </c>
      <c r="G533" s="1">
        <v>381993.72000000003</v>
      </c>
      <c r="H533" s="1">
        <v>382948.04</v>
      </c>
      <c r="I533" s="1">
        <v>383902.36</v>
      </c>
      <c r="J533" s="1">
        <v>384856.68</v>
      </c>
      <c r="K533" s="1">
        <v>385811</v>
      </c>
      <c r="L533" s="1">
        <v>386765.32</v>
      </c>
      <c r="M533" s="1">
        <v>387719.64</v>
      </c>
      <c r="N533" s="1">
        <v>388673.96</v>
      </c>
      <c r="O533" s="1">
        <v>389628.28</v>
      </c>
      <c r="P533" s="1">
        <v>390582.60000000003</v>
      </c>
      <c r="Q533" s="1">
        <v>391536.92</v>
      </c>
      <c r="R533" s="1">
        <v>392491.24</v>
      </c>
      <c r="S533" s="1">
        <f t="shared" si="71"/>
        <v>386765.32</v>
      </c>
      <c r="T533" s="5">
        <v>375313.48</v>
      </c>
      <c r="U533" t="s">
        <v>1770</v>
      </c>
      <c r="V533" t="s">
        <v>1150</v>
      </c>
      <c r="W533">
        <v>23</v>
      </c>
      <c r="X533">
        <v>0</v>
      </c>
      <c r="Y533">
        <v>0</v>
      </c>
      <c r="AE533" s="23">
        <f t="shared" si="77"/>
        <v>386765.32</v>
      </c>
      <c r="AG533" s="25">
        <f>AE533</f>
        <v>386765.32</v>
      </c>
      <c r="AH533" s="23"/>
      <c r="AK533" s="23">
        <f t="shared" si="72"/>
        <v>0</v>
      </c>
      <c r="AM533" s="23">
        <f t="shared" si="73"/>
        <v>0</v>
      </c>
      <c r="AO533" s="34" t="s">
        <v>1901</v>
      </c>
      <c r="AR533" s="34">
        <v>23</v>
      </c>
      <c r="AS533">
        <f t="shared" si="74"/>
      </c>
      <c r="AU533" s="1">
        <f t="shared" si="75"/>
        <v>11451.840000000026</v>
      </c>
      <c r="AV533" s="52">
        <f t="shared" si="76"/>
        <v>0.0305127329825724</v>
      </c>
    </row>
    <row r="534" spans="1:48" ht="12.75">
      <c r="A534" s="33">
        <v>533</v>
      </c>
      <c r="B534" t="s">
        <v>562</v>
      </c>
      <c r="C534" t="s">
        <v>563</v>
      </c>
      <c r="D534" t="s">
        <v>24</v>
      </c>
      <c r="E534" t="s">
        <v>20</v>
      </c>
      <c r="F534" s="1">
        <v>-1317584.08</v>
      </c>
      <c r="G534" s="1">
        <v>-983065.53</v>
      </c>
      <c r="H534" s="1">
        <v>-731100.3200000001</v>
      </c>
      <c r="I534" s="1">
        <v>-500233.07</v>
      </c>
      <c r="J534" s="1">
        <v>-388052.25</v>
      </c>
      <c r="K534" s="1">
        <v>-302311.59</v>
      </c>
      <c r="L534" s="1">
        <v>-233827.7</v>
      </c>
      <c r="M534" s="1">
        <v>-172084.16</v>
      </c>
      <c r="N534" s="1">
        <v>-104004.26000000001</v>
      </c>
      <c r="O534" s="1">
        <v>-33400.49</v>
      </c>
      <c r="P534" s="1">
        <v>121534.68000000001</v>
      </c>
      <c r="Q534" s="1">
        <v>-6302479.31</v>
      </c>
      <c r="R534" s="1">
        <v>-4876312.2</v>
      </c>
      <c r="S534" s="1">
        <f t="shared" si="71"/>
        <v>-1060497.6783333335</v>
      </c>
      <c r="T534" s="5">
        <v>-873855.0679166667</v>
      </c>
      <c r="U534" t="s">
        <v>1467</v>
      </c>
      <c r="V534" t="s">
        <v>1468</v>
      </c>
      <c r="W534">
        <v>24</v>
      </c>
      <c r="X534">
        <v>0</v>
      </c>
      <c r="Y534">
        <v>0</v>
      </c>
      <c r="AE534" s="23">
        <f t="shared" si="77"/>
        <v>-1060497.6783333335</v>
      </c>
      <c r="AH534" s="23">
        <f t="shared" si="70"/>
        <v>-1060497.6783333335</v>
      </c>
      <c r="AK534" s="23">
        <f t="shared" si="72"/>
        <v>-1060497.6783333335</v>
      </c>
      <c r="AM534" s="23">
        <f t="shared" si="73"/>
        <v>0</v>
      </c>
      <c r="AO534" s="34">
        <v>24</v>
      </c>
      <c r="AR534" s="34">
        <v>24</v>
      </c>
      <c r="AS534">
        <f t="shared" si="74"/>
      </c>
      <c r="AU534" s="1">
        <f t="shared" si="75"/>
        <v>-186642.61041666672</v>
      </c>
      <c r="AV534" s="52">
        <f t="shared" si="76"/>
        <v>0.21358531553937898</v>
      </c>
    </row>
    <row r="535" spans="1:48" ht="12.75">
      <c r="A535" s="33">
        <v>534</v>
      </c>
      <c r="B535" t="s">
        <v>562</v>
      </c>
      <c r="C535" t="s">
        <v>563</v>
      </c>
      <c r="D535" t="s">
        <v>24</v>
      </c>
      <c r="E535" t="s">
        <v>21</v>
      </c>
      <c r="F535" s="1">
        <v>-2400830.57</v>
      </c>
      <c r="G535" s="1">
        <v>-1799942.22</v>
      </c>
      <c r="H535" s="1">
        <v>-1367080.17</v>
      </c>
      <c r="I535" s="1">
        <v>-991268.9400000001</v>
      </c>
      <c r="J535" s="1">
        <v>-820633.75</v>
      </c>
      <c r="K535" s="1">
        <v>-706831.0700000001</v>
      </c>
      <c r="L535" s="1">
        <v>-615740.61</v>
      </c>
      <c r="M535" s="1">
        <v>-539081.21</v>
      </c>
      <c r="N535" s="1">
        <v>-459570.28</v>
      </c>
      <c r="O535" s="1">
        <v>-353667.66000000003</v>
      </c>
      <c r="P535" s="1">
        <v>-123444.98</v>
      </c>
      <c r="Q535" s="1">
        <v>-12794629.33</v>
      </c>
      <c r="R535" s="1">
        <v>-9990002.53</v>
      </c>
      <c r="S535" s="1">
        <f t="shared" si="71"/>
        <v>-2230608.8975</v>
      </c>
      <c r="T535" s="5">
        <v>-968187.54625</v>
      </c>
      <c r="U535" t="s">
        <v>1469</v>
      </c>
      <c r="V535" t="s">
        <v>1468</v>
      </c>
      <c r="W535">
        <v>24</v>
      </c>
      <c r="X535">
        <v>0</v>
      </c>
      <c r="Y535">
        <v>0</v>
      </c>
      <c r="AE535" s="23">
        <f t="shared" si="77"/>
        <v>-2230608.8975</v>
      </c>
      <c r="AH535" s="23">
        <f aca="true" t="shared" si="78" ref="AH535:AH577">AE535</f>
        <v>-2230608.8975</v>
      </c>
      <c r="AK535" s="23">
        <f t="shared" si="72"/>
        <v>-2230608.8975</v>
      </c>
      <c r="AM535" s="23">
        <f t="shared" si="73"/>
        <v>0</v>
      </c>
      <c r="AO535" s="34">
        <v>24</v>
      </c>
      <c r="AR535" s="34">
        <v>24</v>
      </c>
      <c r="AS535">
        <f t="shared" si="74"/>
      </c>
      <c r="AU535" s="1">
        <f t="shared" si="75"/>
        <v>-1262421.3512499998</v>
      </c>
      <c r="AV535" s="52">
        <f t="shared" si="76"/>
        <v>1.3039016625855508</v>
      </c>
    </row>
    <row r="536" spans="1:48" ht="12.75">
      <c r="A536" s="33">
        <v>535</v>
      </c>
      <c r="B536" t="s">
        <v>564</v>
      </c>
      <c r="C536" t="s">
        <v>565</v>
      </c>
      <c r="D536" t="s">
        <v>24</v>
      </c>
      <c r="E536" t="s">
        <v>20</v>
      </c>
      <c r="F536" s="1">
        <v>-3634681.67</v>
      </c>
      <c r="G536" s="1">
        <v>-4349728.18</v>
      </c>
      <c r="H536" s="1">
        <v>-4647235.48</v>
      </c>
      <c r="I536" s="1">
        <v>-5147221.27</v>
      </c>
      <c r="J536" s="1">
        <v>-6002096.61</v>
      </c>
      <c r="K536" s="1">
        <v>-6406273.94</v>
      </c>
      <c r="L536" s="1">
        <v>-7224717.61</v>
      </c>
      <c r="M536" s="1">
        <v>-7883900.34</v>
      </c>
      <c r="N536" s="1">
        <v>-8377930.49</v>
      </c>
      <c r="O536" s="1">
        <v>-8679973.3</v>
      </c>
      <c r="P536" s="1">
        <v>-8823949.15</v>
      </c>
      <c r="Q536" s="1">
        <v>-1982511.24</v>
      </c>
      <c r="R536" s="1">
        <v>-3636402.23</v>
      </c>
      <c r="S536" s="1">
        <f t="shared" si="71"/>
        <v>-6096756.63</v>
      </c>
      <c r="T536" s="5">
        <v>-1826601.3324999998</v>
      </c>
      <c r="U536" t="s">
        <v>1470</v>
      </c>
      <c r="V536" t="s">
        <v>1468</v>
      </c>
      <c r="W536">
        <v>24</v>
      </c>
      <c r="X536">
        <v>0</v>
      </c>
      <c r="Y536">
        <v>0</v>
      </c>
      <c r="AE536" s="23">
        <f t="shared" si="77"/>
        <v>-6096756.63</v>
      </c>
      <c r="AH536" s="23">
        <f t="shared" si="78"/>
        <v>-6096756.63</v>
      </c>
      <c r="AK536" s="23">
        <f t="shared" si="72"/>
        <v>-6096756.63</v>
      </c>
      <c r="AM536" s="23">
        <f t="shared" si="73"/>
        <v>0</v>
      </c>
      <c r="AO536" s="34">
        <v>24</v>
      </c>
      <c r="AR536" s="34">
        <v>24</v>
      </c>
      <c r="AS536">
        <f t="shared" si="74"/>
      </c>
      <c r="AU536" s="1">
        <f t="shared" si="75"/>
        <v>-4270155.2975</v>
      </c>
      <c r="AV536" s="52">
        <f t="shared" si="76"/>
        <v>2.3377598721312665</v>
      </c>
    </row>
    <row r="537" spans="1:48" ht="12.75">
      <c r="A537" s="33">
        <v>536</v>
      </c>
      <c r="B537" t="s">
        <v>564</v>
      </c>
      <c r="C537" t="s">
        <v>565</v>
      </c>
      <c r="D537" t="s">
        <v>24</v>
      </c>
      <c r="E537" t="s">
        <v>21</v>
      </c>
      <c r="F537" s="1">
        <v>-6508323.87</v>
      </c>
      <c r="G537" s="1">
        <v>-8432290.12</v>
      </c>
      <c r="H537" s="1">
        <v>-9264796.95</v>
      </c>
      <c r="I537" s="1">
        <v>-10398819.54</v>
      </c>
      <c r="J537" s="1">
        <v>-12153304.79</v>
      </c>
      <c r="K537" s="1">
        <v>-12778894.08</v>
      </c>
      <c r="L537" s="1">
        <v>-14182183.95</v>
      </c>
      <c r="M537" s="1">
        <v>-15130761.41</v>
      </c>
      <c r="N537" s="1">
        <v>-15660034.01</v>
      </c>
      <c r="O537" s="1">
        <v>-16306032.84</v>
      </c>
      <c r="P537" s="1">
        <v>-16534597.34</v>
      </c>
      <c r="Q537" s="1">
        <v>-3075004.58</v>
      </c>
      <c r="R537" s="1">
        <v>-6818269.05</v>
      </c>
      <c r="S537" s="1">
        <f t="shared" si="71"/>
        <v>-11715001.339166665</v>
      </c>
      <c r="T537" s="5">
        <v>-3148049.168333333</v>
      </c>
      <c r="U537" t="s">
        <v>1471</v>
      </c>
      <c r="V537" t="s">
        <v>1468</v>
      </c>
      <c r="W537">
        <v>24</v>
      </c>
      <c r="X537">
        <v>0</v>
      </c>
      <c r="Y537">
        <v>0</v>
      </c>
      <c r="AE537" s="23">
        <f t="shared" si="77"/>
        <v>-11715001.339166665</v>
      </c>
      <c r="AH537" s="23">
        <f t="shared" si="78"/>
        <v>-11715001.339166665</v>
      </c>
      <c r="AK537" s="23">
        <f t="shared" si="72"/>
        <v>-11715001.339166665</v>
      </c>
      <c r="AM537" s="23">
        <f t="shared" si="73"/>
        <v>0</v>
      </c>
      <c r="AO537" s="34">
        <v>24</v>
      </c>
      <c r="AR537" s="34">
        <v>24</v>
      </c>
      <c r="AS537">
        <f t="shared" si="74"/>
      </c>
      <c r="AU537" s="1">
        <f t="shared" si="75"/>
        <v>-8566952.170833332</v>
      </c>
      <c r="AV537" s="52">
        <f t="shared" si="76"/>
        <v>2.7213527212374897</v>
      </c>
    </row>
    <row r="538" spans="1:48" ht="12.75">
      <c r="A538" s="33">
        <v>537</v>
      </c>
      <c r="B538" t="s">
        <v>566</v>
      </c>
      <c r="C538" t="s">
        <v>567</v>
      </c>
      <c r="D538" t="s">
        <v>24</v>
      </c>
      <c r="E538" t="s">
        <v>20</v>
      </c>
      <c r="F538" s="1">
        <v>-12001.1</v>
      </c>
      <c r="G538" s="1">
        <v>-12011.1</v>
      </c>
      <c r="H538" s="1">
        <v>-12021.11</v>
      </c>
      <c r="I538" s="1">
        <v>-12031.130000000001</v>
      </c>
      <c r="J538" s="1">
        <v>-12041.16</v>
      </c>
      <c r="K538" s="1">
        <v>-12051.19</v>
      </c>
      <c r="L538" s="1">
        <v>-12061.23</v>
      </c>
      <c r="M538" s="1">
        <v>-12071.28</v>
      </c>
      <c r="N538" s="1">
        <v>-12081.34</v>
      </c>
      <c r="O538" s="1">
        <v>-12091.41</v>
      </c>
      <c r="P538" s="1">
        <v>-12101.49</v>
      </c>
      <c r="Q538" s="1">
        <v>-12111.57</v>
      </c>
      <c r="R538" s="1">
        <v>-12121.66</v>
      </c>
      <c r="S538" s="1">
        <f t="shared" si="71"/>
        <v>-12061.282500000001</v>
      </c>
      <c r="T538" s="5">
        <v>-11940.497500000003</v>
      </c>
      <c r="U538" t="s">
        <v>1472</v>
      </c>
      <c r="V538" t="s">
        <v>1468</v>
      </c>
      <c r="W538">
        <v>24</v>
      </c>
      <c r="X538">
        <v>0</v>
      </c>
      <c r="Y538">
        <v>0</v>
      </c>
      <c r="AE538" s="23">
        <f t="shared" si="77"/>
        <v>-12061.282500000001</v>
      </c>
      <c r="AH538" s="23">
        <f t="shared" si="78"/>
        <v>-12061.282500000001</v>
      </c>
      <c r="AK538" s="23">
        <f t="shared" si="72"/>
        <v>-12061.282500000001</v>
      </c>
      <c r="AM538" s="23">
        <f t="shared" si="73"/>
        <v>0</v>
      </c>
      <c r="AO538" s="34" t="s">
        <v>1901</v>
      </c>
      <c r="AR538" s="34">
        <v>24</v>
      </c>
      <c r="AS538">
        <f t="shared" si="74"/>
      </c>
      <c r="AU538" s="1">
        <f t="shared" si="75"/>
        <v>-120.78499999999804</v>
      </c>
      <c r="AV538" s="52">
        <f t="shared" si="76"/>
        <v>0.01011557516761743</v>
      </c>
    </row>
    <row r="539" spans="1:48" ht="12.75">
      <c r="A539" s="33">
        <v>538</v>
      </c>
      <c r="B539" t="s">
        <v>568</v>
      </c>
      <c r="C539" t="s">
        <v>569</v>
      </c>
      <c r="D539" t="s">
        <v>24</v>
      </c>
      <c r="E539" t="s">
        <v>21</v>
      </c>
      <c r="F539" s="1">
        <v>-18146.94</v>
      </c>
      <c r="G539" s="1">
        <v>-14523.15</v>
      </c>
      <c r="H539" s="1">
        <v>-11852.27</v>
      </c>
      <c r="I539" s="1">
        <v>-9512.61</v>
      </c>
      <c r="J539" s="1">
        <v>-8373.74</v>
      </c>
      <c r="K539" s="1">
        <v>-7543.49</v>
      </c>
      <c r="L539" s="1">
        <v>-6882.12</v>
      </c>
      <c r="M539" s="1">
        <v>-6303.99</v>
      </c>
      <c r="N539" s="1">
        <v>-5710.36</v>
      </c>
      <c r="O539" s="1">
        <v>-4950.6</v>
      </c>
      <c r="P539" s="1">
        <v>-3439.83</v>
      </c>
      <c r="Q539" s="1">
        <v>-4198.83</v>
      </c>
      <c r="R539" s="1">
        <v>-4496.83</v>
      </c>
      <c r="S539" s="1">
        <f t="shared" si="71"/>
        <v>-7884.40625</v>
      </c>
      <c r="T539" s="5">
        <v>-30287.240833333333</v>
      </c>
      <c r="U539" t="s">
        <v>1473</v>
      </c>
      <c r="V539" t="s">
        <v>1468</v>
      </c>
      <c r="W539">
        <v>24</v>
      </c>
      <c r="X539">
        <v>0</v>
      </c>
      <c r="Y539">
        <v>0</v>
      </c>
      <c r="AE539" s="23">
        <f t="shared" si="77"/>
        <v>-7884.40625</v>
      </c>
      <c r="AH539" s="23">
        <f t="shared" si="78"/>
        <v>-7884.40625</v>
      </c>
      <c r="AK539" s="23">
        <f t="shared" si="72"/>
        <v>-7884.40625</v>
      </c>
      <c r="AM539" s="23">
        <f t="shared" si="73"/>
        <v>0</v>
      </c>
      <c r="AO539" s="34">
        <v>24</v>
      </c>
      <c r="AR539" s="34">
        <v>24</v>
      </c>
      <c r="AS539">
        <f t="shared" si="74"/>
      </c>
      <c r="AU539" s="1">
        <f t="shared" si="75"/>
        <v>22402.834583333333</v>
      </c>
      <c r="AV539" s="52">
        <f t="shared" si="76"/>
        <v>-0.739678952817563</v>
      </c>
    </row>
    <row r="540" spans="1:48" ht="12.75">
      <c r="A540" s="33">
        <v>539</v>
      </c>
      <c r="B540" t="s">
        <v>570</v>
      </c>
      <c r="C540" t="s">
        <v>571</v>
      </c>
      <c r="D540" t="s">
        <v>24</v>
      </c>
      <c r="E540" t="s">
        <v>27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-6509.91</v>
      </c>
      <c r="R540" s="1">
        <v>-5275.7</v>
      </c>
      <c r="S540" s="1">
        <f t="shared" si="71"/>
        <v>-762.3133333333334</v>
      </c>
      <c r="T540" s="5">
        <v>0</v>
      </c>
      <c r="U540" t="s">
        <v>1834</v>
      </c>
      <c r="V540" t="s">
        <v>1468</v>
      </c>
      <c r="W540">
        <v>24</v>
      </c>
      <c r="X540">
        <v>0</v>
      </c>
      <c r="Y540">
        <v>0</v>
      </c>
      <c r="AE540" s="23">
        <f t="shared" si="77"/>
        <v>-762.3133333333334</v>
      </c>
      <c r="AH540" s="23">
        <f t="shared" si="78"/>
        <v>-762.3133333333334</v>
      </c>
      <c r="AK540" s="23">
        <f t="shared" si="72"/>
        <v>-762.3133333333334</v>
      </c>
      <c r="AM540" s="23">
        <f t="shared" si="73"/>
        <v>0</v>
      </c>
      <c r="AO540" s="34" t="s">
        <v>1901</v>
      </c>
      <c r="AR540" s="34" t="s">
        <v>1901</v>
      </c>
      <c r="AS540" t="str">
        <f t="shared" si="74"/>
        <v>different</v>
      </c>
      <c r="AU540" s="1">
        <f t="shared" si="75"/>
        <v>-762.3133333333334</v>
      </c>
      <c r="AV540" s="52" t="e">
        <f t="shared" si="76"/>
        <v>#DIV/0!</v>
      </c>
    </row>
    <row r="541" spans="1:48" ht="12.75">
      <c r="A541" s="33">
        <v>540</v>
      </c>
      <c r="B541" t="s">
        <v>572</v>
      </c>
      <c r="C541" t="s">
        <v>573</v>
      </c>
      <c r="D541" t="s">
        <v>24</v>
      </c>
      <c r="E541" t="s">
        <v>27</v>
      </c>
      <c r="F541" s="1">
        <v>-28240.14</v>
      </c>
      <c r="G541" s="1">
        <v>-28417.02</v>
      </c>
      <c r="H541" s="1">
        <v>-28595.010000000002</v>
      </c>
      <c r="I541" s="1">
        <v>-28774.11</v>
      </c>
      <c r="J541" s="1">
        <v>-28954.33</v>
      </c>
      <c r="K541" s="1">
        <v>-29138.36</v>
      </c>
      <c r="L541" s="1">
        <v>-29319.5</v>
      </c>
      <c r="M541" s="1">
        <v>-29501.77</v>
      </c>
      <c r="N541" s="1">
        <v>-29685.170000000002</v>
      </c>
      <c r="O541" s="1">
        <v>-29869.71</v>
      </c>
      <c r="P541" s="1">
        <v>-30055.4</v>
      </c>
      <c r="Q541" s="1">
        <v>-30242.24</v>
      </c>
      <c r="R541" s="1">
        <v>-30430.25</v>
      </c>
      <c r="S541" s="1">
        <f t="shared" si="71"/>
        <v>-29323.98458333334</v>
      </c>
      <c r="T541" s="5">
        <v>-24705.309583333335</v>
      </c>
      <c r="U541" t="s">
        <v>1474</v>
      </c>
      <c r="V541" t="s">
        <v>1468</v>
      </c>
      <c r="W541">
        <v>24</v>
      </c>
      <c r="X541">
        <v>0</v>
      </c>
      <c r="Y541">
        <v>0</v>
      </c>
      <c r="AE541" s="23">
        <f t="shared" si="77"/>
        <v>-29323.98458333334</v>
      </c>
      <c r="AH541" s="23">
        <f t="shared" si="78"/>
        <v>-29323.98458333334</v>
      </c>
      <c r="AK541" s="23">
        <f t="shared" si="72"/>
        <v>-29323.98458333334</v>
      </c>
      <c r="AM541" s="23">
        <f t="shared" si="73"/>
        <v>0</v>
      </c>
      <c r="AO541" s="34" t="s">
        <v>1901</v>
      </c>
      <c r="AR541" s="34" t="s">
        <v>1901</v>
      </c>
      <c r="AS541" t="str">
        <f t="shared" si="74"/>
        <v>different</v>
      </c>
      <c r="AU541" s="1">
        <f t="shared" si="75"/>
        <v>-4618.675000000003</v>
      </c>
      <c r="AV541" s="52">
        <f t="shared" si="76"/>
        <v>0.1869507032251823</v>
      </c>
    </row>
    <row r="542" spans="1:48" ht="12.75">
      <c r="A542" s="33">
        <v>541</v>
      </c>
      <c r="B542" t="s">
        <v>574</v>
      </c>
      <c r="C542" t="s">
        <v>575</v>
      </c>
      <c r="D542" t="s">
        <v>24</v>
      </c>
      <c r="E542" t="s">
        <v>27</v>
      </c>
      <c r="F542" s="1">
        <v>0</v>
      </c>
      <c r="G542" s="1">
        <v>34716.090000000004</v>
      </c>
      <c r="H542" s="1">
        <v>34933.53</v>
      </c>
      <c r="I542" s="1">
        <v>35152.33</v>
      </c>
      <c r="J542" s="1">
        <v>35372.5</v>
      </c>
      <c r="K542" s="1">
        <v>35597.340000000004</v>
      </c>
      <c r="L542" s="1">
        <v>35818.64</v>
      </c>
      <c r="M542" s="1">
        <v>36041.31</v>
      </c>
      <c r="N542" s="1">
        <v>36265.37</v>
      </c>
      <c r="O542" s="1">
        <v>36490.82</v>
      </c>
      <c r="P542" s="1">
        <v>36717.67</v>
      </c>
      <c r="Q542" s="1">
        <v>904.62</v>
      </c>
      <c r="R542" s="1">
        <v>910.24</v>
      </c>
      <c r="S542" s="1">
        <f t="shared" si="71"/>
        <v>29872.111666666664</v>
      </c>
      <c r="T542" s="5">
        <v>29752.9375</v>
      </c>
      <c r="U542" t="s">
        <v>1475</v>
      </c>
      <c r="V542" t="s">
        <v>1468</v>
      </c>
      <c r="W542">
        <v>24</v>
      </c>
      <c r="X542">
        <v>0</v>
      </c>
      <c r="Y542">
        <v>0</v>
      </c>
      <c r="AE542" s="23">
        <f t="shared" si="77"/>
        <v>29872.111666666664</v>
      </c>
      <c r="AH542" s="23">
        <f t="shared" si="78"/>
        <v>29872.111666666664</v>
      </c>
      <c r="AK542" s="23">
        <f t="shared" si="72"/>
        <v>29872.111666666664</v>
      </c>
      <c r="AM542" s="23">
        <f t="shared" si="73"/>
        <v>0</v>
      </c>
      <c r="AO542" s="34">
        <v>24</v>
      </c>
      <c r="AR542" s="34">
        <v>24</v>
      </c>
      <c r="AS542">
        <f t="shared" si="74"/>
      </c>
      <c r="AU542" s="1">
        <f t="shared" si="75"/>
        <v>119.17416666666395</v>
      </c>
      <c r="AV542" s="52">
        <f t="shared" si="76"/>
        <v>0.004005458844749832</v>
      </c>
    </row>
    <row r="543" spans="1:48" ht="12.75">
      <c r="A543" s="33">
        <v>542</v>
      </c>
      <c r="B543" t="s">
        <v>576</v>
      </c>
      <c r="C543" t="s">
        <v>577</v>
      </c>
      <c r="D543" t="s">
        <v>24</v>
      </c>
      <c r="E543" t="s">
        <v>27</v>
      </c>
      <c r="F543" s="1">
        <v>0</v>
      </c>
      <c r="G543" s="1">
        <v>0</v>
      </c>
      <c r="H543" s="1">
        <v>0</v>
      </c>
      <c r="I543" s="1">
        <v>1736.8400000000001</v>
      </c>
      <c r="J543" s="1">
        <v>1747.72</v>
      </c>
      <c r="K543" s="1">
        <v>1758.83</v>
      </c>
      <c r="L543" s="1">
        <v>1769.76</v>
      </c>
      <c r="M543" s="1">
        <v>1780.76</v>
      </c>
      <c r="N543" s="1">
        <v>11558.89</v>
      </c>
      <c r="O543" s="1">
        <v>11630.75</v>
      </c>
      <c r="P543" s="1">
        <v>11703.050000000001</v>
      </c>
      <c r="Q543" s="1">
        <v>9995.04</v>
      </c>
      <c r="R543" s="1">
        <v>10057.18</v>
      </c>
      <c r="S543" s="1">
        <f t="shared" si="71"/>
        <v>4892.519166666667</v>
      </c>
      <c r="T543" s="5">
        <v>3084.5741666666668</v>
      </c>
      <c r="U543" t="s">
        <v>1476</v>
      </c>
      <c r="V543" t="s">
        <v>1468</v>
      </c>
      <c r="W543">
        <v>24</v>
      </c>
      <c r="X543">
        <v>0</v>
      </c>
      <c r="Y543">
        <v>0</v>
      </c>
      <c r="AE543" s="23">
        <f t="shared" si="77"/>
        <v>4892.519166666667</v>
      </c>
      <c r="AH543" s="23">
        <f t="shared" si="78"/>
        <v>4892.519166666667</v>
      </c>
      <c r="AK543" s="23">
        <f t="shared" si="72"/>
        <v>4892.519166666667</v>
      </c>
      <c r="AM543" s="23">
        <f t="shared" si="73"/>
        <v>0</v>
      </c>
      <c r="AO543" s="34">
        <v>24</v>
      </c>
      <c r="AR543" s="34">
        <v>24</v>
      </c>
      <c r="AS543">
        <f t="shared" si="74"/>
      </c>
      <c r="AU543" s="1">
        <f t="shared" si="75"/>
        <v>1807.9450000000002</v>
      </c>
      <c r="AV543" s="52">
        <f t="shared" si="76"/>
        <v>0.5861246649659096</v>
      </c>
    </row>
    <row r="544" spans="1:48" ht="12.75">
      <c r="A544" s="33">
        <v>543</v>
      </c>
      <c r="B544" t="s">
        <v>578</v>
      </c>
      <c r="C544" t="s">
        <v>579</v>
      </c>
      <c r="D544" t="s">
        <v>24</v>
      </c>
      <c r="E544" t="s">
        <v>27</v>
      </c>
      <c r="F544" s="1">
        <v>40503.11</v>
      </c>
      <c r="G544" s="1">
        <v>40756.79</v>
      </c>
      <c r="H544" s="1">
        <v>45561.06</v>
      </c>
      <c r="I544" s="1">
        <v>87487.32</v>
      </c>
      <c r="J544" s="1">
        <v>88035.28</v>
      </c>
      <c r="K544" s="1">
        <v>88594.87</v>
      </c>
      <c r="L544" s="1">
        <v>89145.63</v>
      </c>
      <c r="M544" s="1">
        <v>95315.98</v>
      </c>
      <c r="N544" s="1">
        <v>95908.53</v>
      </c>
      <c r="O544" s="1">
        <v>96504.76</v>
      </c>
      <c r="P544" s="1">
        <v>97104.7</v>
      </c>
      <c r="Q544" s="1">
        <v>8008.54</v>
      </c>
      <c r="R544" s="1">
        <v>13340.960000000001</v>
      </c>
      <c r="S544" s="1">
        <f t="shared" si="71"/>
        <v>71612.12458333334</v>
      </c>
      <c r="T544" s="5">
        <v>25890.847083333338</v>
      </c>
      <c r="U544" t="s">
        <v>1477</v>
      </c>
      <c r="V544" t="s">
        <v>1468</v>
      </c>
      <c r="W544">
        <v>24</v>
      </c>
      <c r="X544">
        <v>0</v>
      </c>
      <c r="Y544">
        <v>0</v>
      </c>
      <c r="AE544" s="23">
        <f t="shared" si="77"/>
        <v>71612.12458333334</v>
      </c>
      <c r="AH544" s="23">
        <f t="shared" si="78"/>
        <v>71612.12458333334</v>
      </c>
      <c r="AK544" s="23">
        <f t="shared" si="72"/>
        <v>71612.12458333334</v>
      </c>
      <c r="AM544" s="23">
        <f t="shared" si="73"/>
        <v>0</v>
      </c>
      <c r="AO544" s="34">
        <v>24</v>
      </c>
      <c r="AR544" s="34">
        <v>24</v>
      </c>
      <c r="AS544">
        <f t="shared" si="74"/>
      </c>
      <c r="AU544" s="1">
        <f t="shared" si="75"/>
        <v>45721.2775</v>
      </c>
      <c r="AV544" s="52">
        <f t="shared" si="76"/>
        <v>1.7659243574704073</v>
      </c>
    </row>
    <row r="545" spans="1:48" ht="12.75">
      <c r="A545" s="33">
        <v>544</v>
      </c>
      <c r="B545" t="s">
        <v>580</v>
      </c>
      <c r="C545" t="s">
        <v>581</v>
      </c>
      <c r="D545" t="s">
        <v>24</v>
      </c>
      <c r="E545" t="s">
        <v>27</v>
      </c>
      <c r="F545" s="1">
        <v>62240.26</v>
      </c>
      <c r="G545" s="1">
        <v>48774.270000000004</v>
      </c>
      <c r="H545" s="1">
        <v>39391.47</v>
      </c>
      <c r="I545" s="1">
        <v>30308.96</v>
      </c>
      <c r="J545" s="1">
        <v>25499.260000000002</v>
      </c>
      <c r="K545" s="1">
        <v>22122.22</v>
      </c>
      <c r="L545" s="1">
        <v>19951.96</v>
      </c>
      <c r="M545" s="1">
        <v>17959.69</v>
      </c>
      <c r="N545" s="1">
        <v>16012.17</v>
      </c>
      <c r="O545" s="1">
        <v>13947.08</v>
      </c>
      <c r="P545" s="1">
        <v>8324.22</v>
      </c>
      <c r="Q545" s="1">
        <v>81601.08</v>
      </c>
      <c r="R545" s="1">
        <v>64385.78</v>
      </c>
      <c r="S545" s="1">
        <f t="shared" si="71"/>
        <v>32267.116666666665</v>
      </c>
      <c r="T545" s="5">
        <v>44032.724583333336</v>
      </c>
      <c r="U545" t="s">
        <v>1478</v>
      </c>
      <c r="V545" t="s">
        <v>1468</v>
      </c>
      <c r="W545">
        <v>24</v>
      </c>
      <c r="X545">
        <v>0</v>
      </c>
      <c r="Y545">
        <v>0</v>
      </c>
      <c r="AE545" s="23">
        <f t="shared" si="77"/>
        <v>32267.116666666665</v>
      </c>
      <c r="AH545" s="23">
        <f t="shared" si="78"/>
        <v>32267.116666666665</v>
      </c>
      <c r="AK545" s="23">
        <f t="shared" si="72"/>
        <v>32267.116666666665</v>
      </c>
      <c r="AM545" s="23">
        <f t="shared" si="73"/>
        <v>0</v>
      </c>
      <c r="AO545" s="34">
        <v>0</v>
      </c>
      <c r="AP545" s="33" t="s">
        <v>1904</v>
      </c>
      <c r="AR545" s="34">
        <v>24</v>
      </c>
      <c r="AS545">
        <f t="shared" si="74"/>
      </c>
      <c r="AU545" s="1">
        <f t="shared" si="75"/>
        <v>-11765.607916666671</v>
      </c>
      <c r="AV545" s="52">
        <f t="shared" si="76"/>
        <v>-0.26720145137509904</v>
      </c>
    </row>
    <row r="546" spans="1:48" ht="12.75">
      <c r="A546" s="33">
        <v>545</v>
      </c>
      <c r="B546" t="s">
        <v>582</v>
      </c>
      <c r="C546" t="s">
        <v>583</v>
      </c>
      <c r="D546" t="s">
        <v>24</v>
      </c>
      <c r="E546" t="s">
        <v>27</v>
      </c>
      <c r="F546" s="1">
        <v>-2754.13</v>
      </c>
      <c r="G546" s="1">
        <v>-1873.06</v>
      </c>
      <c r="H546" s="1">
        <v>-990.83</v>
      </c>
      <c r="I546" s="1">
        <v>-145.87</v>
      </c>
      <c r="J546" s="1">
        <v>628.84</v>
      </c>
      <c r="K546" s="1">
        <v>1334.16</v>
      </c>
      <c r="L546" s="1">
        <v>2015.13</v>
      </c>
      <c r="M546" s="1">
        <v>2646</v>
      </c>
      <c r="N546" s="1">
        <v>-5994.4800000000005</v>
      </c>
      <c r="O546" s="1">
        <v>-5332.28</v>
      </c>
      <c r="P546" s="1">
        <v>-4585.08</v>
      </c>
      <c r="Q546" s="1">
        <v>36200.3</v>
      </c>
      <c r="R546" s="1">
        <v>31847.62</v>
      </c>
      <c r="S546" s="1">
        <f t="shared" si="71"/>
        <v>3204.1312500000004</v>
      </c>
      <c r="T546" s="5">
        <v>-20399.334583333333</v>
      </c>
      <c r="U546" t="s">
        <v>1479</v>
      </c>
      <c r="V546" t="s">
        <v>1468</v>
      </c>
      <c r="W546">
        <v>24</v>
      </c>
      <c r="X546">
        <v>0</v>
      </c>
      <c r="Y546">
        <v>0</v>
      </c>
      <c r="AE546" s="23">
        <f t="shared" si="77"/>
        <v>3204.1312500000004</v>
      </c>
      <c r="AH546" s="23">
        <f t="shared" si="78"/>
        <v>3204.1312500000004</v>
      </c>
      <c r="AK546" s="23">
        <f t="shared" si="72"/>
        <v>3204.1312500000004</v>
      </c>
      <c r="AM546" s="23">
        <f t="shared" si="73"/>
        <v>0</v>
      </c>
      <c r="AO546" s="34">
        <v>0</v>
      </c>
      <c r="AP546" s="33" t="s">
        <v>1904</v>
      </c>
      <c r="AR546" s="34">
        <v>24</v>
      </c>
      <c r="AS546">
        <f t="shared" si="74"/>
      </c>
      <c r="AU546" s="1">
        <f t="shared" si="75"/>
        <v>23603.465833333335</v>
      </c>
      <c r="AV546" s="52">
        <f t="shared" si="76"/>
        <v>-1.1570703807475093</v>
      </c>
    </row>
    <row r="547" spans="1:48" ht="12.75">
      <c r="A547" s="33">
        <v>546</v>
      </c>
      <c r="B547" t="s">
        <v>584</v>
      </c>
      <c r="C547" t="s">
        <v>585</v>
      </c>
      <c r="D547" t="s">
        <v>24</v>
      </c>
      <c r="E547" t="s">
        <v>27</v>
      </c>
      <c r="F547" s="1">
        <v>-279.46</v>
      </c>
      <c r="G547" s="1">
        <v>-279.46</v>
      </c>
      <c r="H547" s="1">
        <v>-279.46</v>
      </c>
      <c r="I547" s="1">
        <v>-279.46</v>
      </c>
      <c r="J547" s="1">
        <v>-279.46</v>
      </c>
      <c r="K547" s="1">
        <v>-279.46</v>
      </c>
      <c r="L547" s="1">
        <v>-279.46</v>
      </c>
      <c r="M547" s="1">
        <v>-279.46</v>
      </c>
      <c r="N547" s="1">
        <v>-279.46</v>
      </c>
      <c r="O547" s="1">
        <v>-279.46</v>
      </c>
      <c r="P547" s="1">
        <v>-279.46</v>
      </c>
      <c r="Q547" s="1">
        <v>0</v>
      </c>
      <c r="R547" s="1">
        <v>0</v>
      </c>
      <c r="S547" s="1">
        <f t="shared" si="71"/>
        <v>-244.5275</v>
      </c>
      <c r="T547" s="5">
        <v>-279.46</v>
      </c>
      <c r="U547" t="s">
        <v>1480</v>
      </c>
      <c r="V547" t="s">
        <v>1468</v>
      </c>
      <c r="W547">
        <v>24</v>
      </c>
      <c r="X547">
        <v>0</v>
      </c>
      <c r="Y547">
        <v>0</v>
      </c>
      <c r="AE547" s="23">
        <f t="shared" si="77"/>
        <v>-244.5275</v>
      </c>
      <c r="AH547" s="23">
        <f t="shared" si="78"/>
        <v>-244.5275</v>
      </c>
      <c r="AK547" s="23">
        <f t="shared" si="72"/>
        <v>-244.5275</v>
      </c>
      <c r="AM547" s="23">
        <f t="shared" si="73"/>
        <v>0</v>
      </c>
      <c r="AO547" s="34">
        <v>24</v>
      </c>
      <c r="AR547" s="34">
        <v>24</v>
      </c>
      <c r="AS547">
        <f t="shared" si="74"/>
      </c>
      <c r="AU547" s="1">
        <f t="shared" si="75"/>
        <v>34.932499999999976</v>
      </c>
      <c r="AV547" s="52">
        <f t="shared" si="76"/>
        <v>-0.12499999999999993</v>
      </c>
    </row>
    <row r="548" spans="1:48" ht="12.75">
      <c r="A548" s="33">
        <v>547</v>
      </c>
      <c r="B548" t="s">
        <v>586</v>
      </c>
      <c r="C548" t="s">
        <v>587</v>
      </c>
      <c r="D548" t="s">
        <v>24</v>
      </c>
      <c r="E548" t="s">
        <v>27</v>
      </c>
      <c r="F548" s="1">
        <v>-2887866.56</v>
      </c>
      <c r="G548" s="1">
        <v>-3139667.07</v>
      </c>
      <c r="H548" s="1">
        <v>-2537701.56</v>
      </c>
      <c r="I548" s="1">
        <v>-2853993.49</v>
      </c>
      <c r="J548" s="1">
        <v>-3830904.3</v>
      </c>
      <c r="K548" s="1">
        <v>-4605548.24</v>
      </c>
      <c r="L548" s="1">
        <v>-5396751.46</v>
      </c>
      <c r="M548" s="1">
        <v>-6186231.2</v>
      </c>
      <c r="N548" s="1">
        <v>-6848636.98</v>
      </c>
      <c r="O548" s="1">
        <v>-7276437.38</v>
      </c>
      <c r="P548" s="1">
        <v>-7935642.8100000005</v>
      </c>
      <c r="Q548" s="1">
        <v>-2773411.5</v>
      </c>
      <c r="R548" s="1">
        <v>-2166117.52</v>
      </c>
      <c r="S548" s="1">
        <f t="shared" si="71"/>
        <v>-4659326.5025</v>
      </c>
      <c r="T548" s="5">
        <v>-3847504.200416667</v>
      </c>
      <c r="U548" t="s">
        <v>1481</v>
      </c>
      <c r="V548" t="s">
        <v>1468</v>
      </c>
      <c r="W548">
        <v>24</v>
      </c>
      <c r="X548">
        <v>0</v>
      </c>
      <c r="Y548">
        <v>0</v>
      </c>
      <c r="AE548" s="23">
        <f t="shared" si="77"/>
        <v>-4659326.5025</v>
      </c>
      <c r="AH548" s="23">
        <f t="shared" si="78"/>
        <v>-4659326.5025</v>
      </c>
      <c r="AK548" s="23">
        <f t="shared" si="72"/>
        <v>-4659326.5025</v>
      </c>
      <c r="AM548" s="23">
        <f t="shared" si="73"/>
        <v>0</v>
      </c>
      <c r="AO548" s="34">
        <v>24</v>
      </c>
      <c r="AR548" s="34">
        <v>24</v>
      </c>
      <c r="AS548">
        <f t="shared" si="74"/>
      </c>
      <c r="AU548" s="1">
        <f t="shared" si="75"/>
        <v>-811822.3020833335</v>
      </c>
      <c r="AV548" s="52">
        <f t="shared" si="76"/>
        <v>0.2109997182057441</v>
      </c>
    </row>
    <row r="549" spans="1:48" ht="12.75">
      <c r="A549" s="33">
        <v>548</v>
      </c>
      <c r="B549" t="s">
        <v>588</v>
      </c>
      <c r="C549" t="s">
        <v>589</v>
      </c>
      <c r="D549" t="s">
        <v>24</v>
      </c>
      <c r="E549" t="s">
        <v>27</v>
      </c>
      <c r="F549" s="1">
        <v>475805.86</v>
      </c>
      <c r="G549" s="1">
        <v>-448326.15</v>
      </c>
      <c r="H549" s="1">
        <v>-755681.24</v>
      </c>
      <c r="I549" s="1">
        <v>-895388.5</v>
      </c>
      <c r="J549" s="1">
        <v>-537518.71</v>
      </c>
      <c r="K549" s="1">
        <v>-230167.82</v>
      </c>
      <c r="L549" s="1">
        <v>270447.69</v>
      </c>
      <c r="M549" s="1">
        <v>799296.78</v>
      </c>
      <c r="N549" s="1">
        <v>1318772.42</v>
      </c>
      <c r="O549" s="1">
        <v>1807975.1099999999</v>
      </c>
      <c r="P549" s="1">
        <v>1937738.44</v>
      </c>
      <c r="Q549" s="1">
        <v>1580927.8</v>
      </c>
      <c r="R549" s="1">
        <v>245797.28</v>
      </c>
      <c r="S549" s="1">
        <f aca="true" t="shared" si="79" ref="S549:S612">(((F549+R549)/2)+G549+H549+I549+J549+K549+L549+M549+N549+O549+P549+Q549)/12</f>
        <v>434073.1158333333</v>
      </c>
      <c r="T549" s="5">
        <v>1381842.3495833334</v>
      </c>
      <c r="U549" t="s">
        <v>1482</v>
      </c>
      <c r="V549" t="s">
        <v>1468</v>
      </c>
      <c r="W549">
        <v>24</v>
      </c>
      <c r="X549">
        <v>0</v>
      </c>
      <c r="Y549">
        <v>0</v>
      </c>
      <c r="AE549" s="23">
        <f t="shared" si="77"/>
        <v>434073.1158333333</v>
      </c>
      <c r="AH549" s="23">
        <f t="shared" si="78"/>
        <v>434073.1158333333</v>
      </c>
      <c r="AK549" s="23">
        <f t="shared" si="72"/>
        <v>434073.1158333333</v>
      </c>
      <c r="AM549" s="23">
        <f t="shared" si="73"/>
        <v>0</v>
      </c>
      <c r="AO549" s="34">
        <v>24</v>
      </c>
      <c r="AR549" s="34">
        <v>24</v>
      </c>
      <c r="AS549">
        <f t="shared" si="74"/>
      </c>
      <c r="AU549" s="1">
        <f t="shared" si="75"/>
        <v>-947769.2337500001</v>
      </c>
      <c r="AV549" s="52">
        <f t="shared" si="76"/>
        <v>-0.6858736338742121</v>
      </c>
    </row>
    <row r="550" spans="1:48" ht="12.75">
      <c r="A550" s="33">
        <v>549</v>
      </c>
      <c r="B550" t="s">
        <v>590</v>
      </c>
      <c r="C550" t="s">
        <v>591</v>
      </c>
      <c r="D550" t="s">
        <v>24</v>
      </c>
      <c r="E550" t="s">
        <v>27</v>
      </c>
      <c r="F550" s="1">
        <v>-3106144.09</v>
      </c>
      <c r="G550" s="1">
        <v>-2498885.55</v>
      </c>
      <c r="H550" s="1">
        <v>-2061697.49</v>
      </c>
      <c r="I550" s="1">
        <v>-1650013.88</v>
      </c>
      <c r="J550" s="1">
        <v>-1417082.96</v>
      </c>
      <c r="K550" s="1">
        <v>-1243864.15</v>
      </c>
      <c r="L550" s="1">
        <v>-1116380.91</v>
      </c>
      <c r="M550" s="1">
        <v>-1001814.69</v>
      </c>
      <c r="N550" s="1">
        <v>-878113.37</v>
      </c>
      <c r="O550" s="1">
        <v>-745160.99</v>
      </c>
      <c r="P550" s="1">
        <v>-476124.96</v>
      </c>
      <c r="Q550" s="1">
        <v>-5306427.73</v>
      </c>
      <c r="R550" s="1">
        <v>-4138229.4</v>
      </c>
      <c r="S550" s="1">
        <f t="shared" si="79"/>
        <v>-1834812.7854166667</v>
      </c>
      <c r="T550" s="5">
        <v>896881.0770833333</v>
      </c>
      <c r="U550" t="s">
        <v>1483</v>
      </c>
      <c r="V550" t="s">
        <v>1468</v>
      </c>
      <c r="W550">
        <v>24</v>
      </c>
      <c r="X550">
        <v>0</v>
      </c>
      <c r="Y550">
        <v>0</v>
      </c>
      <c r="AE550" s="23">
        <f t="shared" si="77"/>
        <v>-1834812.7854166667</v>
      </c>
      <c r="AH550" s="23">
        <f t="shared" si="78"/>
        <v>-1834812.7854166667</v>
      </c>
      <c r="AK550" s="23">
        <f t="shared" si="72"/>
        <v>-1834812.7854166667</v>
      </c>
      <c r="AM550" s="23">
        <f t="shared" si="73"/>
        <v>0</v>
      </c>
      <c r="AO550" s="34">
        <v>0</v>
      </c>
      <c r="AP550" s="33" t="s">
        <v>1904</v>
      </c>
      <c r="AR550" s="34">
        <v>24</v>
      </c>
      <c r="AS550">
        <f t="shared" si="74"/>
      </c>
      <c r="AU550" s="1">
        <f t="shared" si="75"/>
        <v>-2731693.8625</v>
      </c>
      <c r="AV550" s="52">
        <f t="shared" si="76"/>
        <v>-3.045770428542764</v>
      </c>
    </row>
    <row r="551" spans="1:48" ht="12.75">
      <c r="A551" s="33">
        <v>550</v>
      </c>
      <c r="B551" t="s">
        <v>592</v>
      </c>
      <c r="C551" t="s">
        <v>593</v>
      </c>
      <c r="D551" t="s">
        <v>24</v>
      </c>
      <c r="E551" t="s">
        <v>27</v>
      </c>
      <c r="F551" s="1">
        <v>1458067.83</v>
      </c>
      <c r="G551" s="1">
        <v>1216608.67</v>
      </c>
      <c r="H551" s="1">
        <v>1045623.49</v>
      </c>
      <c r="I551" s="1">
        <v>880748.99</v>
      </c>
      <c r="J551" s="1">
        <v>790239.99</v>
      </c>
      <c r="K551" s="1">
        <v>722835.87</v>
      </c>
      <c r="L551" s="1">
        <v>676025.12</v>
      </c>
      <c r="M551" s="1">
        <v>631875.03</v>
      </c>
      <c r="N551" s="1">
        <v>585836.06</v>
      </c>
      <c r="O551" s="1">
        <v>538424.98</v>
      </c>
      <c r="P551" s="1">
        <v>431579.12</v>
      </c>
      <c r="Q551" s="1">
        <v>664103.9500000001</v>
      </c>
      <c r="R551" s="1">
        <v>491683.45</v>
      </c>
      <c r="S551" s="1">
        <f t="shared" si="79"/>
        <v>763231.4091666667</v>
      </c>
      <c r="T551" s="5">
        <v>-389268.6104166666</v>
      </c>
      <c r="U551" t="s">
        <v>1484</v>
      </c>
      <c r="V551" t="s">
        <v>1468</v>
      </c>
      <c r="W551">
        <v>24</v>
      </c>
      <c r="X551">
        <v>0</v>
      </c>
      <c r="Y551">
        <v>0</v>
      </c>
      <c r="AE551" s="23">
        <f t="shared" si="77"/>
        <v>763231.4091666667</v>
      </c>
      <c r="AH551" s="23">
        <f t="shared" si="78"/>
        <v>763231.4091666667</v>
      </c>
      <c r="AK551" s="23">
        <f t="shared" si="72"/>
        <v>763231.4091666667</v>
      </c>
      <c r="AM551" s="23">
        <f t="shared" si="73"/>
        <v>0</v>
      </c>
      <c r="AO551" s="34">
        <v>0</v>
      </c>
      <c r="AP551" s="33" t="s">
        <v>1904</v>
      </c>
      <c r="AR551" s="34">
        <v>24</v>
      </c>
      <c r="AS551">
        <f t="shared" si="74"/>
      </c>
      <c r="AU551" s="1">
        <f t="shared" si="75"/>
        <v>1152500.0195833333</v>
      </c>
      <c r="AV551" s="52">
        <f t="shared" si="76"/>
        <v>-2.960680591095482</v>
      </c>
    </row>
    <row r="552" spans="1:48" ht="12.75">
      <c r="A552" s="33">
        <v>551</v>
      </c>
      <c r="B552" t="s">
        <v>1003</v>
      </c>
      <c r="C552" t="s">
        <v>1004</v>
      </c>
      <c r="D552" t="s">
        <v>24</v>
      </c>
      <c r="E552" t="s">
        <v>19</v>
      </c>
      <c r="F552" s="1">
        <v>372718.24</v>
      </c>
      <c r="G552" s="1">
        <v>241468.24</v>
      </c>
      <c r="H552" s="1">
        <v>110218.24</v>
      </c>
      <c r="I552" s="1">
        <v>-21031.760000000002</v>
      </c>
      <c r="J552" s="1">
        <v>-152281.76</v>
      </c>
      <c r="K552" s="1">
        <v>-283531.76</v>
      </c>
      <c r="L552" s="1">
        <v>-131249.76</v>
      </c>
      <c r="M552" s="1">
        <v>0.24</v>
      </c>
      <c r="N552" s="1">
        <v>131250</v>
      </c>
      <c r="O552" s="1">
        <v>262500</v>
      </c>
      <c r="P552" s="1">
        <v>393750</v>
      </c>
      <c r="Q552" s="1">
        <v>525000</v>
      </c>
      <c r="R552" s="1">
        <v>393750</v>
      </c>
      <c r="S552" s="1">
        <f t="shared" si="79"/>
        <v>121610.48333333332</v>
      </c>
      <c r="T552" s="5">
        <v>110216.63583333332</v>
      </c>
      <c r="U552" t="s">
        <v>1766</v>
      </c>
      <c r="V552" t="s">
        <v>1468</v>
      </c>
      <c r="W552">
        <v>24</v>
      </c>
      <c r="X552">
        <v>0</v>
      </c>
      <c r="Y552">
        <v>0</v>
      </c>
      <c r="AE552" s="23">
        <f t="shared" si="77"/>
        <v>121610.48333333332</v>
      </c>
      <c r="AH552" s="23">
        <f t="shared" si="78"/>
        <v>121610.48333333332</v>
      </c>
      <c r="AK552" s="23">
        <f t="shared" si="72"/>
        <v>121610.48333333332</v>
      </c>
      <c r="AM552" s="23">
        <f t="shared" si="73"/>
        <v>0</v>
      </c>
      <c r="AO552" s="34">
        <v>22</v>
      </c>
      <c r="AP552" s="33" t="s">
        <v>1904</v>
      </c>
      <c r="AQ552" t="s">
        <v>1905</v>
      </c>
      <c r="AR552" s="34">
        <v>24</v>
      </c>
      <c r="AS552">
        <f t="shared" si="74"/>
      </c>
      <c r="AU552" s="1">
        <f t="shared" si="75"/>
        <v>11393.847500000003</v>
      </c>
      <c r="AV552" s="52">
        <f t="shared" si="76"/>
        <v>0.10337683974703672</v>
      </c>
    </row>
    <row r="553" spans="1:48" ht="12.75">
      <c r="A553" s="33">
        <v>552</v>
      </c>
      <c r="B553" t="s">
        <v>1003</v>
      </c>
      <c r="C553" t="s">
        <v>1004</v>
      </c>
      <c r="D553" t="s">
        <v>24</v>
      </c>
      <c r="E553" t="s">
        <v>20</v>
      </c>
      <c r="F553" s="1">
        <v>1737493.38</v>
      </c>
      <c r="G553" s="1">
        <v>1870681.67</v>
      </c>
      <c r="H553" s="1">
        <v>1886624.9</v>
      </c>
      <c r="I553" s="1">
        <v>1980819.9</v>
      </c>
      <c r="J553" s="1">
        <v>2240766.49</v>
      </c>
      <c r="K553" s="1">
        <v>2352222.84</v>
      </c>
      <c r="L553" s="1">
        <v>2614712.2800000003</v>
      </c>
      <c r="M553" s="1">
        <v>2823819.5</v>
      </c>
      <c r="N553" s="1">
        <v>2972905.61</v>
      </c>
      <c r="O553" s="1">
        <v>3053912.8</v>
      </c>
      <c r="P553" s="1">
        <v>3050080.57</v>
      </c>
      <c r="Q553" s="1">
        <v>2903985.73</v>
      </c>
      <c r="R553" s="1">
        <v>2983692.62</v>
      </c>
      <c r="S553" s="1">
        <f t="shared" si="79"/>
        <v>2509260.4408333334</v>
      </c>
      <c r="T553" s="5">
        <v>950659.4441666667</v>
      </c>
      <c r="U553" t="s">
        <v>1767</v>
      </c>
      <c r="V553" t="s">
        <v>1468</v>
      </c>
      <c r="W553">
        <v>24</v>
      </c>
      <c r="X553">
        <v>0</v>
      </c>
      <c r="Y553">
        <v>0</v>
      </c>
      <c r="AE553" s="23">
        <f t="shared" si="77"/>
        <v>2509260.4408333334</v>
      </c>
      <c r="AH553" s="23">
        <f t="shared" si="78"/>
        <v>2509260.4408333334</v>
      </c>
      <c r="AK553" s="23">
        <f t="shared" si="72"/>
        <v>2509260.4408333334</v>
      </c>
      <c r="AM553" s="23">
        <f t="shared" si="73"/>
        <v>0</v>
      </c>
      <c r="AO553" s="34">
        <v>22</v>
      </c>
      <c r="AP553" s="33" t="s">
        <v>1904</v>
      </c>
      <c r="AQ553" t="s">
        <v>1905</v>
      </c>
      <c r="AR553" s="34">
        <v>24</v>
      </c>
      <c r="AS553">
        <f t="shared" si="74"/>
      </c>
      <c r="AU553" s="1">
        <f t="shared" si="75"/>
        <v>1558600.9966666666</v>
      </c>
      <c r="AV553" s="52">
        <f t="shared" si="76"/>
        <v>1.6394945700380772</v>
      </c>
    </row>
    <row r="554" spans="1:48" ht="12.75">
      <c r="A554" s="33">
        <v>553</v>
      </c>
      <c r="B554" t="s">
        <v>1003</v>
      </c>
      <c r="C554" t="s">
        <v>1004</v>
      </c>
      <c r="D554" t="s">
        <v>24</v>
      </c>
      <c r="E554" t="s">
        <v>27</v>
      </c>
      <c r="F554" s="1">
        <v>1396035.95</v>
      </c>
      <c r="G554" s="1">
        <v>1671809.76</v>
      </c>
      <c r="H554" s="1">
        <v>1476805</v>
      </c>
      <c r="I554" s="1">
        <v>1537608.69</v>
      </c>
      <c r="J554" s="1">
        <v>1705628.05</v>
      </c>
      <c r="K554" s="1">
        <v>1832866.55</v>
      </c>
      <c r="L554" s="1">
        <v>1906647.48</v>
      </c>
      <c r="M554" s="1">
        <v>1971521.44</v>
      </c>
      <c r="N554" s="1">
        <v>1994427</v>
      </c>
      <c r="O554" s="1">
        <v>1943239.6</v>
      </c>
      <c r="P554" s="1">
        <v>2073234.57</v>
      </c>
      <c r="Q554" s="1">
        <v>2007199.91</v>
      </c>
      <c r="R554" s="1">
        <v>1918713.02</v>
      </c>
      <c r="S554" s="1">
        <f t="shared" si="79"/>
        <v>1814863.5445833334</v>
      </c>
      <c r="T554" s="5">
        <v>665237.7283333334</v>
      </c>
      <c r="U554" t="s">
        <v>1768</v>
      </c>
      <c r="V554" t="s">
        <v>1468</v>
      </c>
      <c r="W554">
        <v>24</v>
      </c>
      <c r="X554">
        <v>0</v>
      </c>
      <c r="Y554">
        <v>0</v>
      </c>
      <c r="AE554" s="23">
        <f t="shared" si="77"/>
        <v>1814863.5445833334</v>
      </c>
      <c r="AH554" s="23">
        <f t="shared" si="78"/>
        <v>1814863.5445833334</v>
      </c>
      <c r="AK554" s="23">
        <f t="shared" si="72"/>
        <v>1814863.5445833334</v>
      </c>
      <c r="AM554" s="23">
        <f t="shared" si="73"/>
        <v>0</v>
      </c>
      <c r="AO554" s="34">
        <v>22</v>
      </c>
      <c r="AP554" s="33" t="s">
        <v>1904</v>
      </c>
      <c r="AQ554" t="s">
        <v>1905</v>
      </c>
      <c r="AR554" s="34">
        <v>24</v>
      </c>
      <c r="AS554">
        <f t="shared" si="74"/>
      </c>
      <c r="AU554" s="1">
        <f t="shared" si="75"/>
        <v>1149625.8162500001</v>
      </c>
      <c r="AV554" s="52">
        <f t="shared" si="76"/>
        <v>1.7281428386965336</v>
      </c>
    </row>
    <row r="555" spans="1:48" ht="12.75">
      <c r="A555" s="33">
        <v>554</v>
      </c>
      <c r="B555" t="s">
        <v>1003</v>
      </c>
      <c r="C555" t="s">
        <v>1004</v>
      </c>
      <c r="D555" t="s">
        <v>24</v>
      </c>
      <c r="E555" t="s">
        <v>21</v>
      </c>
      <c r="F555" s="1">
        <v>3124555.29</v>
      </c>
      <c r="G555" s="1">
        <v>3586364.23</v>
      </c>
      <c r="H555" s="1">
        <v>3725305.09</v>
      </c>
      <c r="I555" s="1">
        <v>3989860.19</v>
      </c>
      <c r="J555" s="1">
        <v>4543809.1</v>
      </c>
      <c r="K555" s="1">
        <v>4722643.83</v>
      </c>
      <c r="L555" s="1">
        <v>5181682.14</v>
      </c>
      <c r="M555" s="1">
        <v>5486651.11</v>
      </c>
      <c r="N555" s="1">
        <v>5643859.92</v>
      </c>
      <c r="O555" s="1">
        <v>5832627.68</v>
      </c>
      <c r="P555" s="1">
        <v>5831518.55</v>
      </c>
      <c r="Q555" s="1">
        <v>5555841.26</v>
      </c>
      <c r="R555" s="1">
        <v>5884468.75</v>
      </c>
      <c r="S555" s="1">
        <f t="shared" si="79"/>
        <v>4883722.926666667</v>
      </c>
      <c r="T555" s="5">
        <v>1451283.1991666667</v>
      </c>
      <c r="U555" t="s">
        <v>1769</v>
      </c>
      <c r="V555" t="s">
        <v>1468</v>
      </c>
      <c r="W555">
        <v>24</v>
      </c>
      <c r="X555">
        <v>0</v>
      </c>
      <c r="Y555">
        <v>0</v>
      </c>
      <c r="AE555" s="23">
        <f t="shared" si="77"/>
        <v>4883722.926666667</v>
      </c>
      <c r="AH555" s="23">
        <f t="shared" si="78"/>
        <v>4883722.926666667</v>
      </c>
      <c r="AK555" s="23">
        <f t="shared" si="72"/>
        <v>4883722.926666667</v>
      </c>
      <c r="AM555" s="23">
        <f t="shared" si="73"/>
        <v>0</v>
      </c>
      <c r="AO555" s="34">
        <v>22</v>
      </c>
      <c r="AP555" s="33" t="s">
        <v>1904</v>
      </c>
      <c r="AQ555" t="s">
        <v>1905</v>
      </c>
      <c r="AR555" s="34">
        <v>24</v>
      </c>
      <c r="AS555">
        <f t="shared" si="74"/>
      </c>
      <c r="AU555" s="1">
        <f t="shared" si="75"/>
        <v>3432439.7275</v>
      </c>
      <c r="AV555" s="52">
        <f t="shared" si="76"/>
        <v>2.365106775487322</v>
      </c>
    </row>
    <row r="556" spans="1:48" ht="12.75">
      <c r="A556" s="33">
        <v>555</v>
      </c>
      <c r="B556" t="s">
        <v>458</v>
      </c>
      <c r="C556" t="s">
        <v>459</v>
      </c>
      <c r="D556" t="s">
        <v>24</v>
      </c>
      <c r="E556" t="s">
        <v>27</v>
      </c>
      <c r="F556" s="1">
        <v>2154581.54</v>
      </c>
      <c r="G556" s="1">
        <v>1891526.31</v>
      </c>
      <c r="H556" s="1">
        <v>1839402.57</v>
      </c>
      <c r="I556" s="1">
        <v>1805821.4</v>
      </c>
      <c r="J556" s="1">
        <v>1813715.28</v>
      </c>
      <c r="K556" s="1">
        <v>1756846.9</v>
      </c>
      <c r="L556" s="1">
        <v>1708618.52</v>
      </c>
      <c r="M556" s="1">
        <v>1663689.4100000001</v>
      </c>
      <c r="N556" s="1">
        <v>1616111.1099999999</v>
      </c>
      <c r="O556" s="1">
        <v>1567247.72</v>
      </c>
      <c r="P556" s="1">
        <v>1455190.74</v>
      </c>
      <c r="Q556" s="1">
        <v>1306199.92</v>
      </c>
      <c r="R556" s="1">
        <v>1041068.4</v>
      </c>
      <c r="S556" s="1">
        <f t="shared" si="79"/>
        <v>1668516.2374999996</v>
      </c>
      <c r="T556" s="5">
        <v>1903311.6120833333</v>
      </c>
      <c r="U556" t="s">
        <v>1396</v>
      </c>
      <c r="V556" t="s">
        <v>1397</v>
      </c>
      <c r="W556">
        <v>25</v>
      </c>
      <c r="X556">
        <v>0</v>
      </c>
      <c r="Y556">
        <v>0</v>
      </c>
      <c r="AE556" s="23">
        <f t="shared" si="77"/>
        <v>1668516.2374999996</v>
      </c>
      <c r="AH556" s="23">
        <f t="shared" si="78"/>
        <v>1668516.2374999996</v>
      </c>
      <c r="AK556" s="23">
        <f t="shared" si="72"/>
        <v>1668516.2374999996</v>
      </c>
      <c r="AM556" s="23">
        <f t="shared" si="73"/>
        <v>0</v>
      </c>
      <c r="AO556" s="34">
        <v>25</v>
      </c>
      <c r="AR556" s="34">
        <v>25</v>
      </c>
      <c r="AS556">
        <f t="shared" si="74"/>
      </c>
      <c r="AU556" s="1">
        <f t="shared" si="75"/>
        <v>-234795.37458333373</v>
      </c>
      <c r="AV556" s="52">
        <f t="shared" si="76"/>
        <v>-0.12336149955305038</v>
      </c>
    </row>
    <row r="557" spans="1:48" ht="12.75">
      <c r="A557" s="33">
        <v>556</v>
      </c>
      <c r="B557" t="s">
        <v>458</v>
      </c>
      <c r="C557" t="s">
        <v>459</v>
      </c>
      <c r="D557" t="s">
        <v>28</v>
      </c>
      <c r="E557" t="s">
        <v>28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1322.74</v>
      </c>
      <c r="S557" s="1">
        <f t="shared" si="79"/>
        <v>55.11416666666667</v>
      </c>
      <c r="T557" s="5">
        <v>0</v>
      </c>
      <c r="U557" t="s">
        <v>1398</v>
      </c>
      <c r="V557" t="s">
        <v>1397</v>
      </c>
      <c r="W557">
        <v>25</v>
      </c>
      <c r="X557">
        <v>0</v>
      </c>
      <c r="Y557">
        <v>0</v>
      </c>
      <c r="AE557" s="23">
        <f t="shared" si="77"/>
        <v>55.11416666666667</v>
      </c>
      <c r="AH557" s="23">
        <f t="shared" si="78"/>
        <v>55.11416666666667</v>
      </c>
      <c r="AK557" s="23">
        <f t="shared" si="72"/>
        <v>55.11416666666667</v>
      </c>
      <c r="AM557" s="23">
        <f t="shared" si="73"/>
        <v>0</v>
      </c>
      <c r="AO557" s="34">
        <v>25</v>
      </c>
      <c r="AR557" s="34">
        <v>25</v>
      </c>
      <c r="AS557">
        <f t="shared" si="74"/>
      </c>
      <c r="AU557" s="1">
        <f t="shared" si="75"/>
        <v>55.11416666666667</v>
      </c>
      <c r="AV557" s="52" t="e">
        <f t="shared" si="76"/>
        <v>#DIV/0!</v>
      </c>
    </row>
    <row r="558" spans="1:48" ht="12.75">
      <c r="A558" s="33">
        <v>557</v>
      </c>
      <c r="B558" t="s">
        <v>499</v>
      </c>
      <c r="C558" t="s">
        <v>500</v>
      </c>
      <c r="D558" t="s">
        <v>22</v>
      </c>
      <c r="E558" t="s">
        <v>20</v>
      </c>
      <c r="F558" s="1">
        <v>-151124.59</v>
      </c>
      <c r="G558" s="1">
        <v>-181756.1</v>
      </c>
      <c r="H558" s="1">
        <v>-141001.64</v>
      </c>
      <c r="I558" s="1">
        <v>-300051.28</v>
      </c>
      <c r="J558" s="1">
        <v>-299053.92</v>
      </c>
      <c r="K558" s="1">
        <v>-299428.87</v>
      </c>
      <c r="L558" s="1">
        <v>-443338.74</v>
      </c>
      <c r="M558" s="1">
        <v>-547019.88</v>
      </c>
      <c r="N558" s="1">
        <v>-701128.28</v>
      </c>
      <c r="O558" s="1">
        <v>-957617.55</v>
      </c>
      <c r="P558" s="1">
        <v>-1231626.94</v>
      </c>
      <c r="Q558" s="1">
        <v>-1522941.17</v>
      </c>
      <c r="R558" s="1">
        <v>-2081152.97</v>
      </c>
      <c r="S558" s="1">
        <f t="shared" si="79"/>
        <v>-645091.9291666667</v>
      </c>
      <c r="T558" s="5">
        <v>-237758.85708333334</v>
      </c>
      <c r="U558" t="s">
        <v>1416</v>
      </c>
      <c r="V558" t="s">
        <v>1397</v>
      </c>
      <c r="W558">
        <v>25</v>
      </c>
      <c r="X558">
        <v>0</v>
      </c>
      <c r="Y558">
        <v>0</v>
      </c>
      <c r="AE558" s="23">
        <f t="shared" si="77"/>
        <v>-645091.9291666667</v>
      </c>
      <c r="AH558" s="23">
        <f t="shared" si="78"/>
        <v>-645091.9291666667</v>
      </c>
      <c r="AK558" s="23">
        <f t="shared" si="72"/>
        <v>-645091.9291666667</v>
      </c>
      <c r="AM558" s="23">
        <f t="shared" si="73"/>
        <v>0</v>
      </c>
      <c r="AO558" s="34">
        <v>22</v>
      </c>
      <c r="AP558" s="33" t="s">
        <v>1904</v>
      </c>
      <c r="AQ558" t="s">
        <v>1905</v>
      </c>
      <c r="AR558" s="34">
        <v>25</v>
      </c>
      <c r="AS558">
        <f t="shared" si="74"/>
      </c>
      <c r="AU558" s="1">
        <f t="shared" si="75"/>
        <v>-407333.0720833334</v>
      </c>
      <c r="AV558" s="52">
        <f t="shared" si="76"/>
        <v>1.7132193394610957</v>
      </c>
    </row>
    <row r="559" spans="1:48" ht="12.75">
      <c r="A559" s="33">
        <v>558</v>
      </c>
      <c r="B559" t="s">
        <v>499</v>
      </c>
      <c r="C559" t="s">
        <v>500</v>
      </c>
      <c r="D559" t="s">
        <v>22</v>
      </c>
      <c r="E559" t="s">
        <v>21</v>
      </c>
      <c r="F559" s="1">
        <v>-217621.94</v>
      </c>
      <c r="G559" s="1">
        <v>62310.56</v>
      </c>
      <c r="H559" s="1">
        <v>180923.30000000002</v>
      </c>
      <c r="I559" s="1">
        <v>-56774.9</v>
      </c>
      <c r="J559" s="1">
        <v>23289.920000000002</v>
      </c>
      <c r="K559" s="1">
        <v>-120503.88</v>
      </c>
      <c r="L559" s="1">
        <v>-432162.21</v>
      </c>
      <c r="M559" s="1">
        <v>-632361.3200000001</v>
      </c>
      <c r="N559" s="1">
        <v>-828674.85</v>
      </c>
      <c r="O559" s="1">
        <v>-1309711.82</v>
      </c>
      <c r="P559" s="1">
        <v>-1584135.29</v>
      </c>
      <c r="Q559" s="1">
        <v>-2020547.55</v>
      </c>
      <c r="R559" s="1">
        <v>-2887447.93</v>
      </c>
      <c r="S559" s="1">
        <f t="shared" si="79"/>
        <v>-689240.2479166667</v>
      </c>
      <c r="T559" s="5">
        <v>-20597.10333333333</v>
      </c>
      <c r="U559" t="s">
        <v>1417</v>
      </c>
      <c r="V559" t="s">
        <v>1397</v>
      </c>
      <c r="W559">
        <v>25</v>
      </c>
      <c r="X559">
        <v>0</v>
      </c>
      <c r="Y559">
        <v>0</v>
      </c>
      <c r="AE559" s="23">
        <f t="shared" si="77"/>
        <v>-689240.2479166667</v>
      </c>
      <c r="AH559" s="23">
        <f t="shared" si="78"/>
        <v>-689240.2479166667</v>
      </c>
      <c r="AK559" s="23">
        <f t="shared" si="72"/>
        <v>-689240.2479166667</v>
      </c>
      <c r="AM559" s="23">
        <f t="shared" si="73"/>
        <v>0</v>
      </c>
      <c r="AO559" s="34">
        <v>22</v>
      </c>
      <c r="AP559" s="33" t="s">
        <v>1904</v>
      </c>
      <c r="AQ559" t="s">
        <v>1905</v>
      </c>
      <c r="AR559" s="34">
        <v>25</v>
      </c>
      <c r="AS559">
        <f t="shared" si="74"/>
      </c>
      <c r="AU559" s="1">
        <f t="shared" si="75"/>
        <v>-668643.1445833334</v>
      </c>
      <c r="AV559" s="52">
        <f t="shared" si="76"/>
        <v>32.46296985368979</v>
      </c>
    </row>
    <row r="560" spans="1:48" ht="12.75">
      <c r="A560" s="33">
        <v>559</v>
      </c>
      <c r="B560" t="s">
        <v>499</v>
      </c>
      <c r="C560" t="s">
        <v>500</v>
      </c>
      <c r="D560" t="s">
        <v>24</v>
      </c>
      <c r="E560" t="s">
        <v>20</v>
      </c>
      <c r="F560" s="1">
        <v>-21265.25</v>
      </c>
      <c r="G560" s="1">
        <v>8705.710000000001</v>
      </c>
      <c r="H560" s="1">
        <v>47609.18</v>
      </c>
      <c r="I560" s="1">
        <v>21973.89</v>
      </c>
      <c r="J560" s="1">
        <v>33799.17</v>
      </c>
      <c r="K560" s="1">
        <v>32654.61</v>
      </c>
      <c r="L560" s="1">
        <v>16637.760000000002</v>
      </c>
      <c r="M560" s="1">
        <v>-7049.8</v>
      </c>
      <c r="N560" s="1">
        <v>-23686.38</v>
      </c>
      <c r="O560" s="1">
        <v>-37559.48</v>
      </c>
      <c r="P560" s="1">
        <v>-59143.85</v>
      </c>
      <c r="Q560" s="1">
        <v>-54150.71</v>
      </c>
      <c r="R560" s="1">
        <v>-26915.77</v>
      </c>
      <c r="S560" s="1">
        <f t="shared" si="79"/>
        <v>-3691.700833333334</v>
      </c>
      <c r="T560" s="5">
        <v>-11818.092083333335</v>
      </c>
      <c r="U560" t="s">
        <v>1418</v>
      </c>
      <c r="V560" t="s">
        <v>1397</v>
      </c>
      <c r="W560">
        <v>25</v>
      </c>
      <c r="X560">
        <v>0</v>
      </c>
      <c r="Y560">
        <v>0</v>
      </c>
      <c r="AE560" s="23">
        <f t="shared" si="77"/>
        <v>-3691.700833333334</v>
      </c>
      <c r="AH560" s="23">
        <f t="shared" si="78"/>
        <v>-3691.700833333334</v>
      </c>
      <c r="AK560" s="23">
        <f t="shared" si="72"/>
        <v>-3691.700833333334</v>
      </c>
      <c r="AM560" s="23">
        <f t="shared" si="73"/>
        <v>0</v>
      </c>
      <c r="AO560" s="34">
        <v>22</v>
      </c>
      <c r="AP560" s="33" t="s">
        <v>1904</v>
      </c>
      <c r="AQ560" t="s">
        <v>1905</v>
      </c>
      <c r="AR560" s="34">
        <v>25</v>
      </c>
      <c r="AS560">
        <f t="shared" si="74"/>
      </c>
      <c r="AU560" s="1">
        <f t="shared" si="75"/>
        <v>8126.391250000001</v>
      </c>
      <c r="AV560" s="52">
        <f t="shared" si="76"/>
        <v>-0.6876229422395839</v>
      </c>
    </row>
    <row r="561" spans="1:48" ht="12.75">
      <c r="A561" s="33">
        <v>560</v>
      </c>
      <c r="B561" t="s">
        <v>499</v>
      </c>
      <c r="C561" t="s">
        <v>500</v>
      </c>
      <c r="D561" t="s">
        <v>24</v>
      </c>
      <c r="E561" t="s">
        <v>27</v>
      </c>
      <c r="F561" s="1">
        <v>0</v>
      </c>
      <c r="G561" s="1">
        <v>0</v>
      </c>
      <c r="H561" s="1">
        <v>0</v>
      </c>
      <c r="I561" s="1">
        <v>0</v>
      </c>
      <c r="J561" s="1">
        <v>-10920</v>
      </c>
      <c r="K561" s="1">
        <v>-20542.82</v>
      </c>
      <c r="L561" s="1">
        <v>-41250.43</v>
      </c>
      <c r="M561" s="1">
        <v>-35171.28</v>
      </c>
      <c r="N561" s="1">
        <v>-52746.380000000005</v>
      </c>
      <c r="O561" s="1">
        <v>-64273.82</v>
      </c>
      <c r="P561" s="1">
        <v>-49343.04</v>
      </c>
      <c r="Q561" s="1">
        <v>-8904.48</v>
      </c>
      <c r="R561" s="1">
        <v>73839.81</v>
      </c>
      <c r="S561" s="1">
        <f t="shared" si="79"/>
        <v>-20519.362083333337</v>
      </c>
      <c r="T561" s="5">
        <v>0</v>
      </c>
      <c r="U561" t="s">
        <v>1829</v>
      </c>
      <c r="V561" t="s">
        <v>1397</v>
      </c>
      <c r="W561">
        <v>25</v>
      </c>
      <c r="X561">
        <v>0</v>
      </c>
      <c r="Y561">
        <v>0</v>
      </c>
      <c r="AE561" s="23">
        <f t="shared" si="77"/>
        <v>-20519.362083333337</v>
      </c>
      <c r="AH561" s="23">
        <f t="shared" si="78"/>
        <v>-20519.362083333337</v>
      </c>
      <c r="AK561" s="23">
        <f t="shared" si="72"/>
        <v>-20519.362083333337</v>
      </c>
      <c r="AM561" s="23">
        <f t="shared" si="73"/>
        <v>0</v>
      </c>
      <c r="AO561" s="34" t="s">
        <v>1901</v>
      </c>
      <c r="AR561" s="34" t="s">
        <v>1901</v>
      </c>
      <c r="AS561" t="str">
        <f t="shared" si="74"/>
        <v>different</v>
      </c>
      <c r="AU561" s="1">
        <f t="shared" si="75"/>
        <v>-20519.362083333337</v>
      </c>
      <c r="AV561" s="52" t="e">
        <f t="shared" si="76"/>
        <v>#DIV/0!</v>
      </c>
    </row>
    <row r="562" spans="1:48" ht="12.75">
      <c r="A562" s="33">
        <v>561</v>
      </c>
      <c r="B562" t="s">
        <v>499</v>
      </c>
      <c r="C562" t="s">
        <v>500</v>
      </c>
      <c r="D562" t="s">
        <v>24</v>
      </c>
      <c r="E562" t="s">
        <v>21</v>
      </c>
      <c r="F562" s="1">
        <v>-718616.71</v>
      </c>
      <c r="G562" s="1">
        <v>-522868.26</v>
      </c>
      <c r="H562" s="1">
        <v>-387450.51</v>
      </c>
      <c r="I562" s="1">
        <v>-372579.29</v>
      </c>
      <c r="J562" s="1">
        <v>-318707.55</v>
      </c>
      <c r="K562" s="1">
        <v>-331383.03</v>
      </c>
      <c r="L562" s="1">
        <v>-380705.29</v>
      </c>
      <c r="M562" s="1">
        <v>-420030.32</v>
      </c>
      <c r="N562" s="1">
        <v>-457272.32</v>
      </c>
      <c r="O562" s="1">
        <v>-511822.3</v>
      </c>
      <c r="P562" s="1">
        <v>-544450.64</v>
      </c>
      <c r="Q562" s="1">
        <v>-542707.86</v>
      </c>
      <c r="R562" s="1">
        <v>-488857.99</v>
      </c>
      <c r="S562" s="1">
        <f t="shared" si="79"/>
        <v>-449476.2266666666</v>
      </c>
      <c r="T562" s="5">
        <v>-357628.6591666667</v>
      </c>
      <c r="U562" t="s">
        <v>1419</v>
      </c>
      <c r="V562" t="s">
        <v>1397</v>
      </c>
      <c r="W562">
        <v>25</v>
      </c>
      <c r="X562">
        <v>0</v>
      </c>
      <c r="Y562">
        <v>0</v>
      </c>
      <c r="AE562" s="23">
        <f t="shared" si="77"/>
        <v>-449476.2266666666</v>
      </c>
      <c r="AH562" s="23">
        <f t="shared" si="78"/>
        <v>-449476.2266666666</v>
      </c>
      <c r="AK562" s="23">
        <f t="shared" si="72"/>
        <v>-449476.2266666666</v>
      </c>
      <c r="AM562" s="23">
        <f t="shared" si="73"/>
        <v>0</v>
      </c>
      <c r="AO562" s="34">
        <v>22</v>
      </c>
      <c r="AP562" s="33" t="s">
        <v>1904</v>
      </c>
      <c r="AQ562" t="s">
        <v>1905</v>
      </c>
      <c r="AR562" s="34">
        <v>25</v>
      </c>
      <c r="AS562">
        <f t="shared" si="74"/>
      </c>
      <c r="AU562" s="1">
        <f t="shared" si="75"/>
        <v>-91847.56749999995</v>
      </c>
      <c r="AV562" s="52">
        <f t="shared" si="76"/>
        <v>0.25682384547709297</v>
      </c>
    </row>
    <row r="563" spans="1:48" ht="12.75">
      <c r="A563" s="33">
        <v>562</v>
      </c>
      <c r="B563" t="s">
        <v>836</v>
      </c>
      <c r="C563" t="s">
        <v>837</v>
      </c>
      <c r="D563" t="s">
        <v>22</v>
      </c>
      <c r="E563" t="s">
        <v>20</v>
      </c>
      <c r="F563" s="1">
        <v>431783.53</v>
      </c>
      <c r="G563" s="1">
        <v>519302.13</v>
      </c>
      <c r="H563" s="1">
        <v>402860.81</v>
      </c>
      <c r="I563" s="1">
        <v>857288.36</v>
      </c>
      <c r="J563" s="1">
        <v>854438.77</v>
      </c>
      <c r="K563" s="1">
        <v>855510.06</v>
      </c>
      <c r="L563" s="1">
        <v>1266681.13</v>
      </c>
      <c r="M563" s="1">
        <v>1562912.9500000002</v>
      </c>
      <c r="N563" s="1">
        <v>2003222.66</v>
      </c>
      <c r="O563" s="1">
        <v>2736049.15</v>
      </c>
      <c r="P563" s="1">
        <v>3518933.13</v>
      </c>
      <c r="Q563" s="1">
        <v>4351259.51</v>
      </c>
      <c r="R563" s="1">
        <v>5946150.38</v>
      </c>
      <c r="S563" s="1">
        <f t="shared" si="79"/>
        <v>1843118.8012500003</v>
      </c>
      <c r="T563" s="5">
        <v>679310.0079166667</v>
      </c>
      <c r="U563" t="s">
        <v>1651</v>
      </c>
      <c r="V563" t="s">
        <v>1397</v>
      </c>
      <c r="W563">
        <v>25</v>
      </c>
      <c r="X563">
        <v>0</v>
      </c>
      <c r="Y563">
        <v>0</v>
      </c>
      <c r="AE563" s="23">
        <f t="shared" si="77"/>
        <v>1843118.8012500003</v>
      </c>
      <c r="AH563" s="23">
        <f t="shared" si="78"/>
        <v>1843118.8012500003</v>
      </c>
      <c r="AK563" s="23">
        <f t="shared" si="72"/>
        <v>1843118.8012500003</v>
      </c>
      <c r="AM563" s="23">
        <f t="shared" si="73"/>
        <v>0</v>
      </c>
      <c r="AO563" s="34">
        <v>0</v>
      </c>
      <c r="AP563" s="33" t="s">
        <v>1904</v>
      </c>
      <c r="AR563" s="34">
        <v>25</v>
      </c>
      <c r="AS563">
        <f t="shared" si="74"/>
      </c>
      <c r="AU563" s="1">
        <f t="shared" si="75"/>
        <v>1163808.7933333335</v>
      </c>
      <c r="AV563" s="52">
        <f t="shared" si="76"/>
        <v>1.7132219160182047</v>
      </c>
    </row>
    <row r="564" spans="1:48" ht="12.75">
      <c r="A564" s="33">
        <v>563</v>
      </c>
      <c r="B564" t="s">
        <v>836</v>
      </c>
      <c r="C564" t="s">
        <v>837</v>
      </c>
      <c r="D564" t="s">
        <v>22</v>
      </c>
      <c r="E564" t="s">
        <v>21</v>
      </c>
      <c r="F564" s="1">
        <v>621777.21</v>
      </c>
      <c r="G564" s="1">
        <v>-178029.92</v>
      </c>
      <c r="H564" s="1">
        <v>-516923.47000000003</v>
      </c>
      <c r="I564" s="1">
        <v>162214.24</v>
      </c>
      <c r="J564" s="1">
        <v>-66542.38</v>
      </c>
      <c r="K564" s="1">
        <v>344297.06</v>
      </c>
      <c r="L564" s="1">
        <v>1234749.44</v>
      </c>
      <c r="M564" s="1">
        <v>1806746.8900000001</v>
      </c>
      <c r="N564" s="1">
        <v>2367642.69</v>
      </c>
      <c r="O564" s="1">
        <v>3742034.02</v>
      </c>
      <c r="P564" s="1">
        <v>4526101.08</v>
      </c>
      <c r="Q564" s="1">
        <v>5772993.26</v>
      </c>
      <c r="R564" s="1">
        <v>8249851.49</v>
      </c>
      <c r="S564" s="1">
        <f t="shared" si="79"/>
        <v>1969258.1049999997</v>
      </c>
      <c r="T564" s="5">
        <v>58849.09166666667</v>
      </c>
      <c r="U564" t="s">
        <v>1652</v>
      </c>
      <c r="V564" t="s">
        <v>1397</v>
      </c>
      <c r="W564">
        <v>25</v>
      </c>
      <c r="X564">
        <v>0</v>
      </c>
      <c r="Y564">
        <v>0</v>
      </c>
      <c r="AE564" s="23">
        <f t="shared" si="77"/>
        <v>1969258.1049999997</v>
      </c>
      <c r="AH564" s="23">
        <f t="shared" si="78"/>
        <v>1969258.1049999997</v>
      </c>
      <c r="AK564" s="23">
        <f t="shared" si="72"/>
        <v>1969258.1049999997</v>
      </c>
      <c r="AM564" s="23">
        <f t="shared" si="73"/>
        <v>0</v>
      </c>
      <c r="AO564" s="34">
        <v>0</v>
      </c>
      <c r="AP564" s="33" t="s">
        <v>1904</v>
      </c>
      <c r="AR564" s="34">
        <v>25</v>
      </c>
      <c r="AS564">
        <f t="shared" si="74"/>
      </c>
      <c r="AU564" s="1">
        <f t="shared" si="75"/>
        <v>1910409.0133333332</v>
      </c>
      <c r="AV564" s="52">
        <f t="shared" si="76"/>
        <v>32.4628462263153</v>
      </c>
    </row>
    <row r="565" spans="1:48" ht="12.75">
      <c r="A565" s="33">
        <v>564</v>
      </c>
      <c r="B565" t="s">
        <v>836</v>
      </c>
      <c r="C565" t="s">
        <v>837</v>
      </c>
      <c r="D565" t="s">
        <v>24</v>
      </c>
      <c r="E565" t="s">
        <v>20</v>
      </c>
      <c r="F565" s="1">
        <v>60768.3</v>
      </c>
      <c r="G565" s="1">
        <v>-24863.02</v>
      </c>
      <c r="H565" s="1">
        <v>-136015.8</v>
      </c>
      <c r="I565" s="1">
        <v>-62772.11</v>
      </c>
      <c r="J565" s="1">
        <v>-96558.61</v>
      </c>
      <c r="K565" s="1">
        <v>-93288.45</v>
      </c>
      <c r="L565" s="1">
        <v>-47526.03</v>
      </c>
      <c r="M565" s="1">
        <v>20152.71</v>
      </c>
      <c r="N565" s="1">
        <v>67685.79000000001</v>
      </c>
      <c r="O565" s="1">
        <v>107323.22</v>
      </c>
      <c r="P565" s="1">
        <v>168992.86000000002</v>
      </c>
      <c r="Q565" s="1">
        <v>154726.74</v>
      </c>
      <c r="R565" s="1">
        <v>76912.62</v>
      </c>
      <c r="S565" s="1">
        <f t="shared" si="79"/>
        <v>10558.146666666662</v>
      </c>
      <c r="T565" s="5">
        <v>33776.39875</v>
      </c>
      <c r="U565" t="s">
        <v>1653</v>
      </c>
      <c r="V565" t="s">
        <v>1397</v>
      </c>
      <c r="W565">
        <v>25</v>
      </c>
      <c r="X565">
        <v>0</v>
      </c>
      <c r="Y565">
        <v>0</v>
      </c>
      <c r="AE565" s="23">
        <f t="shared" si="77"/>
        <v>10558.146666666662</v>
      </c>
      <c r="AH565" s="23">
        <f t="shared" si="78"/>
        <v>10558.146666666662</v>
      </c>
      <c r="AK565" s="23">
        <f t="shared" si="72"/>
        <v>10558.146666666662</v>
      </c>
      <c r="AM565" s="23">
        <f t="shared" si="73"/>
        <v>0</v>
      </c>
      <c r="AO565" s="34">
        <v>0</v>
      </c>
      <c r="AP565" s="33" t="s">
        <v>1904</v>
      </c>
      <c r="AR565" s="34">
        <v>25</v>
      </c>
      <c r="AS565">
        <f t="shared" si="74"/>
      </c>
      <c r="AU565" s="1">
        <f t="shared" si="75"/>
        <v>-23218.25208333334</v>
      </c>
      <c r="AV565" s="52">
        <f t="shared" si="76"/>
        <v>-0.6874105275457568</v>
      </c>
    </row>
    <row r="566" spans="1:48" ht="12.75">
      <c r="A566" s="33">
        <v>565</v>
      </c>
      <c r="B566" t="s">
        <v>836</v>
      </c>
      <c r="C566" t="s">
        <v>837</v>
      </c>
      <c r="D566" t="s">
        <v>24</v>
      </c>
      <c r="E566" t="s">
        <v>27</v>
      </c>
      <c r="F566" s="1">
        <v>0</v>
      </c>
      <c r="G566" s="1">
        <v>0</v>
      </c>
      <c r="H566" s="1">
        <v>0</v>
      </c>
      <c r="I566" s="1">
        <v>31200</v>
      </c>
      <c r="J566" s="1">
        <v>46800</v>
      </c>
      <c r="K566" s="1">
        <v>74293.76</v>
      </c>
      <c r="L566" s="1">
        <v>117858.36</v>
      </c>
      <c r="M566" s="1">
        <v>100489.37</v>
      </c>
      <c r="N566" s="1">
        <v>150703.95</v>
      </c>
      <c r="O566" s="1">
        <v>183639.5</v>
      </c>
      <c r="P566" s="1">
        <v>140980.12</v>
      </c>
      <c r="Q566" s="1">
        <v>25441.37</v>
      </c>
      <c r="R566" s="1">
        <v>-210970.88</v>
      </c>
      <c r="S566" s="1">
        <f t="shared" si="79"/>
        <v>63826.74916666667</v>
      </c>
      <c r="T566" s="5">
        <v>0</v>
      </c>
      <c r="U566" t="s">
        <v>1842</v>
      </c>
      <c r="V566" t="s">
        <v>1397</v>
      </c>
      <c r="W566">
        <v>25</v>
      </c>
      <c r="X566">
        <v>0</v>
      </c>
      <c r="Y566">
        <v>0</v>
      </c>
      <c r="AE566" s="23">
        <f t="shared" si="77"/>
        <v>63826.74916666667</v>
      </c>
      <c r="AH566" s="23">
        <f t="shared" si="78"/>
        <v>63826.74916666667</v>
      </c>
      <c r="AK566" s="23">
        <f t="shared" si="72"/>
        <v>63826.74916666667</v>
      </c>
      <c r="AM566" s="23">
        <f t="shared" si="73"/>
        <v>0</v>
      </c>
      <c r="AO566" s="34" t="s">
        <v>1901</v>
      </c>
      <c r="AR566" s="34" t="s">
        <v>1901</v>
      </c>
      <c r="AS566" t="str">
        <f t="shared" si="74"/>
        <v>different</v>
      </c>
      <c r="AU566" s="1">
        <f t="shared" si="75"/>
        <v>63826.74916666667</v>
      </c>
      <c r="AV566" s="52" t="e">
        <f t="shared" si="76"/>
        <v>#DIV/0!</v>
      </c>
    </row>
    <row r="567" spans="1:48" ht="12.75">
      <c r="A567" s="33">
        <v>566</v>
      </c>
      <c r="B567" t="s">
        <v>836</v>
      </c>
      <c r="C567" t="s">
        <v>837</v>
      </c>
      <c r="D567" t="s">
        <v>24</v>
      </c>
      <c r="E567" t="s">
        <v>21</v>
      </c>
      <c r="F567" s="1">
        <v>2053190.16</v>
      </c>
      <c r="G567" s="1">
        <v>1493908.87</v>
      </c>
      <c r="H567" s="1">
        <v>1107001.01</v>
      </c>
      <c r="I567" s="1">
        <v>1064511.81</v>
      </c>
      <c r="J567" s="1">
        <v>910592.54</v>
      </c>
      <c r="K567" s="1">
        <v>946808.21</v>
      </c>
      <c r="L567" s="1">
        <v>1087728.95</v>
      </c>
      <c r="M567" s="1">
        <v>1200086.19</v>
      </c>
      <c r="N567" s="1">
        <v>1306491.9</v>
      </c>
      <c r="O567" s="1">
        <v>1462348.99</v>
      </c>
      <c r="P567" s="1">
        <v>1555572.82</v>
      </c>
      <c r="Q567" s="1">
        <v>1550593.45</v>
      </c>
      <c r="R567" s="1">
        <v>1396736.68</v>
      </c>
      <c r="S567" s="1">
        <f t="shared" si="79"/>
        <v>1284217.3466666667</v>
      </c>
      <c r="T567" s="5">
        <v>1021795.7295833334</v>
      </c>
      <c r="U567" t="s">
        <v>1654</v>
      </c>
      <c r="V567" t="s">
        <v>1397</v>
      </c>
      <c r="W567">
        <v>25</v>
      </c>
      <c r="X567">
        <v>0</v>
      </c>
      <c r="Y567">
        <v>0</v>
      </c>
      <c r="AE567" s="23">
        <f t="shared" si="77"/>
        <v>1284217.3466666667</v>
      </c>
      <c r="AH567" s="23">
        <f t="shared" si="78"/>
        <v>1284217.3466666667</v>
      </c>
      <c r="AK567" s="23">
        <f t="shared" si="72"/>
        <v>1284217.3466666667</v>
      </c>
      <c r="AM567" s="23">
        <f t="shared" si="73"/>
        <v>0</v>
      </c>
      <c r="AO567" s="34">
        <v>23</v>
      </c>
      <c r="AP567" s="33" t="s">
        <v>1904</v>
      </c>
      <c r="AQ567" t="s">
        <v>1905</v>
      </c>
      <c r="AR567" s="34">
        <v>25</v>
      </c>
      <c r="AS567">
        <f t="shared" si="74"/>
      </c>
      <c r="AU567" s="1">
        <f t="shared" si="75"/>
        <v>262421.6170833333</v>
      </c>
      <c r="AV567" s="52">
        <f t="shared" si="76"/>
        <v>0.25682395168195044</v>
      </c>
    </row>
    <row r="568" spans="1:48" ht="12.75">
      <c r="A568" s="33">
        <v>567</v>
      </c>
      <c r="B568" t="s">
        <v>1031</v>
      </c>
      <c r="C568" t="s">
        <v>1032</v>
      </c>
      <c r="D568" t="s">
        <v>22</v>
      </c>
      <c r="E568" t="s">
        <v>21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f t="shared" si="79"/>
        <v>0</v>
      </c>
      <c r="T568" s="5">
        <v>-21948.791666666668</v>
      </c>
      <c r="U568" t="s">
        <v>1793</v>
      </c>
      <c r="V568" t="s">
        <v>1397</v>
      </c>
      <c r="W568">
        <v>25</v>
      </c>
      <c r="X568">
        <v>0</v>
      </c>
      <c r="Y568">
        <v>0</v>
      </c>
      <c r="AE568" s="23">
        <f t="shared" si="77"/>
        <v>0</v>
      </c>
      <c r="AH568" s="23">
        <f t="shared" si="78"/>
        <v>0</v>
      </c>
      <c r="AK568" s="23">
        <f t="shared" si="72"/>
        <v>0</v>
      </c>
      <c r="AM568" s="23">
        <f t="shared" si="73"/>
        <v>0</v>
      </c>
      <c r="AO568" s="34">
        <v>22</v>
      </c>
      <c r="AP568" s="33" t="s">
        <v>1904</v>
      </c>
      <c r="AQ568" t="s">
        <v>1905</v>
      </c>
      <c r="AR568" s="34">
        <v>25</v>
      </c>
      <c r="AS568">
        <f t="shared" si="74"/>
      </c>
      <c r="AU568" s="1">
        <f t="shared" si="75"/>
        <v>21948.791666666668</v>
      </c>
      <c r="AV568" s="52">
        <f t="shared" si="76"/>
        <v>-1</v>
      </c>
    </row>
    <row r="569" spans="1:48" ht="12.75">
      <c r="A569" s="33">
        <v>568</v>
      </c>
      <c r="B569" t="s">
        <v>1031</v>
      </c>
      <c r="C569" t="s">
        <v>1032</v>
      </c>
      <c r="D569" t="s">
        <v>24</v>
      </c>
      <c r="E569" t="s">
        <v>27</v>
      </c>
      <c r="F569" s="1">
        <v>-754103.55</v>
      </c>
      <c r="G569" s="1">
        <v>-662034.22</v>
      </c>
      <c r="H569" s="1">
        <v>-643893.8</v>
      </c>
      <c r="I569" s="1">
        <v>-632140.39</v>
      </c>
      <c r="J569" s="1">
        <v>-634903.25</v>
      </c>
      <c r="K569" s="1">
        <v>-614999.3200000001</v>
      </c>
      <c r="L569" s="1">
        <v>-598119.39</v>
      </c>
      <c r="M569" s="1">
        <v>-582394.2000000001</v>
      </c>
      <c r="N569" s="1">
        <v>-565741.8</v>
      </c>
      <c r="O569" s="1">
        <v>-548639.61</v>
      </c>
      <c r="P569" s="1">
        <v>-509420.12</v>
      </c>
      <c r="Q569" s="1">
        <v>-457539.2</v>
      </c>
      <c r="R569" s="1">
        <v>-364837.13</v>
      </c>
      <c r="S569" s="1">
        <f t="shared" si="79"/>
        <v>-584107.9700000001</v>
      </c>
      <c r="T569" s="5">
        <v>-857327.7933333333</v>
      </c>
      <c r="U569" t="s">
        <v>1794</v>
      </c>
      <c r="V569" t="s">
        <v>1397</v>
      </c>
      <c r="W569">
        <v>25</v>
      </c>
      <c r="X569">
        <v>0</v>
      </c>
      <c r="Y569">
        <v>0</v>
      </c>
      <c r="AE569" s="23">
        <f t="shared" si="77"/>
        <v>-584107.9700000001</v>
      </c>
      <c r="AH569" s="23">
        <f t="shared" si="78"/>
        <v>-584107.9700000001</v>
      </c>
      <c r="AK569" s="23">
        <f t="shared" si="72"/>
        <v>-584107.9700000001</v>
      </c>
      <c r="AM569" s="23">
        <f t="shared" si="73"/>
        <v>0</v>
      </c>
      <c r="AO569" s="34">
        <v>22</v>
      </c>
      <c r="AP569" s="33" t="s">
        <v>1904</v>
      </c>
      <c r="AQ569" t="s">
        <v>1905</v>
      </c>
      <c r="AR569" s="34">
        <v>25</v>
      </c>
      <c r="AS569">
        <f t="shared" si="74"/>
      </c>
      <c r="AU569" s="1">
        <f t="shared" si="75"/>
        <v>273219.82333333325</v>
      </c>
      <c r="AV569" s="52">
        <f t="shared" si="76"/>
        <v>-0.3186877008513172</v>
      </c>
    </row>
    <row r="570" spans="1:48" ht="12.75">
      <c r="A570" s="33">
        <v>569</v>
      </c>
      <c r="B570" t="s">
        <v>310</v>
      </c>
      <c r="C570" t="s">
        <v>311</v>
      </c>
      <c r="D570" t="s">
        <v>17</v>
      </c>
      <c r="E570" t="s">
        <v>18</v>
      </c>
      <c r="F570" s="1">
        <v>235008848</v>
      </c>
      <c r="G570" s="1">
        <v>234019191</v>
      </c>
      <c r="H570" s="1">
        <v>233029534</v>
      </c>
      <c r="I570" s="1">
        <v>229877272</v>
      </c>
      <c r="J570" s="1">
        <v>228830323</v>
      </c>
      <c r="K570" s="1">
        <v>227783374</v>
      </c>
      <c r="L570" s="1">
        <v>226736425</v>
      </c>
      <c r="M570" s="1">
        <v>225689476</v>
      </c>
      <c r="N570" s="1">
        <v>224642527</v>
      </c>
      <c r="O570" s="1">
        <v>223595578</v>
      </c>
      <c r="P570" s="1">
        <v>222548629</v>
      </c>
      <c r="Q570" s="1">
        <v>221501680</v>
      </c>
      <c r="R570" s="1">
        <v>242321941</v>
      </c>
      <c r="S570" s="1">
        <f t="shared" si="79"/>
        <v>228076616.95833334</v>
      </c>
      <c r="T570" s="5">
        <v>230159382.54166666</v>
      </c>
      <c r="U570" t="s">
        <v>1307</v>
      </c>
      <c r="V570" t="s">
        <v>1857</v>
      </c>
      <c r="W570">
        <v>26</v>
      </c>
      <c r="X570">
        <v>0</v>
      </c>
      <c r="Y570">
        <v>0</v>
      </c>
      <c r="AE570" s="23">
        <f t="shared" si="77"/>
        <v>228076616.95833334</v>
      </c>
      <c r="AH570" s="23">
        <f t="shared" si="78"/>
        <v>228076616.95833334</v>
      </c>
      <c r="AK570" s="23">
        <f t="shared" si="72"/>
        <v>228076616.95833334</v>
      </c>
      <c r="AM570" s="23">
        <f t="shared" si="73"/>
        <v>0</v>
      </c>
      <c r="AO570" s="34">
        <v>23</v>
      </c>
      <c r="AP570" s="33" t="s">
        <v>1904</v>
      </c>
      <c r="AQ570" t="s">
        <v>1905</v>
      </c>
      <c r="AR570" s="34">
        <v>26</v>
      </c>
      <c r="AS570">
        <f t="shared" si="74"/>
      </c>
      <c r="AU570" s="1">
        <f t="shared" si="75"/>
        <v>-2082765.5833333135</v>
      </c>
      <c r="AV570" s="52">
        <f t="shared" si="76"/>
        <v>-0.009049231712099603</v>
      </c>
    </row>
    <row r="571" spans="1:48" ht="12.75">
      <c r="A571" s="33">
        <v>570</v>
      </c>
      <c r="B571" t="s">
        <v>503</v>
      </c>
      <c r="C571" t="s">
        <v>504</v>
      </c>
      <c r="D571" t="s">
        <v>28</v>
      </c>
      <c r="E571" t="s">
        <v>28</v>
      </c>
      <c r="F571" s="1">
        <v>85833743</v>
      </c>
      <c r="G571" s="1">
        <v>85462470</v>
      </c>
      <c r="H571" s="1">
        <v>85091197</v>
      </c>
      <c r="I571" s="1">
        <v>84699629</v>
      </c>
      <c r="J571" s="1">
        <v>84308061</v>
      </c>
      <c r="K571" s="1">
        <v>83916493</v>
      </c>
      <c r="L571" s="1">
        <v>83524925</v>
      </c>
      <c r="M571" s="1">
        <v>83133357</v>
      </c>
      <c r="N571" s="1">
        <v>82741789</v>
      </c>
      <c r="O571" s="1">
        <v>82350221</v>
      </c>
      <c r="P571" s="1">
        <v>81958653</v>
      </c>
      <c r="Q571" s="1">
        <v>81567085</v>
      </c>
      <c r="R571" s="1">
        <v>88887492</v>
      </c>
      <c r="S571" s="1">
        <f t="shared" si="79"/>
        <v>83842874.79166667</v>
      </c>
      <c r="T571" s="5">
        <v>84532932.79166667</v>
      </c>
      <c r="U571" t="s">
        <v>1422</v>
      </c>
      <c r="V571" t="s">
        <v>1857</v>
      </c>
      <c r="W571">
        <v>26</v>
      </c>
      <c r="X571">
        <v>0</v>
      </c>
      <c r="Y571">
        <v>0</v>
      </c>
      <c r="AE571" s="23">
        <f t="shared" si="77"/>
        <v>83842874.79166667</v>
      </c>
      <c r="AH571" s="23">
        <f t="shared" si="78"/>
        <v>83842874.79166667</v>
      </c>
      <c r="AK571" s="23">
        <f t="shared" si="72"/>
        <v>83842874.79166667</v>
      </c>
      <c r="AM571" s="23">
        <f t="shared" si="73"/>
        <v>0</v>
      </c>
      <c r="AO571" s="34">
        <v>47</v>
      </c>
      <c r="AP571" s="33" t="s">
        <v>1904</v>
      </c>
      <c r="AQ571" t="s">
        <v>1905</v>
      </c>
      <c r="AR571" s="34">
        <v>26</v>
      </c>
      <c r="AS571">
        <f t="shared" si="74"/>
      </c>
      <c r="AU571" s="1">
        <f t="shared" si="75"/>
        <v>-690058</v>
      </c>
      <c r="AV571" s="52">
        <f t="shared" si="76"/>
        <v>-0.008163185367064734</v>
      </c>
    </row>
    <row r="572" spans="1:48" ht="12.75">
      <c r="A572" s="33">
        <v>571</v>
      </c>
      <c r="B572" t="s">
        <v>680</v>
      </c>
      <c r="C572" t="s">
        <v>681</v>
      </c>
      <c r="D572" t="s">
        <v>28</v>
      </c>
      <c r="E572" t="s">
        <v>28</v>
      </c>
      <c r="F572" s="1">
        <v>-82282214</v>
      </c>
      <c r="G572" s="1">
        <v>-81891258</v>
      </c>
      <c r="H572" s="1">
        <v>-81500302</v>
      </c>
      <c r="I572" s="1">
        <v>-81088493</v>
      </c>
      <c r="J572" s="1">
        <v>-80676684</v>
      </c>
      <c r="K572" s="1">
        <v>-80264875</v>
      </c>
      <c r="L572" s="1">
        <v>-79853066</v>
      </c>
      <c r="M572" s="1">
        <v>-79441257</v>
      </c>
      <c r="N572" s="1">
        <v>-79029448</v>
      </c>
      <c r="O572" s="1">
        <v>-78617639</v>
      </c>
      <c r="P572" s="1">
        <v>-78205830</v>
      </c>
      <c r="Q572" s="1">
        <v>-77794021</v>
      </c>
      <c r="R572" s="1">
        <v>-72193063</v>
      </c>
      <c r="S572" s="1">
        <f t="shared" si="79"/>
        <v>-79633375.95833333</v>
      </c>
      <c r="T572" s="5">
        <v>-70575440.29166667</v>
      </c>
      <c r="U572" t="s">
        <v>1540</v>
      </c>
      <c r="V572" t="s">
        <v>1857</v>
      </c>
      <c r="W572">
        <v>26</v>
      </c>
      <c r="X572">
        <v>0</v>
      </c>
      <c r="Y572">
        <v>0</v>
      </c>
      <c r="AE572" s="23">
        <f t="shared" si="77"/>
        <v>-79633375.95833333</v>
      </c>
      <c r="AH572" s="23">
        <f t="shared" si="78"/>
        <v>-79633375.95833333</v>
      </c>
      <c r="AK572" s="23">
        <f t="shared" si="72"/>
        <v>-79633375.95833333</v>
      </c>
      <c r="AM572" s="23">
        <f t="shared" si="73"/>
        <v>0</v>
      </c>
      <c r="AO572" s="34">
        <v>26</v>
      </c>
      <c r="AR572" s="34">
        <v>26</v>
      </c>
      <c r="AS572">
        <f t="shared" si="74"/>
      </c>
      <c r="AU572" s="1">
        <f t="shared" si="75"/>
        <v>-9057935.666666657</v>
      </c>
      <c r="AV572" s="52">
        <f t="shared" si="76"/>
        <v>0.1283440192400215</v>
      </c>
    </row>
    <row r="573" spans="1:48" ht="12.75">
      <c r="A573" s="33">
        <v>572</v>
      </c>
      <c r="B573" t="s">
        <v>684</v>
      </c>
      <c r="C573" t="s">
        <v>685</v>
      </c>
      <c r="D573" t="s">
        <v>28</v>
      </c>
      <c r="E573" t="s">
        <v>28</v>
      </c>
      <c r="F573" s="1">
        <v>-8184277</v>
      </c>
      <c r="G573" s="1">
        <v>-8111991</v>
      </c>
      <c r="H573" s="1">
        <v>-8039705</v>
      </c>
      <c r="I573" s="1">
        <v>-7967419</v>
      </c>
      <c r="J573" s="1">
        <v>-7895133</v>
      </c>
      <c r="K573" s="1">
        <v>-7822847</v>
      </c>
      <c r="L573" s="1">
        <v>-7750561</v>
      </c>
      <c r="M573" s="1">
        <v>-7678275</v>
      </c>
      <c r="N573" s="1">
        <v>-7605989</v>
      </c>
      <c r="O573" s="1">
        <v>-7533703</v>
      </c>
      <c r="P573" s="1">
        <v>-7461417</v>
      </c>
      <c r="Q573" s="1">
        <v>-7389131</v>
      </c>
      <c r="R573" s="1">
        <v>-9096903</v>
      </c>
      <c r="S573" s="1">
        <f t="shared" si="79"/>
        <v>-7824730.083333333</v>
      </c>
      <c r="T573" s="5">
        <v>-9269957.166666666</v>
      </c>
      <c r="U573" t="s">
        <v>1542</v>
      </c>
      <c r="V573" t="s">
        <v>1857</v>
      </c>
      <c r="W573">
        <v>26</v>
      </c>
      <c r="X573">
        <v>0</v>
      </c>
      <c r="Y573">
        <v>0</v>
      </c>
      <c r="AE573" s="23">
        <f t="shared" si="77"/>
        <v>-7824730.083333333</v>
      </c>
      <c r="AH573" s="23">
        <f t="shared" si="78"/>
        <v>-7824730.083333333</v>
      </c>
      <c r="AK573" s="23">
        <f t="shared" si="72"/>
        <v>-7824730.083333333</v>
      </c>
      <c r="AM573" s="23">
        <f t="shared" si="73"/>
        <v>0</v>
      </c>
      <c r="AO573" s="34">
        <v>44</v>
      </c>
      <c r="AP573" s="33" t="s">
        <v>1904</v>
      </c>
      <c r="AQ573" t="s">
        <v>1905</v>
      </c>
      <c r="AR573" s="34">
        <v>26</v>
      </c>
      <c r="AS573">
        <f t="shared" si="74"/>
      </c>
      <c r="AU573" s="1">
        <f t="shared" si="75"/>
        <v>1445227.083333333</v>
      </c>
      <c r="AV573" s="52">
        <f t="shared" si="76"/>
        <v>-0.15590439711308984</v>
      </c>
    </row>
    <row r="574" spans="1:48" ht="12.75">
      <c r="A574" s="33">
        <v>573</v>
      </c>
      <c r="B574" t="s">
        <v>688</v>
      </c>
      <c r="C574" t="s">
        <v>689</v>
      </c>
      <c r="D574" t="s">
        <v>28</v>
      </c>
      <c r="E574" t="s">
        <v>28</v>
      </c>
      <c r="F574" s="1">
        <v>-154802371</v>
      </c>
      <c r="G574" s="1">
        <v>-154191650</v>
      </c>
      <c r="H574" s="1">
        <v>-153580929</v>
      </c>
      <c r="I574" s="1">
        <v>-152933073</v>
      </c>
      <c r="J574" s="1">
        <v>-152285217</v>
      </c>
      <c r="K574" s="1">
        <v>-151637361</v>
      </c>
      <c r="L574" s="1">
        <v>-150989505</v>
      </c>
      <c r="M574" s="1">
        <v>-150341649</v>
      </c>
      <c r="N574" s="1">
        <v>-149693793</v>
      </c>
      <c r="O574" s="1">
        <v>-149045937</v>
      </c>
      <c r="P574" s="1">
        <v>-148398081</v>
      </c>
      <c r="Q574" s="1">
        <v>-147750225</v>
      </c>
      <c r="R574" s="1">
        <v>-171917469</v>
      </c>
      <c r="S574" s="1">
        <f t="shared" si="79"/>
        <v>-152017278.33333334</v>
      </c>
      <c r="T574" s="5">
        <v>-161644610.79166666</v>
      </c>
      <c r="U574" t="s">
        <v>1544</v>
      </c>
      <c r="V574" t="s">
        <v>1857</v>
      </c>
      <c r="W574">
        <v>26</v>
      </c>
      <c r="X574">
        <v>0</v>
      </c>
      <c r="Y574">
        <v>0</v>
      </c>
      <c r="AE574" s="23">
        <f t="shared" si="77"/>
        <v>-152017278.33333334</v>
      </c>
      <c r="AH574" s="23">
        <f t="shared" si="78"/>
        <v>-152017278.33333334</v>
      </c>
      <c r="AK574" s="23">
        <f t="shared" si="72"/>
        <v>-152017278.33333334</v>
      </c>
      <c r="AM574" s="23">
        <f t="shared" si="73"/>
        <v>0</v>
      </c>
      <c r="AO574" s="34">
        <v>26</v>
      </c>
      <c r="AR574" s="34">
        <v>26</v>
      </c>
      <c r="AS574">
        <f t="shared" si="74"/>
      </c>
      <c r="AU574" s="1">
        <f t="shared" si="75"/>
        <v>9627332.458333313</v>
      </c>
      <c r="AV574" s="52">
        <f t="shared" si="76"/>
        <v>-0.05955863552259941</v>
      </c>
    </row>
    <row r="575" spans="1:48" ht="12.75">
      <c r="A575" s="33">
        <v>574</v>
      </c>
      <c r="B575" t="s">
        <v>692</v>
      </c>
      <c r="C575" t="s">
        <v>693</v>
      </c>
      <c r="D575" t="s">
        <v>28</v>
      </c>
      <c r="E575" t="s">
        <v>28</v>
      </c>
      <c r="F575" s="1">
        <v>-778621</v>
      </c>
      <c r="G575" s="1">
        <v>-778621</v>
      </c>
      <c r="H575" s="1">
        <v>-778621</v>
      </c>
      <c r="I575" s="1">
        <v>-778621</v>
      </c>
      <c r="J575" s="1">
        <v>-778621</v>
      </c>
      <c r="K575" s="1">
        <v>-778621</v>
      </c>
      <c r="L575" s="1">
        <v>-778621</v>
      </c>
      <c r="M575" s="1">
        <v>-778621</v>
      </c>
      <c r="N575" s="1">
        <v>-778621</v>
      </c>
      <c r="O575" s="1">
        <v>-778621</v>
      </c>
      <c r="P575" s="1">
        <v>-778621</v>
      </c>
      <c r="Q575" s="1">
        <v>-778621</v>
      </c>
      <c r="R575" s="1">
        <v>-1303628</v>
      </c>
      <c r="S575" s="1">
        <f t="shared" si="79"/>
        <v>-800496.2916666666</v>
      </c>
      <c r="T575" s="5">
        <v>-734788.75</v>
      </c>
      <c r="U575" t="s">
        <v>1546</v>
      </c>
      <c r="V575" t="s">
        <v>1857</v>
      </c>
      <c r="W575">
        <v>26</v>
      </c>
      <c r="X575">
        <v>0</v>
      </c>
      <c r="Y575">
        <v>0</v>
      </c>
      <c r="AE575" s="23">
        <f t="shared" si="77"/>
        <v>-800496.2916666666</v>
      </c>
      <c r="AH575" s="23">
        <f t="shared" si="78"/>
        <v>-800496.2916666666</v>
      </c>
      <c r="AK575" s="23">
        <f t="shared" si="72"/>
        <v>-800496.2916666666</v>
      </c>
      <c r="AM575" s="23">
        <f t="shared" si="73"/>
        <v>0</v>
      </c>
      <c r="AO575" s="34">
        <v>26</v>
      </c>
      <c r="AR575" s="34">
        <v>26</v>
      </c>
      <c r="AS575">
        <f t="shared" si="74"/>
      </c>
      <c r="AU575" s="1">
        <f t="shared" si="75"/>
        <v>-65707.54166666663</v>
      </c>
      <c r="AV575" s="52">
        <f t="shared" si="76"/>
        <v>0.08942371758776468</v>
      </c>
    </row>
    <row r="576" spans="1:48" ht="12.75">
      <c r="A576" s="33">
        <v>575</v>
      </c>
      <c r="B576" t="s">
        <v>700</v>
      </c>
      <c r="C576" t="s">
        <v>701</v>
      </c>
      <c r="D576" t="s">
        <v>28</v>
      </c>
      <c r="E576" t="s">
        <v>28</v>
      </c>
      <c r="F576" s="1">
        <v>808218</v>
      </c>
      <c r="G576" s="1">
        <v>795034</v>
      </c>
      <c r="H576" s="1">
        <v>781850</v>
      </c>
      <c r="I576" s="1">
        <v>768666</v>
      </c>
      <c r="J576" s="1">
        <v>755482</v>
      </c>
      <c r="K576" s="1">
        <v>742298</v>
      </c>
      <c r="L576" s="1">
        <v>729114</v>
      </c>
      <c r="M576" s="1">
        <v>715930</v>
      </c>
      <c r="N576" s="1">
        <v>702746</v>
      </c>
      <c r="O576" s="1">
        <v>689562</v>
      </c>
      <c r="P576" s="1">
        <v>676378</v>
      </c>
      <c r="Q576" s="1">
        <v>663194</v>
      </c>
      <c r="R576" s="1">
        <v>546800</v>
      </c>
      <c r="S576" s="1">
        <f t="shared" si="79"/>
        <v>724813.5833333334</v>
      </c>
      <c r="T576" s="5">
        <v>702128.4583333334</v>
      </c>
      <c r="U576" t="s">
        <v>1550</v>
      </c>
      <c r="V576" t="s">
        <v>1857</v>
      </c>
      <c r="W576">
        <v>26</v>
      </c>
      <c r="X576">
        <v>0</v>
      </c>
      <c r="Y576">
        <v>0</v>
      </c>
      <c r="AE576" s="23">
        <f t="shared" si="77"/>
        <v>724813.5833333334</v>
      </c>
      <c r="AH576" s="23">
        <f t="shared" si="78"/>
        <v>724813.5833333334</v>
      </c>
      <c r="AK576" s="23">
        <f t="shared" si="72"/>
        <v>724813.5833333334</v>
      </c>
      <c r="AM576" s="23">
        <f t="shared" si="73"/>
        <v>0</v>
      </c>
      <c r="AO576" s="34">
        <v>44</v>
      </c>
      <c r="AP576" s="33" t="s">
        <v>1904</v>
      </c>
      <c r="AQ576" t="s">
        <v>1905</v>
      </c>
      <c r="AR576" s="34">
        <v>26</v>
      </c>
      <c r="AS576">
        <f t="shared" si="74"/>
      </c>
      <c r="AU576" s="1">
        <f t="shared" si="75"/>
        <v>22685.125</v>
      </c>
      <c r="AV576" s="52">
        <f t="shared" si="76"/>
        <v>0.032309080668583734</v>
      </c>
    </row>
    <row r="577" spans="1:48" ht="12.75">
      <c r="A577" s="33">
        <v>576</v>
      </c>
      <c r="B577" t="s">
        <v>969</v>
      </c>
      <c r="C577" t="s">
        <v>970</v>
      </c>
      <c r="D577" t="s">
        <v>28</v>
      </c>
      <c r="E577" t="s">
        <v>28</v>
      </c>
      <c r="F577" s="1">
        <v>-82253097</v>
      </c>
      <c r="G577" s="1">
        <v>-81906717</v>
      </c>
      <c r="H577" s="1">
        <v>-81560337</v>
      </c>
      <c r="I577" s="1">
        <v>-80457045</v>
      </c>
      <c r="J577" s="1">
        <v>-80090613</v>
      </c>
      <c r="K577" s="1">
        <v>-79724181</v>
      </c>
      <c r="L577" s="1">
        <v>-79357749</v>
      </c>
      <c r="M577" s="1">
        <v>-78991317</v>
      </c>
      <c r="N577" s="1">
        <v>-78624885</v>
      </c>
      <c r="O577" s="1">
        <v>-78258453</v>
      </c>
      <c r="P577" s="1">
        <v>-77892021</v>
      </c>
      <c r="Q577" s="1">
        <v>-77525589</v>
      </c>
      <c r="R577" s="1">
        <v>-84812679</v>
      </c>
      <c r="S577" s="1">
        <f t="shared" si="79"/>
        <v>-79826816.25</v>
      </c>
      <c r="T577" s="5">
        <v>-80555781.375</v>
      </c>
      <c r="U577" t="s">
        <v>1747</v>
      </c>
      <c r="V577" t="s">
        <v>1857</v>
      </c>
      <c r="W577">
        <v>26</v>
      </c>
      <c r="X577">
        <v>0</v>
      </c>
      <c r="Y577">
        <v>0</v>
      </c>
      <c r="AE577" s="23">
        <f t="shared" si="77"/>
        <v>-79826816.25</v>
      </c>
      <c r="AH577" s="23">
        <f t="shared" si="78"/>
        <v>-79826816.25</v>
      </c>
      <c r="AK577" s="23">
        <f t="shared" si="72"/>
        <v>-79826816.25</v>
      </c>
      <c r="AM577" s="23">
        <f t="shared" si="73"/>
        <v>0</v>
      </c>
      <c r="AO577" s="34">
        <v>47</v>
      </c>
      <c r="AP577" s="33" t="s">
        <v>1904</v>
      </c>
      <c r="AQ577" t="s">
        <v>1905</v>
      </c>
      <c r="AR577" s="34">
        <v>26</v>
      </c>
      <c r="AS577">
        <f t="shared" si="74"/>
      </c>
      <c r="AU577" s="1">
        <f t="shared" si="75"/>
        <v>728965.125</v>
      </c>
      <c r="AV577" s="52">
        <f t="shared" si="76"/>
        <v>-0.009049196873984143</v>
      </c>
    </row>
    <row r="578" spans="1:48" ht="12.75">
      <c r="A578" s="33">
        <v>577</v>
      </c>
      <c r="B578" t="s">
        <v>105</v>
      </c>
      <c r="C578" t="s">
        <v>106</v>
      </c>
      <c r="D578" t="s">
        <v>22</v>
      </c>
      <c r="E578" t="s">
        <v>21</v>
      </c>
      <c r="F578" s="1">
        <v>79626000</v>
      </c>
      <c r="G578" s="1">
        <v>79626000</v>
      </c>
      <c r="H578" s="1">
        <v>79626000</v>
      </c>
      <c r="I578" s="1">
        <v>79626000</v>
      </c>
      <c r="J578" s="1">
        <v>79626000</v>
      </c>
      <c r="K578" s="1">
        <v>79626000</v>
      </c>
      <c r="L578" s="1">
        <v>79626000</v>
      </c>
      <c r="M578" s="1">
        <v>79626000</v>
      </c>
      <c r="N578" s="1">
        <v>79626000</v>
      </c>
      <c r="O578" s="1">
        <v>79626000</v>
      </c>
      <c r="P578" s="1">
        <v>79626000</v>
      </c>
      <c r="Q578" s="1">
        <v>79626000</v>
      </c>
      <c r="R578" s="1">
        <v>79626000</v>
      </c>
      <c r="S578" s="1">
        <f t="shared" si="79"/>
        <v>79626000</v>
      </c>
      <c r="T578" s="5">
        <v>79626000</v>
      </c>
      <c r="U578" t="s">
        <v>1169</v>
      </c>
      <c r="V578" t="s">
        <v>1170</v>
      </c>
      <c r="W578">
        <v>27</v>
      </c>
      <c r="X578">
        <v>0</v>
      </c>
      <c r="Y578">
        <v>0</v>
      </c>
      <c r="AE578" s="23">
        <f t="shared" si="77"/>
        <v>79626000</v>
      </c>
      <c r="AG578" s="25">
        <f>AE578</f>
        <v>79626000</v>
      </c>
      <c r="AK578" s="23">
        <f t="shared" si="72"/>
        <v>0</v>
      </c>
      <c r="AM578" s="23">
        <f t="shared" si="73"/>
        <v>0</v>
      </c>
      <c r="AO578" s="34">
        <v>27</v>
      </c>
      <c r="AR578" s="34">
        <v>27</v>
      </c>
      <c r="AS578">
        <f t="shared" si="74"/>
      </c>
      <c r="AU578" s="1">
        <f t="shared" si="75"/>
        <v>0</v>
      </c>
      <c r="AV578" s="52">
        <f t="shared" si="76"/>
        <v>0</v>
      </c>
    </row>
    <row r="579" spans="1:48" ht="12.75">
      <c r="A579" s="33">
        <v>578</v>
      </c>
      <c r="B579" t="s">
        <v>107</v>
      </c>
      <c r="C579" t="s">
        <v>108</v>
      </c>
      <c r="D579" t="s">
        <v>22</v>
      </c>
      <c r="E579" t="s">
        <v>21</v>
      </c>
      <c r="F579" s="1">
        <v>-70642946.36</v>
      </c>
      <c r="G579" s="1">
        <v>-70847115.59</v>
      </c>
      <c r="H579" s="1">
        <v>-71051284.82</v>
      </c>
      <c r="I579" s="1">
        <v>-71255454.05</v>
      </c>
      <c r="J579" s="1">
        <v>-71459623.28</v>
      </c>
      <c r="K579" s="1">
        <v>-71663792.51</v>
      </c>
      <c r="L579" s="1">
        <v>-71867961.74</v>
      </c>
      <c r="M579" s="1">
        <v>-72072130.97</v>
      </c>
      <c r="N579" s="1">
        <v>-72276300.2</v>
      </c>
      <c r="O579" s="1">
        <v>-72480469.43</v>
      </c>
      <c r="P579" s="1">
        <v>-72684638.66</v>
      </c>
      <c r="Q579" s="1">
        <v>-72888807.89</v>
      </c>
      <c r="R579" s="1">
        <v>-73092977.12</v>
      </c>
      <c r="S579" s="1">
        <f t="shared" si="79"/>
        <v>-71867961.74000001</v>
      </c>
      <c r="T579" s="5">
        <v>-69417930.97999999</v>
      </c>
      <c r="U579" t="s">
        <v>1171</v>
      </c>
      <c r="V579" t="s">
        <v>1170</v>
      </c>
      <c r="W579">
        <v>27</v>
      </c>
      <c r="X579">
        <v>0</v>
      </c>
      <c r="Y579">
        <v>0</v>
      </c>
      <c r="AE579" s="23">
        <f t="shared" si="77"/>
        <v>-71867961.74000001</v>
      </c>
      <c r="AG579" s="25">
        <f>AE579</f>
        <v>-71867961.74000001</v>
      </c>
      <c r="AK579" s="23">
        <f aca="true" t="shared" si="80" ref="AK579:AK642">SUM(AH579:AJ579)</f>
        <v>0</v>
      </c>
      <c r="AM579" s="23">
        <f aca="true" t="shared" si="81" ref="AM579:AM642">AE579-AG579-AH579-AI579-AJ579</f>
        <v>0</v>
      </c>
      <c r="AO579" s="34">
        <v>27</v>
      </c>
      <c r="AR579" s="34">
        <v>27</v>
      </c>
      <c r="AS579">
        <f aca="true" t="shared" si="82" ref="AS579:AS642">IF(AR579=W579,"","different")</f>
      </c>
      <c r="AU579" s="1">
        <f aca="true" t="shared" si="83" ref="AU579:AU642">S579-T579</f>
        <v>-2450030.7600000203</v>
      </c>
      <c r="AV579" s="52">
        <f aca="true" t="shared" si="84" ref="AV579:AV642">AU579/T579</f>
        <v>0.03529391794615571</v>
      </c>
    </row>
    <row r="580" spans="1:48" ht="12.75">
      <c r="A580" s="33">
        <v>579</v>
      </c>
      <c r="B580" t="s">
        <v>39</v>
      </c>
      <c r="C580" t="s">
        <v>40</v>
      </c>
      <c r="D580" t="s">
        <v>17</v>
      </c>
      <c r="E580" t="s">
        <v>18</v>
      </c>
      <c r="F580" s="1">
        <v>20683910.16</v>
      </c>
      <c r="G580" s="1">
        <v>20363080.82</v>
      </c>
      <c r="H580" s="1">
        <v>24221108.22</v>
      </c>
      <c r="I580" s="1">
        <v>28633843.52</v>
      </c>
      <c r="J580" s="1">
        <v>31684587.5</v>
      </c>
      <c r="K580" s="1">
        <v>25675710.8</v>
      </c>
      <c r="L580" s="1">
        <v>32376193.63</v>
      </c>
      <c r="M580" s="1">
        <v>32114672.02</v>
      </c>
      <c r="N580" s="1">
        <v>31414513.21</v>
      </c>
      <c r="O580" s="1">
        <v>44545539.53</v>
      </c>
      <c r="P580" s="1">
        <v>38497342.76</v>
      </c>
      <c r="Q580" s="1">
        <v>44615276.85</v>
      </c>
      <c r="R580" s="1">
        <v>47345988.97</v>
      </c>
      <c r="S580" s="1">
        <f t="shared" si="79"/>
        <v>32346401.535416674</v>
      </c>
      <c r="T580" s="5">
        <v>34137466.75625</v>
      </c>
      <c r="U580" t="s">
        <v>1091</v>
      </c>
      <c r="V580" t="s">
        <v>1092</v>
      </c>
      <c r="W580">
        <v>33</v>
      </c>
      <c r="X580">
        <v>0</v>
      </c>
      <c r="Y580">
        <v>0</v>
      </c>
      <c r="AE580" s="23">
        <f t="shared" si="77"/>
        <v>32346401.535416674</v>
      </c>
      <c r="AI580" s="23">
        <f>AE580</f>
        <v>32346401.535416674</v>
      </c>
      <c r="AK580" s="23">
        <f t="shared" si="80"/>
        <v>32346401.535416674</v>
      </c>
      <c r="AM580" s="23">
        <f t="shared" si="81"/>
        <v>0</v>
      </c>
      <c r="AO580" s="34">
        <v>33</v>
      </c>
      <c r="AR580" s="34">
        <v>33</v>
      </c>
      <c r="AS580">
        <f t="shared" si="82"/>
      </c>
      <c r="AU580" s="1">
        <f t="shared" si="83"/>
        <v>-1791065.2208333276</v>
      </c>
      <c r="AV580" s="52">
        <f t="shared" si="84"/>
        <v>-0.05246626041768063</v>
      </c>
    </row>
    <row r="581" spans="1:48" ht="12.75">
      <c r="A581" s="33">
        <v>580</v>
      </c>
      <c r="B581" t="s">
        <v>39</v>
      </c>
      <c r="C581" t="s">
        <v>40</v>
      </c>
      <c r="D581" t="s">
        <v>17</v>
      </c>
      <c r="E581" t="s">
        <v>19</v>
      </c>
      <c r="F581" s="1">
        <v>3094235.82</v>
      </c>
      <c r="G581" s="1">
        <v>3295522.65</v>
      </c>
      <c r="H581" s="1">
        <v>2985626.75</v>
      </c>
      <c r="I581" s="1">
        <v>2911970.83</v>
      </c>
      <c r="J581" s="1">
        <v>2901826.0700000003</v>
      </c>
      <c r="K581" s="1">
        <v>2890242.54</v>
      </c>
      <c r="L581" s="1">
        <v>3070293.79</v>
      </c>
      <c r="M581" s="1">
        <v>3214616.81</v>
      </c>
      <c r="N581" s="1">
        <v>3204122.59</v>
      </c>
      <c r="O581" s="1">
        <v>2824135.5700000003</v>
      </c>
      <c r="P581" s="1">
        <v>2946171.74</v>
      </c>
      <c r="Q581" s="1">
        <v>3085068.74</v>
      </c>
      <c r="R581" s="1">
        <v>709848.86</v>
      </c>
      <c r="S581" s="1">
        <f t="shared" si="79"/>
        <v>2935970.035</v>
      </c>
      <c r="T581" s="5">
        <v>133425.97291666668</v>
      </c>
      <c r="U581" t="s">
        <v>1093</v>
      </c>
      <c r="V581" t="s">
        <v>1092</v>
      </c>
      <c r="W581">
        <v>33</v>
      </c>
      <c r="X581">
        <v>0</v>
      </c>
      <c r="Y581">
        <v>0</v>
      </c>
      <c r="AE581" s="23">
        <f t="shared" si="77"/>
        <v>2935970.035</v>
      </c>
      <c r="AI581" s="23">
        <f aca="true" t="shared" si="85" ref="AI581:AI601">AE581</f>
        <v>2935970.035</v>
      </c>
      <c r="AK581" s="23">
        <f t="shared" si="80"/>
        <v>2935970.035</v>
      </c>
      <c r="AM581" s="23">
        <f t="shared" si="81"/>
        <v>0</v>
      </c>
      <c r="AO581" s="34">
        <v>33</v>
      </c>
      <c r="AR581" s="34">
        <v>33</v>
      </c>
      <c r="AS581">
        <f t="shared" si="82"/>
      </c>
      <c r="AU581" s="1">
        <f t="shared" si="83"/>
        <v>2802544.0620833333</v>
      </c>
      <c r="AV581" s="52">
        <f t="shared" si="84"/>
        <v>21.004486613964634</v>
      </c>
    </row>
    <row r="582" spans="1:48" ht="12.75">
      <c r="A582" s="33">
        <v>581</v>
      </c>
      <c r="B582" t="s">
        <v>39</v>
      </c>
      <c r="C582" t="s">
        <v>40</v>
      </c>
      <c r="D582" t="s">
        <v>17</v>
      </c>
      <c r="E582" t="s">
        <v>20</v>
      </c>
      <c r="F582" s="1">
        <v>420512.88</v>
      </c>
      <c r="G582" s="1">
        <v>465512.05</v>
      </c>
      <c r="H582" s="1">
        <v>605074.55</v>
      </c>
      <c r="I582" s="1">
        <v>802582.35</v>
      </c>
      <c r="J582" s="1">
        <v>997408.35</v>
      </c>
      <c r="K582" s="1">
        <v>32844.26</v>
      </c>
      <c r="L582" s="1">
        <v>87329.56</v>
      </c>
      <c r="M582" s="1">
        <v>94782.81</v>
      </c>
      <c r="N582" s="1">
        <v>0</v>
      </c>
      <c r="O582" s="1">
        <v>0</v>
      </c>
      <c r="P582" s="1">
        <v>0</v>
      </c>
      <c r="Q582" s="1">
        <v>279.73</v>
      </c>
      <c r="R582" s="1">
        <v>48568.590000000004</v>
      </c>
      <c r="S582" s="1">
        <f t="shared" si="79"/>
        <v>276696.19958333333</v>
      </c>
      <c r="T582" s="5">
        <v>135483.24416666667</v>
      </c>
      <c r="U582" t="s">
        <v>1094</v>
      </c>
      <c r="V582" t="s">
        <v>1092</v>
      </c>
      <c r="W582">
        <v>33</v>
      </c>
      <c r="X582">
        <v>0</v>
      </c>
      <c r="Y582">
        <v>0</v>
      </c>
      <c r="AE582" s="23">
        <f t="shared" si="77"/>
        <v>276696.19958333333</v>
      </c>
      <c r="AI582" s="23">
        <f t="shared" si="85"/>
        <v>276696.19958333333</v>
      </c>
      <c r="AK582" s="23">
        <f t="shared" si="80"/>
        <v>276696.19958333333</v>
      </c>
      <c r="AM582" s="23">
        <f t="shared" si="81"/>
        <v>0</v>
      </c>
      <c r="AO582" s="34">
        <v>33</v>
      </c>
      <c r="AR582" s="34">
        <v>33</v>
      </c>
      <c r="AS582">
        <f t="shared" si="82"/>
      </c>
      <c r="AU582" s="1">
        <f t="shared" si="83"/>
        <v>141212.95541666666</v>
      </c>
      <c r="AV582" s="52">
        <f t="shared" si="84"/>
        <v>1.0422909215471066</v>
      </c>
    </row>
    <row r="583" spans="1:48" ht="12.75">
      <c r="A583" s="33">
        <v>582</v>
      </c>
      <c r="B583" t="s">
        <v>39</v>
      </c>
      <c r="C583" t="s">
        <v>40</v>
      </c>
      <c r="D583" t="s">
        <v>17</v>
      </c>
      <c r="E583" t="s">
        <v>21</v>
      </c>
      <c r="F583" s="1">
        <v>434196.33</v>
      </c>
      <c r="G583" s="1">
        <v>558183.74</v>
      </c>
      <c r="H583" s="1">
        <v>1092983.48</v>
      </c>
      <c r="I583" s="1">
        <v>1531780.8</v>
      </c>
      <c r="J583" s="1">
        <v>1326383.97</v>
      </c>
      <c r="K583" s="1">
        <v>1456600.58</v>
      </c>
      <c r="L583" s="1">
        <v>957505.35</v>
      </c>
      <c r="M583" s="1">
        <v>1144403.8</v>
      </c>
      <c r="N583" s="1">
        <v>1838232.32</v>
      </c>
      <c r="O583" s="1">
        <v>1943104.1</v>
      </c>
      <c r="P583" s="1">
        <v>3665112.2800000003</v>
      </c>
      <c r="Q583" s="1">
        <v>4245087.81</v>
      </c>
      <c r="R583" s="1">
        <v>5744150.79</v>
      </c>
      <c r="S583" s="1">
        <f t="shared" si="79"/>
        <v>1904045.9825</v>
      </c>
      <c r="T583" s="5">
        <v>358119.4504166667</v>
      </c>
      <c r="U583" t="s">
        <v>1095</v>
      </c>
      <c r="V583" t="s">
        <v>1092</v>
      </c>
      <c r="W583">
        <v>33</v>
      </c>
      <c r="X583">
        <v>0</v>
      </c>
      <c r="Y583">
        <v>0</v>
      </c>
      <c r="AE583" s="23">
        <f t="shared" si="77"/>
        <v>1904045.9825</v>
      </c>
      <c r="AI583" s="23">
        <f t="shared" si="85"/>
        <v>1904045.9825</v>
      </c>
      <c r="AK583" s="23">
        <f t="shared" si="80"/>
        <v>1904045.9825</v>
      </c>
      <c r="AM583" s="23">
        <f t="shared" si="81"/>
        <v>0</v>
      </c>
      <c r="AO583" s="34">
        <v>33</v>
      </c>
      <c r="AR583" s="34">
        <v>33</v>
      </c>
      <c r="AS583">
        <f t="shared" si="82"/>
      </c>
      <c r="AU583" s="1">
        <f t="shared" si="83"/>
        <v>1545926.5320833332</v>
      </c>
      <c r="AV583" s="52">
        <f t="shared" si="84"/>
        <v>4.316790194681329</v>
      </c>
    </row>
    <row r="584" spans="1:48" ht="12.75">
      <c r="A584" s="33">
        <v>583</v>
      </c>
      <c r="B584" t="s">
        <v>39</v>
      </c>
      <c r="C584" t="s">
        <v>40</v>
      </c>
      <c r="D584" t="s">
        <v>22</v>
      </c>
      <c r="E584" t="s">
        <v>19</v>
      </c>
      <c r="F584" s="1">
        <v>142488243.49</v>
      </c>
      <c r="G584" s="1">
        <v>138173153.71</v>
      </c>
      <c r="H584" s="1">
        <v>113266019.59</v>
      </c>
      <c r="I584" s="1">
        <v>104322928.67</v>
      </c>
      <c r="J584" s="1">
        <v>112000262.26</v>
      </c>
      <c r="K584" s="1">
        <v>99273456.52</v>
      </c>
      <c r="L584" s="1">
        <v>107201104.49</v>
      </c>
      <c r="M584" s="1">
        <v>56204605.07</v>
      </c>
      <c r="N584" s="1">
        <v>59342811.45</v>
      </c>
      <c r="O584" s="1">
        <v>65861181.97</v>
      </c>
      <c r="P584" s="1">
        <v>73095446.24</v>
      </c>
      <c r="Q584" s="1">
        <v>70509414.2</v>
      </c>
      <c r="R584" s="1">
        <v>69979512.66</v>
      </c>
      <c r="S584" s="1">
        <f t="shared" si="79"/>
        <v>92123688.52041668</v>
      </c>
      <c r="T584" s="5">
        <v>119706951.22124998</v>
      </c>
      <c r="U584" t="s">
        <v>1096</v>
      </c>
      <c r="V584" t="s">
        <v>1092</v>
      </c>
      <c r="W584">
        <v>33</v>
      </c>
      <c r="X584">
        <v>0</v>
      </c>
      <c r="Y584">
        <v>0</v>
      </c>
      <c r="AE584" s="23">
        <f t="shared" si="77"/>
        <v>92123688.52041668</v>
      </c>
      <c r="AI584" s="23">
        <f t="shared" si="85"/>
        <v>92123688.52041668</v>
      </c>
      <c r="AK584" s="23">
        <f t="shared" si="80"/>
        <v>92123688.52041668</v>
      </c>
      <c r="AM584" s="23">
        <f t="shared" si="81"/>
        <v>0</v>
      </c>
      <c r="AO584" s="34">
        <v>33</v>
      </c>
      <c r="AR584" s="34">
        <v>33</v>
      </c>
      <c r="AS584">
        <f t="shared" si="82"/>
      </c>
      <c r="AU584" s="1">
        <f t="shared" si="83"/>
        <v>-27583262.700833306</v>
      </c>
      <c r="AV584" s="52">
        <f t="shared" si="84"/>
        <v>-0.23042323289858221</v>
      </c>
    </row>
    <row r="585" spans="1:48" ht="12.75">
      <c r="A585" s="33">
        <v>584</v>
      </c>
      <c r="B585" t="s">
        <v>39</v>
      </c>
      <c r="C585" t="s">
        <v>40</v>
      </c>
      <c r="D585" t="s">
        <v>22</v>
      </c>
      <c r="E585" t="s">
        <v>20</v>
      </c>
      <c r="F585" s="1">
        <v>2617308.61</v>
      </c>
      <c r="G585" s="1">
        <v>2159256.14</v>
      </c>
      <c r="H585" s="1">
        <v>2248150.64</v>
      </c>
      <c r="I585" s="1">
        <v>2610865.54</v>
      </c>
      <c r="J585" s="1">
        <v>3547771.25</v>
      </c>
      <c r="K585" s="1">
        <v>3778326.25</v>
      </c>
      <c r="L585" s="1">
        <v>3017790.68</v>
      </c>
      <c r="M585" s="1">
        <v>3706066.85</v>
      </c>
      <c r="N585" s="1">
        <v>3197153.09</v>
      </c>
      <c r="O585" s="1">
        <v>2830640.85</v>
      </c>
      <c r="P585" s="1">
        <v>3684144.15</v>
      </c>
      <c r="Q585" s="1">
        <v>3461315.16</v>
      </c>
      <c r="R585" s="1">
        <v>2712240.5700000003</v>
      </c>
      <c r="S585" s="1">
        <f t="shared" si="79"/>
        <v>3075521.265833333</v>
      </c>
      <c r="T585" s="5">
        <v>4157125.7799999993</v>
      </c>
      <c r="U585" t="s">
        <v>1097</v>
      </c>
      <c r="V585" t="s">
        <v>1092</v>
      </c>
      <c r="W585">
        <v>33</v>
      </c>
      <c r="X585">
        <v>0</v>
      </c>
      <c r="Y585">
        <v>0</v>
      </c>
      <c r="AE585" s="23">
        <f t="shared" si="77"/>
        <v>3075521.265833333</v>
      </c>
      <c r="AI585" s="23">
        <f t="shared" si="85"/>
        <v>3075521.265833333</v>
      </c>
      <c r="AK585" s="23">
        <f t="shared" si="80"/>
        <v>3075521.265833333</v>
      </c>
      <c r="AM585" s="23">
        <f t="shared" si="81"/>
        <v>0</v>
      </c>
      <c r="AO585" s="34">
        <v>33</v>
      </c>
      <c r="AR585" s="34">
        <v>33</v>
      </c>
      <c r="AS585">
        <f t="shared" si="82"/>
      </c>
      <c r="AU585" s="1">
        <f t="shared" si="83"/>
        <v>-1081604.5141666662</v>
      </c>
      <c r="AV585" s="52">
        <f t="shared" si="84"/>
        <v>-0.26018084883798404</v>
      </c>
    </row>
    <row r="586" spans="1:48" ht="12.75">
      <c r="A586" s="33">
        <v>585</v>
      </c>
      <c r="B586" t="s">
        <v>39</v>
      </c>
      <c r="C586" t="s">
        <v>40</v>
      </c>
      <c r="D586" t="s">
        <v>22</v>
      </c>
      <c r="E586" t="s">
        <v>23</v>
      </c>
      <c r="F586" s="1">
        <v>614705.13</v>
      </c>
      <c r="G586" s="1">
        <v>623261.01</v>
      </c>
      <c r="H586" s="1">
        <v>642725.5</v>
      </c>
      <c r="I586" s="1">
        <v>71847.06</v>
      </c>
      <c r="J586" s="1">
        <v>76672.69</v>
      </c>
      <c r="K586" s="1">
        <v>77214.33</v>
      </c>
      <c r="L586" s="1">
        <v>77808.91</v>
      </c>
      <c r="M586" s="1">
        <v>78791.92</v>
      </c>
      <c r="N586" s="1">
        <v>79454.44</v>
      </c>
      <c r="O586" s="1">
        <v>79889.8</v>
      </c>
      <c r="P586" s="1">
        <v>80325.16</v>
      </c>
      <c r="Q586" s="1">
        <v>80760.52</v>
      </c>
      <c r="R586" s="1">
        <v>81794.76</v>
      </c>
      <c r="S586" s="1">
        <f t="shared" si="79"/>
        <v>193083.44041666668</v>
      </c>
      <c r="T586" s="5">
        <v>367818.2370833333</v>
      </c>
      <c r="U586" t="s">
        <v>1098</v>
      </c>
      <c r="V586" t="s">
        <v>1092</v>
      </c>
      <c r="W586">
        <v>33</v>
      </c>
      <c r="X586">
        <v>0</v>
      </c>
      <c r="Y586">
        <v>0</v>
      </c>
      <c r="AE586" s="23">
        <f t="shared" si="77"/>
        <v>193083.44041666668</v>
      </c>
      <c r="AI586" s="23">
        <f t="shared" si="85"/>
        <v>193083.44041666668</v>
      </c>
      <c r="AK586" s="23">
        <f t="shared" si="80"/>
        <v>193083.44041666668</v>
      </c>
      <c r="AM586" s="23">
        <f t="shared" si="81"/>
        <v>0</v>
      </c>
      <c r="AO586" s="34">
        <v>33</v>
      </c>
      <c r="AR586" s="34">
        <v>33</v>
      </c>
      <c r="AS586">
        <f t="shared" si="82"/>
      </c>
      <c r="AU586" s="1">
        <f t="shared" si="83"/>
        <v>-174734.79666666663</v>
      </c>
      <c r="AV586" s="52">
        <f t="shared" si="84"/>
        <v>-0.47505745786900316</v>
      </c>
    </row>
    <row r="587" spans="1:48" ht="12.75">
      <c r="A587" s="33">
        <v>586</v>
      </c>
      <c r="B587" t="s">
        <v>39</v>
      </c>
      <c r="C587" t="s">
        <v>40</v>
      </c>
      <c r="D587" t="s">
        <v>22</v>
      </c>
      <c r="E587" t="s">
        <v>21</v>
      </c>
      <c r="F587" s="1">
        <v>7909092.17</v>
      </c>
      <c r="G587" s="1">
        <v>8277611.83</v>
      </c>
      <c r="H587" s="1">
        <v>8594326.45</v>
      </c>
      <c r="I587" s="1">
        <v>7631445.93</v>
      </c>
      <c r="J587" s="1">
        <v>8954247.07</v>
      </c>
      <c r="K587" s="1">
        <v>8803177.45</v>
      </c>
      <c r="L587" s="1">
        <v>9201530.85</v>
      </c>
      <c r="M587" s="1">
        <v>10997383.88</v>
      </c>
      <c r="N587" s="1">
        <v>10234323.07</v>
      </c>
      <c r="O587" s="1">
        <v>11321754.36</v>
      </c>
      <c r="P587" s="1">
        <v>12615218.5</v>
      </c>
      <c r="Q587" s="1">
        <v>12572765.82</v>
      </c>
      <c r="R587" s="1">
        <v>10415909.66</v>
      </c>
      <c r="S587" s="1">
        <f t="shared" si="79"/>
        <v>9863857.177083334</v>
      </c>
      <c r="T587" s="5">
        <v>9303338.879166668</v>
      </c>
      <c r="U587" t="s">
        <v>1099</v>
      </c>
      <c r="V587" t="s">
        <v>1092</v>
      </c>
      <c r="W587">
        <v>33</v>
      </c>
      <c r="X587">
        <v>0</v>
      </c>
      <c r="Y587">
        <v>0</v>
      </c>
      <c r="AE587" s="23">
        <f t="shared" si="77"/>
        <v>9863857.177083334</v>
      </c>
      <c r="AI587" s="23">
        <f t="shared" si="85"/>
        <v>9863857.177083334</v>
      </c>
      <c r="AK587" s="23">
        <f t="shared" si="80"/>
        <v>9863857.177083334</v>
      </c>
      <c r="AM587" s="23">
        <f t="shared" si="81"/>
        <v>0</v>
      </c>
      <c r="AO587" s="34">
        <v>33</v>
      </c>
      <c r="AR587" s="34">
        <v>33</v>
      </c>
      <c r="AS587">
        <f t="shared" si="82"/>
      </c>
      <c r="AU587" s="1">
        <f t="shared" si="83"/>
        <v>560518.2979166657</v>
      </c>
      <c r="AV587" s="52">
        <f t="shared" si="84"/>
        <v>0.06024915411518077</v>
      </c>
    </row>
    <row r="588" spans="1:48" ht="12.75">
      <c r="A588" s="33">
        <v>587</v>
      </c>
      <c r="B588" t="s">
        <v>39</v>
      </c>
      <c r="C588" t="s">
        <v>40</v>
      </c>
      <c r="D588" t="s">
        <v>24</v>
      </c>
      <c r="E588" t="s">
        <v>18</v>
      </c>
      <c r="F588" s="1">
        <v>847042.87</v>
      </c>
      <c r="G588" s="1">
        <v>897919.6900000001</v>
      </c>
      <c r="H588" s="1">
        <v>61361.43</v>
      </c>
      <c r="I588" s="1">
        <v>89111.52</v>
      </c>
      <c r="J588" s="1">
        <v>138991.05</v>
      </c>
      <c r="K588" s="1">
        <v>154669.67</v>
      </c>
      <c r="L588" s="1">
        <v>165422.06</v>
      </c>
      <c r="M588" s="1">
        <v>197110.11000000002</v>
      </c>
      <c r="N588" s="1">
        <v>206127.21</v>
      </c>
      <c r="O588" s="1">
        <v>214732.87</v>
      </c>
      <c r="P588" s="1">
        <v>223858.58000000002</v>
      </c>
      <c r="Q588" s="1">
        <v>264152.48</v>
      </c>
      <c r="R588" s="1">
        <v>330687.87</v>
      </c>
      <c r="S588" s="1">
        <f t="shared" si="79"/>
        <v>266860.17</v>
      </c>
      <c r="T588" s="5">
        <v>80756.39624999999</v>
      </c>
      <c r="U588" t="s">
        <v>1100</v>
      </c>
      <c r="V588" t="s">
        <v>1092</v>
      </c>
      <c r="W588">
        <v>33</v>
      </c>
      <c r="X588">
        <v>0</v>
      </c>
      <c r="Y588">
        <v>0</v>
      </c>
      <c r="AE588" s="23">
        <f t="shared" si="77"/>
        <v>266860.17</v>
      </c>
      <c r="AI588" s="23">
        <f t="shared" si="85"/>
        <v>266860.17</v>
      </c>
      <c r="AK588" s="23">
        <f t="shared" si="80"/>
        <v>266860.17</v>
      </c>
      <c r="AM588" s="23">
        <f t="shared" si="81"/>
        <v>0</v>
      </c>
      <c r="AO588" s="34">
        <v>33</v>
      </c>
      <c r="AR588" s="34">
        <v>33</v>
      </c>
      <c r="AS588">
        <f t="shared" si="82"/>
      </c>
      <c r="AU588" s="1">
        <f t="shared" si="83"/>
        <v>186103.77375</v>
      </c>
      <c r="AV588" s="52">
        <f t="shared" si="84"/>
        <v>2.3045081552905478</v>
      </c>
    </row>
    <row r="589" spans="1:48" ht="12.75">
      <c r="A589" s="33">
        <v>588</v>
      </c>
      <c r="B589" t="s">
        <v>39</v>
      </c>
      <c r="C589" t="s">
        <v>40</v>
      </c>
      <c r="D589" t="s">
        <v>24</v>
      </c>
      <c r="E589" t="s">
        <v>19</v>
      </c>
      <c r="F589" s="1">
        <v>50568.12</v>
      </c>
      <c r="G589" s="1">
        <v>50604.1</v>
      </c>
      <c r="H589" s="1">
        <v>50604.1</v>
      </c>
      <c r="I589" s="1">
        <v>50604.1</v>
      </c>
      <c r="J589" s="1">
        <v>50604.1</v>
      </c>
      <c r="K589" s="1">
        <v>35.980000000000004</v>
      </c>
      <c r="L589" s="1">
        <v>3648.12</v>
      </c>
      <c r="M589" s="1">
        <v>3648.12</v>
      </c>
      <c r="N589" s="1">
        <v>3648.12</v>
      </c>
      <c r="O589" s="1">
        <v>3648.12</v>
      </c>
      <c r="P589" s="1">
        <v>198773.08000000002</v>
      </c>
      <c r="Q589" s="1">
        <v>298072.44</v>
      </c>
      <c r="R589" s="1">
        <v>12300</v>
      </c>
      <c r="S589" s="1">
        <f t="shared" si="79"/>
        <v>62110.369999999995</v>
      </c>
      <c r="T589" s="5">
        <v>48009.55666666667</v>
      </c>
      <c r="U589" t="s">
        <v>1101</v>
      </c>
      <c r="V589" t="s">
        <v>1092</v>
      </c>
      <c r="W589">
        <v>33</v>
      </c>
      <c r="X589">
        <v>0</v>
      </c>
      <c r="Y589">
        <v>0</v>
      </c>
      <c r="AE589" s="23">
        <f t="shared" si="77"/>
        <v>62110.369999999995</v>
      </c>
      <c r="AI589" s="23">
        <f t="shared" si="85"/>
        <v>62110.369999999995</v>
      </c>
      <c r="AK589" s="23">
        <f t="shared" si="80"/>
        <v>62110.369999999995</v>
      </c>
      <c r="AM589" s="23">
        <f t="shared" si="81"/>
        <v>0</v>
      </c>
      <c r="AO589" s="34">
        <v>33</v>
      </c>
      <c r="AR589" s="34">
        <v>33</v>
      </c>
      <c r="AS589">
        <f t="shared" si="82"/>
      </c>
      <c r="AU589" s="1">
        <f t="shared" si="83"/>
        <v>14100.813333333324</v>
      </c>
      <c r="AV589" s="52">
        <f t="shared" si="84"/>
        <v>0.29370846790434135</v>
      </c>
    </row>
    <row r="590" spans="1:48" ht="12.75">
      <c r="A590" s="33">
        <v>589</v>
      </c>
      <c r="B590" t="s">
        <v>39</v>
      </c>
      <c r="C590" t="s">
        <v>40</v>
      </c>
      <c r="D590" t="s">
        <v>24</v>
      </c>
      <c r="E590" t="s">
        <v>20</v>
      </c>
      <c r="F590" s="1">
        <v>1993479.21</v>
      </c>
      <c r="G590" s="1">
        <v>2091799.55</v>
      </c>
      <c r="H590" s="1">
        <v>917791.21</v>
      </c>
      <c r="I590" s="1">
        <v>853480.52</v>
      </c>
      <c r="J590" s="1">
        <v>877276.93</v>
      </c>
      <c r="K590" s="1">
        <v>912691.03</v>
      </c>
      <c r="L590" s="1">
        <v>920771.81</v>
      </c>
      <c r="M590" s="1">
        <v>960202.16</v>
      </c>
      <c r="N590" s="1">
        <v>998242.37</v>
      </c>
      <c r="O590" s="1">
        <v>1112116.32</v>
      </c>
      <c r="P590" s="1">
        <v>1069906.01</v>
      </c>
      <c r="Q590" s="1">
        <v>1080414.73</v>
      </c>
      <c r="R590" s="1">
        <v>647712.14</v>
      </c>
      <c r="S590" s="1">
        <f t="shared" si="79"/>
        <v>1092940.6929166666</v>
      </c>
      <c r="T590" s="5">
        <v>1734874.1758333333</v>
      </c>
      <c r="U590" t="s">
        <v>1102</v>
      </c>
      <c r="V590" t="s">
        <v>1092</v>
      </c>
      <c r="W590">
        <v>33</v>
      </c>
      <c r="X590">
        <v>0</v>
      </c>
      <c r="Y590">
        <v>0</v>
      </c>
      <c r="AE590" s="23">
        <f aca="true" t="shared" si="86" ref="AE590:AE653">S590</f>
        <v>1092940.6929166666</v>
      </c>
      <c r="AI590" s="23">
        <f t="shared" si="85"/>
        <v>1092940.6929166666</v>
      </c>
      <c r="AK590" s="23">
        <f t="shared" si="80"/>
        <v>1092940.6929166666</v>
      </c>
      <c r="AM590" s="23">
        <f t="shared" si="81"/>
        <v>0</v>
      </c>
      <c r="AO590" s="34">
        <v>33</v>
      </c>
      <c r="AR590" s="34">
        <v>33</v>
      </c>
      <c r="AS590">
        <f t="shared" si="82"/>
      </c>
      <c r="AU590" s="1">
        <f t="shared" si="83"/>
        <v>-641933.4829166667</v>
      </c>
      <c r="AV590" s="52">
        <f t="shared" si="84"/>
        <v>-0.37001731414228867</v>
      </c>
    </row>
    <row r="591" spans="1:48" ht="12.75">
      <c r="A591" s="33">
        <v>590</v>
      </c>
      <c r="B591" t="s">
        <v>39</v>
      </c>
      <c r="C591" t="s">
        <v>40</v>
      </c>
      <c r="D591" t="s">
        <v>24</v>
      </c>
      <c r="E591" t="s">
        <v>27</v>
      </c>
      <c r="F591" s="1">
        <v>8328453.94</v>
      </c>
      <c r="G591" s="1">
        <v>8618928.55</v>
      </c>
      <c r="H591" s="1">
        <v>3684179.49</v>
      </c>
      <c r="I591" s="1">
        <v>3288734.2800000003</v>
      </c>
      <c r="J591" s="1">
        <v>3298356.88</v>
      </c>
      <c r="K591" s="1">
        <v>1533338.44</v>
      </c>
      <c r="L591" s="1">
        <v>1278084.83</v>
      </c>
      <c r="M591" s="1">
        <v>1418145.8599999999</v>
      </c>
      <c r="N591" s="1">
        <v>1750268.19</v>
      </c>
      <c r="O591" s="1">
        <v>1900021.38</v>
      </c>
      <c r="P591" s="1">
        <v>2373736.99</v>
      </c>
      <c r="Q591" s="1">
        <v>2106887.6</v>
      </c>
      <c r="R591" s="1">
        <v>3477316.48</v>
      </c>
      <c r="S591" s="1">
        <f t="shared" si="79"/>
        <v>3096130.641666667</v>
      </c>
      <c r="T591" s="5">
        <v>4599817.8725</v>
      </c>
      <c r="U591" t="s">
        <v>1103</v>
      </c>
      <c r="V591" t="s">
        <v>1092</v>
      </c>
      <c r="W591">
        <v>33</v>
      </c>
      <c r="X591">
        <v>0</v>
      </c>
      <c r="Y591">
        <v>0</v>
      </c>
      <c r="AE591" s="23">
        <f t="shared" si="86"/>
        <v>3096130.641666667</v>
      </c>
      <c r="AI591" s="23">
        <f t="shared" si="85"/>
        <v>3096130.641666667</v>
      </c>
      <c r="AK591" s="23">
        <f t="shared" si="80"/>
        <v>3096130.641666667</v>
      </c>
      <c r="AM591" s="23">
        <f t="shared" si="81"/>
        <v>0</v>
      </c>
      <c r="AO591" s="34">
        <v>33</v>
      </c>
      <c r="AR591" s="34">
        <v>33</v>
      </c>
      <c r="AS591">
        <f t="shared" si="82"/>
      </c>
      <c r="AU591" s="1">
        <f t="shared" si="83"/>
        <v>-1503687.2308333325</v>
      </c>
      <c r="AV591" s="52">
        <f t="shared" si="84"/>
        <v>-0.32690147143066756</v>
      </c>
    </row>
    <row r="592" spans="1:48" ht="12.75">
      <c r="A592" s="33">
        <v>591</v>
      </c>
      <c r="B592" t="s">
        <v>39</v>
      </c>
      <c r="C592" t="s">
        <v>40</v>
      </c>
      <c r="D592" t="s">
        <v>24</v>
      </c>
      <c r="E592" t="s">
        <v>21</v>
      </c>
      <c r="F592" s="1">
        <v>2433540.99</v>
      </c>
      <c r="G592" s="1">
        <v>2401109.49</v>
      </c>
      <c r="H592" s="1">
        <v>2446998.48</v>
      </c>
      <c r="I592" s="1">
        <v>2562134.44</v>
      </c>
      <c r="J592" s="1">
        <v>2108774.67</v>
      </c>
      <c r="K592" s="1">
        <v>2131148.09</v>
      </c>
      <c r="L592" s="1">
        <v>2234066</v>
      </c>
      <c r="M592" s="1">
        <v>2351652.85</v>
      </c>
      <c r="N592" s="1">
        <v>2656007.76</v>
      </c>
      <c r="O592" s="1">
        <v>3242832.84</v>
      </c>
      <c r="P592" s="1">
        <v>3711259.94</v>
      </c>
      <c r="Q592" s="1">
        <v>3921279.1</v>
      </c>
      <c r="R592" s="1">
        <v>3255748.18</v>
      </c>
      <c r="S592" s="1">
        <f t="shared" si="79"/>
        <v>2717659.020416667</v>
      </c>
      <c r="T592" s="5">
        <v>2150257.399166667</v>
      </c>
      <c r="U592" t="s">
        <v>1104</v>
      </c>
      <c r="V592" t="s">
        <v>1092</v>
      </c>
      <c r="W592">
        <v>33</v>
      </c>
      <c r="X592">
        <v>0</v>
      </c>
      <c r="Y592">
        <v>0</v>
      </c>
      <c r="AE592" s="23">
        <f t="shared" si="86"/>
        <v>2717659.020416667</v>
      </c>
      <c r="AI592" s="23">
        <f t="shared" si="85"/>
        <v>2717659.020416667</v>
      </c>
      <c r="AK592" s="23">
        <f t="shared" si="80"/>
        <v>2717659.020416667</v>
      </c>
      <c r="AM592" s="23">
        <f t="shared" si="81"/>
        <v>0</v>
      </c>
      <c r="AO592" s="34">
        <v>33</v>
      </c>
      <c r="AR592" s="34">
        <v>33</v>
      </c>
      <c r="AS592">
        <f t="shared" si="82"/>
      </c>
      <c r="AU592" s="1">
        <f t="shared" si="83"/>
        <v>567401.6212500003</v>
      </c>
      <c r="AV592" s="52">
        <f t="shared" si="84"/>
        <v>0.26387613941935373</v>
      </c>
    </row>
    <row r="593" spans="1:48" ht="12.75">
      <c r="A593" s="33">
        <v>592</v>
      </c>
      <c r="B593" t="s">
        <v>41</v>
      </c>
      <c r="C593" t="s">
        <v>42</v>
      </c>
      <c r="D593" t="s">
        <v>28</v>
      </c>
      <c r="E593" t="s">
        <v>28</v>
      </c>
      <c r="F593" s="1">
        <v>-114977.15000000001</v>
      </c>
      <c r="G593" s="1">
        <v>-53181</v>
      </c>
      <c r="H593" s="1">
        <v>-23106.2</v>
      </c>
      <c r="I593" s="1">
        <v>14495.51</v>
      </c>
      <c r="J593" s="1">
        <v>66121.31</v>
      </c>
      <c r="K593" s="1">
        <v>80166.7</v>
      </c>
      <c r="L593" s="1">
        <v>79114.16</v>
      </c>
      <c r="M593" s="1">
        <v>103090.79000000001</v>
      </c>
      <c r="N593" s="1">
        <v>89809.58</v>
      </c>
      <c r="O593" s="1">
        <v>38447.14</v>
      </c>
      <c r="P593" s="1">
        <v>30376.47</v>
      </c>
      <c r="Q593" s="1">
        <v>1890.44</v>
      </c>
      <c r="R593" s="1">
        <v>-53736.18</v>
      </c>
      <c r="S593" s="1">
        <f t="shared" si="79"/>
        <v>28572.35291666667</v>
      </c>
      <c r="T593" s="5">
        <v>-1604.2666666666657</v>
      </c>
      <c r="U593" t="s">
        <v>1105</v>
      </c>
      <c r="V593" t="s">
        <v>1092</v>
      </c>
      <c r="W593">
        <v>33</v>
      </c>
      <c r="X593">
        <v>0</v>
      </c>
      <c r="Y593">
        <v>0</v>
      </c>
      <c r="AE593" s="23">
        <f t="shared" si="86"/>
        <v>28572.35291666667</v>
      </c>
      <c r="AI593" s="23">
        <f t="shared" si="85"/>
        <v>28572.35291666667</v>
      </c>
      <c r="AK593" s="23">
        <f t="shared" si="80"/>
        <v>28572.35291666667</v>
      </c>
      <c r="AM593" s="23">
        <f t="shared" si="81"/>
        <v>0</v>
      </c>
      <c r="AO593" s="34">
        <v>33</v>
      </c>
      <c r="AR593" s="34">
        <v>33</v>
      </c>
      <c r="AS593">
        <f t="shared" si="82"/>
      </c>
      <c r="AU593" s="1">
        <f t="shared" si="83"/>
        <v>30176.619583333337</v>
      </c>
      <c r="AV593" s="52">
        <f t="shared" si="84"/>
        <v>-18.81022663522275</v>
      </c>
    </row>
    <row r="594" spans="1:48" ht="12.75">
      <c r="A594" s="33">
        <v>593</v>
      </c>
      <c r="B594" t="s">
        <v>43</v>
      </c>
      <c r="C594" t="s">
        <v>44</v>
      </c>
      <c r="D594" t="s">
        <v>28</v>
      </c>
      <c r="E594" t="s">
        <v>28</v>
      </c>
      <c r="F594" s="1">
        <v>-505107.07</v>
      </c>
      <c r="G594" s="1">
        <v>-420360.60000000003</v>
      </c>
      <c r="H594" s="1">
        <v>-354092.28</v>
      </c>
      <c r="I594" s="1">
        <v>-313752.4</v>
      </c>
      <c r="J594" s="1">
        <v>-238348.35</v>
      </c>
      <c r="K594" s="1">
        <v>-155617.71</v>
      </c>
      <c r="L594" s="1">
        <v>-340833.61</v>
      </c>
      <c r="M594" s="1">
        <v>-214641.83000000002</v>
      </c>
      <c r="N594" s="1">
        <v>-162491.30000000002</v>
      </c>
      <c r="O594" s="1">
        <v>-68558.22</v>
      </c>
      <c r="P594" s="1">
        <v>-20391.3</v>
      </c>
      <c r="Q594" s="1">
        <v>-90383.40000000001</v>
      </c>
      <c r="R594" s="1">
        <v>-159521.65</v>
      </c>
      <c r="S594" s="1">
        <f t="shared" si="79"/>
        <v>-225982.1133333333</v>
      </c>
      <c r="T594" s="5">
        <v>-135392.07291666666</v>
      </c>
      <c r="U594" t="s">
        <v>1106</v>
      </c>
      <c r="V594" t="s">
        <v>1092</v>
      </c>
      <c r="W594">
        <v>33</v>
      </c>
      <c r="X594">
        <v>0</v>
      </c>
      <c r="Y594">
        <v>0</v>
      </c>
      <c r="AE594" s="23">
        <f t="shared" si="86"/>
        <v>-225982.1133333333</v>
      </c>
      <c r="AI594" s="23">
        <f t="shared" si="85"/>
        <v>-225982.1133333333</v>
      </c>
      <c r="AK594" s="23">
        <f t="shared" si="80"/>
        <v>-225982.1133333333</v>
      </c>
      <c r="AM594" s="23">
        <f t="shared" si="81"/>
        <v>0</v>
      </c>
      <c r="AO594" s="34">
        <v>33</v>
      </c>
      <c r="AR594" s="34">
        <v>33</v>
      </c>
      <c r="AS594">
        <f t="shared" si="82"/>
      </c>
      <c r="AU594" s="1">
        <f t="shared" si="83"/>
        <v>-90590.04041666666</v>
      </c>
      <c r="AV594" s="52">
        <f t="shared" si="84"/>
        <v>0.6690941239405095</v>
      </c>
    </row>
    <row r="595" spans="1:48" ht="12.75">
      <c r="A595" s="33">
        <v>594</v>
      </c>
      <c r="B595" t="s">
        <v>45</v>
      </c>
      <c r="C595" t="s">
        <v>46</v>
      </c>
      <c r="D595" t="s">
        <v>28</v>
      </c>
      <c r="E595" t="s">
        <v>28</v>
      </c>
      <c r="F595" s="1">
        <v>-68126.8</v>
      </c>
      <c r="G595" s="1">
        <v>-67186.4</v>
      </c>
      <c r="H595" s="1">
        <v>-66408.78</v>
      </c>
      <c r="I595" s="1">
        <v>-65681.68000000001</v>
      </c>
      <c r="J595" s="1">
        <v>-65372.19</v>
      </c>
      <c r="K595" s="1">
        <v>-64966.840000000004</v>
      </c>
      <c r="L595" s="1">
        <v>-65622.86</v>
      </c>
      <c r="M595" s="1">
        <v>-65061.12</v>
      </c>
      <c r="N595" s="1">
        <v>-64475.700000000004</v>
      </c>
      <c r="O595" s="1">
        <v>-65435.92</v>
      </c>
      <c r="P595" s="1">
        <v>-66275.09</v>
      </c>
      <c r="Q595" s="1">
        <v>-65530.08</v>
      </c>
      <c r="R595" s="1">
        <v>-66294.53</v>
      </c>
      <c r="S595" s="1">
        <f t="shared" si="79"/>
        <v>-65768.94374999999</v>
      </c>
      <c r="T595" s="5">
        <v>-59480.60874999999</v>
      </c>
      <c r="U595" t="s">
        <v>1107</v>
      </c>
      <c r="V595" t="s">
        <v>1092</v>
      </c>
      <c r="W595">
        <v>33</v>
      </c>
      <c r="X595">
        <v>0</v>
      </c>
      <c r="Y595">
        <v>0</v>
      </c>
      <c r="AE595" s="23">
        <f t="shared" si="86"/>
        <v>-65768.94374999999</v>
      </c>
      <c r="AI595" s="23">
        <f t="shared" si="85"/>
        <v>-65768.94374999999</v>
      </c>
      <c r="AK595" s="23">
        <f t="shared" si="80"/>
        <v>-65768.94374999999</v>
      </c>
      <c r="AM595" s="23">
        <f t="shared" si="81"/>
        <v>0</v>
      </c>
      <c r="AO595" s="34">
        <v>33</v>
      </c>
      <c r="AR595" s="34">
        <v>33</v>
      </c>
      <c r="AS595">
        <f t="shared" si="82"/>
      </c>
      <c r="AU595" s="1">
        <f t="shared" si="83"/>
        <v>-6288.334999999999</v>
      </c>
      <c r="AV595" s="52">
        <f t="shared" si="84"/>
        <v>0.10572075727116696</v>
      </c>
    </row>
    <row r="596" spans="1:48" ht="12.75">
      <c r="A596" s="33">
        <v>595</v>
      </c>
      <c r="B596" t="s">
        <v>47</v>
      </c>
      <c r="C596" t="s">
        <v>48</v>
      </c>
      <c r="D596" t="s">
        <v>28</v>
      </c>
      <c r="E596" t="s">
        <v>28</v>
      </c>
      <c r="F596" s="1">
        <v>82508.37</v>
      </c>
      <c r="G596" s="1">
        <v>222390.82</v>
      </c>
      <c r="H596" s="1">
        <v>380612.96</v>
      </c>
      <c r="I596" s="1">
        <v>512953.59</v>
      </c>
      <c r="J596" s="1">
        <v>581089.92</v>
      </c>
      <c r="K596" s="1">
        <v>390569.96</v>
      </c>
      <c r="L596" s="1">
        <v>288218.56</v>
      </c>
      <c r="M596" s="1">
        <v>311869.83</v>
      </c>
      <c r="N596" s="1">
        <v>270199.53</v>
      </c>
      <c r="O596" s="1">
        <v>50065.72</v>
      </c>
      <c r="P596" s="1">
        <v>47436.07</v>
      </c>
      <c r="Q596" s="1">
        <v>23534.94</v>
      </c>
      <c r="R596" s="1">
        <v>-95333.77</v>
      </c>
      <c r="S596" s="1">
        <f t="shared" si="79"/>
        <v>256044.10000000006</v>
      </c>
      <c r="T596" s="5">
        <v>-63438.06958333334</v>
      </c>
      <c r="U596" t="s">
        <v>1108</v>
      </c>
      <c r="V596" t="s">
        <v>1092</v>
      </c>
      <c r="W596">
        <v>33</v>
      </c>
      <c r="X596">
        <v>0</v>
      </c>
      <c r="Y596">
        <v>0</v>
      </c>
      <c r="AE596" s="23">
        <f t="shared" si="86"/>
        <v>256044.10000000006</v>
      </c>
      <c r="AI596" s="23">
        <f t="shared" si="85"/>
        <v>256044.10000000006</v>
      </c>
      <c r="AK596" s="23">
        <f t="shared" si="80"/>
        <v>256044.10000000006</v>
      </c>
      <c r="AM596" s="23">
        <f t="shared" si="81"/>
        <v>0</v>
      </c>
      <c r="AO596" s="34">
        <v>33</v>
      </c>
      <c r="AR596" s="34">
        <v>33</v>
      </c>
      <c r="AS596">
        <f t="shared" si="82"/>
      </c>
      <c r="AU596" s="1">
        <f t="shared" si="83"/>
        <v>319482.1695833334</v>
      </c>
      <c r="AV596" s="52">
        <f t="shared" si="84"/>
        <v>-5.036126913724198</v>
      </c>
    </row>
    <row r="597" spans="1:48" ht="12.75">
      <c r="A597" s="33">
        <v>596</v>
      </c>
      <c r="B597" t="s">
        <v>49</v>
      </c>
      <c r="C597" t="s">
        <v>50</v>
      </c>
      <c r="D597" t="s">
        <v>28</v>
      </c>
      <c r="E597" t="s">
        <v>28</v>
      </c>
      <c r="F597" s="1">
        <v>-4227.71</v>
      </c>
      <c r="G597" s="1">
        <v>786.8000000000001</v>
      </c>
      <c r="H597" s="1">
        <v>4060.39</v>
      </c>
      <c r="I597" s="1">
        <v>10429.67</v>
      </c>
      <c r="J597" s="1">
        <v>10999.14</v>
      </c>
      <c r="K597" s="1">
        <v>11432.04</v>
      </c>
      <c r="L597" s="1">
        <v>12048.85</v>
      </c>
      <c r="M597" s="1">
        <v>11172.04</v>
      </c>
      <c r="N597" s="1">
        <v>10986.94</v>
      </c>
      <c r="O597" s="1">
        <v>10337.61</v>
      </c>
      <c r="P597" s="1">
        <v>10306.31</v>
      </c>
      <c r="Q597" s="1">
        <v>14293.81</v>
      </c>
      <c r="R597" s="1">
        <v>14570.83</v>
      </c>
      <c r="S597" s="1">
        <f t="shared" si="79"/>
        <v>9335.429999999998</v>
      </c>
      <c r="T597" s="5">
        <v>2470.0716666666667</v>
      </c>
      <c r="U597" t="s">
        <v>1109</v>
      </c>
      <c r="V597" t="s">
        <v>1092</v>
      </c>
      <c r="W597">
        <v>33</v>
      </c>
      <c r="X597">
        <v>0</v>
      </c>
      <c r="Y597">
        <v>0</v>
      </c>
      <c r="AE597" s="23">
        <f t="shared" si="86"/>
        <v>9335.429999999998</v>
      </c>
      <c r="AI597" s="23">
        <f t="shared" si="85"/>
        <v>9335.429999999998</v>
      </c>
      <c r="AK597" s="23">
        <f t="shared" si="80"/>
        <v>9335.429999999998</v>
      </c>
      <c r="AM597" s="23">
        <f t="shared" si="81"/>
        <v>0</v>
      </c>
      <c r="AO597" s="34">
        <v>33</v>
      </c>
      <c r="AR597" s="34">
        <v>33</v>
      </c>
      <c r="AS597">
        <f t="shared" si="82"/>
      </c>
      <c r="AU597" s="1">
        <f t="shared" si="83"/>
        <v>6865.358333333332</v>
      </c>
      <c r="AV597" s="52">
        <f t="shared" si="84"/>
        <v>2.7794166566017307</v>
      </c>
    </row>
    <row r="598" spans="1:48" ht="12.75">
      <c r="A598" s="33">
        <v>597</v>
      </c>
      <c r="B598" t="s">
        <v>51</v>
      </c>
      <c r="C598" t="s">
        <v>52</v>
      </c>
      <c r="D598" t="s">
        <v>28</v>
      </c>
      <c r="E598" t="s">
        <v>28</v>
      </c>
      <c r="F598" s="1">
        <v>-1115163.37</v>
      </c>
      <c r="G598" s="1">
        <v>-897434.39</v>
      </c>
      <c r="H598" s="1">
        <v>-714099.38</v>
      </c>
      <c r="I598" s="1">
        <v>-569016.4500000001</v>
      </c>
      <c r="J598" s="1">
        <v>-337811.45</v>
      </c>
      <c r="K598" s="1">
        <v>-101700.26000000001</v>
      </c>
      <c r="L598" s="1">
        <v>-557367.67</v>
      </c>
      <c r="M598" s="1">
        <v>-257907.19</v>
      </c>
      <c r="N598" s="1">
        <v>-160933.77</v>
      </c>
      <c r="O598" s="1">
        <v>12879.880000000001</v>
      </c>
      <c r="P598" s="1">
        <v>132056.5</v>
      </c>
      <c r="Q598" s="1">
        <v>100577.40000000001</v>
      </c>
      <c r="R598" s="1">
        <v>-34169.44</v>
      </c>
      <c r="S598" s="1">
        <f t="shared" si="79"/>
        <v>-327118.59875</v>
      </c>
      <c r="T598" s="5">
        <v>6215.759999999998</v>
      </c>
      <c r="U598" t="s">
        <v>1110</v>
      </c>
      <c r="V598" t="s">
        <v>1092</v>
      </c>
      <c r="W598">
        <v>33</v>
      </c>
      <c r="X598">
        <v>0</v>
      </c>
      <c r="Y598">
        <v>0</v>
      </c>
      <c r="AE598" s="23">
        <f t="shared" si="86"/>
        <v>-327118.59875</v>
      </c>
      <c r="AI598" s="23">
        <f t="shared" si="85"/>
        <v>-327118.59875</v>
      </c>
      <c r="AK598" s="23">
        <f t="shared" si="80"/>
        <v>-327118.59875</v>
      </c>
      <c r="AM598" s="23">
        <f t="shared" si="81"/>
        <v>0</v>
      </c>
      <c r="AO598" s="34">
        <v>33</v>
      </c>
      <c r="AR598" s="34">
        <v>33</v>
      </c>
      <c r="AS598">
        <f t="shared" si="82"/>
      </c>
      <c r="AU598" s="1">
        <f t="shared" si="83"/>
        <v>-333334.35875</v>
      </c>
      <c r="AV598" s="52">
        <f t="shared" si="84"/>
        <v>-53.627289140829134</v>
      </c>
    </row>
    <row r="599" spans="1:48" ht="12.75">
      <c r="A599" s="33">
        <v>598</v>
      </c>
      <c r="B599" t="s">
        <v>53</v>
      </c>
      <c r="C599" t="s">
        <v>54</v>
      </c>
      <c r="D599" t="s">
        <v>28</v>
      </c>
      <c r="E599" t="s">
        <v>28</v>
      </c>
      <c r="F599" s="1">
        <v>54759.8</v>
      </c>
      <c r="G599" s="1">
        <v>68349.14</v>
      </c>
      <c r="H599" s="1">
        <v>86859.68000000001</v>
      </c>
      <c r="I599" s="1">
        <v>101229.18000000001</v>
      </c>
      <c r="J599" s="1">
        <v>108474.95</v>
      </c>
      <c r="K599" s="1">
        <v>113777.06</v>
      </c>
      <c r="L599" s="1">
        <v>116529.35</v>
      </c>
      <c r="M599" s="1">
        <v>112259.44</v>
      </c>
      <c r="N599" s="1">
        <v>109264.97</v>
      </c>
      <c r="O599" s="1">
        <v>108488.51000000001</v>
      </c>
      <c r="P599" s="1">
        <v>107369.09</v>
      </c>
      <c r="Q599" s="1">
        <v>108445.34</v>
      </c>
      <c r="R599" s="1">
        <v>119926.77</v>
      </c>
      <c r="S599" s="1">
        <f t="shared" si="79"/>
        <v>102365.83291666668</v>
      </c>
      <c r="T599" s="5">
        <v>64643.75166666667</v>
      </c>
      <c r="U599" t="s">
        <v>1111</v>
      </c>
      <c r="V599" t="s">
        <v>1092</v>
      </c>
      <c r="W599">
        <v>33</v>
      </c>
      <c r="X599">
        <v>0</v>
      </c>
      <c r="Y599">
        <v>0</v>
      </c>
      <c r="AE599" s="23">
        <f t="shared" si="86"/>
        <v>102365.83291666668</v>
      </c>
      <c r="AI599" s="23">
        <f t="shared" si="85"/>
        <v>102365.83291666668</v>
      </c>
      <c r="AK599" s="23">
        <f t="shared" si="80"/>
        <v>102365.83291666668</v>
      </c>
      <c r="AM599" s="23">
        <f t="shared" si="81"/>
        <v>0</v>
      </c>
      <c r="AO599" s="34">
        <v>33</v>
      </c>
      <c r="AR599" s="34">
        <v>33</v>
      </c>
      <c r="AS599">
        <f t="shared" si="82"/>
      </c>
      <c r="AU599" s="1">
        <f t="shared" si="83"/>
        <v>37722.08125000001</v>
      </c>
      <c r="AV599" s="52">
        <f t="shared" si="84"/>
        <v>0.5835379333259099</v>
      </c>
    </row>
    <row r="600" spans="1:48" ht="12.75">
      <c r="A600" s="33">
        <v>599</v>
      </c>
      <c r="B600" t="s">
        <v>55</v>
      </c>
      <c r="C600" t="s">
        <v>56</v>
      </c>
      <c r="D600" t="s">
        <v>28</v>
      </c>
      <c r="E600" t="s">
        <v>28</v>
      </c>
      <c r="F600" s="1">
        <v>-100978.04000000001</v>
      </c>
      <c r="G600" s="1">
        <v>-2582.43</v>
      </c>
      <c r="H600" s="1">
        <v>73213.13</v>
      </c>
      <c r="I600" s="1">
        <v>126154.11</v>
      </c>
      <c r="J600" s="1">
        <v>167581.80000000002</v>
      </c>
      <c r="K600" s="1">
        <v>163600.96</v>
      </c>
      <c r="L600" s="1">
        <v>-90477.16</v>
      </c>
      <c r="M600" s="1">
        <v>-63725.05</v>
      </c>
      <c r="N600" s="1">
        <v>-99353.37</v>
      </c>
      <c r="O600" s="1">
        <v>-2182.8</v>
      </c>
      <c r="P600" s="1">
        <v>17417.39</v>
      </c>
      <c r="Q600" s="1">
        <v>114540.5</v>
      </c>
      <c r="R600" s="1">
        <v>154890.71</v>
      </c>
      <c r="S600" s="1">
        <f t="shared" si="79"/>
        <v>35928.61791666667</v>
      </c>
      <c r="T600" s="5">
        <v>37987.662500000006</v>
      </c>
      <c r="U600" t="s">
        <v>1112</v>
      </c>
      <c r="V600" t="s">
        <v>1092</v>
      </c>
      <c r="W600">
        <v>33</v>
      </c>
      <c r="X600">
        <v>0</v>
      </c>
      <c r="Y600">
        <v>0</v>
      </c>
      <c r="AE600" s="23">
        <f t="shared" si="86"/>
        <v>35928.61791666667</v>
      </c>
      <c r="AI600" s="23">
        <f t="shared" si="85"/>
        <v>35928.61791666667</v>
      </c>
      <c r="AK600" s="23">
        <f t="shared" si="80"/>
        <v>35928.61791666667</v>
      </c>
      <c r="AM600" s="23">
        <f t="shared" si="81"/>
        <v>0</v>
      </c>
      <c r="AO600" s="34">
        <v>33</v>
      </c>
      <c r="AR600" s="34">
        <v>33</v>
      </c>
      <c r="AS600">
        <f t="shared" si="82"/>
      </c>
      <c r="AU600" s="1">
        <f t="shared" si="83"/>
        <v>-2059.044583333336</v>
      </c>
      <c r="AV600" s="52">
        <f t="shared" si="84"/>
        <v>-0.054202981911122744</v>
      </c>
    </row>
    <row r="601" spans="1:48" ht="12.75">
      <c r="A601" s="33">
        <v>600</v>
      </c>
      <c r="B601" t="s">
        <v>57</v>
      </c>
      <c r="C601" t="s">
        <v>58</v>
      </c>
      <c r="D601" t="s">
        <v>28</v>
      </c>
      <c r="E601" t="s">
        <v>28</v>
      </c>
      <c r="F601" s="1">
        <v>-35312.66</v>
      </c>
      <c r="G601" s="1">
        <v>-5629.79</v>
      </c>
      <c r="H601" s="1">
        <v>30098.02</v>
      </c>
      <c r="I601" s="1">
        <v>72854.47</v>
      </c>
      <c r="J601" s="1">
        <v>107096.84</v>
      </c>
      <c r="K601" s="1">
        <v>130171.27</v>
      </c>
      <c r="L601" s="1">
        <v>48832.5</v>
      </c>
      <c r="M601" s="1">
        <v>76613.1</v>
      </c>
      <c r="N601" s="1">
        <v>100918.02</v>
      </c>
      <c r="O601" s="1">
        <v>167586.22</v>
      </c>
      <c r="P601" s="1">
        <v>197052.84</v>
      </c>
      <c r="Q601" s="1">
        <v>177821.16</v>
      </c>
      <c r="R601" s="1">
        <v>109161.76000000001</v>
      </c>
      <c r="S601" s="1">
        <f t="shared" si="79"/>
        <v>95028.26666666666</v>
      </c>
      <c r="T601" s="5">
        <v>-28447.922916666666</v>
      </c>
      <c r="U601" t="s">
        <v>1113</v>
      </c>
      <c r="V601" t="s">
        <v>1092</v>
      </c>
      <c r="W601">
        <v>33</v>
      </c>
      <c r="X601">
        <v>0</v>
      </c>
      <c r="Y601">
        <v>0</v>
      </c>
      <c r="AE601" s="23">
        <f t="shared" si="86"/>
        <v>95028.26666666666</v>
      </c>
      <c r="AI601" s="23">
        <f t="shared" si="85"/>
        <v>95028.26666666666</v>
      </c>
      <c r="AK601" s="23">
        <f t="shared" si="80"/>
        <v>95028.26666666666</v>
      </c>
      <c r="AM601" s="23">
        <f t="shared" si="81"/>
        <v>0</v>
      </c>
      <c r="AO601" s="34">
        <v>33</v>
      </c>
      <c r="AR601" s="34">
        <v>33</v>
      </c>
      <c r="AS601">
        <f t="shared" si="82"/>
      </c>
      <c r="AU601" s="1">
        <f t="shared" si="83"/>
        <v>123476.18958333333</v>
      </c>
      <c r="AV601" s="52">
        <f t="shared" si="84"/>
        <v>-4.34042899880725</v>
      </c>
    </row>
    <row r="602" spans="1:48" ht="12.75">
      <c r="A602" s="33">
        <v>601</v>
      </c>
      <c r="B602" t="s">
        <v>351</v>
      </c>
      <c r="C602" t="s">
        <v>352</v>
      </c>
      <c r="D602" t="s">
        <v>22</v>
      </c>
      <c r="E602" t="s">
        <v>20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f t="shared" si="79"/>
        <v>0</v>
      </c>
      <c r="T602" s="5">
        <v>5771.439583333333</v>
      </c>
      <c r="U602" t="s">
        <v>1332</v>
      </c>
      <c r="V602" t="s">
        <v>1333</v>
      </c>
      <c r="W602">
        <v>34</v>
      </c>
      <c r="X602">
        <v>0</v>
      </c>
      <c r="Y602">
        <v>0</v>
      </c>
      <c r="AE602" s="23">
        <f t="shared" si="86"/>
        <v>0</v>
      </c>
      <c r="AH602" s="23">
        <f>AE602</f>
        <v>0</v>
      </c>
      <c r="AK602" s="23">
        <f t="shared" si="80"/>
        <v>0</v>
      </c>
      <c r="AM602" s="23">
        <f t="shared" si="81"/>
        <v>0</v>
      </c>
      <c r="AO602" s="34">
        <v>23</v>
      </c>
      <c r="AP602" s="33" t="s">
        <v>1904</v>
      </c>
      <c r="AQ602" t="s">
        <v>1905</v>
      </c>
      <c r="AR602" s="34">
        <v>34</v>
      </c>
      <c r="AS602">
        <f t="shared" si="82"/>
      </c>
      <c r="AU602" s="1">
        <f t="shared" si="83"/>
        <v>-5771.439583333333</v>
      </c>
      <c r="AV602" s="52">
        <f t="shared" si="84"/>
        <v>-1</v>
      </c>
    </row>
    <row r="603" spans="1:48" ht="12.75">
      <c r="A603" s="33">
        <v>602</v>
      </c>
      <c r="B603" t="s">
        <v>377</v>
      </c>
      <c r="C603" t="s">
        <v>378</v>
      </c>
      <c r="D603" t="s">
        <v>28</v>
      </c>
      <c r="E603" t="s">
        <v>28</v>
      </c>
      <c r="F603" s="1">
        <v>467080.39</v>
      </c>
      <c r="G603" s="1">
        <v>467657.73</v>
      </c>
      <c r="H603" s="1">
        <v>481069.84</v>
      </c>
      <c r="I603" s="1">
        <v>524692.61</v>
      </c>
      <c r="J603" s="1">
        <v>535784.37</v>
      </c>
      <c r="K603" s="1">
        <v>583930.9</v>
      </c>
      <c r="L603" s="1">
        <v>606560.22</v>
      </c>
      <c r="M603" s="1">
        <v>634351.5</v>
      </c>
      <c r="N603" s="1">
        <v>653104.67</v>
      </c>
      <c r="O603" s="1">
        <v>681187.05</v>
      </c>
      <c r="P603" s="1">
        <v>687659.58</v>
      </c>
      <c r="Q603" s="1">
        <v>465297.16000000003</v>
      </c>
      <c r="R603" s="1">
        <v>0</v>
      </c>
      <c r="S603" s="1">
        <f t="shared" si="79"/>
        <v>546236.31875</v>
      </c>
      <c r="T603" s="5">
        <v>417446.3629166666</v>
      </c>
      <c r="U603" t="s">
        <v>1348</v>
      </c>
      <c r="V603" t="s">
        <v>1333</v>
      </c>
      <c r="W603">
        <v>34</v>
      </c>
      <c r="X603">
        <v>0</v>
      </c>
      <c r="Y603">
        <v>0</v>
      </c>
      <c r="AE603" s="23">
        <f t="shared" si="86"/>
        <v>546236.31875</v>
      </c>
      <c r="AI603" s="23">
        <f>AE603</f>
        <v>546236.31875</v>
      </c>
      <c r="AK603" s="23">
        <f t="shared" si="80"/>
        <v>546236.31875</v>
      </c>
      <c r="AM603" s="23">
        <f t="shared" si="81"/>
        <v>0</v>
      </c>
      <c r="AO603" s="34">
        <v>34</v>
      </c>
      <c r="AR603" s="34">
        <v>34</v>
      </c>
      <c r="AS603">
        <f t="shared" si="82"/>
      </c>
      <c r="AU603" s="1">
        <f t="shared" si="83"/>
        <v>128789.95583333337</v>
      </c>
      <c r="AV603" s="52">
        <f t="shared" si="84"/>
        <v>0.30851857214298756</v>
      </c>
    </row>
    <row r="604" spans="1:48" ht="12.75">
      <c r="A604" s="33">
        <v>603</v>
      </c>
      <c r="B604" t="s">
        <v>73</v>
      </c>
      <c r="C604" t="s">
        <v>74</v>
      </c>
      <c r="D604" t="s">
        <v>28</v>
      </c>
      <c r="E604" t="s">
        <v>28</v>
      </c>
      <c r="F604" s="1">
        <v>2543038.23</v>
      </c>
      <c r="G604" s="1">
        <v>2740379.16</v>
      </c>
      <c r="H604" s="1">
        <v>2740379.16</v>
      </c>
      <c r="I604" s="1">
        <v>2740379.16</v>
      </c>
      <c r="J604" s="1">
        <v>2740379.16</v>
      </c>
      <c r="K604" s="1">
        <v>2740379.16</v>
      </c>
      <c r="L604" s="1">
        <v>2740379.16</v>
      </c>
      <c r="M604" s="1">
        <v>2740379.16</v>
      </c>
      <c r="N604" s="1">
        <v>2778532.89</v>
      </c>
      <c r="O604" s="1">
        <v>2778532.89</v>
      </c>
      <c r="P604" s="1">
        <v>3058414.84</v>
      </c>
      <c r="Q604" s="1">
        <v>3618349.8200000003</v>
      </c>
      <c r="R604" s="1">
        <v>3058414.84</v>
      </c>
      <c r="S604" s="1">
        <f t="shared" si="79"/>
        <v>2851434.2579166666</v>
      </c>
      <c r="T604" s="5">
        <v>5274910.881666668</v>
      </c>
      <c r="U604" t="s">
        <v>1152</v>
      </c>
      <c r="V604" t="s">
        <v>1153</v>
      </c>
      <c r="W604">
        <v>39</v>
      </c>
      <c r="X604">
        <v>0</v>
      </c>
      <c r="Y604">
        <v>0</v>
      </c>
      <c r="AE604" s="23">
        <f t="shared" si="86"/>
        <v>2851434.2579166666</v>
      </c>
      <c r="AJ604" s="23">
        <f>AE604</f>
        <v>2851434.2579166666</v>
      </c>
      <c r="AK604" s="23">
        <f t="shared" si="80"/>
        <v>2851434.2579166666</v>
      </c>
      <c r="AM604" s="23">
        <f t="shared" si="81"/>
        <v>0</v>
      </c>
      <c r="AO604" s="34">
        <v>39</v>
      </c>
      <c r="AR604" s="34">
        <v>39</v>
      </c>
      <c r="AS604">
        <f t="shared" si="82"/>
      </c>
      <c r="AU604" s="1">
        <f t="shared" si="83"/>
        <v>-2423476.623750001</v>
      </c>
      <c r="AV604" s="52">
        <f t="shared" si="84"/>
        <v>-0.45943461000885694</v>
      </c>
    </row>
    <row r="605" spans="1:48" ht="12.75">
      <c r="A605" s="33">
        <v>604</v>
      </c>
      <c r="B605" t="s">
        <v>75</v>
      </c>
      <c r="C605" t="s">
        <v>76</v>
      </c>
      <c r="D605" t="s">
        <v>28</v>
      </c>
      <c r="E605" t="s">
        <v>28</v>
      </c>
      <c r="F605" s="1">
        <v>197340.93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f t="shared" si="79"/>
        <v>8222.53875</v>
      </c>
      <c r="T605" s="5">
        <v>8222.53875</v>
      </c>
      <c r="U605" t="s">
        <v>1804</v>
      </c>
      <c r="V605" t="s">
        <v>1153</v>
      </c>
      <c r="W605">
        <v>39</v>
      </c>
      <c r="X605">
        <v>0</v>
      </c>
      <c r="Y605">
        <v>0</v>
      </c>
      <c r="AE605" s="23">
        <f t="shared" si="86"/>
        <v>8222.53875</v>
      </c>
      <c r="AJ605" s="23">
        <f aca="true" t="shared" si="87" ref="AJ605:AJ668">AE605</f>
        <v>8222.53875</v>
      </c>
      <c r="AK605" s="23">
        <f t="shared" si="80"/>
        <v>8222.53875</v>
      </c>
      <c r="AM605" s="23">
        <f t="shared" si="81"/>
        <v>0</v>
      </c>
      <c r="AO605" s="34" t="s">
        <v>1901</v>
      </c>
      <c r="AR605" s="34" t="s">
        <v>1901</v>
      </c>
      <c r="AS605" t="str">
        <f t="shared" si="82"/>
        <v>different</v>
      </c>
      <c r="AU605" s="1">
        <f t="shared" si="83"/>
        <v>0</v>
      </c>
      <c r="AV605" s="52">
        <f t="shared" si="84"/>
        <v>0</v>
      </c>
    </row>
    <row r="606" spans="1:48" ht="12.75">
      <c r="A606" s="33">
        <v>605</v>
      </c>
      <c r="B606" t="s">
        <v>77</v>
      </c>
      <c r="C606" t="s">
        <v>78</v>
      </c>
      <c r="D606" t="s">
        <v>28</v>
      </c>
      <c r="E606" t="s">
        <v>28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f t="shared" si="79"/>
        <v>0</v>
      </c>
      <c r="T606" s="5">
        <v>68449.79166666667</v>
      </c>
      <c r="U606" t="s">
        <v>1154</v>
      </c>
      <c r="V606" t="s">
        <v>1153</v>
      </c>
      <c r="W606">
        <v>39</v>
      </c>
      <c r="X606">
        <v>0</v>
      </c>
      <c r="Y606">
        <v>0</v>
      </c>
      <c r="AE606" s="23">
        <f t="shared" si="86"/>
        <v>0</v>
      </c>
      <c r="AJ606" s="23">
        <f t="shared" si="87"/>
        <v>0</v>
      </c>
      <c r="AK606" s="23">
        <f t="shared" si="80"/>
        <v>0</v>
      </c>
      <c r="AM606" s="23">
        <f t="shared" si="81"/>
        <v>0</v>
      </c>
      <c r="AO606" s="34">
        <v>39</v>
      </c>
      <c r="AR606" s="34">
        <v>39</v>
      </c>
      <c r="AS606">
        <f t="shared" si="82"/>
      </c>
      <c r="AU606" s="1">
        <f t="shared" si="83"/>
        <v>-68449.79166666667</v>
      </c>
      <c r="AV606" s="52">
        <f t="shared" si="84"/>
        <v>-1</v>
      </c>
    </row>
    <row r="607" spans="1:48" ht="12.75">
      <c r="A607" s="33">
        <v>606</v>
      </c>
      <c r="B607" t="s">
        <v>79</v>
      </c>
      <c r="C607" t="s">
        <v>80</v>
      </c>
      <c r="D607" t="s">
        <v>28</v>
      </c>
      <c r="E607" t="s">
        <v>28</v>
      </c>
      <c r="F607" s="1">
        <v>-201767.54</v>
      </c>
      <c r="G607" s="1">
        <v>-202182.06</v>
      </c>
      <c r="H607" s="1">
        <v>-202596.59</v>
      </c>
      <c r="I607" s="1">
        <v>-203011.11000000002</v>
      </c>
      <c r="J607" s="1">
        <v>-203425.64</v>
      </c>
      <c r="K607" s="1">
        <v>-203840.17</v>
      </c>
      <c r="L607" s="1">
        <v>-204254.69</v>
      </c>
      <c r="M607" s="1">
        <v>-204669.21</v>
      </c>
      <c r="N607" s="1">
        <v>-207286.24</v>
      </c>
      <c r="O607" s="1">
        <v>-208377.36000000002</v>
      </c>
      <c r="P607" s="1">
        <v>-209468.48</v>
      </c>
      <c r="Q607" s="1">
        <v>-210559.59</v>
      </c>
      <c r="R607" s="1">
        <v>-211650.71</v>
      </c>
      <c r="S607" s="1">
        <f t="shared" si="79"/>
        <v>-205531.68875</v>
      </c>
      <c r="T607" s="5">
        <v>-181213.55833333335</v>
      </c>
      <c r="U607" t="s">
        <v>1155</v>
      </c>
      <c r="V607" t="s">
        <v>1153</v>
      </c>
      <c r="W607">
        <v>39</v>
      </c>
      <c r="X607">
        <v>0</v>
      </c>
      <c r="Y607">
        <v>0</v>
      </c>
      <c r="AE607" s="23">
        <f t="shared" si="86"/>
        <v>-205531.68875</v>
      </c>
      <c r="AJ607" s="23">
        <f t="shared" si="87"/>
        <v>-205531.68875</v>
      </c>
      <c r="AK607" s="23">
        <f t="shared" si="80"/>
        <v>-205531.68875</v>
      </c>
      <c r="AM607" s="23">
        <f t="shared" si="81"/>
        <v>0</v>
      </c>
      <c r="AO607" s="34">
        <v>39</v>
      </c>
      <c r="AR607" s="34">
        <v>39</v>
      </c>
      <c r="AS607">
        <f t="shared" si="82"/>
      </c>
      <c r="AU607" s="1">
        <f t="shared" si="83"/>
        <v>-24318.130416666652</v>
      </c>
      <c r="AV607" s="52">
        <f t="shared" si="84"/>
        <v>0.1341959765059889</v>
      </c>
    </row>
    <row r="608" spans="1:48" ht="12.75">
      <c r="A608" s="33">
        <v>607</v>
      </c>
      <c r="B608" t="s">
        <v>792</v>
      </c>
      <c r="C608" t="s">
        <v>793</v>
      </c>
      <c r="D608" t="s">
        <v>22</v>
      </c>
      <c r="E608" t="s">
        <v>21</v>
      </c>
      <c r="F608" s="1">
        <v>105668.84</v>
      </c>
      <c r="G608" s="1">
        <v>954.69</v>
      </c>
      <c r="H608" s="1">
        <v>23938.98</v>
      </c>
      <c r="I608" s="1">
        <v>64207.060000000005</v>
      </c>
      <c r="J608" s="1">
        <v>467.21000000000004</v>
      </c>
      <c r="K608" s="1">
        <v>72023.49</v>
      </c>
      <c r="L608" s="1">
        <v>146053.45</v>
      </c>
      <c r="M608" s="1">
        <v>365.65000000000003</v>
      </c>
      <c r="N608" s="1">
        <v>365.65000000000003</v>
      </c>
      <c r="O608" s="1">
        <v>76103.06</v>
      </c>
      <c r="P608" s="1">
        <v>0</v>
      </c>
      <c r="Q608" s="1">
        <v>26766.12</v>
      </c>
      <c r="R608" s="1">
        <v>25512.77</v>
      </c>
      <c r="S608" s="1">
        <f t="shared" si="79"/>
        <v>39736.347083333334</v>
      </c>
      <c r="T608" s="5">
        <v>16836.875833333335</v>
      </c>
      <c r="U608" t="s">
        <v>1621</v>
      </c>
      <c r="V608" t="s">
        <v>1153</v>
      </c>
      <c r="W608">
        <v>39</v>
      </c>
      <c r="X608">
        <v>0</v>
      </c>
      <c r="Y608">
        <v>0</v>
      </c>
      <c r="AE608" s="23">
        <f t="shared" si="86"/>
        <v>39736.347083333334</v>
      </c>
      <c r="AJ608" s="23">
        <f t="shared" si="87"/>
        <v>39736.347083333334</v>
      </c>
      <c r="AK608" s="23">
        <f t="shared" si="80"/>
        <v>39736.347083333334</v>
      </c>
      <c r="AM608" s="23">
        <f t="shared" si="81"/>
        <v>0</v>
      </c>
      <c r="AO608" s="34" t="s">
        <v>1901</v>
      </c>
      <c r="AR608" s="34" t="s">
        <v>1901</v>
      </c>
      <c r="AS608" t="str">
        <f t="shared" si="82"/>
        <v>different</v>
      </c>
      <c r="AU608" s="1">
        <f t="shared" si="83"/>
        <v>22899.47125</v>
      </c>
      <c r="AV608" s="52">
        <f t="shared" si="84"/>
        <v>1.3600784062720264</v>
      </c>
    </row>
    <row r="609" spans="1:48" ht="12.75">
      <c r="A609" s="33">
        <v>608</v>
      </c>
      <c r="B609" t="s">
        <v>792</v>
      </c>
      <c r="C609" t="s">
        <v>793</v>
      </c>
      <c r="D609" t="s">
        <v>28</v>
      </c>
      <c r="E609" t="s">
        <v>28</v>
      </c>
      <c r="F609" s="1">
        <v>0</v>
      </c>
      <c r="G609" s="1">
        <v>-589.04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f t="shared" si="79"/>
        <v>-49.086666666666666</v>
      </c>
      <c r="T609" s="5">
        <v>-132.78333333333333</v>
      </c>
      <c r="U609" t="s">
        <v>1622</v>
      </c>
      <c r="V609" t="s">
        <v>1153</v>
      </c>
      <c r="W609">
        <v>39</v>
      </c>
      <c r="X609">
        <v>0</v>
      </c>
      <c r="Y609">
        <v>0</v>
      </c>
      <c r="AE609" s="23">
        <f t="shared" si="86"/>
        <v>-49.086666666666666</v>
      </c>
      <c r="AJ609" s="23">
        <f t="shared" si="87"/>
        <v>-49.086666666666666</v>
      </c>
      <c r="AK609" s="23">
        <f t="shared" si="80"/>
        <v>-49.086666666666666</v>
      </c>
      <c r="AM609" s="23">
        <f t="shared" si="81"/>
        <v>0</v>
      </c>
      <c r="AO609" s="34" t="s">
        <v>1901</v>
      </c>
      <c r="AR609" s="34" t="s">
        <v>1901</v>
      </c>
      <c r="AS609" t="str">
        <f t="shared" si="82"/>
        <v>different</v>
      </c>
      <c r="AU609" s="1">
        <f t="shared" si="83"/>
        <v>83.69666666666666</v>
      </c>
      <c r="AV609" s="52">
        <f t="shared" si="84"/>
        <v>-0.6303250910003765</v>
      </c>
    </row>
    <row r="610" spans="1:48" ht="12.75">
      <c r="A610" s="33">
        <v>609</v>
      </c>
      <c r="B610" t="s">
        <v>85</v>
      </c>
      <c r="C610" t="s">
        <v>86</v>
      </c>
      <c r="D610" t="s">
        <v>28</v>
      </c>
      <c r="E610" t="s">
        <v>28</v>
      </c>
      <c r="F610" s="1">
        <v>206138970.98</v>
      </c>
      <c r="G610" s="1">
        <v>206138970.98</v>
      </c>
      <c r="H610" s="1">
        <v>206138970.98</v>
      </c>
      <c r="I610" s="1">
        <v>206138970.98</v>
      </c>
      <c r="J610" s="1">
        <v>206138970.98</v>
      </c>
      <c r="K610" s="1">
        <v>206138970.98</v>
      </c>
      <c r="L610" s="1">
        <v>206138970.98</v>
      </c>
      <c r="M610" s="1">
        <v>206138970.98</v>
      </c>
      <c r="N610" s="1">
        <v>206138970.98</v>
      </c>
      <c r="O610" s="1">
        <v>206138970.98</v>
      </c>
      <c r="P610" s="1">
        <v>206138970.98</v>
      </c>
      <c r="Q610" s="1">
        <v>206138970.98</v>
      </c>
      <c r="R610" s="1">
        <v>206138970.98</v>
      </c>
      <c r="S610" s="1">
        <f t="shared" si="79"/>
        <v>206138970.98</v>
      </c>
      <c r="T610" s="5">
        <v>206138970.98</v>
      </c>
      <c r="U610" t="s">
        <v>1159</v>
      </c>
      <c r="V610" t="s">
        <v>1160</v>
      </c>
      <c r="W610">
        <v>40</v>
      </c>
      <c r="X610">
        <v>0</v>
      </c>
      <c r="Y610">
        <v>0</v>
      </c>
      <c r="AE610" s="23">
        <f t="shared" si="86"/>
        <v>206138970.98</v>
      </c>
      <c r="AJ610" s="23">
        <f t="shared" si="87"/>
        <v>206138970.98</v>
      </c>
      <c r="AK610" s="23">
        <f t="shared" si="80"/>
        <v>206138970.98</v>
      </c>
      <c r="AM610" s="23">
        <f t="shared" si="81"/>
        <v>0</v>
      </c>
      <c r="AO610" s="34">
        <v>40</v>
      </c>
      <c r="AR610" s="34">
        <v>40</v>
      </c>
      <c r="AS610">
        <f t="shared" si="82"/>
      </c>
      <c r="AU610" s="1">
        <f t="shared" si="83"/>
        <v>0</v>
      </c>
      <c r="AV610" s="52">
        <f t="shared" si="84"/>
        <v>0</v>
      </c>
    </row>
    <row r="611" spans="1:48" ht="12.75">
      <c r="A611" s="33">
        <v>610</v>
      </c>
      <c r="B611" t="s">
        <v>87</v>
      </c>
      <c r="C611" t="s">
        <v>88</v>
      </c>
      <c r="D611" t="s">
        <v>28</v>
      </c>
      <c r="E611" t="s">
        <v>28</v>
      </c>
      <c r="F611" s="1">
        <v>-144021711.56</v>
      </c>
      <c r="G611" s="1">
        <v>-144008179.83</v>
      </c>
      <c r="H611" s="1">
        <v>-144074101.49</v>
      </c>
      <c r="I611" s="1">
        <v>-143975405.84</v>
      </c>
      <c r="J611" s="1">
        <v>-144130229.7</v>
      </c>
      <c r="K611" s="1">
        <v>-144098625.25</v>
      </c>
      <c r="L611" s="1">
        <v>-144061832.81</v>
      </c>
      <c r="M611" s="1">
        <v>-144435122.48</v>
      </c>
      <c r="N611" s="1">
        <v>-144379950.58</v>
      </c>
      <c r="O611" s="1">
        <v>-144870376.93</v>
      </c>
      <c r="P611" s="1">
        <v>-144926842.06</v>
      </c>
      <c r="Q611" s="1">
        <v>-144813555.66</v>
      </c>
      <c r="R611" s="1">
        <v>-145455567.3</v>
      </c>
      <c r="S611" s="1">
        <f t="shared" si="79"/>
        <v>-144376071.83833334</v>
      </c>
      <c r="T611" s="5">
        <v>-148592965.41291666</v>
      </c>
      <c r="U611" t="s">
        <v>1161</v>
      </c>
      <c r="V611" t="s">
        <v>1160</v>
      </c>
      <c r="W611">
        <v>40</v>
      </c>
      <c r="X611">
        <v>0</v>
      </c>
      <c r="Y611">
        <v>0</v>
      </c>
      <c r="AE611" s="23">
        <f t="shared" si="86"/>
        <v>-144376071.83833334</v>
      </c>
      <c r="AJ611" s="23">
        <f t="shared" si="87"/>
        <v>-144376071.83833334</v>
      </c>
      <c r="AK611" s="23">
        <f t="shared" si="80"/>
        <v>-144376071.83833334</v>
      </c>
      <c r="AM611" s="23">
        <f t="shared" si="81"/>
        <v>0</v>
      </c>
      <c r="AO611" s="34">
        <v>40</v>
      </c>
      <c r="AR611" s="34">
        <v>40</v>
      </c>
      <c r="AS611">
        <f t="shared" si="82"/>
      </c>
      <c r="AU611" s="1">
        <f t="shared" si="83"/>
        <v>4216893.574583322</v>
      </c>
      <c r="AV611" s="52">
        <f t="shared" si="84"/>
        <v>-0.028378823740849594</v>
      </c>
    </row>
    <row r="612" spans="1:48" ht="12.75">
      <c r="A612" s="33">
        <v>611</v>
      </c>
      <c r="B612" t="s">
        <v>89</v>
      </c>
      <c r="C612" t="s">
        <v>90</v>
      </c>
      <c r="D612" t="s">
        <v>28</v>
      </c>
      <c r="E612" t="s">
        <v>28</v>
      </c>
      <c r="F612" s="1">
        <v>95398019.93</v>
      </c>
      <c r="G612" s="1">
        <v>96582643.93</v>
      </c>
      <c r="H612" s="1">
        <v>97364982.88</v>
      </c>
      <c r="I612" s="1">
        <v>8529597.79</v>
      </c>
      <c r="J612" s="1">
        <v>9150943</v>
      </c>
      <c r="K612" s="1">
        <v>9442061</v>
      </c>
      <c r="L612" s="1">
        <v>9481017</v>
      </c>
      <c r="M612" s="1">
        <v>9619814</v>
      </c>
      <c r="N612" s="1">
        <v>9956655.38</v>
      </c>
      <c r="O612" s="1">
        <v>10257810.64</v>
      </c>
      <c r="P612" s="1">
        <v>11198982.07</v>
      </c>
      <c r="Q612" s="1">
        <v>12269781.02</v>
      </c>
      <c r="R612" s="1">
        <v>11304371.83</v>
      </c>
      <c r="S612" s="1">
        <f t="shared" si="79"/>
        <v>28100457.049166664</v>
      </c>
      <c r="T612" s="5">
        <v>94153040.43000002</v>
      </c>
      <c r="U612" t="s">
        <v>1162</v>
      </c>
      <c r="V612" t="s">
        <v>1160</v>
      </c>
      <c r="W612">
        <v>40</v>
      </c>
      <c r="X612">
        <v>0</v>
      </c>
      <c r="Y612">
        <v>0</v>
      </c>
      <c r="AE612" s="51">
        <f t="shared" si="86"/>
        <v>28100457.049166664</v>
      </c>
      <c r="AJ612" s="23">
        <f t="shared" si="87"/>
        <v>28100457.049166664</v>
      </c>
      <c r="AK612" s="23">
        <f t="shared" si="80"/>
        <v>28100457.049166664</v>
      </c>
      <c r="AM612" s="23">
        <f t="shared" si="81"/>
        <v>0</v>
      </c>
      <c r="AO612" s="34" t="s">
        <v>1901</v>
      </c>
      <c r="AQ612" t="s">
        <v>2513</v>
      </c>
      <c r="AR612" s="34" t="s">
        <v>1901</v>
      </c>
      <c r="AS612" t="str">
        <f t="shared" si="82"/>
        <v>different</v>
      </c>
      <c r="AU612" s="1">
        <f t="shared" si="83"/>
        <v>-66052583.38083336</v>
      </c>
      <c r="AV612" s="52">
        <f t="shared" si="84"/>
        <v>-0.7015448792643237</v>
      </c>
    </row>
    <row r="613" spans="1:48" ht="12.75">
      <c r="A613" s="33">
        <v>612</v>
      </c>
      <c r="B613" t="s">
        <v>91</v>
      </c>
      <c r="C613" t="s">
        <v>92</v>
      </c>
      <c r="D613" t="s">
        <v>28</v>
      </c>
      <c r="E613" t="s">
        <v>28</v>
      </c>
      <c r="F613" s="1">
        <v>0</v>
      </c>
      <c r="G613" s="1">
        <v>0</v>
      </c>
      <c r="H613" s="1">
        <v>0</v>
      </c>
      <c r="I613" s="1">
        <v>89816380.09</v>
      </c>
      <c r="J613" s="1">
        <v>89816380.09</v>
      </c>
      <c r="K613" s="1">
        <v>89816380.09</v>
      </c>
      <c r="L613" s="1">
        <v>89816380.09</v>
      </c>
      <c r="M613" s="1">
        <v>89816380.09</v>
      </c>
      <c r="N613" s="1">
        <v>89816380.09</v>
      </c>
      <c r="O613" s="1">
        <v>89816380.09</v>
      </c>
      <c r="P613" s="1">
        <v>89816380.09</v>
      </c>
      <c r="Q613" s="1">
        <v>89816380.09</v>
      </c>
      <c r="R613" s="1">
        <v>89816380.09</v>
      </c>
      <c r="S613" s="1">
        <f aca="true" t="shared" si="88" ref="S613:S676">(((F613+R613)/2)+G613+H613+I613+J613+K613+L613+M613+N613+O613+P613+Q613)/12</f>
        <v>71104634.23791668</v>
      </c>
      <c r="T613" s="5">
        <v>0</v>
      </c>
      <c r="U613" t="s">
        <v>1805</v>
      </c>
      <c r="V613" t="s">
        <v>1160</v>
      </c>
      <c r="W613">
        <v>40</v>
      </c>
      <c r="X613">
        <v>0</v>
      </c>
      <c r="Y613">
        <v>0</v>
      </c>
      <c r="AE613" s="51">
        <f t="shared" si="86"/>
        <v>71104634.23791668</v>
      </c>
      <c r="AJ613" s="23">
        <f t="shared" si="87"/>
        <v>71104634.23791668</v>
      </c>
      <c r="AK613" s="23">
        <f t="shared" si="80"/>
        <v>71104634.23791668</v>
      </c>
      <c r="AM613" s="23">
        <f t="shared" si="81"/>
        <v>0</v>
      </c>
      <c r="AO613" s="34" t="s">
        <v>1901</v>
      </c>
      <c r="AQ613" t="s">
        <v>2513</v>
      </c>
      <c r="AR613" s="34" t="s">
        <v>1901</v>
      </c>
      <c r="AS613" t="str">
        <f t="shared" si="82"/>
        <v>different</v>
      </c>
      <c r="AU613" s="1">
        <f t="shared" si="83"/>
        <v>71104634.23791668</v>
      </c>
      <c r="AV613" s="52" t="e">
        <f t="shared" si="84"/>
        <v>#DIV/0!</v>
      </c>
    </row>
    <row r="614" spans="1:48" ht="12.75">
      <c r="A614" s="33">
        <v>613</v>
      </c>
      <c r="B614" t="s">
        <v>768</v>
      </c>
      <c r="C614" t="s">
        <v>769</v>
      </c>
      <c r="D614" t="s">
        <v>28</v>
      </c>
      <c r="E614" t="s">
        <v>28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f t="shared" si="88"/>
        <v>0</v>
      </c>
      <c r="T614" s="5">
        <v>-82.65916666666666</v>
      </c>
      <c r="U614" t="s">
        <v>1590</v>
      </c>
      <c r="V614" t="s">
        <v>1160</v>
      </c>
      <c r="W614">
        <v>40</v>
      </c>
      <c r="X614">
        <v>0</v>
      </c>
      <c r="Y614">
        <v>0</v>
      </c>
      <c r="AE614" s="23">
        <f t="shared" si="86"/>
        <v>0</v>
      </c>
      <c r="AJ614" s="23">
        <f t="shared" si="87"/>
        <v>0</v>
      </c>
      <c r="AK614" s="23">
        <f t="shared" si="80"/>
        <v>0</v>
      </c>
      <c r="AM614" s="23">
        <f t="shared" si="81"/>
        <v>0</v>
      </c>
      <c r="AO614" s="34" t="s">
        <v>1901</v>
      </c>
      <c r="AR614" s="34">
        <v>40</v>
      </c>
      <c r="AS614">
        <f t="shared" si="82"/>
      </c>
      <c r="AU614" s="1">
        <f t="shared" si="83"/>
        <v>82.65916666666666</v>
      </c>
      <c r="AV614" s="52">
        <f t="shared" si="84"/>
        <v>-1</v>
      </c>
    </row>
    <row r="615" spans="1:48" ht="12.75">
      <c r="A615" s="33">
        <v>614</v>
      </c>
      <c r="B615" t="s">
        <v>852</v>
      </c>
      <c r="C615" t="s">
        <v>853</v>
      </c>
      <c r="D615" t="s">
        <v>28</v>
      </c>
      <c r="E615" t="s">
        <v>28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f t="shared" si="88"/>
        <v>0</v>
      </c>
      <c r="T615" s="5">
        <v>-1786138.9166666667</v>
      </c>
      <c r="U615" t="s">
        <v>1665</v>
      </c>
      <c r="V615" t="s">
        <v>1160</v>
      </c>
      <c r="W615">
        <v>40</v>
      </c>
      <c r="X615">
        <v>0</v>
      </c>
      <c r="Y615">
        <v>0</v>
      </c>
      <c r="AE615" s="23">
        <f t="shared" si="86"/>
        <v>0</v>
      </c>
      <c r="AJ615" s="23">
        <f t="shared" si="87"/>
        <v>0</v>
      </c>
      <c r="AK615" s="23">
        <f t="shared" si="80"/>
        <v>0</v>
      </c>
      <c r="AM615" s="23">
        <f t="shared" si="81"/>
        <v>0</v>
      </c>
      <c r="AO615" s="34" t="s">
        <v>1901</v>
      </c>
      <c r="AR615" s="34" t="s">
        <v>1901</v>
      </c>
      <c r="AS615" t="str">
        <f t="shared" si="82"/>
        <v>different</v>
      </c>
      <c r="AU615" s="1">
        <f t="shared" si="83"/>
        <v>1786138.9166666667</v>
      </c>
      <c r="AV615" s="52">
        <f t="shared" si="84"/>
        <v>-1</v>
      </c>
    </row>
    <row r="616" spans="1:48" ht="12.75">
      <c r="A616" s="33">
        <v>615</v>
      </c>
      <c r="B616" t="s">
        <v>81</v>
      </c>
      <c r="C616" t="s">
        <v>82</v>
      </c>
      <c r="D616" t="s">
        <v>28</v>
      </c>
      <c r="E616" t="s">
        <v>28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f t="shared" si="88"/>
        <v>0</v>
      </c>
      <c r="T616" s="5">
        <v>229166.66666666666</v>
      </c>
      <c r="U616" t="s">
        <v>1156</v>
      </c>
      <c r="V616" t="s">
        <v>1157</v>
      </c>
      <c r="W616">
        <v>41</v>
      </c>
      <c r="X616">
        <v>0</v>
      </c>
      <c r="Y616">
        <v>0</v>
      </c>
      <c r="AE616" s="23">
        <f t="shared" si="86"/>
        <v>0</v>
      </c>
      <c r="AJ616" s="23">
        <f t="shared" si="87"/>
        <v>0</v>
      </c>
      <c r="AK616" s="23">
        <f t="shared" si="80"/>
        <v>0</v>
      </c>
      <c r="AM616" s="23">
        <f t="shared" si="81"/>
        <v>0</v>
      </c>
      <c r="AO616" s="34">
        <v>41</v>
      </c>
      <c r="AR616" s="34">
        <v>41</v>
      </c>
      <c r="AS616">
        <f t="shared" si="82"/>
      </c>
      <c r="AU616" s="1">
        <f t="shared" si="83"/>
        <v>-229166.66666666666</v>
      </c>
      <c r="AV616" s="52">
        <f t="shared" si="84"/>
        <v>-1</v>
      </c>
    </row>
    <row r="617" spans="1:48" ht="12.75">
      <c r="A617" s="33">
        <v>616</v>
      </c>
      <c r="B617" t="s">
        <v>83</v>
      </c>
      <c r="C617" t="s">
        <v>84</v>
      </c>
      <c r="D617" t="s">
        <v>28</v>
      </c>
      <c r="E617" t="s">
        <v>28</v>
      </c>
      <c r="F617" s="1">
        <v>11547000</v>
      </c>
      <c r="G617" s="1">
        <v>11547000</v>
      </c>
      <c r="H617" s="1">
        <v>11547000</v>
      </c>
      <c r="I617" s="1">
        <v>11547000</v>
      </c>
      <c r="J617" s="1">
        <v>11547000</v>
      </c>
      <c r="K617" s="1">
        <v>11547000</v>
      </c>
      <c r="L617" s="1">
        <v>11547000</v>
      </c>
      <c r="M617" s="1">
        <v>11547000</v>
      </c>
      <c r="N617" s="1">
        <v>11547000</v>
      </c>
      <c r="O617" s="1">
        <v>11547000</v>
      </c>
      <c r="P617" s="1">
        <v>11547000</v>
      </c>
      <c r="Q617" s="1">
        <v>11547000</v>
      </c>
      <c r="R617" s="1">
        <v>11547000</v>
      </c>
      <c r="S617" s="1">
        <f t="shared" si="88"/>
        <v>11547000</v>
      </c>
      <c r="T617" s="5">
        <v>11547000</v>
      </c>
      <c r="U617" t="s">
        <v>1158</v>
      </c>
      <c r="V617" t="s">
        <v>1157</v>
      </c>
      <c r="W617">
        <v>41</v>
      </c>
      <c r="X617">
        <v>0</v>
      </c>
      <c r="Y617">
        <v>0</v>
      </c>
      <c r="AE617" s="23">
        <f t="shared" si="86"/>
        <v>11547000</v>
      </c>
      <c r="AJ617" s="23">
        <f t="shared" si="87"/>
        <v>11547000</v>
      </c>
      <c r="AK617" s="23">
        <f t="shared" si="80"/>
        <v>11547000</v>
      </c>
      <c r="AM617" s="23">
        <f t="shared" si="81"/>
        <v>0</v>
      </c>
      <c r="AO617" s="34">
        <v>41</v>
      </c>
      <c r="AR617" s="34">
        <v>41</v>
      </c>
      <c r="AS617">
        <f t="shared" si="82"/>
      </c>
      <c r="AU617" s="1">
        <f t="shared" si="83"/>
        <v>0</v>
      </c>
      <c r="AV617" s="52">
        <f t="shared" si="84"/>
        <v>0</v>
      </c>
    </row>
    <row r="618" spans="1:48" ht="12.75">
      <c r="A618" s="33">
        <v>617</v>
      </c>
      <c r="B618" t="s">
        <v>95</v>
      </c>
      <c r="C618" t="s">
        <v>96</v>
      </c>
      <c r="D618" t="s">
        <v>22</v>
      </c>
      <c r="E618" t="s">
        <v>20</v>
      </c>
      <c r="F618" s="1">
        <v>59355.17</v>
      </c>
      <c r="G618" s="1">
        <v>59355.17</v>
      </c>
      <c r="H618" s="1">
        <v>59355.17</v>
      </c>
      <c r="I618" s="1">
        <v>59355.17</v>
      </c>
      <c r="J618" s="1">
        <v>59355.17</v>
      </c>
      <c r="K618" s="1">
        <v>59355.17</v>
      </c>
      <c r="L618" s="1">
        <v>59355.17</v>
      </c>
      <c r="M618" s="1">
        <v>59355.17</v>
      </c>
      <c r="N618" s="1">
        <v>59355.17</v>
      </c>
      <c r="O618" s="1">
        <v>59355.17</v>
      </c>
      <c r="P618" s="1">
        <v>59355.17</v>
      </c>
      <c r="Q618" s="1">
        <v>59355.17</v>
      </c>
      <c r="R618" s="1">
        <v>59355.17</v>
      </c>
      <c r="S618" s="1">
        <f t="shared" si="88"/>
        <v>59355.170000000006</v>
      </c>
      <c r="T618" s="5">
        <v>60152.824166666665</v>
      </c>
      <c r="U618" t="s">
        <v>1165</v>
      </c>
      <c r="V618" t="s">
        <v>1157</v>
      </c>
      <c r="W618" s="8">
        <v>41</v>
      </c>
      <c r="X618">
        <v>0</v>
      </c>
      <c r="Y618">
        <v>0</v>
      </c>
      <c r="AE618" s="23">
        <f t="shared" si="86"/>
        <v>59355.170000000006</v>
      </c>
      <c r="AG618" s="25"/>
      <c r="AJ618" s="23">
        <f t="shared" si="87"/>
        <v>59355.170000000006</v>
      </c>
      <c r="AK618" s="23">
        <f t="shared" si="80"/>
        <v>59355.170000000006</v>
      </c>
      <c r="AM618" s="23">
        <f t="shared" si="81"/>
        <v>0</v>
      </c>
      <c r="AO618" s="34">
        <v>23</v>
      </c>
      <c r="AP618" s="33" t="s">
        <v>1904</v>
      </c>
      <c r="AQ618" t="s">
        <v>1905</v>
      </c>
      <c r="AR618" s="34">
        <v>41</v>
      </c>
      <c r="AS618">
        <f t="shared" si="82"/>
      </c>
      <c r="AU618" s="1">
        <f t="shared" si="83"/>
        <v>-797.6541666666599</v>
      </c>
      <c r="AV618" s="52">
        <f t="shared" si="84"/>
        <v>-0.013260460796596733</v>
      </c>
    </row>
    <row r="619" spans="1:48" ht="12.75">
      <c r="A619" s="33">
        <v>618</v>
      </c>
      <c r="B619" t="s">
        <v>97</v>
      </c>
      <c r="C619" t="s">
        <v>98</v>
      </c>
      <c r="D619" t="s">
        <v>28</v>
      </c>
      <c r="E619" t="s">
        <v>28</v>
      </c>
      <c r="F619" s="1">
        <v>19717503.4</v>
      </c>
      <c r="G619" s="1">
        <v>19717503.4</v>
      </c>
      <c r="H619" s="1">
        <v>19717503.4</v>
      </c>
      <c r="I619" s="1">
        <v>21670838.72</v>
      </c>
      <c r="J619" s="1">
        <v>21670838.72</v>
      </c>
      <c r="K619" s="1">
        <v>21707911.04</v>
      </c>
      <c r="L619" s="1">
        <v>21707911.04</v>
      </c>
      <c r="M619" s="1">
        <v>21707911.04</v>
      </c>
      <c r="N619" s="1">
        <v>21707911.04</v>
      </c>
      <c r="O619" s="1">
        <v>21707911.04</v>
      </c>
      <c r="P619" s="1">
        <v>21707911.04</v>
      </c>
      <c r="Q619" s="1">
        <v>21707911.04</v>
      </c>
      <c r="R619" s="1">
        <v>21707911.04</v>
      </c>
      <c r="S619" s="1">
        <f t="shared" si="88"/>
        <v>21287064.061666664</v>
      </c>
      <c r="T619" s="5">
        <v>19329726.876250003</v>
      </c>
      <c r="U619" t="s">
        <v>1166</v>
      </c>
      <c r="V619" t="s">
        <v>1157</v>
      </c>
      <c r="W619">
        <v>41</v>
      </c>
      <c r="X619">
        <v>0</v>
      </c>
      <c r="Y619">
        <v>0</v>
      </c>
      <c r="AE619" s="23">
        <f t="shared" si="86"/>
        <v>21287064.061666664</v>
      </c>
      <c r="AJ619" s="23">
        <f t="shared" si="87"/>
        <v>21287064.061666664</v>
      </c>
      <c r="AK619" s="23">
        <f t="shared" si="80"/>
        <v>21287064.061666664</v>
      </c>
      <c r="AM619" s="23">
        <f t="shared" si="81"/>
        <v>0</v>
      </c>
      <c r="AO619" s="34">
        <v>41</v>
      </c>
      <c r="AR619" s="34">
        <v>41</v>
      </c>
      <c r="AS619">
        <f t="shared" si="82"/>
      </c>
      <c r="AU619" s="1">
        <f t="shared" si="83"/>
        <v>1957337.1854166612</v>
      </c>
      <c r="AV619" s="52">
        <f t="shared" si="84"/>
        <v>0.10126046777316844</v>
      </c>
    </row>
    <row r="620" spans="1:48" ht="12.75">
      <c r="A620" s="33">
        <v>619</v>
      </c>
      <c r="B620" t="s">
        <v>99</v>
      </c>
      <c r="C620" t="s">
        <v>100</v>
      </c>
      <c r="D620" t="s">
        <v>28</v>
      </c>
      <c r="E620" t="s">
        <v>28</v>
      </c>
      <c r="F620" s="1">
        <v>-19717503.4</v>
      </c>
      <c r="G620" s="1">
        <v>-19717503.4</v>
      </c>
      <c r="H620" s="1">
        <v>-19717503.4</v>
      </c>
      <c r="I620" s="1">
        <v>-21670838.72</v>
      </c>
      <c r="J620" s="1">
        <v>-21670838.72</v>
      </c>
      <c r="K620" s="1">
        <v>-21707911.04</v>
      </c>
      <c r="L620" s="1">
        <v>-21707911.04</v>
      </c>
      <c r="M620" s="1">
        <v>-21707911.04</v>
      </c>
      <c r="N620" s="1">
        <v>-21707911.04</v>
      </c>
      <c r="O620" s="1">
        <v>-21707911.04</v>
      </c>
      <c r="P620" s="1">
        <v>-21707911.04</v>
      </c>
      <c r="Q620" s="1">
        <v>-21707911.04</v>
      </c>
      <c r="R620" s="1">
        <v>-21707911.04</v>
      </c>
      <c r="S620" s="1">
        <f t="shared" si="88"/>
        <v>-21287064.061666664</v>
      </c>
      <c r="T620" s="5">
        <v>-19329726.876250003</v>
      </c>
      <c r="U620" t="s">
        <v>1167</v>
      </c>
      <c r="V620" t="s">
        <v>1157</v>
      </c>
      <c r="W620">
        <v>41</v>
      </c>
      <c r="X620">
        <v>0</v>
      </c>
      <c r="Y620">
        <v>0</v>
      </c>
      <c r="AE620" s="23">
        <f t="shared" si="86"/>
        <v>-21287064.061666664</v>
      </c>
      <c r="AJ620" s="23">
        <f t="shared" si="87"/>
        <v>-21287064.061666664</v>
      </c>
      <c r="AK620" s="23">
        <f t="shared" si="80"/>
        <v>-21287064.061666664</v>
      </c>
      <c r="AM620" s="23">
        <f t="shared" si="81"/>
        <v>0</v>
      </c>
      <c r="AO620" s="34">
        <v>41</v>
      </c>
      <c r="AR620" s="34">
        <v>41</v>
      </c>
      <c r="AS620">
        <f t="shared" si="82"/>
      </c>
      <c r="AU620" s="1">
        <f t="shared" si="83"/>
        <v>-1957337.1854166612</v>
      </c>
      <c r="AV620" s="52">
        <f t="shared" si="84"/>
        <v>0.10126046777316844</v>
      </c>
    </row>
    <row r="621" spans="1:48" ht="12.75">
      <c r="A621" s="33">
        <v>620</v>
      </c>
      <c r="B621" t="s">
        <v>101</v>
      </c>
      <c r="C621" t="s">
        <v>102</v>
      </c>
      <c r="D621" t="s">
        <v>24</v>
      </c>
      <c r="E621" t="s">
        <v>27</v>
      </c>
      <c r="F621" s="1">
        <v>23540.510000000002</v>
      </c>
      <c r="G621" s="1">
        <v>23324.920000000002</v>
      </c>
      <c r="H621" s="1">
        <v>23112.45</v>
      </c>
      <c r="I621" s="1">
        <v>22862.27</v>
      </c>
      <c r="J621" s="1">
        <v>22504.71</v>
      </c>
      <c r="K621" s="1">
        <v>22283.78</v>
      </c>
      <c r="L621" s="1">
        <v>21480.84</v>
      </c>
      <c r="M621" s="1">
        <v>21396.44</v>
      </c>
      <c r="N621" s="1">
        <v>21315.74</v>
      </c>
      <c r="O621" s="1">
        <v>21231.78</v>
      </c>
      <c r="P621" s="1">
        <v>21145.84</v>
      </c>
      <c r="Q621" s="1">
        <v>21059.420000000002</v>
      </c>
      <c r="R621" s="1">
        <v>20972.53</v>
      </c>
      <c r="S621" s="1">
        <f t="shared" si="88"/>
        <v>21997.892499999998</v>
      </c>
      <c r="T621" s="5">
        <v>27698.102499999997</v>
      </c>
      <c r="U621" t="s">
        <v>1168</v>
      </c>
      <c r="V621" t="s">
        <v>1157</v>
      </c>
      <c r="W621">
        <v>41</v>
      </c>
      <c r="X621">
        <v>0</v>
      </c>
      <c r="Y621">
        <v>0</v>
      </c>
      <c r="AE621" s="23">
        <f t="shared" si="86"/>
        <v>21997.892499999998</v>
      </c>
      <c r="AJ621" s="23">
        <f t="shared" si="87"/>
        <v>21997.892499999998</v>
      </c>
      <c r="AK621" s="23">
        <f t="shared" si="80"/>
        <v>21997.892499999998</v>
      </c>
      <c r="AM621" s="23">
        <f t="shared" si="81"/>
        <v>0</v>
      </c>
      <c r="AO621" s="34">
        <v>41</v>
      </c>
      <c r="AR621" s="34">
        <v>41</v>
      </c>
      <c r="AS621">
        <f t="shared" si="82"/>
      </c>
      <c r="AU621" s="1">
        <f t="shared" si="83"/>
        <v>-5700.209999999999</v>
      </c>
      <c r="AV621" s="52">
        <f t="shared" si="84"/>
        <v>-0.20579785203697618</v>
      </c>
    </row>
    <row r="622" spans="1:48" ht="12.75">
      <c r="A622" s="33">
        <v>621</v>
      </c>
      <c r="B622" t="s">
        <v>103</v>
      </c>
      <c r="C622" t="s">
        <v>104</v>
      </c>
      <c r="D622" t="s">
        <v>28</v>
      </c>
      <c r="E622" t="s">
        <v>28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381049.08</v>
      </c>
      <c r="P622" s="1">
        <v>0</v>
      </c>
      <c r="Q622" s="1">
        <v>0</v>
      </c>
      <c r="R622" s="1">
        <v>331834.76</v>
      </c>
      <c r="S622" s="1">
        <f t="shared" si="88"/>
        <v>45580.53833333333</v>
      </c>
      <c r="T622" s="5">
        <v>0</v>
      </c>
      <c r="U622" t="s">
        <v>1806</v>
      </c>
      <c r="V622" t="s">
        <v>1157</v>
      </c>
      <c r="W622">
        <v>41</v>
      </c>
      <c r="X622">
        <v>0</v>
      </c>
      <c r="Y622">
        <v>0</v>
      </c>
      <c r="AE622" s="23">
        <f t="shared" si="86"/>
        <v>45580.53833333333</v>
      </c>
      <c r="AJ622" s="23">
        <f t="shared" si="87"/>
        <v>45580.53833333333</v>
      </c>
      <c r="AK622" s="23">
        <f t="shared" si="80"/>
        <v>45580.53833333333</v>
      </c>
      <c r="AM622" s="23">
        <f t="shared" si="81"/>
        <v>0</v>
      </c>
      <c r="AO622" s="34" t="s">
        <v>1901</v>
      </c>
      <c r="AR622" s="34" t="s">
        <v>1901</v>
      </c>
      <c r="AS622" t="str">
        <f t="shared" si="82"/>
        <v>different</v>
      </c>
      <c r="AU622" s="1">
        <f t="shared" si="83"/>
        <v>45580.53833333333</v>
      </c>
      <c r="AV622" s="52" t="e">
        <f t="shared" si="84"/>
        <v>#DIV/0!</v>
      </c>
    </row>
    <row r="623" spans="1:48" ht="12.75">
      <c r="A623" s="33">
        <v>622</v>
      </c>
      <c r="B623" t="s">
        <v>113</v>
      </c>
      <c r="C623" t="s">
        <v>114</v>
      </c>
      <c r="D623" t="s">
        <v>28</v>
      </c>
      <c r="E623" t="s">
        <v>28</v>
      </c>
      <c r="F623" s="1">
        <v>8093093.11</v>
      </c>
      <c r="G623" s="1">
        <v>7911737.74</v>
      </c>
      <c r="H623" s="1">
        <v>7620209.32</v>
      </c>
      <c r="I623" s="1">
        <v>7560107.82</v>
      </c>
      <c r="J623" s="1">
        <v>7834458.49</v>
      </c>
      <c r="K623" s="1">
        <v>7839834</v>
      </c>
      <c r="L623" s="1">
        <v>7876249.96</v>
      </c>
      <c r="M623" s="1">
        <v>7854916.2</v>
      </c>
      <c r="N623" s="1">
        <v>8042339.66</v>
      </c>
      <c r="O623" s="1">
        <v>8019461.02</v>
      </c>
      <c r="P623" s="1">
        <v>7740427.16</v>
      </c>
      <c r="Q623" s="1">
        <v>7567104.35</v>
      </c>
      <c r="R623" s="1">
        <v>7679219.5600000005</v>
      </c>
      <c r="S623" s="1">
        <f t="shared" si="88"/>
        <v>7812750.17125</v>
      </c>
      <c r="T623" s="5">
        <v>8527414.247916667</v>
      </c>
      <c r="U623" t="s">
        <v>1175</v>
      </c>
      <c r="V623" t="s">
        <v>1176</v>
      </c>
      <c r="W623">
        <v>42</v>
      </c>
      <c r="X623">
        <v>0</v>
      </c>
      <c r="Y623">
        <v>0</v>
      </c>
      <c r="AE623" s="23">
        <f t="shared" si="86"/>
        <v>7812750.17125</v>
      </c>
      <c r="AJ623" s="23">
        <f t="shared" si="87"/>
        <v>7812750.17125</v>
      </c>
      <c r="AK623" s="23">
        <f t="shared" si="80"/>
        <v>7812750.17125</v>
      </c>
      <c r="AM623" s="23">
        <f t="shared" si="81"/>
        <v>0</v>
      </c>
      <c r="AO623" s="34">
        <v>42</v>
      </c>
      <c r="AR623" s="34">
        <v>42</v>
      </c>
      <c r="AS623">
        <f t="shared" si="82"/>
      </c>
      <c r="AU623" s="1">
        <f t="shared" si="83"/>
        <v>-714664.0766666671</v>
      </c>
      <c r="AV623" s="52">
        <f t="shared" si="84"/>
        <v>-0.08380782918353788</v>
      </c>
    </row>
    <row r="624" spans="1:48" ht="12.75">
      <c r="A624" s="33">
        <v>623</v>
      </c>
      <c r="B624" t="s">
        <v>899</v>
      </c>
      <c r="C624" t="s">
        <v>900</v>
      </c>
      <c r="D624" t="s">
        <v>28</v>
      </c>
      <c r="E624" t="s">
        <v>28</v>
      </c>
      <c r="F624" s="1">
        <v>-8093779.17</v>
      </c>
      <c r="G624" s="1">
        <v>-7915667.69</v>
      </c>
      <c r="H624" s="1">
        <v>-7620209.44</v>
      </c>
      <c r="I624" s="1">
        <v>-7560107.94</v>
      </c>
      <c r="J624" s="1">
        <v>-7834458.61</v>
      </c>
      <c r="K624" s="1">
        <v>-7839834.12</v>
      </c>
      <c r="L624" s="1">
        <v>-7876250.08</v>
      </c>
      <c r="M624" s="1">
        <v>-7858896.88</v>
      </c>
      <c r="N624" s="1">
        <v>-8042339.78</v>
      </c>
      <c r="O624" s="1">
        <v>-8019461.14</v>
      </c>
      <c r="P624" s="1">
        <v>-7740427.28</v>
      </c>
      <c r="Q624" s="1">
        <v>-7567104.47</v>
      </c>
      <c r="R624" s="1">
        <v>-7683200.0600000005</v>
      </c>
      <c r="S624" s="1">
        <f t="shared" si="88"/>
        <v>-7813603.920416667</v>
      </c>
      <c r="T624" s="5">
        <v>-8527636.512083333</v>
      </c>
      <c r="U624" t="s">
        <v>1692</v>
      </c>
      <c r="V624" t="s">
        <v>1176</v>
      </c>
      <c r="W624">
        <v>42</v>
      </c>
      <c r="X624">
        <v>0</v>
      </c>
      <c r="Y624">
        <v>0</v>
      </c>
      <c r="AE624" s="23">
        <f t="shared" si="86"/>
        <v>-7813603.920416667</v>
      </c>
      <c r="AJ624" s="23">
        <f t="shared" si="87"/>
        <v>-7813603.920416667</v>
      </c>
      <c r="AK624" s="23">
        <f t="shared" si="80"/>
        <v>-7813603.920416667</v>
      </c>
      <c r="AM624" s="23">
        <f t="shared" si="81"/>
        <v>0</v>
      </c>
      <c r="AO624" s="34">
        <v>44</v>
      </c>
      <c r="AP624" s="33" t="s">
        <v>1904</v>
      </c>
      <c r="AQ624" t="s">
        <v>1905</v>
      </c>
      <c r="AR624" s="34">
        <v>42</v>
      </c>
      <c r="AS624">
        <f t="shared" si="82"/>
      </c>
      <c r="AU624" s="1">
        <f t="shared" si="83"/>
        <v>714032.5916666659</v>
      </c>
      <c r="AV624" s="52">
        <f t="shared" si="84"/>
        <v>-0.08373159323276844</v>
      </c>
    </row>
    <row r="625" spans="1:48" ht="12.75">
      <c r="A625" s="33">
        <v>624</v>
      </c>
      <c r="B625" t="s">
        <v>143</v>
      </c>
      <c r="C625" t="s">
        <v>144</v>
      </c>
      <c r="D625" t="s">
        <v>28</v>
      </c>
      <c r="E625" t="s">
        <v>28</v>
      </c>
      <c r="F625" s="1">
        <v>403.46000000000004</v>
      </c>
      <c r="G625" s="1">
        <v>12497.06</v>
      </c>
      <c r="H625" s="1">
        <v>12500.54</v>
      </c>
      <c r="I625" s="1">
        <v>12504.49</v>
      </c>
      <c r="J625" s="1">
        <v>12508.26</v>
      </c>
      <c r="K625" s="1">
        <v>20343.62</v>
      </c>
      <c r="L625" s="1">
        <v>20349.510000000002</v>
      </c>
      <c r="M625" s="1">
        <v>25780.47</v>
      </c>
      <c r="N625" s="1">
        <v>25787.9</v>
      </c>
      <c r="O625" s="1">
        <v>25795.55</v>
      </c>
      <c r="P625" s="1">
        <v>25805.22</v>
      </c>
      <c r="Q625" s="1">
        <v>25815.18</v>
      </c>
      <c r="R625" s="1">
        <v>25828.16</v>
      </c>
      <c r="S625" s="1">
        <f t="shared" si="88"/>
        <v>19400.30083333333</v>
      </c>
      <c r="T625" s="5">
        <v>66704.38083333334</v>
      </c>
      <c r="U625" t="s">
        <v>1192</v>
      </c>
      <c r="V625" t="s">
        <v>1193</v>
      </c>
      <c r="W625">
        <v>43</v>
      </c>
      <c r="X625">
        <v>0</v>
      </c>
      <c r="Y625">
        <v>0</v>
      </c>
      <c r="AE625" s="23">
        <f t="shared" si="86"/>
        <v>19400.30083333333</v>
      </c>
      <c r="AJ625" s="23">
        <f t="shared" si="87"/>
        <v>19400.30083333333</v>
      </c>
      <c r="AK625" s="23">
        <f t="shared" si="80"/>
        <v>19400.30083333333</v>
      </c>
      <c r="AM625" s="23">
        <f t="shared" si="81"/>
        <v>0</v>
      </c>
      <c r="AO625" s="34">
        <v>0</v>
      </c>
      <c r="AP625" s="33" t="s">
        <v>1904</v>
      </c>
      <c r="AR625" s="34">
        <v>43</v>
      </c>
      <c r="AS625">
        <f t="shared" si="82"/>
      </c>
      <c r="AU625" s="1">
        <f t="shared" si="83"/>
        <v>-47304.080000000016</v>
      </c>
      <c r="AV625" s="52">
        <f t="shared" si="84"/>
        <v>-0.7091600193125748</v>
      </c>
    </row>
    <row r="626" spans="1:48" ht="12.75">
      <c r="A626" s="33">
        <v>625</v>
      </c>
      <c r="B626" t="s">
        <v>891</v>
      </c>
      <c r="C626" t="s">
        <v>892</v>
      </c>
      <c r="D626" t="s">
        <v>28</v>
      </c>
      <c r="E626" t="s">
        <v>28</v>
      </c>
      <c r="F626" s="1">
        <v>-17918.22</v>
      </c>
      <c r="G626" s="1">
        <v>-17921.33</v>
      </c>
      <c r="H626" s="1">
        <v>-17924.81</v>
      </c>
      <c r="I626" s="1">
        <v>-17928.760000000002</v>
      </c>
      <c r="J626" s="1">
        <v>-17932.53</v>
      </c>
      <c r="K626" s="1">
        <v>-25767.89</v>
      </c>
      <c r="L626" s="1">
        <v>-25773.78</v>
      </c>
      <c r="M626" s="1">
        <v>-25780.47</v>
      </c>
      <c r="N626" s="1">
        <v>-25787.9</v>
      </c>
      <c r="O626" s="1">
        <v>-25795.55</v>
      </c>
      <c r="P626" s="1">
        <v>-25805.22</v>
      </c>
      <c r="Q626" s="1">
        <v>-25815.18</v>
      </c>
      <c r="R626" s="1">
        <v>-25828.16</v>
      </c>
      <c r="S626" s="1">
        <f t="shared" si="88"/>
        <v>-22842.2175</v>
      </c>
      <c r="T626" s="5">
        <v>-52756.73750000001</v>
      </c>
      <c r="U626" t="s">
        <v>1690</v>
      </c>
      <c r="V626" t="s">
        <v>1193</v>
      </c>
      <c r="W626">
        <v>43</v>
      </c>
      <c r="X626">
        <v>0</v>
      </c>
      <c r="Y626">
        <v>0</v>
      </c>
      <c r="AE626" s="23">
        <f t="shared" si="86"/>
        <v>-22842.2175</v>
      </c>
      <c r="AJ626" s="23">
        <f t="shared" si="87"/>
        <v>-22842.2175</v>
      </c>
      <c r="AK626" s="23">
        <f t="shared" si="80"/>
        <v>-22842.2175</v>
      </c>
      <c r="AM626" s="23">
        <f t="shared" si="81"/>
        <v>0</v>
      </c>
      <c r="AO626" s="34">
        <v>44</v>
      </c>
      <c r="AP626" s="33" t="s">
        <v>1904</v>
      </c>
      <c r="AQ626" t="s">
        <v>1905</v>
      </c>
      <c r="AR626" s="34">
        <v>43</v>
      </c>
      <c r="AS626">
        <f t="shared" si="82"/>
      </c>
      <c r="AU626" s="1">
        <f t="shared" si="83"/>
        <v>29914.52000000001</v>
      </c>
      <c r="AV626" s="52">
        <f t="shared" si="84"/>
        <v>-0.5670274815610045</v>
      </c>
    </row>
    <row r="627" spans="1:48" ht="12.75">
      <c r="A627" s="33">
        <v>626</v>
      </c>
      <c r="B627" t="s">
        <v>93</v>
      </c>
      <c r="C627" t="s">
        <v>94</v>
      </c>
      <c r="D627" t="s">
        <v>28</v>
      </c>
      <c r="E627" t="s">
        <v>28</v>
      </c>
      <c r="F627" s="1">
        <v>14694374.49</v>
      </c>
      <c r="G627" s="1">
        <v>13516547.39</v>
      </c>
      <c r="H627" s="1">
        <v>12330426.43</v>
      </c>
      <c r="I627" s="1">
        <v>11135953.2</v>
      </c>
      <c r="J627" s="1">
        <v>9933068.89</v>
      </c>
      <c r="K627" s="1">
        <v>8721714.26</v>
      </c>
      <c r="L627" s="1">
        <v>7501829.68</v>
      </c>
      <c r="M627" s="1">
        <v>6273355.08</v>
      </c>
      <c r="N627" s="1">
        <v>5036229.97</v>
      </c>
      <c r="O627" s="1">
        <v>3790393.44</v>
      </c>
      <c r="P627" s="1">
        <v>2535784.14</v>
      </c>
      <c r="Q627" s="1">
        <v>1272340.3</v>
      </c>
      <c r="R627" s="1">
        <v>0</v>
      </c>
      <c r="S627" s="1">
        <f t="shared" si="88"/>
        <v>7449569.168749999</v>
      </c>
      <c r="T627" s="5">
        <v>9982550.266250001</v>
      </c>
      <c r="U627" t="s">
        <v>1163</v>
      </c>
      <c r="V627" t="s">
        <v>1164</v>
      </c>
      <c r="W627">
        <v>44</v>
      </c>
      <c r="X627">
        <v>0</v>
      </c>
      <c r="Y627">
        <v>0</v>
      </c>
      <c r="AE627" s="51">
        <f t="shared" si="86"/>
        <v>7449569.168749999</v>
      </c>
      <c r="AJ627" s="23">
        <f t="shared" si="87"/>
        <v>7449569.168749999</v>
      </c>
      <c r="AK627" s="23">
        <f t="shared" si="80"/>
        <v>7449569.168749999</v>
      </c>
      <c r="AM627" s="23">
        <f t="shared" si="81"/>
        <v>0</v>
      </c>
      <c r="AO627" s="34" t="s">
        <v>1901</v>
      </c>
      <c r="AQ627" t="s">
        <v>2493</v>
      </c>
      <c r="AR627" s="34" t="s">
        <v>1901</v>
      </c>
      <c r="AS627" t="str">
        <f t="shared" si="82"/>
        <v>different</v>
      </c>
      <c r="AU627" s="1">
        <f t="shared" si="83"/>
        <v>-2532981.097500002</v>
      </c>
      <c r="AV627" s="52">
        <f t="shared" si="84"/>
        <v>-0.25374088083119967</v>
      </c>
    </row>
    <row r="628" spans="1:48" ht="12.75">
      <c r="A628" s="33">
        <v>627</v>
      </c>
      <c r="B628" t="s">
        <v>379</v>
      </c>
      <c r="C628" t="s">
        <v>380</v>
      </c>
      <c r="D628" t="s">
        <v>28</v>
      </c>
      <c r="E628" t="s">
        <v>28</v>
      </c>
      <c r="F628" s="1">
        <v>0</v>
      </c>
      <c r="G628" s="1">
        <v>65200.3</v>
      </c>
      <c r="H628" s="1">
        <v>-2244.4500000000003</v>
      </c>
      <c r="I628" s="1">
        <v>-12019.98</v>
      </c>
      <c r="J628" s="1">
        <v>350000</v>
      </c>
      <c r="K628" s="1">
        <v>0</v>
      </c>
      <c r="L628" s="1">
        <v>0</v>
      </c>
      <c r="M628" s="1">
        <v>0</v>
      </c>
      <c r="N628" s="1">
        <v>-0.01</v>
      </c>
      <c r="O628" s="1">
        <v>-0.01</v>
      </c>
      <c r="P628" s="1">
        <v>-0.01</v>
      </c>
      <c r="Q628" s="1">
        <v>-0.01</v>
      </c>
      <c r="R628" s="1">
        <v>-0.01</v>
      </c>
      <c r="S628" s="1">
        <f t="shared" si="88"/>
        <v>33411.31875</v>
      </c>
      <c r="T628" s="5">
        <v>-123288.51458333334</v>
      </c>
      <c r="U628" t="s">
        <v>1349</v>
      </c>
      <c r="V628" t="s">
        <v>1164</v>
      </c>
      <c r="W628">
        <v>44</v>
      </c>
      <c r="X628">
        <v>0</v>
      </c>
      <c r="Y628">
        <v>0</v>
      </c>
      <c r="AE628" s="23">
        <f t="shared" si="86"/>
        <v>33411.31875</v>
      </c>
      <c r="AJ628" s="23">
        <f t="shared" si="87"/>
        <v>33411.31875</v>
      </c>
      <c r="AK628" s="23">
        <f t="shared" si="80"/>
        <v>33411.31875</v>
      </c>
      <c r="AM628" s="23">
        <f t="shared" si="81"/>
        <v>0</v>
      </c>
      <c r="AO628" s="34">
        <v>44</v>
      </c>
      <c r="AR628" s="34">
        <v>44</v>
      </c>
      <c r="AS628">
        <f t="shared" si="82"/>
      </c>
      <c r="AU628" s="1">
        <f t="shared" si="83"/>
        <v>156699.83333333334</v>
      </c>
      <c r="AV628" s="52">
        <f t="shared" si="84"/>
        <v>-1.2710010649647059</v>
      </c>
    </row>
    <row r="629" spans="1:48" ht="12.75">
      <c r="A629" s="33">
        <v>628</v>
      </c>
      <c r="B629" t="s">
        <v>381</v>
      </c>
      <c r="C629" t="s">
        <v>382</v>
      </c>
      <c r="D629" t="s">
        <v>28</v>
      </c>
      <c r="E629" t="s">
        <v>28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-238990</v>
      </c>
      <c r="R629" s="1">
        <v>0</v>
      </c>
      <c r="S629" s="1">
        <f t="shared" si="88"/>
        <v>-19915.833333333332</v>
      </c>
      <c r="T629" s="5">
        <v>-0.4583333333333333</v>
      </c>
      <c r="U629" t="s">
        <v>1350</v>
      </c>
      <c r="V629" t="s">
        <v>1164</v>
      </c>
      <c r="W629">
        <v>44</v>
      </c>
      <c r="X629">
        <v>0</v>
      </c>
      <c r="Y629">
        <v>0</v>
      </c>
      <c r="AE629" s="23">
        <f t="shared" si="86"/>
        <v>-19915.833333333332</v>
      </c>
      <c r="AJ629" s="23">
        <f t="shared" si="87"/>
        <v>-19915.833333333332</v>
      </c>
      <c r="AK629" s="23">
        <f t="shared" si="80"/>
        <v>-19915.833333333332</v>
      </c>
      <c r="AM629" s="23">
        <f t="shared" si="81"/>
        <v>0</v>
      </c>
      <c r="AO629" s="34">
        <v>44</v>
      </c>
      <c r="AR629" s="34">
        <v>44</v>
      </c>
      <c r="AS629">
        <f t="shared" si="82"/>
      </c>
      <c r="AU629" s="1">
        <f t="shared" si="83"/>
        <v>-19915.375</v>
      </c>
      <c r="AV629" s="52">
        <f t="shared" si="84"/>
        <v>43451.72727272727</v>
      </c>
    </row>
    <row r="630" spans="1:48" ht="12.75">
      <c r="A630" s="33">
        <v>629</v>
      </c>
      <c r="B630" t="s">
        <v>383</v>
      </c>
      <c r="C630" t="s">
        <v>384</v>
      </c>
      <c r="D630" t="s">
        <v>28</v>
      </c>
      <c r="E630" t="s">
        <v>28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-225357.44</v>
      </c>
      <c r="R630" s="1">
        <v>13928.34</v>
      </c>
      <c r="S630" s="1">
        <f t="shared" si="88"/>
        <v>-18199.439166666667</v>
      </c>
      <c r="T630" s="5">
        <v>32.87375</v>
      </c>
      <c r="U630" t="s">
        <v>1351</v>
      </c>
      <c r="V630" t="s">
        <v>1164</v>
      </c>
      <c r="W630">
        <v>44</v>
      </c>
      <c r="X630">
        <v>0</v>
      </c>
      <c r="Y630">
        <v>0</v>
      </c>
      <c r="AE630" s="23">
        <f t="shared" si="86"/>
        <v>-18199.439166666667</v>
      </c>
      <c r="AJ630" s="23">
        <f t="shared" si="87"/>
        <v>-18199.439166666667</v>
      </c>
      <c r="AK630" s="23">
        <f t="shared" si="80"/>
        <v>-18199.439166666667</v>
      </c>
      <c r="AM630" s="23">
        <f t="shared" si="81"/>
        <v>0</v>
      </c>
      <c r="AO630" s="34">
        <v>44</v>
      </c>
      <c r="AR630" s="34">
        <v>44</v>
      </c>
      <c r="AS630">
        <f t="shared" si="82"/>
      </c>
      <c r="AU630" s="1">
        <f t="shared" si="83"/>
        <v>-18232.312916666666</v>
      </c>
      <c r="AV630" s="52">
        <f t="shared" si="84"/>
        <v>-554.6161577753273</v>
      </c>
    </row>
    <row r="631" spans="1:48" ht="12.75">
      <c r="A631" s="33">
        <v>630</v>
      </c>
      <c r="B631" t="s">
        <v>385</v>
      </c>
      <c r="C631" t="s">
        <v>386</v>
      </c>
      <c r="D631" t="s">
        <v>28</v>
      </c>
      <c r="E631" t="s">
        <v>28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f t="shared" si="88"/>
        <v>0</v>
      </c>
      <c r="T631" s="5">
        <v>-22.5</v>
      </c>
      <c r="U631" t="s">
        <v>1352</v>
      </c>
      <c r="V631" t="s">
        <v>1164</v>
      </c>
      <c r="W631">
        <v>44</v>
      </c>
      <c r="X631">
        <v>0</v>
      </c>
      <c r="Y631">
        <v>0</v>
      </c>
      <c r="AE631" s="23">
        <f t="shared" si="86"/>
        <v>0</v>
      </c>
      <c r="AJ631" s="23">
        <f t="shared" si="87"/>
        <v>0</v>
      </c>
      <c r="AK631" s="23">
        <f t="shared" si="80"/>
        <v>0</v>
      </c>
      <c r="AM631" s="23">
        <f t="shared" si="81"/>
        <v>0</v>
      </c>
      <c r="AO631" s="34" t="s">
        <v>1901</v>
      </c>
      <c r="AR631" s="34" t="s">
        <v>1901</v>
      </c>
      <c r="AS631" t="str">
        <f t="shared" si="82"/>
        <v>different</v>
      </c>
      <c r="AU631" s="1">
        <f t="shared" si="83"/>
        <v>22.5</v>
      </c>
      <c r="AV631" s="52">
        <f t="shared" si="84"/>
        <v>-1</v>
      </c>
    </row>
    <row r="632" spans="1:48" ht="12.75">
      <c r="A632" s="33">
        <v>631</v>
      </c>
      <c r="B632" t="s">
        <v>387</v>
      </c>
      <c r="C632" t="s">
        <v>388</v>
      </c>
      <c r="D632" t="s">
        <v>28</v>
      </c>
      <c r="E632" t="s">
        <v>28</v>
      </c>
      <c r="F632" s="1">
        <v>0</v>
      </c>
      <c r="G632" s="1">
        <v>-60.800000000000004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-105.23</v>
      </c>
      <c r="P632" s="1">
        <v>-196.78</v>
      </c>
      <c r="Q632" s="1">
        <v>0</v>
      </c>
      <c r="R632" s="1">
        <v>0</v>
      </c>
      <c r="S632" s="1">
        <f t="shared" si="88"/>
        <v>-30.234166666666667</v>
      </c>
      <c r="T632" s="5">
        <v>-2.9250000000000003</v>
      </c>
      <c r="U632" t="s">
        <v>1353</v>
      </c>
      <c r="V632" t="s">
        <v>1164</v>
      </c>
      <c r="W632">
        <v>44</v>
      </c>
      <c r="X632">
        <v>0</v>
      </c>
      <c r="Y632">
        <v>0</v>
      </c>
      <c r="AE632" s="23">
        <f t="shared" si="86"/>
        <v>-30.234166666666667</v>
      </c>
      <c r="AJ632" s="23">
        <f t="shared" si="87"/>
        <v>-30.234166666666667</v>
      </c>
      <c r="AK632" s="23">
        <f t="shared" si="80"/>
        <v>-30.234166666666667</v>
      </c>
      <c r="AM632" s="23">
        <f t="shared" si="81"/>
        <v>0</v>
      </c>
      <c r="AO632" s="34" t="s">
        <v>1901</v>
      </c>
      <c r="AR632" s="34" t="s">
        <v>1901</v>
      </c>
      <c r="AS632" t="str">
        <f t="shared" si="82"/>
        <v>different</v>
      </c>
      <c r="AU632" s="1">
        <f t="shared" si="83"/>
        <v>-27.309166666666666</v>
      </c>
      <c r="AV632" s="52">
        <f t="shared" si="84"/>
        <v>9.336467236467236</v>
      </c>
    </row>
    <row r="633" spans="1:48" ht="12.75">
      <c r="A633" s="33">
        <v>632</v>
      </c>
      <c r="B633" t="s">
        <v>395</v>
      </c>
      <c r="C633" t="s">
        <v>396</v>
      </c>
      <c r="D633" t="s">
        <v>28</v>
      </c>
      <c r="E633" t="s">
        <v>28</v>
      </c>
      <c r="F633" s="1">
        <v>523.35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f t="shared" si="88"/>
        <v>21.806250000000002</v>
      </c>
      <c r="T633" s="5">
        <v>84.77291666666667</v>
      </c>
      <c r="U633" t="s">
        <v>1357</v>
      </c>
      <c r="V633" t="s">
        <v>1164</v>
      </c>
      <c r="W633">
        <v>44</v>
      </c>
      <c r="X633">
        <v>0</v>
      </c>
      <c r="Y633">
        <v>0</v>
      </c>
      <c r="AE633" s="23">
        <f t="shared" si="86"/>
        <v>21.806250000000002</v>
      </c>
      <c r="AJ633" s="23">
        <f t="shared" si="87"/>
        <v>21.806250000000002</v>
      </c>
      <c r="AK633" s="23">
        <f t="shared" si="80"/>
        <v>21.806250000000002</v>
      </c>
      <c r="AM633" s="23">
        <f t="shared" si="81"/>
        <v>0</v>
      </c>
      <c r="AO633" s="34">
        <v>44</v>
      </c>
      <c r="AR633" s="34">
        <v>44</v>
      </c>
      <c r="AS633">
        <f t="shared" si="82"/>
      </c>
      <c r="AU633" s="1">
        <f t="shared" si="83"/>
        <v>-62.96666666666667</v>
      </c>
      <c r="AV633" s="52">
        <f t="shared" si="84"/>
        <v>-0.7427686712049347</v>
      </c>
    </row>
    <row r="634" spans="1:48" ht="12.75">
      <c r="A634" s="33">
        <v>633</v>
      </c>
      <c r="B634" t="s">
        <v>397</v>
      </c>
      <c r="C634" t="s">
        <v>398</v>
      </c>
      <c r="D634" t="s">
        <v>28</v>
      </c>
      <c r="E634" t="s">
        <v>28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-71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f t="shared" si="88"/>
        <v>-5.916666666666667</v>
      </c>
      <c r="T634" s="5">
        <v>-362.6958333333334</v>
      </c>
      <c r="U634" t="s">
        <v>1358</v>
      </c>
      <c r="V634" t="s">
        <v>1164</v>
      </c>
      <c r="W634">
        <v>44</v>
      </c>
      <c r="X634">
        <v>0</v>
      </c>
      <c r="Y634">
        <v>0</v>
      </c>
      <c r="AE634" s="23">
        <f t="shared" si="86"/>
        <v>-5.916666666666667</v>
      </c>
      <c r="AJ634" s="23">
        <f t="shared" si="87"/>
        <v>-5.916666666666667</v>
      </c>
      <c r="AK634" s="23">
        <f t="shared" si="80"/>
        <v>-5.916666666666667</v>
      </c>
      <c r="AM634" s="23">
        <f t="shared" si="81"/>
        <v>0</v>
      </c>
      <c r="AO634" s="34">
        <v>44</v>
      </c>
      <c r="AR634" s="34">
        <v>44</v>
      </c>
      <c r="AS634">
        <f t="shared" si="82"/>
      </c>
      <c r="AU634" s="1">
        <f t="shared" si="83"/>
        <v>356.7791666666667</v>
      </c>
      <c r="AV634" s="52">
        <f t="shared" si="84"/>
        <v>-0.983686973703861</v>
      </c>
    </row>
    <row r="635" spans="1:48" ht="12.75">
      <c r="A635" s="33">
        <v>634</v>
      </c>
      <c r="B635" t="s">
        <v>419</v>
      </c>
      <c r="C635" t="s">
        <v>420</v>
      </c>
      <c r="D635" t="s">
        <v>28</v>
      </c>
      <c r="E635" t="s">
        <v>28</v>
      </c>
      <c r="F635" s="1">
        <v>247140.5</v>
      </c>
      <c r="G635" s="1">
        <v>281392.26</v>
      </c>
      <c r="H635" s="1">
        <v>-108280.52</v>
      </c>
      <c r="I635" s="1">
        <v>-174468.28</v>
      </c>
      <c r="J635" s="1">
        <v>-206952.07</v>
      </c>
      <c r="K635" s="1">
        <v>-149471.09</v>
      </c>
      <c r="L635" s="1">
        <v>-1196915.25</v>
      </c>
      <c r="M635" s="1">
        <v>-1150583.21</v>
      </c>
      <c r="N635" s="1">
        <v>-1253258.52</v>
      </c>
      <c r="O635" s="1">
        <v>-1260146.44</v>
      </c>
      <c r="P635" s="1">
        <v>178323.18</v>
      </c>
      <c r="Q635" s="1">
        <v>206916.27000000002</v>
      </c>
      <c r="R635" s="1">
        <v>475342.86</v>
      </c>
      <c r="S635" s="1">
        <f t="shared" si="88"/>
        <v>-372683.4991666667</v>
      </c>
      <c r="T635" s="5">
        <v>-16204.997500000003</v>
      </c>
      <c r="U635" t="s">
        <v>1371</v>
      </c>
      <c r="V635" t="s">
        <v>1164</v>
      </c>
      <c r="W635">
        <v>44</v>
      </c>
      <c r="X635">
        <v>0</v>
      </c>
      <c r="Y635">
        <v>0</v>
      </c>
      <c r="AE635" s="23">
        <f t="shared" si="86"/>
        <v>-372683.4991666667</v>
      </c>
      <c r="AJ635" s="23">
        <f t="shared" si="87"/>
        <v>-372683.4991666667</v>
      </c>
      <c r="AK635" s="23">
        <f t="shared" si="80"/>
        <v>-372683.4991666667</v>
      </c>
      <c r="AM635" s="23">
        <f t="shared" si="81"/>
        <v>0</v>
      </c>
      <c r="AO635" s="34">
        <v>44</v>
      </c>
      <c r="AR635" s="34">
        <v>44</v>
      </c>
      <c r="AS635">
        <f t="shared" si="82"/>
      </c>
      <c r="AU635" s="1">
        <f t="shared" si="83"/>
        <v>-356478.5016666667</v>
      </c>
      <c r="AV635" s="52">
        <f t="shared" si="84"/>
        <v>21.998059652071323</v>
      </c>
    </row>
    <row r="636" spans="1:48" ht="12.75">
      <c r="A636" s="33">
        <v>635</v>
      </c>
      <c r="B636" t="s">
        <v>423</v>
      </c>
      <c r="C636" t="s">
        <v>424</v>
      </c>
      <c r="D636" t="s">
        <v>28</v>
      </c>
      <c r="E636" t="s">
        <v>28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-2427.48</v>
      </c>
      <c r="L636" s="1">
        <v>1073882.08</v>
      </c>
      <c r="M636" s="1">
        <v>1073882.08</v>
      </c>
      <c r="N636" s="1">
        <v>1073882.08</v>
      </c>
      <c r="O636" s="1">
        <v>1073882.08</v>
      </c>
      <c r="P636" s="1">
        <v>0</v>
      </c>
      <c r="Q636" s="1">
        <v>0</v>
      </c>
      <c r="R636" s="1">
        <v>0</v>
      </c>
      <c r="S636" s="1">
        <f t="shared" si="88"/>
        <v>357758.4033333333</v>
      </c>
      <c r="T636" s="5">
        <v>-7169.929166666669</v>
      </c>
      <c r="U636" t="s">
        <v>1373</v>
      </c>
      <c r="V636" t="s">
        <v>1164</v>
      </c>
      <c r="W636">
        <v>44</v>
      </c>
      <c r="X636">
        <v>0</v>
      </c>
      <c r="Y636">
        <v>0</v>
      </c>
      <c r="AE636" s="23">
        <f t="shared" si="86"/>
        <v>357758.4033333333</v>
      </c>
      <c r="AJ636" s="23">
        <f t="shared" si="87"/>
        <v>357758.4033333333</v>
      </c>
      <c r="AK636" s="23">
        <f t="shared" si="80"/>
        <v>357758.4033333333</v>
      </c>
      <c r="AM636" s="23">
        <f t="shared" si="81"/>
        <v>0</v>
      </c>
      <c r="AO636" s="34">
        <v>44</v>
      </c>
      <c r="AR636" s="34">
        <v>44</v>
      </c>
      <c r="AS636">
        <f t="shared" si="82"/>
      </c>
      <c r="AU636" s="1">
        <f t="shared" si="83"/>
        <v>364928.3325</v>
      </c>
      <c r="AV636" s="52">
        <f t="shared" si="84"/>
        <v>-50.89706244192323</v>
      </c>
    </row>
    <row r="637" spans="1:48" ht="12.75">
      <c r="A637" s="33">
        <v>636</v>
      </c>
      <c r="B637" t="s">
        <v>429</v>
      </c>
      <c r="C637" t="s">
        <v>430</v>
      </c>
      <c r="D637" t="s">
        <v>22</v>
      </c>
      <c r="E637" t="s">
        <v>21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f t="shared" si="88"/>
        <v>0</v>
      </c>
      <c r="T637" s="5">
        <v>37560.28708333333</v>
      </c>
      <c r="U637" t="s">
        <v>1376</v>
      </c>
      <c r="V637" t="s">
        <v>1164</v>
      </c>
      <c r="W637">
        <v>44</v>
      </c>
      <c r="X637">
        <v>0</v>
      </c>
      <c r="Y637">
        <v>0</v>
      </c>
      <c r="AE637" s="23">
        <f t="shared" si="86"/>
        <v>0</v>
      </c>
      <c r="AJ637" s="23">
        <f t="shared" si="87"/>
        <v>0</v>
      </c>
      <c r="AK637" s="23">
        <f t="shared" si="80"/>
        <v>0</v>
      </c>
      <c r="AM637" s="23">
        <f t="shared" si="81"/>
        <v>0</v>
      </c>
      <c r="AO637" s="34" t="s">
        <v>1901</v>
      </c>
      <c r="AR637" s="34">
        <v>23</v>
      </c>
      <c r="AS637" s="8" t="str">
        <f t="shared" si="82"/>
        <v>different</v>
      </c>
      <c r="AT637" t="s">
        <v>1905</v>
      </c>
      <c r="AU637" s="1">
        <f t="shared" si="83"/>
        <v>-37560.28708333333</v>
      </c>
      <c r="AV637" s="52">
        <f t="shared" si="84"/>
        <v>-1</v>
      </c>
    </row>
    <row r="638" spans="1:48" ht="12.75">
      <c r="A638" s="33">
        <v>637</v>
      </c>
      <c r="B638" t="s">
        <v>449</v>
      </c>
      <c r="C638" t="s">
        <v>450</v>
      </c>
      <c r="D638" t="s">
        <v>28</v>
      </c>
      <c r="E638" t="s">
        <v>28</v>
      </c>
      <c r="F638" s="1">
        <v>-16.830000000000002</v>
      </c>
      <c r="G638" s="1">
        <v>-40.21</v>
      </c>
      <c r="H638" s="1">
        <v>-43835.3</v>
      </c>
      <c r="I638" s="1">
        <v>-598.63</v>
      </c>
      <c r="J638" s="1">
        <v>2498.85</v>
      </c>
      <c r="K638" s="1">
        <v>-829.49</v>
      </c>
      <c r="L638" s="1">
        <v>-365991.59</v>
      </c>
      <c r="M638" s="1">
        <v>-875.12</v>
      </c>
      <c r="N638" s="1">
        <v>-207.54</v>
      </c>
      <c r="O638" s="1">
        <v>145.62</v>
      </c>
      <c r="P638" s="1">
        <v>93.10000000000001</v>
      </c>
      <c r="Q638" s="1">
        <v>61.18</v>
      </c>
      <c r="R638" s="1">
        <v>-276.43</v>
      </c>
      <c r="S638" s="1">
        <f t="shared" si="88"/>
        <v>-34143.81333333333</v>
      </c>
      <c r="T638" s="5">
        <v>-1376.305</v>
      </c>
      <c r="U638" t="s">
        <v>1391</v>
      </c>
      <c r="V638" t="s">
        <v>1164</v>
      </c>
      <c r="W638">
        <v>44</v>
      </c>
      <c r="X638">
        <v>0</v>
      </c>
      <c r="Y638">
        <v>0</v>
      </c>
      <c r="AE638" s="23">
        <f t="shared" si="86"/>
        <v>-34143.81333333333</v>
      </c>
      <c r="AJ638" s="23">
        <f t="shared" si="87"/>
        <v>-34143.81333333333</v>
      </c>
      <c r="AK638" s="23">
        <f t="shared" si="80"/>
        <v>-34143.81333333333</v>
      </c>
      <c r="AM638" s="23">
        <f t="shared" si="81"/>
        <v>0</v>
      </c>
      <c r="AO638" s="34">
        <v>44</v>
      </c>
      <c r="AR638" s="34">
        <v>44</v>
      </c>
      <c r="AS638">
        <f t="shared" si="82"/>
      </c>
      <c r="AU638" s="1">
        <f t="shared" si="83"/>
        <v>-32767.50833333333</v>
      </c>
      <c r="AV638" s="52">
        <f t="shared" si="84"/>
        <v>23.808318892493546</v>
      </c>
    </row>
    <row r="639" spans="1:48" ht="12.75">
      <c r="A639" s="33">
        <v>638</v>
      </c>
      <c r="B639" t="s">
        <v>451</v>
      </c>
      <c r="C639" t="s">
        <v>452</v>
      </c>
      <c r="D639" t="s">
        <v>28</v>
      </c>
      <c r="E639" t="s">
        <v>28</v>
      </c>
      <c r="F639" s="1">
        <v>3674.4300000000003</v>
      </c>
      <c r="G639" s="1">
        <v>3673.28</v>
      </c>
      <c r="H639" s="1">
        <v>2944.54</v>
      </c>
      <c r="I639" s="1">
        <v>2703.33</v>
      </c>
      <c r="J639" s="1">
        <v>2627.73</v>
      </c>
      <c r="K639" s="1">
        <v>2481.66</v>
      </c>
      <c r="L639" s="1">
        <v>2361.39</v>
      </c>
      <c r="M639" s="1">
        <v>2314.8</v>
      </c>
      <c r="N639" s="1">
        <v>2317.4900000000002</v>
      </c>
      <c r="O639" s="1">
        <v>2257.09</v>
      </c>
      <c r="P639" s="1">
        <v>3038.61</v>
      </c>
      <c r="Q639" s="1">
        <v>2933.86</v>
      </c>
      <c r="R639" s="1">
        <v>2916.73</v>
      </c>
      <c r="S639" s="1">
        <f t="shared" si="88"/>
        <v>2745.78</v>
      </c>
      <c r="T639" s="5">
        <v>3887.0808333333334</v>
      </c>
      <c r="U639" t="s">
        <v>1392</v>
      </c>
      <c r="V639" t="s">
        <v>1164</v>
      </c>
      <c r="W639">
        <v>44</v>
      </c>
      <c r="X639">
        <v>0</v>
      </c>
      <c r="Y639">
        <v>0</v>
      </c>
      <c r="AE639" s="23">
        <f t="shared" si="86"/>
        <v>2745.78</v>
      </c>
      <c r="AJ639" s="23">
        <f t="shared" si="87"/>
        <v>2745.78</v>
      </c>
      <c r="AK639" s="23">
        <f t="shared" si="80"/>
        <v>2745.78</v>
      </c>
      <c r="AM639" s="23">
        <f t="shared" si="81"/>
        <v>0</v>
      </c>
      <c r="AO639" s="34">
        <v>44</v>
      </c>
      <c r="AR639" s="34">
        <v>44</v>
      </c>
      <c r="AS639">
        <f t="shared" si="82"/>
      </c>
      <c r="AU639" s="1">
        <f t="shared" si="83"/>
        <v>-1141.3008333333332</v>
      </c>
      <c r="AV639" s="52">
        <f t="shared" si="84"/>
        <v>-0.29361386661841565</v>
      </c>
    </row>
    <row r="640" spans="1:48" ht="12.75">
      <c r="A640" s="33">
        <v>639</v>
      </c>
      <c r="B640" t="s">
        <v>453</v>
      </c>
      <c r="C640" t="s">
        <v>454</v>
      </c>
      <c r="D640" t="s">
        <v>28</v>
      </c>
      <c r="E640" t="s">
        <v>28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-79.31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f t="shared" si="88"/>
        <v>-6.609166666666667</v>
      </c>
      <c r="T640" s="5">
        <v>-2763.4954166666666</v>
      </c>
      <c r="U640" t="s">
        <v>1393</v>
      </c>
      <c r="V640" t="s">
        <v>1164</v>
      </c>
      <c r="W640">
        <v>44</v>
      </c>
      <c r="X640">
        <v>0</v>
      </c>
      <c r="Y640">
        <v>0</v>
      </c>
      <c r="AE640" s="23">
        <f t="shared" si="86"/>
        <v>-6.609166666666667</v>
      </c>
      <c r="AJ640" s="23">
        <f t="shared" si="87"/>
        <v>-6.609166666666667</v>
      </c>
      <c r="AK640" s="23">
        <f t="shared" si="80"/>
        <v>-6.609166666666667</v>
      </c>
      <c r="AM640" s="23">
        <f t="shared" si="81"/>
        <v>0</v>
      </c>
      <c r="AO640" s="34">
        <v>44</v>
      </c>
      <c r="AR640" s="34">
        <v>44</v>
      </c>
      <c r="AS640">
        <f t="shared" si="82"/>
      </c>
      <c r="AU640" s="1">
        <f t="shared" si="83"/>
        <v>2756.88625</v>
      </c>
      <c r="AV640" s="52">
        <f t="shared" si="84"/>
        <v>-0.9976084032465526</v>
      </c>
    </row>
    <row r="641" spans="1:48" ht="12.75">
      <c r="A641" s="33">
        <v>640</v>
      </c>
      <c r="B641" t="s">
        <v>455</v>
      </c>
      <c r="C641" t="s">
        <v>456</v>
      </c>
      <c r="D641" t="s">
        <v>28</v>
      </c>
      <c r="E641" t="s">
        <v>28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f t="shared" si="88"/>
        <v>0</v>
      </c>
      <c r="T641" s="5">
        <v>7073.03125</v>
      </c>
      <c r="U641" t="s">
        <v>1394</v>
      </c>
      <c r="V641" t="s">
        <v>1164</v>
      </c>
      <c r="W641">
        <v>44</v>
      </c>
      <c r="X641">
        <v>0</v>
      </c>
      <c r="Y641">
        <v>0</v>
      </c>
      <c r="AE641" s="23">
        <f t="shared" si="86"/>
        <v>0</v>
      </c>
      <c r="AJ641" s="23">
        <f t="shared" si="87"/>
        <v>0</v>
      </c>
      <c r="AK641" s="23">
        <f t="shared" si="80"/>
        <v>0</v>
      </c>
      <c r="AM641" s="23">
        <f t="shared" si="81"/>
        <v>0</v>
      </c>
      <c r="AO641" s="34">
        <v>44</v>
      </c>
      <c r="AR641" s="34">
        <v>44</v>
      </c>
      <c r="AS641">
        <f t="shared" si="82"/>
      </c>
      <c r="AU641" s="1">
        <f t="shared" si="83"/>
        <v>-7073.03125</v>
      </c>
      <c r="AV641" s="52">
        <f t="shared" si="84"/>
        <v>-1</v>
      </c>
    </row>
    <row r="642" spans="1:48" ht="12.75">
      <c r="A642" s="33">
        <v>641</v>
      </c>
      <c r="B642" t="s">
        <v>457</v>
      </c>
      <c r="C642" t="s">
        <v>450</v>
      </c>
      <c r="D642" t="s">
        <v>28</v>
      </c>
      <c r="E642" t="s">
        <v>28</v>
      </c>
      <c r="F642" s="1">
        <v>595.14</v>
      </c>
      <c r="G642" s="1">
        <v>528.07</v>
      </c>
      <c r="H642" s="1">
        <v>0</v>
      </c>
      <c r="I642" s="1">
        <v>7213.29</v>
      </c>
      <c r="J642" s="1">
        <v>1296.8</v>
      </c>
      <c r="K642" s="1">
        <v>1199.44</v>
      </c>
      <c r="L642" s="1">
        <v>63.29</v>
      </c>
      <c r="M642" s="1">
        <v>935.26</v>
      </c>
      <c r="N642" s="1">
        <v>680.97</v>
      </c>
      <c r="O642" s="1">
        <v>297.63</v>
      </c>
      <c r="P642" s="1">
        <v>304.92</v>
      </c>
      <c r="Q642" s="1">
        <v>787.96</v>
      </c>
      <c r="R642" s="1">
        <v>48778.57</v>
      </c>
      <c r="S642" s="1">
        <f t="shared" si="88"/>
        <v>3166.2070833333332</v>
      </c>
      <c r="T642" s="5">
        <v>8278.760416666666</v>
      </c>
      <c r="U642" t="s">
        <v>1395</v>
      </c>
      <c r="V642" t="s">
        <v>1164</v>
      </c>
      <c r="W642">
        <v>44</v>
      </c>
      <c r="X642">
        <v>0</v>
      </c>
      <c r="Y642">
        <v>0</v>
      </c>
      <c r="AE642" s="23">
        <f t="shared" si="86"/>
        <v>3166.2070833333332</v>
      </c>
      <c r="AJ642" s="23">
        <f t="shared" si="87"/>
        <v>3166.2070833333332</v>
      </c>
      <c r="AK642" s="23">
        <f t="shared" si="80"/>
        <v>3166.2070833333332</v>
      </c>
      <c r="AM642" s="23">
        <f t="shared" si="81"/>
        <v>0</v>
      </c>
      <c r="AO642" s="34">
        <v>44</v>
      </c>
      <c r="AR642" s="34">
        <v>44</v>
      </c>
      <c r="AS642">
        <f t="shared" si="82"/>
      </c>
      <c r="AU642" s="1">
        <f t="shared" si="83"/>
        <v>-5112.553333333333</v>
      </c>
      <c r="AV642" s="52">
        <f t="shared" si="84"/>
        <v>-0.6175505843895209</v>
      </c>
    </row>
    <row r="643" spans="1:48" ht="12.75">
      <c r="A643" s="33">
        <v>642</v>
      </c>
      <c r="B643" t="s">
        <v>464</v>
      </c>
      <c r="C643" t="s">
        <v>465</v>
      </c>
      <c r="D643" t="s">
        <v>28</v>
      </c>
      <c r="E643" t="s">
        <v>28</v>
      </c>
      <c r="F643" s="1">
        <v>-18312.3</v>
      </c>
      <c r="G643" s="1">
        <v>-53516.880000000005</v>
      </c>
      <c r="H643" s="1">
        <v>-19584.33</v>
      </c>
      <c r="I643" s="1">
        <v>-49520.73</v>
      </c>
      <c r="J643" s="1">
        <v>-107779.15000000001</v>
      </c>
      <c r="K643" s="1">
        <v>-41811.200000000004</v>
      </c>
      <c r="L643" s="1">
        <v>-39661.4</v>
      </c>
      <c r="M643" s="1">
        <v>-123100</v>
      </c>
      <c r="N643" s="1">
        <v>-7230.49</v>
      </c>
      <c r="O643" s="1">
        <v>-131220.59</v>
      </c>
      <c r="P643" s="1">
        <v>-127760.81</v>
      </c>
      <c r="Q643" s="1">
        <v>-11436.36</v>
      </c>
      <c r="R643" s="1">
        <v>-10104.98</v>
      </c>
      <c r="S643" s="1">
        <f t="shared" si="88"/>
        <v>-60569.215</v>
      </c>
      <c r="T643" s="5">
        <v>-94582.16458333335</v>
      </c>
      <c r="U643" t="s">
        <v>1402</v>
      </c>
      <c r="V643" t="s">
        <v>1164</v>
      </c>
      <c r="W643">
        <v>44</v>
      </c>
      <c r="X643">
        <v>0</v>
      </c>
      <c r="Y643">
        <v>0</v>
      </c>
      <c r="AE643" s="23">
        <f t="shared" si="86"/>
        <v>-60569.215</v>
      </c>
      <c r="AJ643" s="23">
        <f t="shared" si="87"/>
        <v>-60569.215</v>
      </c>
      <c r="AK643" s="23">
        <f aca="true" t="shared" si="89" ref="AK643:AK706">SUM(AH643:AJ643)</f>
        <v>-60569.215</v>
      </c>
      <c r="AM643" s="23">
        <f aca="true" t="shared" si="90" ref="AM643:AM706">AE643-AG643-AH643-AI643-AJ643</f>
        <v>0</v>
      </c>
      <c r="AO643" s="34">
        <v>44</v>
      </c>
      <c r="AR643" s="34">
        <v>44</v>
      </c>
      <c r="AS643">
        <f aca="true" t="shared" si="91" ref="AS643:AS706">IF(AR643=W643,"","different")</f>
      </c>
      <c r="AU643" s="1">
        <f aca="true" t="shared" si="92" ref="AU643:AU706">S643-T643</f>
        <v>34012.94958333335</v>
      </c>
      <c r="AV643" s="52">
        <f aca="true" t="shared" si="93" ref="AV643:AV706">AU643/T643</f>
        <v>-0.359612721205652</v>
      </c>
    </row>
    <row r="644" spans="1:48" ht="12.75">
      <c r="A644" s="33">
        <v>643</v>
      </c>
      <c r="B644" t="s">
        <v>682</v>
      </c>
      <c r="C644" t="s">
        <v>683</v>
      </c>
      <c r="D644" t="s">
        <v>28</v>
      </c>
      <c r="E644" t="s">
        <v>28</v>
      </c>
      <c r="F644" s="1">
        <v>-21188882.32</v>
      </c>
      <c r="G644" s="1">
        <v>-21269749.52</v>
      </c>
      <c r="H644" s="1">
        <v>-21344616.72</v>
      </c>
      <c r="I644" s="1">
        <v>-21425484.92</v>
      </c>
      <c r="J644" s="1">
        <v>-21494967.81</v>
      </c>
      <c r="K644" s="1">
        <v>-21574209.68</v>
      </c>
      <c r="L644" s="1">
        <v>-21629719.01</v>
      </c>
      <c r="M644" s="1">
        <v>-21708960.88</v>
      </c>
      <c r="N644" s="1">
        <v>-21776069.65</v>
      </c>
      <c r="O644" s="1">
        <v>-21851921.3</v>
      </c>
      <c r="P644" s="1">
        <v>-21927771.95</v>
      </c>
      <c r="Q644" s="1">
        <v>-22003623.6</v>
      </c>
      <c r="R644" s="1">
        <v>-22079474.25</v>
      </c>
      <c r="S644" s="1">
        <f t="shared" si="88"/>
        <v>-21636772.777083334</v>
      </c>
      <c r="T644" s="5">
        <v>-20449750.792083334</v>
      </c>
      <c r="U644" t="s">
        <v>1541</v>
      </c>
      <c r="V644" t="s">
        <v>1164</v>
      </c>
      <c r="W644">
        <v>44</v>
      </c>
      <c r="X644">
        <v>0</v>
      </c>
      <c r="Y644">
        <v>0</v>
      </c>
      <c r="AE644" s="23">
        <f t="shared" si="86"/>
        <v>-21636772.777083334</v>
      </c>
      <c r="AJ644" s="23">
        <f t="shared" si="87"/>
        <v>-21636772.777083334</v>
      </c>
      <c r="AK644" s="23">
        <f t="shared" si="89"/>
        <v>-21636772.777083334</v>
      </c>
      <c r="AM644" s="23">
        <f t="shared" si="90"/>
        <v>0</v>
      </c>
      <c r="AO644" s="34">
        <v>44</v>
      </c>
      <c r="AR644" s="34">
        <v>44</v>
      </c>
      <c r="AS644">
        <f t="shared" si="91"/>
      </c>
      <c r="AU644" s="1">
        <f t="shared" si="92"/>
        <v>-1187021.9849999994</v>
      </c>
      <c r="AV644" s="52">
        <f t="shared" si="93"/>
        <v>0.05804579219906819</v>
      </c>
    </row>
    <row r="645" spans="1:48" ht="12.75">
      <c r="A645" s="33">
        <v>644</v>
      </c>
      <c r="B645" t="s">
        <v>698</v>
      </c>
      <c r="C645" t="s">
        <v>699</v>
      </c>
      <c r="D645" t="s">
        <v>28</v>
      </c>
      <c r="E645" t="s">
        <v>28</v>
      </c>
      <c r="F645" s="1">
        <v>-4130403</v>
      </c>
      <c r="G645" s="1">
        <v>-4133040</v>
      </c>
      <c r="H645" s="1">
        <v>-4135677</v>
      </c>
      <c r="I645" s="1">
        <v>-4138314</v>
      </c>
      <c r="J645" s="1">
        <v>-4140951</v>
      </c>
      <c r="K645" s="1">
        <v>-4143588</v>
      </c>
      <c r="L645" s="1">
        <v>-4146225</v>
      </c>
      <c r="M645" s="1">
        <v>-4148862</v>
      </c>
      <c r="N645" s="1">
        <v>-4151498</v>
      </c>
      <c r="O645" s="1">
        <v>-4154135</v>
      </c>
      <c r="P645" s="1">
        <v>-4156771</v>
      </c>
      <c r="Q645" s="1">
        <v>-4159408</v>
      </c>
      <c r="R645" s="1">
        <v>-4162044</v>
      </c>
      <c r="S645" s="1">
        <f t="shared" si="88"/>
        <v>-4146224.375</v>
      </c>
      <c r="T645" s="5">
        <v>-4112160.2916666665</v>
      </c>
      <c r="U645" t="s">
        <v>1549</v>
      </c>
      <c r="V645" t="s">
        <v>1164</v>
      </c>
      <c r="W645">
        <v>44</v>
      </c>
      <c r="X645">
        <v>0</v>
      </c>
      <c r="Y645">
        <v>0</v>
      </c>
      <c r="AE645" s="23">
        <f t="shared" si="86"/>
        <v>-4146224.375</v>
      </c>
      <c r="AJ645" s="23">
        <f t="shared" si="87"/>
        <v>-4146224.375</v>
      </c>
      <c r="AK645" s="23">
        <f t="shared" si="89"/>
        <v>-4146224.375</v>
      </c>
      <c r="AM645" s="23">
        <f t="shared" si="90"/>
        <v>0</v>
      </c>
      <c r="AO645" s="34">
        <v>44</v>
      </c>
      <c r="AR645" s="34">
        <v>44</v>
      </c>
      <c r="AS645">
        <f t="shared" si="91"/>
      </c>
      <c r="AU645" s="1">
        <f t="shared" si="92"/>
        <v>-34064.08333333349</v>
      </c>
      <c r="AV645" s="52">
        <f t="shared" si="93"/>
        <v>0.008283744046253424</v>
      </c>
    </row>
    <row r="646" spans="1:48" ht="12.75">
      <c r="A646" s="33">
        <v>645</v>
      </c>
      <c r="B646" t="s">
        <v>702</v>
      </c>
      <c r="C646" t="s">
        <v>703</v>
      </c>
      <c r="D646" t="s">
        <v>28</v>
      </c>
      <c r="E646" t="s">
        <v>28</v>
      </c>
      <c r="F646" s="1">
        <v>7463566.78</v>
      </c>
      <c r="G646" s="1">
        <v>7463566.78</v>
      </c>
      <c r="H646" s="1">
        <v>7463566.78</v>
      </c>
      <c r="I646" s="1">
        <v>8713347.78</v>
      </c>
      <c r="J646" s="1">
        <v>8713347.78</v>
      </c>
      <c r="K646" s="1">
        <v>8713347.78</v>
      </c>
      <c r="L646" s="1">
        <v>10298649.78</v>
      </c>
      <c r="M646" s="1">
        <v>10298649.78</v>
      </c>
      <c r="N646" s="1">
        <v>10298649.78</v>
      </c>
      <c r="O646" s="1">
        <v>10993906.78</v>
      </c>
      <c r="P646" s="1">
        <v>10993906.78</v>
      </c>
      <c r="Q646" s="1">
        <v>10993906.78</v>
      </c>
      <c r="R646" s="1">
        <v>10993906.78</v>
      </c>
      <c r="S646" s="1">
        <f t="shared" si="88"/>
        <v>9514465.28</v>
      </c>
      <c r="T646" s="5">
        <v>7182951.863333333</v>
      </c>
      <c r="U646" t="s">
        <v>1551</v>
      </c>
      <c r="V646" t="s">
        <v>1164</v>
      </c>
      <c r="W646">
        <v>44</v>
      </c>
      <c r="X646">
        <v>0</v>
      </c>
      <c r="Y646">
        <v>0</v>
      </c>
      <c r="AE646" s="23">
        <f t="shared" si="86"/>
        <v>9514465.28</v>
      </c>
      <c r="AJ646" s="23">
        <f t="shared" si="87"/>
        <v>9514465.28</v>
      </c>
      <c r="AK646" s="23">
        <f t="shared" si="89"/>
        <v>9514465.28</v>
      </c>
      <c r="AM646" s="23">
        <f t="shared" si="90"/>
        <v>0</v>
      </c>
      <c r="AO646" s="34">
        <v>26</v>
      </c>
      <c r="AP646" s="33" t="s">
        <v>1904</v>
      </c>
      <c r="AQ646" t="s">
        <v>1905</v>
      </c>
      <c r="AR646" s="34">
        <v>44</v>
      </c>
      <c r="AS646">
        <f t="shared" si="91"/>
      </c>
      <c r="AU646" s="1">
        <f t="shared" si="92"/>
        <v>2331513.416666666</v>
      </c>
      <c r="AV646" s="52">
        <f t="shared" si="93"/>
        <v>0.3245898707143361</v>
      </c>
    </row>
    <row r="647" spans="1:48" ht="12.75">
      <c r="A647" s="33">
        <v>646</v>
      </c>
      <c r="B647" t="s">
        <v>854</v>
      </c>
      <c r="C647" t="s">
        <v>703</v>
      </c>
      <c r="D647" t="s">
        <v>28</v>
      </c>
      <c r="E647" t="s">
        <v>28</v>
      </c>
      <c r="F647" s="1">
        <v>-7463566.78</v>
      </c>
      <c r="G647" s="1">
        <v>-7463566.78</v>
      </c>
      <c r="H647" s="1">
        <v>-7463566.78</v>
      </c>
      <c r="I647" s="1">
        <v>-8713347.78</v>
      </c>
      <c r="J647" s="1">
        <v>-8713347.78</v>
      </c>
      <c r="K647" s="1">
        <v>-8713347.78</v>
      </c>
      <c r="L647" s="1">
        <v>-10298649.78</v>
      </c>
      <c r="M647" s="1">
        <v>-10298649.78</v>
      </c>
      <c r="N647" s="1">
        <v>-10298649.78</v>
      </c>
      <c r="O647" s="1">
        <v>-10993906.78</v>
      </c>
      <c r="P647" s="1">
        <v>-10993906.78</v>
      </c>
      <c r="Q647" s="1">
        <v>-10993906.78</v>
      </c>
      <c r="R647" s="1">
        <v>-10993906.78</v>
      </c>
      <c r="S647" s="1">
        <f t="shared" si="88"/>
        <v>-9514465.28</v>
      </c>
      <c r="T647" s="5">
        <v>-7182951.863333333</v>
      </c>
      <c r="U647" t="s">
        <v>1666</v>
      </c>
      <c r="V647" t="s">
        <v>1164</v>
      </c>
      <c r="W647">
        <v>44</v>
      </c>
      <c r="X647">
        <v>0</v>
      </c>
      <c r="Y647">
        <v>0</v>
      </c>
      <c r="AE647" s="23">
        <f t="shared" si="86"/>
        <v>-9514465.28</v>
      </c>
      <c r="AJ647" s="23">
        <f t="shared" si="87"/>
        <v>-9514465.28</v>
      </c>
      <c r="AK647" s="23">
        <f t="shared" si="89"/>
        <v>-9514465.28</v>
      </c>
      <c r="AM647" s="23">
        <f t="shared" si="90"/>
        <v>0</v>
      </c>
      <c r="AO647" s="34">
        <v>0</v>
      </c>
      <c r="AP647" s="33" t="s">
        <v>1904</v>
      </c>
      <c r="AR647" s="34">
        <v>44</v>
      </c>
      <c r="AS647">
        <f t="shared" si="91"/>
      </c>
      <c r="AU647" s="1">
        <f t="shared" si="92"/>
        <v>-2331513.416666666</v>
      </c>
      <c r="AV647" s="52">
        <f t="shared" si="93"/>
        <v>0.3245898707143361</v>
      </c>
    </row>
    <row r="648" spans="1:48" ht="12.75">
      <c r="A648" s="33">
        <v>647</v>
      </c>
      <c r="B648" t="s">
        <v>875</v>
      </c>
      <c r="C648" t="s">
        <v>876</v>
      </c>
      <c r="D648" t="s">
        <v>28</v>
      </c>
      <c r="E648" t="s">
        <v>28</v>
      </c>
      <c r="F648" s="1">
        <v>-14694374.49</v>
      </c>
      <c r="G648" s="1">
        <v>-13516547.39</v>
      </c>
      <c r="H648" s="1">
        <v>-12330426.43</v>
      </c>
      <c r="I648" s="1">
        <v>-11135953.2</v>
      </c>
      <c r="J648" s="1">
        <v>-9933068.89</v>
      </c>
      <c r="K648" s="1">
        <v>-8721714.26</v>
      </c>
      <c r="L648" s="1">
        <v>-7501829.68</v>
      </c>
      <c r="M648" s="1">
        <v>-6273355.08</v>
      </c>
      <c r="N648" s="1">
        <v>-5036229.97</v>
      </c>
      <c r="O648" s="1">
        <v>-3790393.44</v>
      </c>
      <c r="P648" s="1">
        <v>-2535784.14</v>
      </c>
      <c r="Q648" s="1">
        <v>-1272340.3</v>
      </c>
      <c r="R648" s="1">
        <v>0</v>
      </c>
      <c r="S648" s="1">
        <f t="shared" si="88"/>
        <v>-7449569.168749999</v>
      </c>
      <c r="T648" s="5">
        <v>-10380262.11625</v>
      </c>
      <c r="U648" t="s">
        <v>1682</v>
      </c>
      <c r="V648" t="s">
        <v>1164</v>
      </c>
      <c r="W648">
        <v>44</v>
      </c>
      <c r="X648">
        <v>0</v>
      </c>
      <c r="Y648">
        <v>0</v>
      </c>
      <c r="AE648" s="51">
        <f t="shared" si="86"/>
        <v>-7449569.168749999</v>
      </c>
      <c r="AJ648" s="23">
        <f t="shared" si="87"/>
        <v>-7449569.168749999</v>
      </c>
      <c r="AK648" s="23">
        <f t="shared" si="89"/>
        <v>-7449569.168749999</v>
      </c>
      <c r="AM648" s="23">
        <f t="shared" si="90"/>
        <v>0</v>
      </c>
      <c r="AO648" s="34" t="s">
        <v>1901</v>
      </c>
      <c r="AQ648" t="s">
        <v>2494</v>
      </c>
      <c r="AR648" s="34" t="s">
        <v>1901</v>
      </c>
      <c r="AS648" t="str">
        <f t="shared" si="91"/>
        <v>different</v>
      </c>
      <c r="AU648" s="1">
        <f t="shared" si="92"/>
        <v>2930692.9475000016</v>
      </c>
      <c r="AV648" s="52">
        <f t="shared" si="93"/>
        <v>-0.28233323153873796</v>
      </c>
    </row>
    <row r="649" spans="1:48" ht="12.75">
      <c r="A649" s="33">
        <v>648</v>
      </c>
      <c r="B649" t="s">
        <v>877</v>
      </c>
      <c r="C649" t="s">
        <v>878</v>
      </c>
      <c r="D649" t="s">
        <v>24</v>
      </c>
      <c r="E649" t="s">
        <v>19</v>
      </c>
      <c r="F649" s="1">
        <v>-1125000</v>
      </c>
      <c r="G649" s="1">
        <v>-750000</v>
      </c>
      <c r="H649" s="1">
        <v>-375000</v>
      </c>
      <c r="I649" s="1">
        <v>0</v>
      </c>
      <c r="J649" s="1">
        <v>375000</v>
      </c>
      <c r="K649" s="1">
        <v>750000</v>
      </c>
      <c r="L649" s="1">
        <v>375000</v>
      </c>
      <c r="M649" s="1">
        <v>0</v>
      </c>
      <c r="N649" s="1">
        <v>-375000</v>
      </c>
      <c r="O649" s="1">
        <v>-750000</v>
      </c>
      <c r="P649" s="1">
        <v>-1125000</v>
      </c>
      <c r="Q649" s="1">
        <v>-1500000</v>
      </c>
      <c r="R649" s="1">
        <v>-1125000</v>
      </c>
      <c r="S649" s="1">
        <f t="shared" si="88"/>
        <v>-375000</v>
      </c>
      <c r="T649" s="5">
        <v>-374995.4166666667</v>
      </c>
      <c r="U649" t="s">
        <v>1683</v>
      </c>
      <c r="V649" t="s">
        <v>1164</v>
      </c>
      <c r="W649">
        <v>44</v>
      </c>
      <c r="X649">
        <v>0</v>
      </c>
      <c r="Y649">
        <v>0</v>
      </c>
      <c r="AE649" s="23">
        <f t="shared" si="86"/>
        <v>-375000</v>
      </c>
      <c r="AJ649" s="23">
        <f t="shared" si="87"/>
        <v>-375000</v>
      </c>
      <c r="AK649" s="23">
        <f t="shared" si="89"/>
        <v>-375000</v>
      </c>
      <c r="AM649" s="23">
        <f t="shared" si="90"/>
        <v>0</v>
      </c>
      <c r="AO649" s="34">
        <v>44</v>
      </c>
      <c r="AR649" s="34">
        <v>44</v>
      </c>
      <c r="AS649">
        <f t="shared" si="91"/>
      </c>
      <c r="AU649" s="1">
        <f t="shared" si="92"/>
        <v>-4.583333333313931</v>
      </c>
      <c r="AV649" s="52">
        <f t="shared" si="93"/>
        <v>1.2222371606712342E-05</v>
      </c>
    </row>
    <row r="650" spans="1:48" ht="12.75">
      <c r="A650" s="33">
        <v>649</v>
      </c>
      <c r="B650" t="s">
        <v>879</v>
      </c>
      <c r="C650" t="s">
        <v>880</v>
      </c>
      <c r="D650" t="s">
        <v>22</v>
      </c>
      <c r="E650" t="s">
        <v>19</v>
      </c>
      <c r="F650" s="1">
        <v>-138107.44</v>
      </c>
      <c r="G650" s="1">
        <v>-135288.91</v>
      </c>
      <c r="H650" s="1">
        <v>-132470.38</v>
      </c>
      <c r="I650" s="1">
        <v>-129651.85</v>
      </c>
      <c r="J650" s="1">
        <v>-126833.32</v>
      </c>
      <c r="K650" s="1">
        <v>-124014.79000000001</v>
      </c>
      <c r="L650" s="1">
        <v>-121196.26000000001</v>
      </c>
      <c r="M650" s="1">
        <v>-118377.73</v>
      </c>
      <c r="N650" s="1">
        <v>-115559.2</v>
      </c>
      <c r="O650" s="1">
        <v>-112740.67</v>
      </c>
      <c r="P650" s="1">
        <v>-109922.14</v>
      </c>
      <c r="Q650" s="1">
        <v>-107103.61</v>
      </c>
      <c r="R650" s="1">
        <v>-104285.08</v>
      </c>
      <c r="S650" s="1">
        <f t="shared" si="88"/>
        <v>-121196.26</v>
      </c>
      <c r="T650" s="5">
        <v>-155018.62000000002</v>
      </c>
      <c r="U650" t="s">
        <v>1684</v>
      </c>
      <c r="V650" t="s">
        <v>1164</v>
      </c>
      <c r="W650">
        <v>44</v>
      </c>
      <c r="X650">
        <v>0</v>
      </c>
      <c r="Y650">
        <v>0</v>
      </c>
      <c r="AE650" s="23">
        <f t="shared" si="86"/>
        <v>-121196.26</v>
      </c>
      <c r="AJ650" s="23">
        <f t="shared" si="87"/>
        <v>-121196.26</v>
      </c>
      <c r="AK650" s="23">
        <f t="shared" si="89"/>
        <v>-121196.26</v>
      </c>
      <c r="AM650" s="23">
        <f t="shared" si="90"/>
        <v>0</v>
      </c>
      <c r="AO650" s="34">
        <v>44</v>
      </c>
      <c r="AR650" s="34">
        <v>44</v>
      </c>
      <c r="AS650">
        <f t="shared" si="91"/>
      </c>
      <c r="AU650" s="1">
        <f t="shared" si="92"/>
        <v>33822.36000000003</v>
      </c>
      <c r="AV650" s="52">
        <f t="shared" si="93"/>
        <v>-0.21818256413326365</v>
      </c>
    </row>
    <row r="651" spans="1:48" ht="12.75">
      <c r="A651" s="33">
        <v>650</v>
      </c>
      <c r="B651" t="s">
        <v>881</v>
      </c>
      <c r="C651" t="s">
        <v>882</v>
      </c>
      <c r="D651" t="s">
        <v>22</v>
      </c>
      <c r="E651" t="s">
        <v>19</v>
      </c>
      <c r="F651" s="1">
        <v>-3229.46</v>
      </c>
      <c r="G651" s="1">
        <v>-3229.46</v>
      </c>
      <c r="H651" s="1">
        <v>-3229.46</v>
      </c>
      <c r="I651" s="1">
        <v>-3229.46</v>
      </c>
      <c r="J651" s="1">
        <v>-3229.46</v>
      </c>
      <c r="K651" s="1">
        <v>-3229.46</v>
      </c>
      <c r="L651" s="1">
        <v>-3229.46</v>
      </c>
      <c r="M651" s="1">
        <v>-3229.46</v>
      </c>
      <c r="N651" s="1">
        <v>-3229.46</v>
      </c>
      <c r="O651" s="1">
        <v>-3229.46</v>
      </c>
      <c r="P651" s="1">
        <v>-3229.46</v>
      </c>
      <c r="Q651" s="1">
        <v>-3229.46</v>
      </c>
      <c r="R651" s="1">
        <v>-3229.46</v>
      </c>
      <c r="S651" s="1">
        <f t="shared" si="88"/>
        <v>-3229.4599999999996</v>
      </c>
      <c r="T651" s="5">
        <v>-4977.251666666666</v>
      </c>
      <c r="U651" t="s">
        <v>1685</v>
      </c>
      <c r="V651" t="s">
        <v>1164</v>
      </c>
      <c r="W651">
        <v>44</v>
      </c>
      <c r="X651">
        <v>0</v>
      </c>
      <c r="Y651">
        <v>0</v>
      </c>
      <c r="AE651" s="23">
        <f t="shared" si="86"/>
        <v>-3229.4599999999996</v>
      </c>
      <c r="AJ651" s="23">
        <f t="shared" si="87"/>
        <v>-3229.4599999999996</v>
      </c>
      <c r="AK651" s="23">
        <f t="shared" si="89"/>
        <v>-3229.4599999999996</v>
      </c>
      <c r="AM651" s="23">
        <f t="shared" si="90"/>
        <v>0</v>
      </c>
      <c r="AO651" s="34">
        <v>44</v>
      </c>
      <c r="AR651" s="34">
        <v>44</v>
      </c>
      <c r="AS651">
        <f t="shared" si="91"/>
      </c>
      <c r="AU651" s="1">
        <f t="shared" si="92"/>
        <v>1747.7916666666665</v>
      </c>
      <c r="AV651" s="52">
        <f t="shared" si="93"/>
        <v>-0.35115597597201403</v>
      </c>
    </row>
    <row r="652" spans="1:48" ht="12.75">
      <c r="A652" s="33">
        <v>651</v>
      </c>
      <c r="B652" t="s">
        <v>885</v>
      </c>
      <c r="C652" t="s">
        <v>886</v>
      </c>
      <c r="D652" t="s">
        <v>28</v>
      </c>
      <c r="E652" t="s">
        <v>28</v>
      </c>
      <c r="F652" s="1">
        <v>-184400.85</v>
      </c>
      <c r="G652" s="1">
        <v>-129587.68000000001</v>
      </c>
      <c r="H652" s="1">
        <v>-192870.74</v>
      </c>
      <c r="I652" s="1">
        <v>-77712.86</v>
      </c>
      <c r="J652" s="1">
        <v>-44578.3</v>
      </c>
      <c r="K652" s="1">
        <v>-18936.600000000002</v>
      </c>
      <c r="L652" s="1">
        <v>-682.91</v>
      </c>
      <c r="M652" s="1">
        <v>-662</v>
      </c>
      <c r="N652" s="1">
        <v>-641.08</v>
      </c>
      <c r="O652" s="1">
        <v>-620.17</v>
      </c>
      <c r="P652" s="1">
        <v>-361319.04</v>
      </c>
      <c r="Q652" s="1">
        <v>-267291.93</v>
      </c>
      <c r="R652" s="1">
        <v>-162941.72</v>
      </c>
      <c r="S652" s="1">
        <f t="shared" si="88"/>
        <v>-105714.54958333333</v>
      </c>
      <c r="T652" s="5">
        <v>-101431.03833333334</v>
      </c>
      <c r="U652" t="s">
        <v>1687</v>
      </c>
      <c r="V652" t="s">
        <v>1164</v>
      </c>
      <c r="W652">
        <v>44</v>
      </c>
      <c r="X652">
        <v>0</v>
      </c>
      <c r="Y652">
        <v>0</v>
      </c>
      <c r="AE652" s="23">
        <f t="shared" si="86"/>
        <v>-105714.54958333333</v>
      </c>
      <c r="AJ652" s="23">
        <f t="shared" si="87"/>
        <v>-105714.54958333333</v>
      </c>
      <c r="AK652" s="23">
        <f t="shared" si="89"/>
        <v>-105714.54958333333</v>
      </c>
      <c r="AM652" s="23">
        <f t="shared" si="90"/>
        <v>0</v>
      </c>
      <c r="AO652" s="34">
        <v>44</v>
      </c>
      <c r="AR652" s="34">
        <v>44</v>
      </c>
      <c r="AS652">
        <f t="shared" si="91"/>
      </c>
      <c r="AU652" s="1">
        <f t="shared" si="92"/>
        <v>-4283.511249999981</v>
      </c>
      <c r="AV652" s="52">
        <f t="shared" si="93"/>
        <v>0.04223077393650508</v>
      </c>
    </row>
    <row r="653" spans="1:48" ht="12.75">
      <c r="A653" s="33">
        <v>652</v>
      </c>
      <c r="B653" t="s">
        <v>887</v>
      </c>
      <c r="C653" t="s">
        <v>888</v>
      </c>
      <c r="D653" t="s">
        <v>28</v>
      </c>
      <c r="E653" t="s">
        <v>28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f t="shared" si="88"/>
        <v>0</v>
      </c>
      <c r="T653" s="5">
        <v>-769083.8683333333</v>
      </c>
      <c r="U653" t="s">
        <v>1688</v>
      </c>
      <c r="V653" t="s">
        <v>1164</v>
      </c>
      <c r="W653">
        <v>44</v>
      </c>
      <c r="X653">
        <v>0</v>
      </c>
      <c r="Y653">
        <v>0</v>
      </c>
      <c r="AE653" s="23">
        <f t="shared" si="86"/>
        <v>0</v>
      </c>
      <c r="AJ653" s="23">
        <f t="shared" si="87"/>
        <v>0</v>
      </c>
      <c r="AK653" s="23">
        <f t="shared" si="89"/>
        <v>0</v>
      </c>
      <c r="AM653" s="23">
        <f t="shared" si="90"/>
        <v>0</v>
      </c>
      <c r="AO653" s="34" t="s">
        <v>1901</v>
      </c>
      <c r="AR653" s="34">
        <v>44</v>
      </c>
      <c r="AS653">
        <f t="shared" si="91"/>
      </c>
      <c r="AU653" s="1">
        <f t="shared" si="92"/>
        <v>769083.8683333333</v>
      </c>
      <c r="AV653" s="52">
        <f t="shared" si="93"/>
        <v>-1</v>
      </c>
    </row>
    <row r="654" spans="1:48" ht="12.75">
      <c r="A654" s="33">
        <v>653</v>
      </c>
      <c r="B654" t="s">
        <v>889</v>
      </c>
      <c r="C654" t="s">
        <v>890</v>
      </c>
      <c r="D654" t="s">
        <v>22</v>
      </c>
      <c r="E654" t="s">
        <v>21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f t="shared" si="88"/>
        <v>0</v>
      </c>
      <c r="T654" s="5">
        <v>-37560.28708333333</v>
      </c>
      <c r="U654" t="s">
        <v>1689</v>
      </c>
      <c r="V654" t="s">
        <v>1164</v>
      </c>
      <c r="W654">
        <v>44</v>
      </c>
      <c r="X654">
        <v>0</v>
      </c>
      <c r="Y654">
        <v>0</v>
      </c>
      <c r="AE654" s="23">
        <f aca="true" t="shared" si="94" ref="AE654:AE717">S654</f>
        <v>0</v>
      </c>
      <c r="AJ654" s="23">
        <f t="shared" si="87"/>
        <v>0</v>
      </c>
      <c r="AK654" s="23">
        <f t="shared" si="89"/>
        <v>0</v>
      </c>
      <c r="AM654" s="23">
        <f t="shared" si="90"/>
        <v>0</v>
      </c>
      <c r="AO654" s="34" t="s">
        <v>1901</v>
      </c>
      <c r="AR654" s="34">
        <v>44</v>
      </c>
      <c r="AS654">
        <f t="shared" si="91"/>
      </c>
      <c r="AU654" s="1">
        <f t="shared" si="92"/>
        <v>37560.28708333333</v>
      </c>
      <c r="AV654" s="52">
        <f t="shared" si="93"/>
        <v>-1</v>
      </c>
    </row>
    <row r="655" spans="1:48" ht="12.75">
      <c r="A655" s="33">
        <v>654</v>
      </c>
      <c r="B655" t="s">
        <v>897</v>
      </c>
      <c r="C655" t="s">
        <v>898</v>
      </c>
      <c r="D655" t="s">
        <v>28</v>
      </c>
      <c r="E655" t="s">
        <v>28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f t="shared" si="88"/>
        <v>0</v>
      </c>
      <c r="T655" s="5">
        <v>2992.0625</v>
      </c>
      <c r="U655" t="s">
        <v>1691</v>
      </c>
      <c r="V655" t="s">
        <v>1164</v>
      </c>
      <c r="W655">
        <v>44</v>
      </c>
      <c r="X655">
        <v>0</v>
      </c>
      <c r="Y655">
        <v>0</v>
      </c>
      <c r="AE655" s="23">
        <f t="shared" si="94"/>
        <v>0</v>
      </c>
      <c r="AJ655" s="23">
        <f t="shared" si="87"/>
        <v>0</v>
      </c>
      <c r="AK655" s="23">
        <f t="shared" si="89"/>
        <v>0</v>
      </c>
      <c r="AM655" s="23">
        <f t="shared" si="90"/>
        <v>0</v>
      </c>
      <c r="AO655" s="34">
        <v>44</v>
      </c>
      <c r="AR655" s="34">
        <v>44</v>
      </c>
      <c r="AS655">
        <f t="shared" si="91"/>
      </c>
      <c r="AU655" s="1">
        <f t="shared" si="92"/>
        <v>-2992.0625</v>
      </c>
      <c r="AV655" s="52">
        <f t="shared" si="93"/>
        <v>-1</v>
      </c>
    </row>
    <row r="656" spans="1:48" ht="12.75">
      <c r="A656" s="33">
        <v>655</v>
      </c>
      <c r="B656" t="s">
        <v>901</v>
      </c>
      <c r="C656" t="s">
        <v>902</v>
      </c>
      <c r="D656" t="s">
        <v>28</v>
      </c>
      <c r="E656" t="s">
        <v>28</v>
      </c>
      <c r="F656" s="1">
        <v>-140000</v>
      </c>
      <c r="G656" s="1">
        <v>-140000</v>
      </c>
      <c r="H656" s="1">
        <v>-140000</v>
      </c>
      <c r="I656" s="1">
        <v>-140000</v>
      </c>
      <c r="J656" s="1">
        <v>-140000</v>
      </c>
      <c r="K656" s="1">
        <v>-140000</v>
      </c>
      <c r="L656" s="1">
        <v>-140000</v>
      </c>
      <c r="M656" s="1">
        <v>-140000</v>
      </c>
      <c r="N656" s="1">
        <v>-140000</v>
      </c>
      <c r="O656" s="1">
        <v>-140000</v>
      </c>
      <c r="P656" s="1">
        <v>-140000</v>
      </c>
      <c r="Q656" s="1">
        <v>-140000</v>
      </c>
      <c r="R656" s="1">
        <v>-140000</v>
      </c>
      <c r="S656" s="1">
        <f t="shared" si="88"/>
        <v>-140000</v>
      </c>
      <c r="T656" s="5">
        <v>-140000</v>
      </c>
      <c r="U656" t="s">
        <v>1693</v>
      </c>
      <c r="V656" t="s">
        <v>1164</v>
      </c>
      <c r="W656">
        <v>44</v>
      </c>
      <c r="X656">
        <v>0</v>
      </c>
      <c r="Y656">
        <v>0</v>
      </c>
      <c r="AE656" s="23">
        <f t="shared" si="94"/>
        <v>-140000</v>
      </c>
      <c r="AJ656" s="23">
        <f t="shared" si="87"/>
        <v>-140000</v>
      </c>
      <c r="AK656" s="23">
        <f t="shared" si="89"/>
        <v>-140000</v>
      </c>
      <c r="AM656" s="23">
        <f t="shared" si="90"/>
        <v>0</v>
      </c>
      <c r="AO656" s="34">
        <v>44</v>
      </c>
      <c r="AR656" s="34">
        <v>44</v>
      </c>
      <c r="AS656">
        <f t="shared" si="91"/>
      </c>
      <c r="AU656" s="1">
        <f t="shared" si="92"/>
        <v>0</v>
      </c>
      <c r="AV656" s="52">
        <f t="shared" si="93"/>
        <v>0</v>
      </c>
    </row>
    <row r="657" spans="1:48" ht="12.75">
      <c r="A657" s="33">
        <v>656</v>
      </c>
      <c r="B657" t="s">
        <v>201</v>
      </c>
      <c r="C657" t="s">
        <v>202</v>
      </c>
      <c r="D657" t="s">
        <v>28</v>
      </c>
      <c r="E657" t="s">
        <v>28</v>
      </c>
      <c r="F657" s="1">
        <v>-22177679.53</v>
      </c>
      <c r="G657" s="1">
        <v>-21334614.45</v>
      </c>
      <c r="H657" s="1">
        <v>-20823593.01</v>
      </c>
      <c r="I657" s="1">
        <v>-20084526.64</v>
      </c>
      <c r="J657" s="1">
        <v>-9886088.27</v>
      </c>
      <c r="K657" s="1">
        <v>-9821255.32</v>
      </c>
      <c r="L657" s="1">
        <v>-6118889.08</v>
      </c>
      <c r="M657" s="1">
        <v>-5885313.1</v>
      </c>
      <c r="N657" s="1">
        <v>-5917004.41</v>
      </c>
      <c r="O657" s="1">
        <v>-5088244.3</v>
      </c>
      <c r="P657" s="1">
        <v>-4843612.6</v>
      </c>
      <c r="Q657" s="1">
        <v>-3848788.61</v>
      </c>
      <c r="R657" s="1">
        <v>-5634683.82</v>
      </c>
      <c r="S657" s="1">
        <f t="shared" si="88"/>
        <v>-10629842.622083332</v>
      </c>
      <c r="T657" s="5">
        <v>-13866815.008333335</v>
      </c>
      <c r="U657" t="s">
        <v>1248</v>
      </c>
      <c r="V657" t="s">
        <v>1249</v>
      </c>
      <c r="W657">
        <v>45</v>
      </c>
      <c r="X657">
        <v>0</v>
      </c>
      <c r="Y657">
        <v>0</v>
      </c>
      <c r="AE657" s="23">
        <f t="shared" si="94"/>
        <v>-10629842.622083332</v>
      </c>
      <c r="AJ657" s="23">
        <f t="shared" si="87"/>
        <v>-10629842.622083332</v>
      </c>
      <c r="AK657" s="23">
        <f t="shared" si="89"/>
        <v>-10629842.622083332</v>
      </c>
      <c r="AM657" s="23">
        <f t="shared" si="90"/>
        <v>0</v>
      </c>
      <c r="AO657" s="34">
        <v>45</v>
      </c>
      <c r="AR657" s="34">
        <v>45</v>
      </c>
      <c r="AS657">
        <f t="shared" si="91"/>
      </c>
      <c r="AU657" s="1">
        <f t="shared" si="92"/>
        <v>3236972.3862500023</v>
      </c>
      <c r="AV657" s="52">
        <f t="shared" si="93"/>
        <v>-0.2334330114236562</v>
      </c>
    </row>
    <row r="658" spans="1:48" ht="12.75">
      <c r="A658" s="33">
        <v>657</v>
      </c>
      <c r="B658" s="56" t="s">
        <v>203</v>
      </c>
      <c r="C658" s="56" t="s">
        <v>204</v>
      </c>
      <c r="D658" t="s">
        <v>28</v>
      </c>
      <c r="E658" t="s">
        <v>28</v>
      </c>
      <c r="F658" s="1">
        <v>469096.04000000004</v>
      </c>
      <c r="G658" s="1">
        <v>197112.64</v>
      </c>
      <c r="H658" s="1">
        <v>274545.02</v>
      </c>
      <c r="I658" s="1">
        <v>242551.6</v>
      </c>
      <c r="J658" s="1">
        <v>163254.58000000002</v>
      </c>
      <c r="K658" s="1">
        <v>263344.87</v>
      </c>
      <c r="L658" s="1">
        <v>293492.89</v>
      </c>
      <c r="M658" s="1">
        <v>250377.95</v>
      </c>
      <c r="N658" s="1">
        <v>197916.86000000002</v>
      </c>
      <c r="O658" s="1">
        <v>136053.97</v>
      </c>
      <c r="P658" s="1">
        <v>182277.04</v>
      </c>
      <c r="Q658" s="1">
        <v>151884.06</v>
      </c>
      <c r="R658" s="1">
        <v>462051.28</v>
      </c>
      <c r="S658" s="1">
        <f t="shared" si="88"/>
        <v>234865.42833333337</v>
      </c>
      <c r="T658" s="5">
        <v>197324.96750000003</v>
      </c>
      <c r="U658" t="s">
        <v>1250</v>
      </c>
      <c r="V658" t="s">
        <v>1249</v>
      </c>
      <c r="W658">
        <v>45</v>
      </c>
      <c r="X658">
        <v>0</v>
      </c>
      <c r="Y658">
        <v>0</v>
      </c>
      <c r="AE658" s="23">
        <f t="shared" si="94"/>
        <v>234865.42833333337</v>
      </c>
      <c r="AJ658" s="23">
        <f t="shared" si="87"/>
        <v>234865.42833333337</v>
      </c>
      <c r="AK658" s="23">
        <f t="shared" si="89"/>
        <v>234865.42833333337</v>
      </c>
      <c r="AM658" s="23">
        <f t="shared" si="90"/>
        <v>0</v>
      </c>
      <c r="AO658" s="34">
        <v>45</v>
      </c>
      <c r="AR658" s="34">
        <v>45</v>
      </c>
      <c r="AS658">
        <f t="shared" si="91"/>
      </c>
      <c r="AU658" s="1">
        <f t="shared" si="92"/>
        <v>37540.460833333345</v>
      </c>
      <c r="AV658" s="52">
        <f t="shared" si="93"/>
        <v>0.19024688719805993</v>
      </c>
    </row>
    <row r="659" spans="1:48" ht="25.5">
      <c r="A659" s="33">
        <v>658</v>
      </c>
      <c r="B659" s="56" t="s">
        <v>205</v>
      </c>
      <c r="C659" s="56" t="s">
        <v>206</v>
      </c>
      <c r="D659" t="s">
        <v>28</v>
      </c>
      <c r="E659" t="s">
        <v>28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-693.03</v>
      </c>
      <c r="R659" s="1">
        <v>0</v>
      </c>
      <c r="S659" s="1">
        <f t="shared" si="88"/>
        <v>-57.7525</v>
      </c>
      <c r="T659" s="5">
        <v>-587.5216666666666</v>
      </c>
      <c r="U659" t="s">
        <v>1251</v>
      </c>
      <c r="V659" t="s">
        <v>1249</v>
      </c>
      <c r="W659">
        <v>45</v>
      </c>
      <c r="X659">
        <v>0</v>
      </c>
      <c r="Y659">
        <v>0</v>
      </c>
      <c r="AE659" s="23">
        <f t="shared" si="94"/>
        <v>-57.7525</v>
      </c>
      <c r="AJ659" s="23">
        <f t="shared" si="87"/>
        <v>-57.7525</v>
      </c>
      <c r="AK659" s="23">
        <f t="shared" si="89"/>
        <v>-57.7525</v>
      </c>
      <c r="AM659" s="23">
        <f t="shared" si="90"/>
        <v>0</v>
      </c>
      <c r="AO659" s="34" t="s">
        <v>1901</v>
      </c>
      <c r="AR659" s="34">
        <v>0</v>
      </c>
      <c r="AS659" s="8" t="str">
        <f t="shared" si="91"/>
        <v>different</v>
      </c>
      <c r="AT659" s="50" t="s">
        <v>2484</v>
      </c>
      <c r="AU659" s="1">
        <f t="shared" si="92"/>
        <v>529.7691666666667</v>
      </c>
      <c r="AV659" s="52">
        <f t="shared" si="93"/>
        <v>-0.9017014975334244</v>
      </c>
    </row>
    <row r="660" spans="1:48" ht="12.75">
      <c r="A660" s="33">
        <v>659</v>
      </c>
      <c r="B660" s="56" t="s">
        <v>207</v>
      </c>
      <c r="C660" s="56" t="s">
        <v>208</v>
      </c>
      <c r="D660" t="s">
        <v>28</v>
      </c>
      <c r="E660" t="s">
        <v>28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f t="shared" si="88"/>
        <v>0</v>
      </c>
      <c r="T660" s="5">
        <v>-428.66875</v>
      </c>
      <c r="U660" t="s">
        <v>1252</v>
      </c>
      <c r="V660" t="s">
        <v>1249</v>
      </c>
      <c r="W660">
        <v>45</v>
      </c>
      <c r="X660">
        <v>0</v>
      </c>
      <c r="Y660">
        <v>0</v>
      </c>
      <c r="AE660" s="23">
        <f t="shared" si="94"/>
        <v>0</v>
      </c>
      <c r="AJ660" s="23">
        <f t="shared" si="87"/>
        <v>0</v>
      </c>
      <c r="AK660" s="23">
        <f t="shared" si="89"/>
        <v>0</v>
      </c>
      <c r="AM660" s="23">
        <f t="shared" si="90"/>
        <v>0</v>
      </c>
      <c r="AO660" s="34" t="s">
        <v>1901</v>
      </c>
      <c r="AR660" s="34">
        <v>45</v>
      </c>
      <c r="AS660">
        <f t="shared" si="91"/>
      </c>
      <c r="AU660" s="1">
        <f t="shared" si="92"/>
        <v>428.66875</v>
      </c>
      <c r="AV660" s="52">
        <f t="shared" si="93"/>
        <v>-1</v>
      </c>
    </row>
    <row r="661" spans="1:48" ht="12.75">
      <c r="A661" s="33">
        <v>660</v>
      </c>
      <c r="B661" s="56" t="s">
        <v>209</v>
      </c>
      <c r="C661" s="56" t="s">
        <v>210</v>
      </c>
      <c r="D661" t="s">
        <v>28</v>
      </c>
      <c r="E661" t="s">
        <v>28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f t="shared" si="88"/>
        <v>0</v>
      </c>
      <c r="T661" s="5">
        <v>23660.75</v>
      </c>
      <c r="U661" t="s">
        <v>1253</v>
      </c>
      <c r="V661" t="s">
        <v>1249</v>
      </c>
      <c r="W661">
        <v>45</v>
      </c>
      <c r="X661">
        <v>0</v>
      </c>
      <c r="Y661">
        <v>0</v>
      </c>
      <c r="AE661" s="23">
        <f t="shared" si="94"/>
        <v>0</v>
      </c>
      <c r="AJ661" s="23">
        <f t="shared" si="87"/>
        <v>0</v>
      </c>
      <c r="AK661" s="23">
        <f t="shared" si="89"/>
        <v>0</v>
      </c>
      <c r="AM661" s="23">
        <f t="shared" si="90"/>
        <v>0</v>
      </c>
      <c r="AO661" s="34" t="s">
        <v>1901</v>
      </c>
      <c r="AR661" s="34" t="s">
        <v>1901</v>
      </c>
      <c r="AS661" t="str">
        <f t="shared" si="91"/>
        <v>different</v>
      </c>
      <c r="AU661" s="1">
        <f t="shared" si="92"/>
        <v>-23660.75</v>
      </c>
      <c r="AV661" s="52">
        <f t="shared" si="93"/>
        <v>-1</v>
      </c>
    </row>
    <row r="662" spans="1:48" ht="12.75">
      <c r="A662" s="33">
        <v>661</v>
      </c>
      <c r="B662" s="56" t="s">
        <v>211</v>
      </c>
      <c r="C662" s="56" t="s">
        <v>212</v>
      </c>
      <c r="D662" t="s">
        <v>28</v>
      </c>
      <c r="E662" t="s">
        <v>28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-15</v>
      </c>
      <c r="Q662" s="1">
        <v>-15</v>
      </c>
      <c r="R662" s="1">
        <v>-15</v>
      </c>
      <c r="S662" s="1">
        <f t="shared" si="88"/>
        <v>-3.125</v>
      </c>
      <c r="T662" s="5">
        <v>0</v>
      </c>
      <c r="U662" t="s">
        <v>1254</v>
      </c>
      <c r="V662" t="s">
        <v>1249</v>
      </c>
      <c r="W662">
        <v>45</v>
      </c>
      <c r="X662">
        <v>0</v>
      </c>
      <c r="Y662">
        <v>0</v>
      </c>
      <c r="AE662" s="23">
        <f t="shared" si="94"/>
        <v>-3.125</v>
      </c>
      <c r="AJ662" s="23">
        <f t="shared" si="87"/>
        <v>-3.125</v>
      </c>
      <c r="AK662" s="23">
        <f t="shared" si="89"/>
        <v>-3.125</v>
      </c>
      <c r="AM662" s="23">
        <f t="shared" si="90"/>
        <v>0</v>
      </c>
      <c r="AO662" s="34" t="s">
        <v>1901</v>
      </c>
      <c r="AR662" s="34" t="s">
        <v>1901</v>
      </c>
      <c r="AS662" t="str">
        <f t="shared" si="91"/>
        <v>different</v>
      </c>
      <c r="AU662" s="1">
        <f t="shared" si="92"/>
        <v>-3.125</v>
      </c>
      <c r="AV662" s="52" t="e">
        <f t="shared" si="93"/>
        <v>#DIV/0!</v>
      </c>
    </row>
    <row r="663" spans="1:48" ht="12.75">
      <c r="A663" s="33">
        <v>662</v>
      </c>
      <c r="B663" s="56" t="s">
        <v>770</v>
      </c>
      <c r="C663" s="56" t="s">
        <v>771</v>
      </c>
      <c r="D663" t="s">
        <v>28</v>
      </c>
      <c r="E663" t="s">
        <v>28</v>
      </c>
      <c r="F663" s="1">
        <v>-18798.600000000002</v>
      </c>
      <c r="G663" s="1">
        <v>-39089.89</v>
      </c>
      <c r="H663" s="1">
        <v>-20426.61</v>
      </c>
      <c r="I663" s="1">
        <v>-15527.61</v>
      </c>
      <c r="J663" s="1">
        <v>-23399.89</v>
      </c>
      <c r="K663" s="1">
        <v>-19659.010000000002</v>
      </c>
      <c r="L663" s="1">
        <v>-54455.99</v>
      </c>
      <c r="M663" s="1">
        <v>-30172.64</v>
      </c>
      <c r="N663" s="1">
        <v>-21250.93</v>
      </c>
      <c r="O663" s="1">
        <v>-11361.12</v>
      </c>
      <c r="P663" s="1">
        <v>-12279.28</v>
      </c>
      <c r="Q663" s="1">
        <v>-14866.08</v>
      </c>
      <c r="R663" s="1">
        <v>-37624.99</v>
      </c>
      <c r="S663" s="1">
        <f t="shared" si="88"/>
        <v>-24225.07041666667</v>
      </c>
      <c r="T663" s="5">
        <v>-15648.633333333337</v>
      </c>
      <c r="U663" t="s">
        <v>1591</v>
      </c>
      <c r="V663" t="s">
        <v>1249</v>
      </c>
      <c r="W663">
        <v>45</v>
      </c>
      <c r="X663">
        <v>0</v>
      </c>
      <c r="Y663">
        <v>0</v>
      </c>
      <c r="AE663" s="23">
        <f t="shared" si="94"/>
        <v>-24225.07041666667</v>
      </c>
      <c r="AJ663" s="23">
        <f t="shared" si="87"/>
        <v>-24225.07041666667</v>
      </c>
      <c r="AK663" s="23">
        <f t="shared" si="89"/>
        <v>-24225.07041666667</v>
      </c>
      <c r="AM663" s="23">
        <f t="shared" si="90"/>
        <v>0</v>
      </c>
      <c r="AO663" s="34">
        <v>45</v>
      </c>
      <c r="AR663" s="34">
        <v>45</v>
      </c>
      <c r="AS663">
        <f t="shared" si="91"/>
      </c>
      <c r="AU663" s="1">
        <f t="shared" si="92"/>
        <v>-8576.437083333332</v>
      </c>
      <c r="AV663" s="52">
        <f t="shared" si="93"/>
        <v>0.5480630097623007</v>
      </c>
    </row>
    <row r="664" spans="1:48" ht="12.75">
      <c r="A664" s="33">
        <v>663</v>
      </c>
      <c r="B664" t="s">
        <v>133</v>
      </c>
      <c r="C664" t="s">
        <v>134</v>
      </c>
      <c r="D664" t="s">
        <v>28</v>
      </c>
      <c r="E664" t="s">
        <v>28</v>
      </c>
      <c r="F664" s="1">
        <v>-14525335</v>
      </c>
      <c r="G664" s="1">
        <v>-14525335</v>
      </c>
      <c r="H664" s="1">
        <v>-14525335</v>
      </c>
      <c r="I664" s="1">
        <v>-19972075</v>
      </c>
      <c r="J664" s="1">
        <v>-19972075</v>
      </c>
      <c r="K664" s="1">
        <v>-19972075</v>
      </c>
      <c r="L664" s="1">
        <v>-18824840</v>
      </c>
      <c r="M664" s="1">
        <v>-18824840</v>
      </c>
      <c r="N664" s="1">
        <v>-18824840</v>
      </c>
      <c r="O664" s="1">
        <v>-20398018</v>
      </c>
      <c r="P664" s="1">
        <v>-20398018</v>
      </c>
      <c r="Q664" s="1">
        <v>-20398018</v>
      </c>
      <c r="R664" s="1">
        <v>-9858317</v>
      </c>
      <c r="S664" s="1">
        <f t="shared" si="88"/>
        <v>-18235607.916666668</v>
      </c>
      <c r="T664" s="5">
        <v>-12935851.75</v>
      </c>
      <c r="U664" t="s">
        <v>1187</v>
      </c>
      <c r="V664" t="s">
        <v>1188</v>
      </c>
      <c r="W664">
        <v>46</v>
      </c>
      <c r="X664">
        <v>0</v>
      </c>
      <c r="Y664">
        <v>0</v>
      </c>
      <c r="AE664" s="51">
        <f t="shared" si="94"/>
        <v>-18235607.916666668</v>
      </c>
      <c r="AJ664" s="23">
        <f t="shared" si="87"/>
        <v>-18235607.916666668</v>
      </c>
      <c r="AK664" s="23">
        <f t="shared" si="89"/>
        <v>-18235607.916666668</v>
      </c>
      <c r="AM664" s="23">
        <f t="shared" si="90"/>
        <v>0</v>
      </c>
      <c r="AO664" s="34" t="s">
        <v>1901</v>
      </c>
      <c r="AQ664" t="s">
        <v>2514</v>
      </c>
      <c r="AR664" s="34">
        <v>46</v>
      </c>
      <c r="AS664">
        <f t="shared" si="91"/>
      </c>
      <c r="AU664" s="1">
        <f t="shared" si="92"/>
        <v>-5299756.166666668</v>
      </c>
      <c r="AV664" s="52">
        <f t="shared" si="93"/>
        <v>0.4096951842901777</v>
      </c>
    </row>
    <row r="665" spans="1:48" ht="12.75">
      <c r="A665" s="33">
        <v>664</v>
      </c>
      <c r="B665" t="s">
        <v>287</v>
      </c>
      <c r="C665" t="s">
        <v>288</v>
      </c>
      <c r="D665" t="s">
        <v>28</v>
      </c>
      <c r="E665" t="s">
        <v>28</v>
      </c>
      <c r="F665" s="1">
        <v>683430</v>
      </c>
      <c r="G665" s="1">
        <v>683430</v>
      </c>
      <c r="H665" s="1">
        <v>683430</v>
      </c>
      <c r="I665" s="1">
        <v>126540</v>
      </c>
      <c r="J665" s="1">
        <v>126540</v>
      </c>
      <c r="K665" s="1">
        <v>126540</v>
      </c>
      <c r="L665" s="1">
        <v>1729694</v>
      </c>
      <c r="M665" s="1">
        <v>1729694</v>
      </c>
      <c r="N665" s="1">
        <v>1729694</v>
      </c>
      <c r="O665" s="1">
        <v>720303</v>
      </c>
      <c r="P665" s="1">
        <v>720303</v>
      </c>
      <c r="Q665" s="1">
        <v>720303</v>
      </c>
      <c r="R665" s="1">
        <v>1894881</v>
      </c>
      <c r="S665" s="1">
        <f t="shared" si="88"/>
        <v>865468.875</v>
      </c>
      <c r="T665" s="5">
        <v>1086662.5</v>
      </c>
      <c r="U665" t="s">
        <v>1296</v>
      </c>
      <c r="V665" t="s">
        <v>1188</v>
      </c>
      <c r="W665">
        <v>46</v>
      </c>
      <c r="X665">
        <v>0</v>
      </c>
      <c r="Y665">
        <v>0</v>
      </c>
      <c r="AE665" s="23">
        <f t="shared" si="94"/>
        <v>865468.875</v>
      </c>
      <c r="AJ665" s="23">
        <f t="shared" si="87"/>
        <v>865468.875</v>
      </c>
      <c r="AK665" s="23">
        <f t="shared" si="89"/>
        <v>865468.875</v>
      </c>
      <c r="AM665" s="23">
        <f t="shared" si="90"/>
        <v>0</v>
      </c>
      <c r="AO665" s="34">
        <v>46</v>
      </c>
      <c r="AR665" s="34">
        <v>46</v>
      </c>
      <c r="AS665">
        <f t="shared" si="91"/>
      </c>
      <c r="AU665" s="1">
        <f t="shared" si="92"/>
        <v>-221193.625</v>
      </c>
      <c r="AV665" s="52">
        <f t="shared" si="93"/>
        <v>-0.20355319613955575</v>
      </c>
    </row>
    <row r="666" spans="1:48" ht="12.75">
      <c r="A666" s="33">
        <v>665</v>
      </c>
      <c r="B666" t="s">
        <v>289</v>
      </c>
      <c r="C666" t="s">
        <v>290</v>
      </c>
      <c r="D666" t="s">
        <v>28</v>
      </c>
      <c r="E666" t="s">
        <v>28</v>
      </c>
      <c r="F666" s="1">
        <v>0</v>
      </c>
      <c r="G666" s="1">
        <v>0</v>
      </c>
      <c r="H666" s="1">
        <v>0</v>
      </c>
      <c r="I666" s="1">
        <v>85104</v>
      </c>
      <c r="J666" s="1">
        <v>85104</v>
      </c>
      <c r="K666" s="1">
        <v>85104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f t="shared" si="88"/>
        <v>21276</v>
      </c>
      <c r="T666" s="5">
        <v>0</v>
      </c>
      <c r="U666" t="s">
        <v>1297</v>
      </c>
      <c r="V666" t="s">
        <v>1188</v>
      </c>
      <c r="W666">
        <v>46</v>
      </c>
      <c r="X666">
        <v>0</v>
      </c>
      <c r="Y666">
        <v>0</v>
      </c>
      <c r="AE666" s="23">
        <f t="shared" si="94"/>
        <v>21276</v>
      </c>
      <c r="AJ666" s="23">
        <f t="shared" si="87"/>
        <v>21276</v>
      </c>
      <c r="AK666" s="23">
        <f t="shared" si="89"/>
        <v>21276</v>
      </c>
      <c r="AM666" s="23">
        <f t="shared" si="90"/>
        <v>0</v>
      </c>
      <c r="AO666" s="34">
        <v>46</v>
      </c>
      <c r="AR666" s="34">
        <v>46</v>
      </c>
      <c r="AS666">
        <f t="shared" si="91"/>
      </c>
      <c r="AU666" s="1">
        <f t="shared" si="92"/>
        <v>21276</v>
      </c>
      <c r="AV666" s="52" t="e">
        <f t="shared" si="93"/>
        <v>#DIV/0!</v>
      </c>
    </row>
    <row r="667" spans="1:48" ht="12.75">
      <c r="A667" s="33">
        <v>666</v>
      </c>
      <c r="B667" t="s">
        <v>291</v>
      </c>
      <c r="C667" t="s">
        <v>292</v>
      </c>
      <c r="D667" t="s">
        <v>28</v>
      </c>
      <c r="E667" t="s">
        <v>28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920340.61</v>
      </c>
      <c r="Q667" s="1">
        <v>2783822.9</v>
      </c>
      <c r="R667" s="1">
        <v>3392790.12</v>
      </c>
      <c r="S667" s="1">
        <f t="shared" si="88"/>
        <v>450046.54750000004</v>
      </c>
      <c r="T667" s="5">
        <v>160777.77083333334</v>
      </c>
      <c r="U667" t="s">
        <v>1298</v>
      </c>
      <c r="V667" t="s">
        <v>1188</v>
      </c>
      <c r="W667">
        <v>46</v>
      </c>
      <c r="X667">
        <v>0</v>
      </c>
      <c r="Y667">
        <v>0</v>
      </c>
      <c r="AE667" s="23">
        <f t="shared" si="94"/>
        <v>450046.54750000004</v>
      </c>
      <c r="AJ667" s="23">
        <f t="shared" si="87"/>
        <v>450046.54750000004</v>
      </c>
      <c r="AK667" s="23">
        <f t="shared" si="89"/>
        <v>450046.54750000004</v>
      </c>
      <c r="AM667" s="23">
        <f t="shared" si="90"/>
        <v>0</v>
      </c>
      <c r="AO667" s="34">
        <v>46</v>
      </c>
      <c r="AR667" s="34">
        <v>46</v>
      </c>
      <c r="AS667">
        <f t="shared" si="91"/>
      </c>
      <c r="AU667" s="1">
        <f t="shared" si="92"/>
        <v>289268.77666666673</v>
      </c>
      <c r="AV667" s="52">
        <f t="shared" si="93"/>
        <v>1.7991838994118825</v>
      </c>
    </row>
    <row r="668" spans="1:48" ht="12.75">
      <c r="A668" s="33">
        <v>667</v>
      </c>
      <c r="B668" t="s">
        <v>293</v>
      </c>
      <c r="C668" t="s">
        <v>292</v>
      </c>
      <c r="D668" t="s">
        <v>28</v>
      </c>
      <c r="E668" t="s">
        <v>28</v>
      </c>
      <c r="F668" s="1">
        <v>22687</v>
      </c>
      <c r="G668" s="1">
        <v>0</v>
      </c>
      <c r="H668" s="1">
        <v>326728.94</v>
      </c>
      <c r="I668" s="1">
        <v>450762.69</v>
      </c>
      <c r="J668" s="1">
        <v>595738.12</v>
      </c>
      <c r="K668" s="1">
        <v>424056.38</v>
      </c>
      <c r="L668" s="1">
        <v>0</v>
      </c>
      <c r="M668" s="1">
        <v>0</v>
      </c>
      <c r="N668" s="1">
        <v>0</v>
      </c>
      <c r="O668" s="1">
        <v>0</v>
      </c>
      <c r="P668" s="1">
        <v>691297.81</v>
      </c>
      <c r="Q668" s="1">
        <v>3561113.62</v>
      </c>
      <c r="R668" s="1">
        <v>5356764.86</v>
      </c>
      <c r="S668" s="1">
        <f t="shared" si="88"/>
        <v>728285.2908333335</v>
      </c>
      <c r="T668" s="5">
        <v>21798.531666666666</v>
      </c>
      <c r="U668" t="s">
        <v>1299</v>
      </c>
      <c r="V668" t="s">
        <v>1188</v>
      </c>
      <c r="W668">
        <v>46</v>
      </c>
      <c r="X668">
        <v>0</v>
      </c>
      <c r="Y668">
        <v>0</v>
      </c>
      <c r="AE668" s="23">
        <f t="shared" si="94"/>
        <v>728285.2908333335</v>
      </c>
      <c r="AJ668" s="23">
        <f t="shared" si="87"/>
        <v>728285.2908333335</v>
      </c>
      <c r="AK668" s="23">
        <f t="shared" si="89"/>
        <v>728285.2908333335</v>
      </c>
      <c r="AM668" s="23">
        <f t="shared" si="90"/>
        <v>0</v>
      </c>
      <c r="AO668" s="34">
        <v>46</v>
      </c>
      <c r="AR668" s="34">
        <v>46</v>
      </c>
      <c r="AS668">
        <f t="shared" si="91"/>
      </c>
      <c r="AU668" s="1">
        <f t="shared" si="92"/>
        <v>706486.7591666669</v>
      </c>
      <c r="AV668" s="52">
        <f t="shared" si="93"/>
        <v>32.40983245889881</v>
      </c>
    </row>
    <row r="669" spans="1:48" ht="12.75">
      <c r="A669" s="33">
        <v>668</v>
      </c>
      <c r="B669" t="s">
        <v>294</v>
      </c>
      <c r="C669" t="s">
        <v>295</v>
      </c>
      <c r="D669" t="s">
        <v>28</v>
      </c>
      <c r="E669" t="s">
        <v>28</v>
      </c>
      <c r="F669" s="1">
        <v>0</v>
      </c>
      <c r="G669" s="1">
        <v>20191.53</v>
      </c>
      <c r="H669" s="1">
        <v>17823.53</v>
      </c>
      <c r="I669" s="1">
        <v>63838.49</v>
      </c>
      <c r="J669" s="1">
        <v>46400.08</v>
      </c>
      <c r="K669" s="1">
        <v>0</v>
      </c>
      <c r="L669" s="1">
        <v>0</v>
      </c>
      <c r="M669" s="1">
        <v>20590.75</v>
      </c>
      <c r="N669" s="1">
        <v>0</v>
      </c>
      <c r="O669" s="1">
        <v>1887.07</v>
      </c>
      <c r="P669" s="1">
        <v>0</v>
      </c>
      <c r="Q669" s="1">
        <v>6502.54</v>
      </c>
      <c r="R669" s="1">
        <v>0</v>
      </c>
      <c r="S669" s="1">
        <f t="shared" si="88"/>
        <v>14769.499166666668</v>
      </c>
      <c r="T669" s="5">
        <v>20366.828333333335</v>
      </c>
      <c r="U669" t="s">
        <v>1300</v>
      </c>
      <c r="V669" t="s">
        <v>1188</v>
      </c>
      <c r="W669">
        <v>46</v>
      </c>
      <c r="X669">
        <v>0</v>
      </c>
      <c r="Y669">
        <v>0</v>
      </c>
      <c r="AE669" s="23">
        <f t="shared" si="94"/>
        <v>14769.499166666668</v>
      </c>
      <c r="AJ669" s="23">
        <f aca="true" t="shared" si="95" ref="AJ669:AJ730">AE669</f>
        <v>14769.499166666668</v>
      </c>
      <c r="AK669" s="23">
        <f t="shared" si="89"/>
        <v>14769.499166666668</v>
      </c>
      <c r="AM669" s="23">
        <f t="shared" si="90"/>
        <v>0</v>
      </c>
      <c r="AO669" s="34">
        <v>46</v>
      </c>
      <c r="AR669" s="34">
        <v>46</v>
      </c>
      <c r="AS669">
        <f t="shared" si="91"/>
      </c>
      <c r="AU669" s="1">
        <f t="shared" si="92"/>
        <v>-5597.329166666666</v>
      </c>
      <c r="AV669" s="52">
        <f t="shared" si="93"/>
        <v>-0.2748257644763376</v>
      </c>
    </row>
    <row r="670" spans="1:48" ht="12.75">
      <c r="A670" s="33">
        <v>669</v>
      </c>
      <c r="B670" t="s">
        <v>355</v>
      </c>
      <c r="C670" t="s">
        <v>356</v>
      </c>
      <c r="D670" t="s">
        <v>17</v>
      </c>
      <c r="E670" t="s">
        <v>18</v>
      </c>
      <c r="F670" s="1">
        <v>17260180.54</v>
      </c>
      <c r="G670" s="1">
        <v>17259607</v>
      </c>
      <c r="H670" s="1">
        <v>17259607</v>
      </c>
      <c r="I670" s="1">
        <v>22830162</v>
      </c>
      <c r="J670" s="1">
        <v>22830162</v>
      </c>
      <c r="K670" s="1">
        <v>22830162</v>
      </c>
      <c r="L670" s="1">
        <v>15194546</v>
      </c>
      <c r="M670" s="1">
        <v>15199272</v>
      </c>
      <c r="N670" s="1">
        <v>15199272</v>
      </c>
      <c r="O670" s="1">
        <v>17936057</v>
      </c>
      <c r="P670" s="1">
        <v>17936357</v>
      </c>
      <c r="Q670" s="1">
        <v>17936357</v>
      </c>
      <c r="R670" s="1">
        <v>11365092</v>
      </c>
      <c r="S670" s="1">
        <f t="shared" si="88"/>
        <v>18060349.772499997</v>
      </c>
      <c r="T670" s="5">
        <v>20485942.0975</v>
      </c>
      <c r="U670" t="s">
        <v>1335</v>
      </c>
      <c r="V670" t="s">
        <v>1188</v>
      </c>
      <c r="W670">
        <v>46</v>
      </c>
      <c r="X670">
        <v>0</v>
      </c>
      <c r="Y670">
        <v>0</v>
      </c>
      <c r="AE670" s="23">
        <f t="shared" si="94"/>
        <v>18060349.772499997</v>
      </c>
      <c r="AJ670" s="23">
        <f t="shared" si="95"/>
        <v>18060349.772499997</v>
      </c>
      <c r="AK670" s="23">
        <f t="shared" si="89"/>
        <v>18060349.772499997</v>
      </c>
      <c r="AM670" s="23">
        <f t="shared" si="90"/>
        <v>0</v>
      </c>
      <c r="AO670" s="34">
        <v>46</v>
      </c>
      <c r="AR670" s="34">
        <v>46</v>
      </c>
      <c r="AS670">
        <f t="shared" si="91"/>
      </c>
      <c r="AU670" s="1">
        <f t="shared" si="92"/>
        <v>-2425592.325000003</v>
      </c>
      <c r="AV670" s="52">
        <f t="shared" si="93"/>
        <v>-0.118402771688787</v>
      </c>
    </row>
    <row r="671" spans="1:48" ht="12.75">
      <c r="A671" s="33">
        <v>670</v>
      </c>
      <c r="B671" t="s">
        <v>357</v>
      </c>
      <c r="C671" t="s">
        <v>358</v>
      </c>
      <c r="D671" t="s">
        <v>17</v>
      </c>
      <c r="E671" t="s">
        <v>18</v>
      </c>
      <c r="F671" s="1">
        <v>32419723</v>
      </c>
      <c r="G671" s="1">
        <v>32419723</v>
      </c>
      <c r="H671" s="1">
        <v>32419723</v>
      </c>
      <c r="I671" s="1">
        <v>25833595</v>
      </c>
      <c r="J671" s="1">
        <v>25833595</v>
      </c>
      <c r="K671" s="1">
        <v>25833595</v>
      </c>
      <c r="L671" s="1">
        <v>24597756</v>
      </c>
      <c r="M671" s="1">
        <v>24597756</v>
      </c>
      <c r="N671" s="1">
        <v>24597756</v>
      </c>
      <c r="O671" s="1">
        <v>27335762</v>
      </c>
      <c r="P671" s="1">
        <v>27335762</v>
      </c>
      <c r="Q671" s="1">
        <v>27335762</v>
      </c>
      <c r="R671" s="1">
        <v>16919204</v>
      </c>
      <c r="S671" s="1">
        <f t="shared" si="88"/>
        <v>26900854.041666668</v>
      </c>
      <c r="T671" s="5">
        <v>28045621.25</v>
      </c>
      <c r="U671" t="s">
        <v>1336</v>
      </c>
      <c r="V671" t="s">
        <v>1188</v>
      </c>
      <c r="W671">
        <v>46</v>
      </c>
      <c r="X671">
        <v>0</v>
      </c>
      <c r="Y671">
        <v>0</v>
      </c>
      <c r="AE671" s="23">
        <f t="shared" si="94"/>
        <v>26900854.041666668</v>
      </c>
      <c r="AJ671" s="23">
        <f t="shared" si="95"/>
        <v>26900854.041666668</v>
      </c>
      <c r="AK671" s="23">
        <f t="shared" si="89"/>
        <v>26900854.041666668</v>
      </c>
      <c r="AM671" s="23">
        <f t="shared" si="90"/>
        <v>0</v>
      </c>
      <c r="AO671" s="34">
        <v>23</v>
      </c>
      <c r="AP671" s="33" t="s">
        <v>1904</v>
      </c>
      <c r="AQ671" t="s">
        <v>1905</v>
      </c>
      <c r="AR671" s="34">
        <v>46</v>
      </c>
      <c r="AS671">
        <f t="shared" si="91"/>
      </c>
      <c r="AU671" s="1">
        <f t="shared" si="92"/>
        <v>-1144767.208333332</v>
      </c>
      <c r="AV671" s="52">
        <f t="shared" si="93"/>
        <v>-0.0408180370878157</v>
      </c>
    </row>
    <row r="672" spans="1:48" ht="12.75">
      <c r="A672" s="33">
        <v>671</v>
      </c>
      <c r="B672" t="s">
        <v>373</v>
      </c>
      <c r="C672" t="s">
        <v>374</v>
      </c>
      <c r="D672" t="s">
        <v>17</v>
      </c>
      <c r="E672" t="s">
        <v>18</v>
      </c>
      <c r="F672" s="1">
        <v>40786511.87</v>
      </c>
      <c r="G672" s="1">
        <v>40547003.71</v>
      </c>
      <c r="H672" s="1">
        <v>40307495.55</v>
      </c>
      <c r="I672" s="1">
        <v>40067987.39</v>
      </c>
      <c r="J672" s="1">
        <v>39828479.23</v>
      </c>
      <c r="K672" s="1">
        <v>39588971.07</v>
      </c>
      <c r="L672" s="1">
        <v>39349462.91</v>
      </c>
      <c r="M672" s="1">
        <v>39109954.75</v>
      </c>
      <c r="N672" s="1">
        <v>92836643.84</v>
      </c>
      <c r="O672" s="1">
        <v>92597135.68</v>
      </c>
      <c r="P672" s="1">
        <v>92357627.52</v>
      </c>
      <c r="Q672" s="1">
        <v>92118119.36</v>
      </c>
      <c r="R672" s="1">
        <v>91878611.2</v>
      </c>
      <c r="S672" s="1">
        <f t="shared" si="88"/>
        <v>59586786.878750004</v>
      </c>
      <c r="T672" s="5">
        <v>35420669.40916667</v>
      </c>
      <c r="U672" t="s">
        <v>1346</v>
      </c>
      <c r="V672" t="s">
        <v>1188</v>
      </c>
      <c r="W672">
        <v>46</v>
      </c>
      <c r="X672">
        <v>0</v>
      </c>
      <c r="Y672">
        <v>0</v>
      </c>
      <c r="AE672" s="51">
        <f t="shared" si="94"/>
        <v>59586786.878750004</v>
      </c>
      <c r="AJ672" s="23">
        <f t="shared" si="95"/>
        <v>59586786.878750004</v>
      </c>
      <c r="AK672" s="23">
        <f t="shared" si="89"/>
        <v>59586786.878750004</v>
      </c>
      <c r="AM672" s="23">
        <f t="shared" si="90"/>
        <v>0</v>
      </c>
      <c r="AO672" s="34" t="s">
        <v>1901</v>
      </c>
      <c r="AQ672" t="s">
        <v>2514</v>
      </c>
      <c r="AR672" s="34">
        <v>46</v>
      </c>
      <c r="AS672">
        <f t="shared" si="91"/>
      </c>
      <c r="AU672" s="1">
        <f t="shared" si="92"/>
        <v>24166117.469583333</v>
      </c>
      <c r="AV672" s="52">
        <f t="shared" si="93"/>
        <v>0.6822603263203512</v>
      </c>
    </row>
    <row r="673" spans="1:48" ht="12.75">
      <c r="A673" s="33">
        <v>672</v>
      </c>
      <c r="B673" t="s">
        <v>375</v>
      </c>
      <c r="C673" t="s">
        <v>376</v>
      </c>
      <c r="D673" t="s">
        <v>17</v>
      </c>
      <c r="E673" t="s">
        <v>18</v>
      </c>
      <c r="F673" s="1">
        <v>83972776.57</v>
      </c>
      <c r="G673" s="1">
        <v>122981783.69</v>
      </c>
      <c r="H673" s="1">
        <v>152134659.37</v>
      </c>
      <c r="I673" s="1">
        <v>144966338.05</v>
      </c>
      <c r="J673" s="1">
        <v>138054140.92</v>
      </c>
      <c r="K673" s="1">
        <v>146638985</v>
      </c>
      <c r="L673" s="1">
        <v>191959447.02</v>
      </c>
      <c r="M673" s="1">
        <v>214877674.14</v>
      </c>
      <c r="N673" s="1">
        <v>168646815.39</v>
      </c>
      <c r="O673" s="1">
        <v>154383728.29</v>
      </c>
      <c r="P673" s="1">
        <v>122221442.06</v>
      </c>
      <c r="Q673" s="1">
        <v>78114345.83</v>
      </c>
      <c r="R673" s="1">
        <v>69629593.85</v>
      </c>
      <c r="S673" s="1">
        <f t="shared" si="88"/>
        <v>142648378.74749997</v>
      </c>
      <c r="T673" s="5">
        <v>90444095.43374999</v>
      </c>
      <c r="U673" t="s">
        <v>1347</v>
      </c>
      <c r="V673" t="s">
        <v>1188</v>
      </c>
      <c r="W673">
        <v>46</v>
      </c>
      <c r="X673">
        <v>0</v>
      </c>
      <c r="Y673">
        <v>0</v>
      </c>
      <c r="AE673" s="51">
        <f t="shared" si="94"/>
        <v>142648378.74749997</v>
      </c>
      <c r="AJ673" s="23">
        <f t="shared" si="95"/>
        <v>142648378.74749997</v>
      </c>
      <c r="AK673" s="23">
        <f t="shared" si="89"/>
        <v>142648378.74749997</v>
      </c>
      <c r="AM673" s="23">
        <f t="shared" si="90"/>
        <v>0</v>
      </c>
      <c r="AO673" s="34" t="s">
        <v>1901</v>
      </c>
      <c r="AQ673" t="s">
        <v>2514</v>
      </c>
      <c r="AR673" s="34">
        <v>46</v>
      </c>
      <c r="AS673">
        <f t="shared" si="91"/>
      </c>
      <c r="AU673" s="1">
        <f t="shared" si="92"/>
        <v>52204283.313749984</v>
      </c>
      <c r="AV673" s="52">
        <f t="shared" si="93"/>
        <v>0.5771994629764355</v>
      </c>
    </row>
    <row r="674" spans="1:48" ht="12.75">
      <c r="A674" s="33">
        <v>673</v>
      </c>
      <c r="B674" t="s">
        <v>544</v>
      </c>
      <c r="C674" t="s">
        <v>545</v>
      </c>
      <c r="D674" t="s">
        <v>28</v>
      </c>
      <c r="E674" t="s">
        <v>28</v>
      </c>
      <c r="F674" s="1">
        <v>17626966</v>
      </c>
      <c r="G674" s="1">
        <v>17626966</v>
      </c>
      <c r="H674" s="1">
        <v>17626966</v>
      </c>
      <c r="I674" s="1">
        <v>17106390.35</v>
      </c>
      <c r="J674" s="1">
        <v>17106390.35</v>
      </c>
      <c r="K674" s="1">
        <v>17106390.35</v>
      </c>
      <c r="L674" s="1">
        <v>14534352.7</v>
      </c>
      <c r="M674" s="1">
        <v>14534352.7</v>
      </c>
      <c r="N674" s="1">
        <v>14534352.7</v>
      </c>
      <c r="O674" s="1">
        <v>16097347.7</v>
      </c>
      <c r="P674" s="1">
        <v>16097347.7</v>
      </c>
      <c r="Q674" s="1">
        <v>16097347.7</v>
      </c>
      <c r="R674" s="1">
        <v>10563919.1</v>
      </c>
      <c r="S674" s="1">
        <f t="shared" si="88"/>
        <v>16046970.566666663</v>
      </c>
      <c r="T674" s="5">
        <v>17375382.272916663</v>
      </c>
      <c r="U674" t="s">
        <v>1456</v>
      </c>
      <c r="V674" t="s">
        <v>1188</v>
      </c>
      <c r="W674">
        <v>46</v>
      </c>
      <c r="X674">
        <v>0</v>
      </c>
      <c r="Y674">
        <v>0</v>
      </c>
      <c r="AE674" s="23">
        <f t="shared" si="94"/>
        <v>16046970.566666663</v>
      </c>
      <c r="AJ674" s="23">
        <f t="shared" si="95"/>
        <v>16046970.566666663</v>
      </c>
      <c r="AK674" s="23">
        <f t="shared" si="89"/>
        <v>16046970.566666663</v>
      </c>
      <c r="AM674" s="23">
        <f t="shared" si="90"/>
        <v>0</v>
      </c>
      <c r="AO674" s="34">
        <v>47</v>
      </c>
      <c r="AP674" s="33" t="s">
        <v>1904</v>
      </c>
      <c r="AQ674" t="s">
        <v>1905</v>
      </c>
      <c r="AR674" s="34">
        <v>46</v>
      </c>
      <c r="AS674">
        <f t="shared" si="91"/>
      </c>
      <c r="AU674" s="1">
        <f t="shared" si="92"/>
        <v>-1328411.7062500007</v>
      </c>
      <c r="AV674" s="52">
        <f t="shared" si="93"/>
        <v>-0.07645366791846768</v>
      </c>
    </row>
    <row r="675" spans="1:48" ht="12.75">
      <c r="A675" s="33">
        <v>674</v>
      </c>
      <c r="B675" t="s">
        <v>859</v>
      </c>
      <c r="C675" t="s">
        <v>860</v>
      </c>
      <c r="D675" t="s">
        <v>28</v>
      </c>
      <c r="E675" t="s">
        <v>28</v>
      </c>
      <c r="F675" s="1">
        <v>-17943037</v>
      </c>
      <c r="G675" s="1">
        <v>-17943037</v>
      </c>
      <c r="H675" s="1">
        <v>-17943037</v>
      </c>
      <c r="I675" s="1">
        <v>-22956702</v>
      </c>
      <c r="J675" s="1">
        <v>-22956702</v>
      </c>
      <c r="K675" s="1">
        <v>-22956702</v>
      </c>
      <c r="L675" s="1">
        <v>-16928966</v>
      </c>
      <c r="M675" s="1">
        <v>-16928966</v>
      </c>
      <c r="N675" s="1">
        <v>-16928966</v>
      </c>
      <c r="O675" s="1">
        <v>-18656660</v>
      </c>
      <c r="P675" s="1">
        <v>-18656660</v>
      </c>
      <c r="Q675" s="1">
        <v>-18656660</v>
      </c>
      <c r="R675" s="1">
        <v>-13263422</v>
      </c>
      <c r="S675" s="1">
        <f t="shared" si="88"/>
        <v>-18926357.291666668</v>
      </c>
      <c r="T675" s="5">
        <v>-21573072.583333332</v>
      </c>
      <c r="U675" t="s">
        <v>1670</v>
      </c>
      <c r="V675" t="s">
        <v>1188</v>
      </c>
      <c r="W675">
        <v>46</v>
      </c>
      <c r="X675">
        <v>0</v>
      </c>
      <c r="Y675">
        <v>0</v>
      </c>
      <c r="AE675" s="23">
        <f t="shared" si="94"/>
        <v>-18926357.291666668</v>
      </c>
      <c r="AJ675" s="23">
        <f t="shared" si="95"/>
        <v>-18926357.291666668</v>
      </c>
      <c r="AK675" s="23">
        <f t="shared" si="89"/>
        <v>-18926357.291666668</v>
      </c>
      <c r="AM675" s="23">
        <f t="shared" si="90"/>
        <v>0</v>
      </c>
      <c r="AO675" s="34">
        <v>46</v>
      </c>
      <c r="AR675" s="34">
        <v>46</v>
      </c>
      <c r="AS675">
        <f t="shared" si="91"/>
      </c>
      <c r="AU675" s="1">
        <f t="shared" si="92"/>
        <v>2646715.291666664</v>
      </c>
      <c r="AV675" s="52">
        <f t="shared" si="93"/>
        <v>-0.1226860606639516</v>
      </c>
    </row>
    <row r="676" spans="1:48" ht="12.75">
      <c r="A676" s="33">
        <v>675</v>
      </c>
      <c r="B676" t="s">
        <v>861</v>
      </c>
      <c r="C676" t="s">
        <v>862</v>
      </c>
      <c r="D676" t="s">
        <v>28</v>
      </c>
      <c r="E676" t="s">
        <v>28</v>
      </c>
      <c r="F676" s="1">
        <v>3674803</v>
      </c>
      <c r="G676" s="1">
        <v>3674803</v>
      </c>
      <c r="H676" s="1">
        <v>3674803</v>
      </c>
      <c r="I676" s="1">
        <v>12261466</v>
      </c>
      <c r="J676" s="1">
        <v>12261466</v>
      </c>
      <c r="K676" s="1">
        <v>12261466</v>
      </c>
      <c r="L676" s="1">
        <v>8948464</v>
      </c>
      <c r="M676" s="1">
        <v>8948464</v>
      </c>
      <c r="N676" s="1">
        <v>8948464</v>
      </c>
      <c r="O676" s="1">
        <v>10048268</v>
      </c>
      <c r="P676" s="1">
        <v>10048268</v>
      </c>
      <c r="Q676" s="1">
        <v>10048268</v>
      </c>
      <c r="R676" s="1">
        <v>6228357</v>
      </c>
      <c r="S676" s="1">
        <f t="shared" si="88"/>
        <v>8839648.333333334</v>
      </c>
      <c r="T676" s="5">
        <v>6731361.208333333</v>
      </c>
      <c r="U676" t="s">
        <v>1671</v>
      </c>
      <c r="V676" t="s">
        <v>1188</v>
      </c>
      <c r="W676">
        <v>46</v>
      </c>
      <c r="X676">
        <v>0</v>
      </c>
      <c r="Y676">
        <v>0</v>
      </c>
      <c r="AE676" s="51">
        <f t="shared" si="94"/>
        <v>8839648.333333334</v>
      </c>
      <c r="AJ676" s="23">
        <f t="shared" si="95"/>
        <v>8839648.333333334</v>
      </c>
      <c r="AK676" s="23">
        <f t="shared" si="89"/>
        <v>8839648.333333334</v>
      </c>
      <c r="AM676" s="23">
        <f t="shared" si="90"/>
        <v>0</v>
      </c>
      <c r="AO676" s="34" t="s">
        <v>1901</v>
      </c>
      <c r="AQ676" t="s">
        <v>2514</v>
      </c>
      <c r="AR676" s="34">
        <v>46</v>
      </c>
      <c r="AS676">
        <f t="shared" si="91"/>
      </c>
      <c r="AU676" s="1">
        <f t="shared" si="92"/>
        <v>2108287.125000001</v>
      </c>
      <c r="AV676" s="52">
        <f t="shared" si="93"/>
        <v>0.31320368343775257</v>
      </c>
    </row>
    <row r="677" spans="1:48" ht="12.75">
      <c r="A677" s="33">
        <v>676</v>
      </c>
      <c r="B677" t="s">
        <v>863</v>
      </c>
      <c r="C677" t="s">
        <v>864</v>
      </c>
      <c r="D677" t="s">
        <v>28</v>
      </c>
      <c r="E677" t="s">
        <v>28</v>
      </c>
      <c r="F677" s="1">
        <v>-32419723</v>
      </c>
      <c r="G677" s="1">
        <v>-32419723</v>
      </c>
      <c r="H677" s="1">
        <v>-32419723</v>
      </c>
      <c r="I677" s="1">
        <v>-25918699</v>
      </c>
      <c r="J677" s="1">
        <v>-25918699</v>
      </c>
      <c r="K677" s="1">
        <v>-25918699</v>
      </c>
      <c r="L677" s="1">
        <v>-24597756</v>
      </c>
      <c r="M677" s="1">
        <v>-24597756</v>
      </c>
      <c r="N677" s="1">
        <v>-24597756</v>
      </c>
      <c r="O677" s="1">
        <v>-27335762</v>
      </c>
      <c r="P677" s="1">
        <v>-27335762</v>
      </c>
      <c r="Q677" s="1">
        <v>-27335762</v>
      </c>
      <c r="R677" s="1">
        <v>-16919204</v>
      </c>
      <c r="S677" s="1">
        <f aca="true" t="shared" si="96" ref="S677:S730">(((F677+R677)/2)+G677+H677+I677+J677+K677+L677+M677+N677+O677+P677+Q677)/12</f>
        <v>-26922130.041666668</v>
      </c>
      <c r="T677" s="5">
        <v>-28045621.25</v>
      </c>
      <c r="U677" t="s">
        <v>1672</v>
      </c>
      <c r="V677" t="s">
        <v>1188</v>
      </c>
      <c r="W677">
        <v>46</v>
      </c>
      <c r="X677">
        <v>0</v>
      </c>
      <c r="Y677">
        <v>0</v>
      </c>
      <c r="AE677" s="23">
        <f t="shared" si="94"/>
        <v>-26922130.041666668</v>
      </c>
      <c r="AJ677" s="23">
        <f t="shared" si="95"/>
        <v>-26922130.041666668</v>
      </c>
      <c r="AK677" s="23">
        <f t="shared" si="89"/>
        <v>-26922130.041666668</v>
      </c>
      <c r="AM677" s="23">
        <f t="shared" si="90"/>
        <v>0</v>
      </c>
      <c r="AO677" s="34">
        <v>46</v>
      </c>
      <c r="AR677" s="34">
        <v>46</v>
      </c>
      <c r="AS677">
        <f t="shared" si="91"/>
      </c>
      <c r="AU677" s="1">
        <f t="shared" si="92"/>
        <v>1123491.208333332</v>
      </c>
      <c r="AV677" s="52">
        <f t="shared" si="93"/>
        <v>-0.040059415989343865</v>
      </c>
    </row>
    <row r="678" spans="1:48" ht="12.75">
      <c r="A678" s="33">
        <v>677</v>
      </c>
      <c r="B678" t="s">
        <v>865</v>
      </c>
      <c r="C678" t="s">
        <v>866</v>
      </c>
      <c r="D678" t="s">
        <v>28</v>
      </c>
      <c r="E678" t="s">
        <v>28</v>
      </c>
      <c r="F678" s="1">
        <v>10850532</v>
      </c>
      <c r="G678" s="1">
        <v>10850532</v>
      </c>
      <c r="H678" s="1">
        <v>10850532</v>
      </c>
      <c r="I678" s="1">
        <v>7710609</v>
      </c>
      <c r="J678" s="1">
        <v>7710609</v>
      </c>
      <c r="K678" s="1">
        <v>7710609</v>
      </c>
      <c r="L678" s="1">
        <v>9876376</v>
      </c>
      <c r="M678" s="1">
        <v>9876376</v>
      </c>
      <c r="N678" s="1">
        <v>9876376</v>
      </c>
      <c r="O678" s="1">
        <v>10349750</v>
      </c>
      <c r="P678" s="1">
        <v>10349750</v>
      </c>
      <c r="Q678" s="1">
        <v>10349750</v>
      </c>
      <c r="R678" s="1">
        <v>3629960</v>
      </c>
      <c r="S678" s="1">
        <f t="shared" si="96"/>
        <v>9395959.583333334</v>
      </c>
      <c r="T678" s="5">
        <v>6204490.541666667</v>
      </c>
      <c r="U678" t="s">
        <v>1673</v>
      </c>
      <c r="V678" t="s">
        <v>1188</v>
      </c>
      <c r="W678">
        <v>46</v>
      </c>
      <c r="X678">
        <v>0</v>
      </c>
      <c r="Y678">
        <v>0</v>
      </c>
      <c r="AE678" s="51">
        <f t="shared" si="94"/>
        <v>9395959.583333334</v>
      </c>
      <c r="AJ678" s="23">
        <f t="shared" si="95"/>
        <v>9395959.583333334</v>
      </c>
      <c r="AK678" s="23">
        <f t="shared" si="89"/>
        <v>9395959.583333334</v>
      </c>
      <c r="AM678" s="23">
        <f t="shared" si="90"/>
        <v>0</v>
      </c>
      <c r="AO678" s="34" t="s">
        <v>1901</v>
      </c>
      <c r="AQ678" t="s">
        <v>2514</v>
      </c>
      <c r="AR678" s="34">
        <v>46</v>
      </c>
      <c r="AS678">
        <f t="shared" si="91"/>
      </c>
      <c r="AU678" s="1">
        <f t="shared" si="92"/>
        <v>3191469.041666667</v>
      </c>
      <c r="AV678" s="52">
        <f t="shared" si="93"/>
        <v>0.5143805152468435</v>
      </c>
    </row>
    <row r="679" spans="1:48" ht="12.75">
      <c r="A679" s="33">
        <v>678</v>
      </c>
      <c r="B679" t="s">
        <v>867</v>
      </c>
      <c r="C679" t="s">
        <v>868</v>
      </c>
      <c r="D679" t="s">
        <v>28</v>
      </c>
      <c r="E679" t="s">
        <v>28</v>
      </c>
      <c r="F679" s="1">
        <v>-30679254.03</v>
      </c>
      <c r="G679" s="1">
        <v>-41685190.1</v>
      </c>
      <c r="H679" s="1">
        <v>-37295377.69</v>
      </c>
      <c r="I679" s="1">
        <v>-40721943.16</v>
      </c>
      <c r="J679" s="1">
        <v>-43449069.25</v>
      </c>
      <c r="K679" s="1">
        <v>-40810610.17</v>
      </c>
      <c r="L679" s="1">
        <v>-42117839.43</v>
      </c>
      <c r="M679" s="1">
        <v>-64830417.41</v>
      </c>
      <c r="N679" s="1">
        <v>-100066815.39</v>
      </c>
      <c r="O679" s="1">
        <v>-89682789.07</v>
      </c>
      <c r="P679" s="1">
        <v>-62815315.25</v>
      </c>
      <c r="Q679" s="1">
        <v>-31152466.85</v>
      </c>
      <c r="R679" s="1">
        <v>-28704847.73</v>
      </c>
      <c r="S679" s="1">
        <f t="shared" si="96"/>
        <v>-52026657.05416667</v>
      </c>
      <c r="T679" s="5">
        <v>-41429993.71666666</v>
      </c>
      <c r="U679" t="s">
        <v>1674</v>
      </c>
      <c r="V679" t="s">
        <v>1188</v>
      </c>
      <c r="W679">
        <v>46</v>
      </c>
      <c r="X679">
        <v>0</v>
      </c>
      <c r="Y679">
        <v>0</v>
      </c>
      <c r="AE679" s="23">
        <f t="shared" si="94"/>
        <v>-52026657.05416667</v>
      </c>
      <c r="AJ679" s="23">
        <f t="shared" si="95"/>
        <v>-52026657.05416667</v>
      </c>
      <c r="AK679" s="23">
        <f t="shared" si="89"/>
        <v>-52026657.05416667</v>
      </c>
      <c r="AM679" s="23">
        <f t="shared" si="90"/>
        <v>0</v>
      </c>
      <c r="AO679" s="34">
        <v>46</v>
      </c>
      <c r="AR679" s="34">
        <v>46</v>
      </c>
      <c r="AS679">
        <f t="shared" si="91"/>
      </c>
      <c r="AU679" s="1">
        <f t="shared" si="92"/>
        <v>-10596663.337500006</v>
      </c>
      <c r="AV679" s="52">
        <f t="shared" si="93"/>
        <v>0.2557727478784803</v>
      </c>
    </row>
    <row r="680" spans="1:48" ht="12.75">
      <c r="A680" s="33">
        <v>679</v>
      </c>
      <c r="B680" t="s">
        <v>869</v>
      </c>
      <c r="C680" t="s">
        <v>870</v>
      </c>
      <c r="D680" t="s">
        <v>28</v>
      </c>
      <c r="E680" t="s">
        <v>28</v>
      </c>
      <c r="F680" s="1">
        <v>-19263522.54</v>
      </c>
      <c r="G680" s="1">
        <v>-25906593.59</v>
      </c>
      <c r="H680" s="1">
        <v>-28349281.68</v>
      </c>
      <c r="I680" s="1">
        <v>-28244394.89</v>
      </c>
      <c r="J680" s="1">
        <v>-27625071.67</v>
      </c>
      <c r="K680" s="1">
        <v>-28128374.83</v>
      </c>
      <c r="L680" s="1">
        <v>-32841607.59</v>
      </c>
      <c r="M680" s="1">
        <v>-35267256.73</v>
      </c>
      <c r="N680" s="1">
        <v>0</v>
      </c>
      <c r="O680" s="1">
        <v>-340939.22000000003</v>
      </c>
      <c r="P680" s="1">
        <v>-7686126.8100000005</v>
      </c>
      <c r="Q680" s="1">
        <v>-5351878.98</v>
      </c>
      <c r="R680" s="1">
        <v>-6024746.12</v>
      </c>
      <c r="S680" s="1">
        <f t="shared" si="96"/>
        <v>-19365471.69333333</v>
      </c>
      <c r="T680" s="5">
        <v>-11796185.050416665</v>
      </c>
      <c r="U680" t="s">
        <v>1675</v>
      </c>
      <c r="V680" t="s">
        <v>1188</v>
      </c>
      <c r="W680">
        <v>46</v>
      </c>
      <c r="X680">
        <v>0</v>
      </c>
      <c r="Y680">
        <v>0</v>
      </c>
      <c r="AE680" s="23">
        <f t="shared" si="94"/>
        <v>-19365471.69333333</v>
      </c>
      <c r="AJ680" s="23">
        <f t="shared" si="95"/>
        <v>-19365471.69333333</v>
      </c>
      <c r="AK680" s="23">
        <f t="shared" si="89"/>
        <v>-19365471.69333333</v>
      </c>
      <c r="AM680" s="23">
        <f t="shared" si="90"/>
        <v>0</v>
      </c>
      <c r="AO680" s="34">
        <v>46</v>
      </c>
      <c r="AR680" s="34">
        <v>46</v>
      </c>
      <c r="AS680">
        <f t="shared" si="91"/>
      </c>
      <c r="AU680" s="1">
        <f t="shared" si="92"/>
        <v>-7569286.642916666</v>
      </c>
      <c r="AV680" s="52">
        <f t="shared" si="93"/>
        <v>0.6416724229541739</v>
      </c>
    </row>
    <row r="681" spans="1:48" ht="12.75">
      <c r="A681" s="33">
        <v>680</v>
      </c>
      <c r="B681" t="s">
        <v>871</v>
      </c>
      <c r="C681" t="s">
        <v>872</v>
      </c>
      <c r="D681" t="s">
        <v>28</v>
      </c>
      <c r="E681" t="s">
        <v>28</v>
      </c>
      <c r="F681" s="1">
        <v>-17351</v>
      </c>
      <c r="G681" s="1">
        <v>0</v>
      </c>
      <c r="H681" s="1">
        <v>0</v>
      </c>
      <c r="I681" s="1">
        <v>0</v>
      </c>
      <c r="J681" s="1">
        <v>0</v>
      </c>
      <c r="K681" s="1">
        <v>-36166.75</v>
      </c>
      <c r="L681" s="1">
        <v>-22900.11</v>
      </c>
      <c r="M681" s="1">
        <v>0</v>
      </c>
      <c r="N681" s="1">
        <v>-20816.010000000002</v>
      </c>
      <c r="O681" s="1">
        <v>300</v>
      </c>
      <c r="P681" s="1">
        <v>-163928.88</v>
      </c>
      <c r="Q681" s="1">
        <v>0</v>
      </c>
      <c r="R681" s="1">
        <v>-22874.59</v>
      </c>
      <c r="S681" s="1">
        <f t="shared" si="96"/>
        <v>-21968.712083333336</v>
      </c>
      <c r="T681" s="5">
        <v>-61696.12666666668</v>
      </c>
      <c r="U681" t="s">
        <v>1676</v>
      </c>
      <c r="V681" t="s">
        <v>1188</v>
      </c>
      <c r="W681">
        <v>46</v>
      </c>
      <c r="X681">
        <v>0</v>
      </c>
      <c r="Y681">
        <v>0</v>
      </c>
      <c r="AE681" s="23">
        <f t="shared" si="94"/>
        <v>-21968.712083333336</v>
      </c>
      <c r="AJ681" s="23">
        <f t="shared" si="95"/>
        <v>-21968.712083333336</v>
      </c>
      <c r="AK681" s="23">
        <f t="shared" si="89"/>
        <v>-21968.712083333336</v>
      </c>
      <c r="AM681" s="23">
        <f t="shared" si="90"/>
        <v>0</v>
      </c>
      <c r="AO681" s="34">
        <v>46</v>
      </c>
      <c r="AR681" s="34">
        <v>46</v>
      </c>
      <c r="AS681">
        <f t="shared" si="91"/>
      </c>
      <c r="AU681" s="1">
        <f t="shared" si="92"/>
        <v>39727.414583333346</v>
      </c>
      <c r="AV681" s="52">
        <f t="shared" si="93"/>
        <v>-0.643920724520902</v>
      </c>
    </row>
    <row r="682" spans="1:48" ht="12.75">
      <c r="A682" s="33">
        <v>681</v>
      </c>
      <c r="B682" t="s">
        <v>915</v>
      </c>
      <c r="C682" t="s">
        <v>916</v>
      </c>
      <c r="D682" t="s">
        <v>17</v>
      </c>
      <c r="E682" t="s">
        <v>18</v>
      </c>
      <c r="F682" s="1">
        <v>-14271547.29</v>
      </c>
      <c r="G682" s="1">
        <v>-14092213.56</v>
      </c>
      <c r="H682" s="1">
        <v>-13912879.83</v>
      </c>
      <c r="I682" s="1">
        <v>-13733546.1</v>
      </c>
      <c r="J682" s="1">
        <v>-13554212.37</v>
      </c>
      <c r="K682" s="1">
        <v>-13374878.64</v>
      </c>
      <c r="L682" s="1">
        <v>-13195544.91</v>
      </c>
      <c r="M682" s="1">
        <v>-13016211.18</v>
      </c>
      <c r="N682" s="1">
        <v>-12836877.45</v>
      </c>
      <c r="O682" s="1">
        <v>-12738118.17</v>
      </c>
      <c r="P682" s="1">
        <v>-12639358.89</v>
      </c>
      <c r="Q682" s="1">
        <v>-12540599.61</v>
      </c>
      <c r="R682" s="1">
        <v>-12441840.33</v>
      </c>
      <c r="S682" s="1">
        <f t="shared" si="96"/>
        <v>-13249261.210000003</v>
      </c>
      <c r="T682" s="5">
        <v>-15347549.550833335</v>
      </c>
      <c r="U682" t="s">
        <v>1701</v>
      </c>
      <c r="V682" t="s">
        <v>1188</v>
      </c>
      <c r="W682">
        <v>46</v>
      </c>
      <c r="X682">
        <v>0</v>
      </c>
      <c r="Y682">
        <v>0</v>
      </c>
      <c r="AE682" s="51">
        <f t="shared" si="94"/>
        <v>-13249261.210000003</v>
      </c>
      <c r="AJ682" s="23">
        <f t="shared" si="95"/>
        <v>-13249261.210000003</v>
      </c>
      <c r="AK682" s="23">
        <f t="shared" si="89"/>
        <v>-13249261.210000003</v>
      </c>
      <c r="AM682" s="23">
        <f t="shared" si="90"/>
        <v>0</v>
      </c>
      <c r="AO682" s="34" t="s">
        <v>1901</v>
      </c>
      <c r="AQ682" t="s">
        <v>2514</v>
      </c>
      <c r="AR682" s="34">
        <v>46</v>
      </c>
      <c r="AS682">
        <f t="shared" si="91"/>
      </c>
      <c r="AU682" s="1">
        <f t="shared" si="92"/>
        <v>2098288.3408333324</v>
      </c>
      <c r="AV682" s="52">
        <f t="shared" si="93"/>
        <v>-0.1367181343108549</v>
      </c>
    </row>
    <row r="683" spans="1:48" ht="12.75">
      <c r="A683" s="33">
        <v>682</v>
      </c>
      <c r="B683" t="s">
        <v>917</v>
      </c>
      <c r="C683" t="s">
        <v>918</v>
      </c>
      <c r="D683" t="s">
        <v>17</v>
      </c>
      <c r="E683" t="s">
        <v>18</v>
      </c>
      <c r="F683" s="1">
        <v>-22687</v>
      </c>
      <c r="G683" s="1">
        <v>0</v>
      </c>
      <c r="H683" s="1">
        <v>-326728.94</v>
      </c>
      <c r="I683" s="1">
        <v>-450762.69</v>
      </c>
      <c r="J683" s="1">
        <v>-595738.12</v>
      </c>
      <c r="K683" s="1">
        <v>-424056.38</v>
      </c>
      <c r="L683" s="1">
        <v>0</v>
      </c>
      <c r="M683" s="1">
        <v>0</v>
      </c>
      <c r="N683" s="1">
        <v>0</v>
      </c>
      <c r="O683" s="1">
        <v>0</v>
      </c>
      <c r="P683" s="1">
        <v>-1611638.42</v>
      </c>
      <c r="Q683" s="1">
        <v>-6344936.52</v>
      </c>
      <c r="R683" s="1">
        <v>-8749554.98</v>
      </c>
      <c r="S683" s="1">
        <f t="shared" si="96"/>
        <v>-1178331.8383333334</v>
      </c>
      <c r="T683" s="5">
        <v>-182576.30250000002</v>
      </c>
      <c r="U683" t="s">
        <v>1702</v>
      </c>
      <c r="V683" t="s">
        <v>1188</v>
      </c>
      <c r="W683">
        <v>46</v>
      </c>
      <c r="X683">
        <v>0</v>
      </c>
      <c r="Y683">
        <v>0</v>
      </c>
      <c r="AE683" s="51">
        <f t="shared" si="94"/>
        <v>-1178331.8383333334</v>
      </c>
      <c r="AJ683" s="23">
        <f t="shared" si="95"/>
        <v>-1178331.8383333334</v>
      </c>
      <c r="AK683" s="23">
        <f t="shared" si="89"/>
        <v>-1178331.8383333334</v>
      </c>
      <c r="AM683" s="23">
        <f t="shared" si="90"/>
        <v>0</v>
      </c>
      <c r="AO683" s="34" t="s">
        <v>1901</v>
      </c>
      <c r="AQ683" t="s">
        <v>2514</v>
      </c>
      <c r="AR683" s="34">
        <v>46</v>
      </c>
      <c r="AS683">
        <f t="shared" si="91"/>
      </c>
      <c r="AU683" s="1">
        <f t="shared" si="92"/>
        <v>-995755.5358333334</v>
      </c>
      <c r="AV683" s="52">
        <f t="shared" si="93"/>
        <v>5.45391445767357</v>
      </c>
    </row>
    <row r="684" spans="1:48" ht="12.75">
      <c r="A684" s="33">
        <v>683</v>
      </c>
      <c r="B684" t="s">
        <v>1033</v>
      </c>
      <c r="C684" t="s">
        <v>545</v>
      </c>
      <c r="D684" t="s">
        <v>28</v>
      </c>
      <c r="E684" t="s">
        <v>28</v>
      </c>
      <c r="F684" s="1">
        <v>-17627166.74</v>
      </c>
      <c r="G684" s="1">
        <v>-17626966</v>
      </c>
      <c r="H684" s="1">
        <v>-17626966</v>
      </c>
      <c r="I684" s="1">
        <v>-17106390.35</v>
      </c>
      <c r="J684" s="1">
        <v>-17106390.35</v>
      </c>
      <c r="K684" s="1">
        <v>-17106390.35</v>
      </c>
      <c r="L684" s="1">
        <v>-14532698.6</v>
      </c>
      <c r="M684" s="1">
        <v>-14534352.7</v>
      </c>
      <c r="N684" s="1">
        <v>-14534352.7</v>
      </c>
      <c r="O684" s="1">
        <v>-16097242.7</v>
      </c>
      <c r="P684" s="1">
        <v>-16097347.7</v>
      </c>
      <c r="Q684" s="1">
        <v>-16097347.7</v>
      </c>
      <c r="R684" s="1">
        <v>-10562711.95</v>
      </c>
      <c r="S684" s="1">
        <f t="shared" si="96"/>
        <v>-16046782.041249998</v>
      </c>
      <c r="T684" s="5">
        <v>-17376485.8</v>
      </c>
      <c r="U684" t="s">
        <v>1795</v>
      </c>
      <c r="V684" t="s">
        <v>1188</v>
      </c>
      <c r="W684">
        <v>46</v>
      </c>
      <c r="X684">
        <v>0</v>
      </c>
      <c r="Y684">
        <v>0</v>
      </c>
      <c r="AE684" s="23">
        <f t="shared" si="94"/>
        <v>-16046782.041249998</v>
      </c>
      <c r="AJ684" s="23">
        <f t="shared" si="95"/>
        <v>-16046782.041249998</v>
      </c>
      <c r="AK684" s="23">
        <f t="shared" si="89"/>
        <v>-16046782.041249998</v>
      </c>
      <c r="AM684" s="23">
        <f t="shared" si="90"/>
        <v>0</v>
      </c>
      <c r="AO684" s="34">
        <v>47</v>
      </c>
      <c r="AP684" s="33" t="s">
        <v>1904</v>
      </c>
      <c r="AQ684" t="s">
        <v>1905</v>
      </c>
      <c r="AR684" s="34">
        <v>46</v>
      </c>
      <c r="AS684">
        <f t="shared" si="91"/>
      </c>
      <c r="AU684" s="1">
        <f t="shared" si="92"/>
        <v>1329703.7587500028</v>
      </c>
      <c r="AV684" s="52">
        <f t="shared" si="93"/>
        <v>-0.07652316895686714</v>
      </c>
    </row>
    <row r="685" spans="1:48" ht="12.75">
      <c r="A685" s="33">
        <v>684</v>
      </c>
      <c r="B685" t="s">
        <v>1034</v>
      </c>
      <c r="C685" t="s">
        <v>1035</v>
      </c>
      <c r="D685" t="s">
        <v>28</v>
      </c>
      <c r="E685" t="s">
        <v>28</v>
      </c>
      <c r="F685" s="1">
        <v>-18245531.23</v>
      </c>
      <c r="G685" s="1">
        <v>-31906624.17</v>
      </c>
      <c r="H685" s="1">
        <v>-41995775.53</v>
      </c>
      <c r="I685" s="1">
        <v>-39443451.26</v>
      </c>
      <c r="J685" s="1">
        <v>-36973440.86</v>
      </c>
      <c r="K685" s="1">
        <v>-40038224.9</v>
      </c>
      <c r="L685" s="1">
        <v>-67185806.46</v>
      </c>
      <c r="M685" s="1">
        <v>-75207185.95</v>
      </c>
      <c r="N685" s="1">
        <v>-59026385.39</v>
      </c>
      <c r="O685" s="1">
        <v>-54034304.91</v>
      </c>
      <c r="P685" s="1">
        <v>-42213431.28</v>
      </c>
      <c r="Q685" s="1">
        <v>-25119293.26</v>
      </c>
      <c r="R685" s="1">
        <v>-21308013.61</v>
      </c>
      <c r="S685" s="1">
        <f t="shared" si="96"/>
        <v>-44410058.0325</v>
      </c>
      <c r="T685" s="5">
        <v>-19338760.739583332</v>
      </c>
      <c r="U685" t="s">
        <v>1796</v>
      </c>
      <c r="V685" t="s">
        <v>1188</v>
      </c>
      <c r="W685">
        <v>46</v>
      </c>
      <c r="X685">
        <v>0</v>
      </c>
      <c r="Y685">
        <v>0</v>
      </c>
      <c r="AE685" s="51">
        <f t="shared" si="94"/>
        <v>-44410058.0325</v>
      </c>
      <c r="AJ685" s="23">
        <f t="shared" si="95"/>
        <v>-44410058.0325</v>
      </c>
      <c r="AK685" s="23">
        <f t="shared" si="89"/>
        <v>-44410058.0325</v>
      </c>
      <c r="AM685" s="23">
        <f t="shared" si="90"/>
        <v>0</v>
      </c>
      <c r="AO685" s="34" t="s">
        <v>1901</v>
      </c>
      <c r="AQ685" t="s">
        <v>2514</v>
      </c>
      <c r="AR685" s="34">
        <v>46</v>
      </c>
      <c r="AS685">
        <f t="shared" si="91"/>
      </c>
      <c r="AU685" s="1">
        <f t="shared" si="92"/>
        <v>-25071297.292916667</v>
      </c>
      <c r="AV685" s="52">
        <f t="shared" si="93"/>
        <v>1.2964272959642007</v>
      </c>
    </row>
    <row r="686" spans="1:48" ht="12.75">
      <c r="A686" s="33">
        <v>685</v>
      </c>
      <c r="B686" t="s">
        <v>477</v>
      </c>
      <c r="C686" t="s">
        <v>478</v>
      </c>
      <c r="D686" t="s">
        <v>22</v>
      </c>
      <c r="E686" t="s">
        <v>19</v>
      </c>
      <c r="F686" s="1">
        <v>66646</v>
      </c>
      <c r="G686" s="1">
        <v>66361</v>
      </c>
      <c r="H686" s="1">
        <v>64090</v>
      </c>
      <c r="I686" s="1">
        <v>65791</v>
      </c>
      <c r="J686" s="1">
        <v>65506</v>
      </c>
      <c r="K686" s="1">
        <v>65221</v>
      </c>
      <c r="L686" s="1">
        <v>64936</v>
      </c>
      <c r="M686" s="1">
        <v>64651</v>
      </c>
      <c r="N686" s="1">
        <v>64366</v>
      </c>
      <c r="O686" s="1">
        <v>64081</v>
      </c>
      <c r="P686" s="1">
        <v>63796</v>
      </c>
      <c r="Q686" s="1">
        <v>63511</v>
      </c>
      <c r="R686" s="1">
        <v>63226</v>
      </c>
      <c r="S686" s="1">
        <f t="shared" si="96"/>
        <v>64770.5</v>
      </c>
      <c r="T686" s="5">
        <v>2776.9166666666665</v>
      </c>
      <c r="U686" t="s">
        <v>1824</v>
      </c>
      <c r="V686" t="s">
        <v>1411</v>
      </c>
      <c r="W686">
        <v>47</v>
      </c>
      <c r="X686">
        <v>0</v>
      </c>
      <c r="Y686">
        <v>0</v>
      </c>
      <c r="AE686" s="23">
        <f t="shared" si="94"/>
        <v>64770.5</v>
      </c>
      <c r="AJ686" s="23">
        <f t="shared" si="95"/>
        <v>64770.5</v>
      </c>
      <c r="AK686" s="23">
        <f t="shared" si="89"/>
        <v>64770.5</v>
      </c>
      <c r="AM686" s="23">
        <f t="shared" si="90"/>
        <v>0</v>
      </c>
      <c r="AO686" s="34" t="s">
        <v>1901</v>
      </c>
      <c r="AR686" s="34" t="s">
        <v>1901</v>
      </c>
      <c r="AS686" t="str">
        <f t="shared" si="91"/>
        <v>different</v>
      </c>
      <c r="AU686" s="1">
        <f t="shared" si="92"/>
        <v>61993.583333333336</v>
      </c>
      <c r="AV686" s="52">
        <f t="shared" si="93"/>
        <v>22.324610629295083</v>
      </c>
    </row>
    <row r="687" spans="1:48" ht="12.75">
      <c r="A687" s="33">
        <v>686</v>
      </c>
      <c r="B687" t="s">
        <v>479</v>
      </c>
      <c r="C687" t="s">
        <v>480</v>
      </c>
      <c r="D687" t="s">
        <v>22</v>
      </c>
      <c r="E687" t="s">
        <v>19</v>
      </c>
      <c r="F687" s="1">
        <v>247544</v>
      </c>
      <c r="G687" s="1">
        <v>246486</v>
      </c>
      <c r="H687" s="1">
        <v>238051.4</v>
      </c>
      <c r="I687" s="1">
        <v>244370</v>
      </c>
      <c r="J687" s="1">
        <v>243312</v>
      </c>
      <c r="K687" s="1">
        <v>242254</v>
      </c>
      <c r="L687" s="1">
        <v>241196</v>
      </c>
      <c r="M687" s="1">
        <v>240138</v>
      </c>
      <c r="N687" s="1">
        <v>239080</v>
      </c>
      <c r="O687" s="1">
        <v>238022</v>
      </c>
      <c r="P687" s="1">
        <v>236964</v>
      </c>
      <c r="Q687" s="1">
        <v>235906</v>
      </c>
      <c r="R687" s="1">
        <v>234848</v>
      </c>
      <c r="S687" s="1">
        <f t="shared" si="96"/>
        <v>240581.28333333333</v>
      </c>
      <c r="T687" s="5">
        <v>10314.333333333334</v>
      </c>
      <c r="U687" t="s">
        <v>1825</v>
      </c>
      <c r="V687" t="s">
        <v>1411</v>
      </c>
      <c r="W687">
        <v>47</v>
      </c>
      <c r="X687">
        <v>0</v>
      </c>
      <c r="Y687">
        <v>0</v>
      </c>
      <c r="AE687" s="23">
        <f t="shared" si="94"/>
        <v>240581.28333333333</v>
      </c>
      <c r="AJ687" s="23">
        <f t="shared" si="95"/>
        <v>240581.28333333333</v>
      </c>
      <c r="AK687" s="23">
        <f t="shared" si="89"/>
        <v>240581.28333333333</v>
      </c>
      <c r="AM687" s="23">
        <f t="shared" si="90"/>
        <v>0</v>
      </c>
      <c r="AO687" s="34" t="s">
        <v>1901</v>
      </c>
      <c r="AR687" s="34" t="s">
        <v>1901</v>
      </c>
      <c r="AS687" t="str">
        <f t="shared" si="91"/>
        <v>different</v>
      </c>
      <c r="AU687" s="1">
        <f t="shared" si="92"/>
        <v>230266.94999999998</v>
      </c>
      <c r="AV687" s="52">
        <f t="shared" si="93"/>
        <v>22.324947484083633</v>
      </c>
    </row>
    <row r="688" spans="1:48" ht="12.75">
      <c r="A688" s="33">
        <v>687</v>
      </c>
      <c r="B688" t="s">
        <v>489</v>
      </c>
      <c r="C688" t="s">
        <v>490</v>
      </c>
      <c r="D688" t="s">
        <v>28</v>
      </c>
      <c r="E688" t="s">
        <v>28</v>
      </c>
      <c r="F688" s="1">
        <v>223871</v>
      </c>
      <c r="G688" s="1">
        <v>223871</v>
      </c>
      <c r="H688" s="1">
        <v>223871</v>
      </c>
      <c r="I688" s="1">
        <v>223871</v>
      </c>
      <c r="J688" s="1">
        <v>223871</v>
      </c>
      <c r="K688" s="1">
        <v>223871</v>
      </c>
      <c r="L688" s="1">
        <v>223871</v>
      </c>
      <c r="M688" s="1">
        <v>223871</v>
      </c>
      <c r="N688" s="1">
        <v>223871</v>
      </c>
      <c r="O688" s="1">
        <v>223871</v>
      </c>
      <c r="P688" s="1">
        <v>223871</v>
      </c>
      <c r="Q688" s="1">
        <v>223871</v>
      </c>
      <c r="R688" s="1">
        <v>223871</v>
      </c>
      <c r="S688" s="1">
        <f t="shared" si="96"/>
        <v>223871</v>
      </c>
      <c r="T688" s="5">
        <v>223871</v>
      </c>
      <c r="U688" t="s">
        <v>1410</v>
      </c>
      <c r="V688" t="s">
        <v>1411</v>
      </c>
      <c r="W688">
        <v>47</v>
      </c>
      <c r="X688">
        <v>0</v>
      </c>
      <c r="Y688">
        <v>0</v>
      </c>
      <c r="AE688" s="23">
        <f t="shared" si="94"/>
        <v>223871</v>
      </c>
      <c r="AJ688" s="23">
        <f t="shared" si="95"/>
        <v>223871</v>
      </c>
      <c r="AK688" s="23">
        <f t="shared" si="89"/>
        <v>223871</v>
      </c>
      <c r="AM688" s="23">
        <f t="shared" si="90"/>
        <v>0</v>
      </c>
      <c r="AO688" s="34">
        <v>47</v>
      </c>
      <c r="AR688" s="34">
        <v>47</v>
      </c>
      <c r="AS688">
        <f t="shared" si="91"/>
      </c>
      <c r="AU688" s="1">
        <f t="shared" si="92"/>
        <v>0</v>
      </c>
      <c r="AV688" s="52">
        <f t="shared" si="93"/>
        <v>0</v>
      </c>
    </row>
    <row r="689" spans="1:48" ht="12.75">
      <c r="A689" s="33">
        <v>688</v>
      </c>
      <c r="B689" t="s">
        <v>491</v>
      </c>
      <c r="C689" t="s">
        <v>492</v>
      </c>
      <c r="D689" t="s">
        <v>28</v>
      </c>
      <c r="E689" t="s">
        <v>28</v>
      </c>
      <c r="F689" s="1">
        <v>7416108.49</v>
      </c>
      <c r="G689" s="1">
        <v>7444412.01</v>
      </c>
      <c r="H689" s="1">
        <v>7470615.53</v>
      </c>
      <c r="I689" s="1">
        <v>7498919.4</v>
      </c>
      <c r="J689" s="1">
        <v>7523238.41</v>
      </c>
      <c r="K689" s="1">
        <v>7550973.0600000005</v>
      </c>
      <c r="L689" s="1">
        <v>7570401.33</v>
      </c>
      <c r="M689" s="1">
        <v>7598135.98</v>
      </c>
      <c r="N689" s="1">
        <v>7621624.05</v>
      </c>
      <c r="O689" s="1">
        <v>7648172.13</v>
      </c>
      <c r="P689" s="1">
        <v>7674719.86</v>
      </c>
      <c r="Q689" s="1">
        <v>7701267.94</v>
      </c>
      <c r="R689" s="1">
        <v>7727815.67</v>
      </c>
      <c r="S689" s="1">
        <f t="shared" si="96"/>
        <v>7572870.148333333</v>
      </c>
      <c r="T689" s="5">
        <v>7157412.456666666</v>
      </c>
      <c r="U689" t="s">
        <v>1412</v>
      </c>
      <c r="V689" t="s">
        <v>1411</v>
      </c>
      <c r="W689">
        <v>47</v>
      </c>
      <c r="X689">
        <v>0</v>
      </c>
      <c r="Y689">
        <v>0</v>
      </c>
      <c r="AE689" s="23">
        <f t="shared" si="94"/>
        <v>7572870.148333333</v>
      </c>
      <c r="AJ689" s="23">
        <f t="shared" si="95"/>
        <v>7572870.148333333</v>
      </c>
      <c r="AK689" s="23">
        <f t="shared" si="89"/>
        <v>7572870.148333333</v>
      </c>
      <c r="AM689" s="23">
        <f t="shared" si="90"/>
        <v>0</v>
      </c>
      <c r="AO689" s="34">
        <v>47</v>
      </c>
      <c r="AR689" s="34">
        <v>47</v>
      </c>
      <c r="AS689">
        <f t="shared" si="91"/>
      </c>
      <c r="AU689" s="1">
        <f t="shared" si="92"/>
        <v>415457.69166666735</v>
      </c>
      <c r="AV689" s="52">
        <f t="shared" si="93"/>
        <v>0.05804579436800452</v>
      </c>
    </row>
    <row r="690" spans="1:48" ht="12.75">
      <c r="A690" s="33">
        <v>689</v>
      </c>
      <c r="B690" t="s">
        <v>505</v>
      </c>
      <c r="C690" t="s">
        <v>506</v>
      </c>
      <c r="D690" t="s">
        <v>28</v>
      </c>
      <c r="E690" t="s">
        <v>28</v>
      </c>
      <c r="F690" s="1">
        <v>1445640.35</v>
      </c>
      <c r="G690" s="1">
        <v>1446563.3</v>
      </c>
      <c r="H690" s="1">
        <v>1447486.25</v>
      </c>
      <c r="I690" s="1">
        <v>1448409.2</v>
      </c>
      <c r="J690" s="1">
        <v>1449332.15</v>
      </c>
      <c r="K690" s="1">
        <v>1450255.1</v>
      </c>
      <c r="L690" s="1">
        <v>1451178.05</v>
      </c>
      <c r="M690" s="1">
        <v>1452101</v>
      </c>
      <c r="N690" s="1">
        <v>1453023.6</v>
      </c>
      <c r="O690" s="1">
        <v>1453946.55</v>
      </c>
      <c r="P690" s="1">
        <v>1454869.15</v>
      </c>
      <c r="Q690" s="1">
        <v>1455792.1</v>
      </c>
      <c r="R690" s="1">
        <v>1456714.7</v>
      </c>
      <c r="S690" s="1">
        <f t="shared" si="96"/>
        <v>1451177.83125</v>
      </c>
      <c r="T690" s="5">
        <v>1439255.4020833336</v>
      </c>
      <c r="U690" t="s">
        <v>1423</v>
      </c>
      <c r="V690" t="s">
        <v>1411</v>
      </c>
      <c r="W690">
        <v>47</v>
      </c>
      <c r="X690">
        <v>0</v>
      </c>
      <c r="Y690">
        <v>0</v>
      </c>
      <c r="AE690" s="23">
        <f t="shared" si="94"/>
        <v>1451177.83125</v>
      </c>
      <c r="AJ690" s="23">
        <f t="shared" si="95"/>
        <v>1451177.83125</v>
      </c>
      <c r="AK690" s="23">
        <f t="shared" si="89"/>
        <v>1451177.83125</v>
      </c>
      <c r="AM690" s="23">
        <f t="shared" si="90"/>
        <v>0</v>
      </c>
      <c r="AO690" s="34">
        <v>47</v>
      </c>
      <c r="AR690" s="34">
        <v>44</v>
      </c>
      <c r="AS690" s="8" t="str">
        <f t="shared" si="91"/>
        <v>different</v>
      </c>
      <c r="AT690" t="s">
        <v>1905</v>
      </c>
      <c r="AU690" s="1">
        <f t="shared" si="92"/>
        <v>11922.429166666465</v>
      </c>
      <c r="AV690" s="52">
        <f t="shared" si="93"/>
        <v>0.00828374807515654</v>
      </c>
    </row>
    <row r="691" spans="1:48" ht="12.75">
      <c r="A691" s="33">
        <v>690</v>
      </c>
      <c r="B691" t="s">
        <v>529</v>
      </c>
      <c r="C691" t="s">
        <v>530</v>
      </c>
      <c r="D691" t="s">
        <v>28</v>
      </c>
      <c r="E691" t="s">
        <v>28</v>
      </c>
      <c r="F691" s="1">
        <v>5598846.41</v>
      </c>
      <c r="G691" s="1">
        <v>5598846.41</v>
      </c>
      <c r="H691" s="1">
        <v>5598846.41</v>
      </c>
      <c r="I691" s="1">
        <v>5658149.14</v>
      </c>
      <c r="J691" s="1">
        <v>5658149.14</v>
      </c>
      <c r="K691" s="1">
        <v>5658149.14</v>
      </c>
      <c r="L691" s="1">
        <v>5206426.2</v>
      </c>
      <c r="M691" s="1">
        <v>5321633.2</v>
      </c>
      <c r="N691" s="1">
        <v>5343135.8</v>
      </c>
      <c r="O691" s="1">
        <v>5364732.03</v>
      </c>
      <c r="P691" s="1">
        <v>5386422.33</v>
      </c>
      <c r="Q691" s="1">
        <v>5408207.19</v>
      </c>
      <c r="R691" s="1">
        <v>5430087.08</v>
      </c>
      <c r="S691" s="1">
        <f t="shared" si="96"/>
        <v>5476430.31125</v>
      </c>
      <c r="T691" s="5">
        <v>1562453.19625</v>
      </c>
      <c r="U691" t="s">
        <v>1445</v>
      </c>
      <c r="V691" t="s">
        <v>1411</v>
      </c>
      <c r="W691">
        <v>47</v>
      </c>
      <c r="X691">
        <v>0</v>
      </c>
      <c r="Y691">
        <v>0</v>
      </c>
      <c r="AE691" s="51">
        <f t="shared" si="94"/>
        <v>5476430.31125</v>
      </c>
      <c r="AJ691" s="23">
        <f t="shared" si="95"/>
        <v>5476430.31125</v>
      </c>
      <c r="AK691" s="23">
        <f t="shared" si="89"/>
        <v>5476430.31125</v>
      </c>
      <c r="AM691" s="23">
        <f t="shared" si="90"/>
        <v>0</v>
      </c>
      <c r="AO691" s="34" t="s">
        <v>1901</v>
      </c>
      <c r="AQ691" t="s">
        <v>2505</v>
      </c>
      <c r="AR691" s="34" t="s">
        <v>1901</v>
      </c>
      <c r="AS691" t="str">
        <f t="shared" si="91"/>
        <v>different</v>
      </c>
      <c r="AU691" s="1">
        <f t="shared" si="92"/>
        <v>3913977.115</v>
      </c>
      <c r="AV691" s="52">
        <f t="shared" si="93"/>
        <v>2.5050203899827697</v>
      </c>
    </row>
    <row r="692" spans="1:48" ht="12.75">
      <c r="A692" s="33">
        <v>691</v>
      </c>
      <c r="B692" t="s">
        <v>531</v>
      </c>
      <c r="C692" t="s">
        <v>532</v>
      </c>
      <c r="D692" t="s">
        <v>22</v>
      </c>
      <c r="E692" t="s">
        <v>19</v>
      </c>
      <c r="F692" s="1">
        <v>37720</v>
      </c>
      <c r="G692" s="1">
        <v>37720</v>
      </c>
      <c r="H692" s="1">
        <v>37720</v>
      </c>
      <c r="I692" s="1">
        <v>37720</v>
      </c>
      <c r="J692" s="1">
        <v>37720</v>
      </c>
      <c r="K692" s="1">
        <v>37720</v>
      </c>
      <c r="L692" s="1">
        <v>37720</v>
      </c>
      <c r="M692" s="1">
        <v>37720</v>
      </c>
      <c r="N692" s="1">
        <v>37720</v>
      </c>
      <c r="O692" s="1">
        <v>37720</v>
      </c>
      <c r="P692" s="1">
        <v>37720</v>
      </c>
      <c r="Q692" s="1">
        <v>37720</v>
      </c>
      <c r="R692" s="1">
        <v>37720</v>
      </c>
      <c r="S692" s="1">
        <f t="shared" si="96"/>
        <v>37720</v>
      </c>
      <c r="T692" s="5">
        <v>11001.666666666666</v>
      </c>
      <c r="U692" t="s">
        <v>1446</v>
      </c>
      <c r="V692" t="s">
        <v>1411</v>
      </c>
      <c r="W692">
        <v>47</v>
      </c>
      <c r="X692">
        <v>0</v>
      </c>
      <c r="Y692">
        <v>0</v>
      </c>
      <c r="AE692" s="23">
        <f t="shared" si="94"/>
        <v>37720</v>
      </c>
      <c r="AJ692" s="23">
        <f t="shared" si="95"/>
        <v>37720</v>
      </c>
      <c r="AK692" s="23">
        <f t="shared" si="89"/>
        <v>37720</v>
      </c>
      <c r="AM692" s="23">
        <f t="shared" si="90"/>
        <v>0</v>
      </c>
      <c r="AO692" s="34" t="s">
        <v>1901</v>
      </c>
      <c r="AR692" s="34" t="s">
        <v>1901</v>
      </c>
      <c r="AS692" t="str">
        <f t="shared" si="91"/>
        <v>different</v>
      </c>
      <c r="AU692" s="1">
        <f t="shared" si="92"/>
        <v>26718.333333333336</v>
      </c>
      <c r="AV692" s="52">
        <f t="shared" si="93"/>
        <v>2.428571428571429</v>
      </c>
    </row>
    <row r="693" spans="1:48" ht="12.75">
      <c r="A693" s="33">
        <v>692</v>
      </c>
      <c r="B693" t="s">
        <v>538</v>
      </c>
      <c r="C693" t="s">
        <v>539</v>
      </c>
      <c r="D693" t="s">
        <v>28</v>
      </c>
      <c r="E693" t="s">
        <v>28</v>
      </c>
      <c r="F693" s="1">
        <v>3516273.34</v>
      </c>
      <c r="G693" s="1">
        <v>3686516.98</v>
      </c>
      <c r="H693" s="1">
        <v>3966339.81</v>
      </c>
      <c r="I693" s="1">
        <v>2430497.05</v>
      </c>
      <c r="J693" s="1">
        <v>2636188.95</v>
      </c>
      <c r="K693" s="1">
        <v>2841880.85</v>
      </c>
      <c r="L693" s="1">
        <v>3008824.41</v>
      </c>
      <c r="M693" s="1">
        <v>3213243.75</v>
      </c>
      <c r="N693" s="1">
        <v>3417663.09</v>
      </c>
      <c r="O693" s="1">
        <v>3622365.09</v>
      </c>
      <c r="P693" s="1">
        <v>3825733.23</v>
      </c>
      <c r="Q693" s="1">
        <v>4029101.37</v>
      </c>
      <c r="R693" s="1">
        <v>4183605.14</v>
      </c>
      <c r="S693" s="1">
        <f t="shared" si="96"/>
        <v>3377357.8183333334</v>
      </c>
      <c r="T693" s="5">
        <v>2862559.191666667</v>
      </c>
      <c r="U693" t="s">
        <v>1452</v>
      </c>
      <c r="V693" t="s">
        <v>1411</v>
      </c>
      <c r="W693">
        <v>47</v>
      </c>
      <c r="X693">
        <v>0</v>
      </c>
      <c r="Y693">
        <v>0</v>
      </c>
      <c r="AE693" s="23">
        <f t="shared" si="94"/>
        <v>3377357.8183333334</v>
      </c>
      <c r="AJ693" s="23">
        <f t="shared" si="95"/>
        <v>3377357.8183333334</v>
      </c>
      <c r="AK693" s="23">
        <f t="shared" si="89"/>
        <v>3377357.8183333334</v>
      </c>
      <c r="AM693" s="23">
        <f t="shared" si="90"/>
        <v>0</v>
      </c>
      <c r="AO693" s="34">
        <v>47</v>
      </c>
      <c r="AR693" s="34">
        <v>47</v>
      </c>
      <c r="AS693">
        <f t="shared" si="91"/>
      </c>
      <c r="AU693" s="1">
        <f t="shared" si="92"/>
        <v>514798.6266666665</v>
      </c>
      <c r="AV693" s="52">
        <f t="shared" si="93"/>
        <v>0.17983859623420936</v>
      </c>
    </row>
    <row r="694" spans="1:48" ht="12.75">
      <c r="A694" s="33">
        <v>693</v>
      </c>
      <c r="B694" t="s">
        <v>540</v>
      </c>
      <c r="C694" t="s">
        <v>541</v>
      </c>
      <c r="D694" t="s">
        <v>28</v>
      </c>
      <c r="E694" t="s">
        <v>28</v>
      </c>
      <c r="F694" s="1">
        <v>414939.11</v>
      </c>
      <c r="G694" s="1">
        <v>-111300.76000000001</v>
      </c>
      <c r="H694" s="1">
        <v>-85259.71</v>
      </c>
      <c r="I694" s="1">
        <v>238705.59</v>
      </c>
      <c r="J694" s="1">
        <v>256531.79</v>
      </c>
      <c r="K694" s="1">
        <v>274357.99</v>
      </c>
      <c r="L694" s="1">
        <v>429061.68</v>
      </c>
      <c r="M694" s="1">
        <v>448089.43</v>
      </c>
      <c r="N694" s="1">
        <v>467117.18</v>
      </c>
      <c r="O694" s="1">
        <v>524114.33</v>
      </c>
      <c r="P694" s="1">
        <v>548578.63</v>
      </c>
      <c r="Q694" s="1">
        <v>573042.93</v>
      </c>
      <c r="R694" s="1">
        <v>533326.68</v>
      </c>
      <c r="S694" s="1">
        <f t="shared" si="96"/>
        <v>336430.9979166667</v>
      </c>
      <c r="T694" s="5">
        <v>248896.87166666667</v>
      </c>
      <c r="U694" t="s">
        <v>1453</v>
      </c>
      <c r="V694" t="s">
        <v>1411</v>
      </c>
      <c r="W694">
        <v>47</v>
      </c>
      <c r="X694">
        <v>0</v>
      </c>
      <c r="Y694">
        <v>0</v>
      </c>
      <c r="AE694" s="23">
        <f t="shared" si="94"/>
        <v>336430.9979166667</v>
      </c>
      <c r="AJ694" s="23">
        <f t="shared" si="95"/>
        <v>336430.9979166667</v>
      </c>
      <c r="AK694" s="23">
        <f t="shared" si="89"/>
        <v>336430.9979166667</v>
      </c>
      <c r="AM694" s="23">
        <f t="shared" si="90"/>
        <v>0</v>
      </c>
      <c r="AO694" s="34">
        <v>47</v>
      </c>
      <c r="AR694" s="34">
        <v>47</v>
      </c>
      <c r="AS694">
        <f t="shared" si="91"/>
      </c>
      <c r="AU694" s="1">
        <f t="shared" si="92"/>
        <v>87534.12625</v>
      </c>
      <c r="AV694" s="52">
        <f t="shared" si="93"/>
        <v>0.35168833446500464</v>
      </c>
    </row>
    <row r="695" spans="1:48" ht="12.75">
      <c r="A695" s="33">
        <v>694</v>
      </c>
      <c r="B695" t="s">
        <v>542</v>
      </c>
      <c r="C695" t="s">
        <v>543</v>
      </c>
      <c r="D695" t="s">
        <v>22</v>
      </c>
      <c r="E695" t="s">
        <v>19</v>
      </c>
      <c r="F695" s="1">
        <v>-1064833.6</v>
      </c>
      <c r="G695" s="1">
        <v>-1064833.6</v>
      </c>
      <c r="H695" s="1">
        <v>-1064833.6</v>
      </c>
      <c r="I695" s="1">
        <v>-1064833.6</v>
      </c>
      <c r="J695" s="1">
        <v>-1064833.6</v>
      </c>
      <c r="K695" s="1">
        <v>-1064833.6</v>
      </c>
      <c r="L695" s="1">
        <v>-1064833.6</v>
      </c>
      <c r="M695" s="1">
        <v>-1064833.6</v>
      </c>
      <c r="N695" s="1">
        <v>-1064833.6</v>
      </c>
      <c r="O695" s="1">
        <v>-1064833.6</v>
      </c>
      <c r="P695" s="1">
        <v>-1064833.6</v>
      </c>
      <c r="Q695" s="1">
        <v>-1064833.6</v>
      </c>
      <c r="R695" s="1">
        <v>-1064833.6</v>
      </c>
      <c r="S695" s="1">
        <f t="shared" si="96"/>
        <v>-1064833.5999999999</v>
      </c>
      <c r="T695" s="5">
        <v>-1064833.5999999999</v>
      </c>
      <c r="U695" t="s">
        <v>1454</v>
      </c>
      <c r="V695" t="s">
        <v>1411</v>
      </c>
      <c r="W695">
        <v>47</v>
      </c>
      <c r="X695">
        <v>0</v>
      </c>
      <c r="Y695">
        <v>0</v>
      </c>
      <c r="AE695" s="51">
        <f t="shared" si="94"/>
        <v>-1064833.5999999999</v>
      </c>
      <c r="AJ695" s="23">
        <f t="shared" si="95"/>
        <v>-1064833.5999999999</v>
      </c>
      <c r="AK695" s="23">
        <f t="shared" si="89"/>
        <v>-1064833.5999999999</v>
      </c>
      <c r="AM695" s="23">
        <f t="shared" si="90"/>
        <v>0</v>
      </c>
      <c r="AO695" s="34" t="s">
        <v>1901</v>
      </c>
      <c r="AQ695" t="s">
        <v>2491</v>
      </c>
      <c r="AR695" s="34">
        <v>47</v>
      </c>
      <c r="AS695">
        <f t="shared" si="91"/>
      </c>
      <c r="AU695" s="1">
        <f t="shared" si="92"/>
        <v>0</v>
      </c>
      <c r="AV695" s="52">
        <f t="shared" si="93"/>
        <v>0</v>
      </c>
    </row>
    <row r="696" spans="1:48" ht="12.75">
      <c r="A696" s="33">
        <v>695</v>
      </c>
      <c r="B696" t="s">
        <v>542</v>
      </c>
      <c r="C696" t="s">
        <v>543</v>
      </c>
      <c r="D696" t="s">
        <v>22</v>
      </c>
      <c r="E696" t="s">
        <v>21</v>
      </c>
      <c r="F696" s="1">
        <v>1064833.6</v>
      </c>
      <c r="G696" s="1">
        <v>1064833.6</v>
      </c>
      <c r="H696" s="1">
        <v>1064833.6</v>
      </c>
      <c r="I696" s="1">
        <v>1064833.6</v>
      </c>
      <c r="J696" s="1">
        <v>1064833.6</v>
      </c>
      <c r="K696" s="1">
        <v>1064833.6</v>
      </c>
      <c r="L696" s="1">
        <v>1064833.6</v>
      </c>
      <c r="M696" s="1">
        <v>1064833.6</v>
      </c>
      <c r="N696" s="1">
        <v>1064833.6</v>
      </c>
      <c r="O696" s="1">
        <v>1064833.6</v>
      </c>
      <c r="P696" s="1">
        <v>1064833.6</v>
      </c>
      <c r="Q696" s="1">
        <v>1064833.6</v>
      </c>
      <c r="R696" s="1">
        <v>1064833.6</v>
      </c>
      <c r="S696" s="1">
        <f t="shared" si="96"/>
        <v>1064833.5999999999</v>
      </c>
      <c r="T696" s="5">
        <v>752613.8666666666</v>
      </c>
      <c r="U696" t="s">
        <v>1455</v>
      </c>
      <c r="V696" t="s">
        <v>1411</v>
      </c>
      <c r="W696">
        <v>47</v>
      </c>
      <c r="X696">
        <v>0</v>
      </c>
      <c r="Y696">
        <v>0</v>
      </c>
      <c r="AE696" s="51">
        <f t="shared" si="94"/>
        <v>1064833.5999999999</v>
      </c>
      <c r="AJ696" s="23">
        <f t="shared" si="95"/>
        <v>1064833.5999999999</v>
      </c>
      <c r="AK696" s="23">
        <f t="shared" si="89"/>
        <v>1064833.5999999999</v>
      </c>
      <c r="AM696" s="23">
        <f t="shared" si="90"/>
        <v>0</v>
      </c>
      <c r="AO696" s="34" t="s">
        <v>1901</v>
      </c>
      <c r="AQ696" t="s">
        <v>2492</v>
      </c>
      <c r="AR696" s="34">
        <v>47</v>
      </c>
      <c r="AS696">
        <f t="shared" si="91"/>
      </c>
      <c r="AU696" s="1">
        <f t="shared" si="92"/>
        <v>312219.7333333333</v>
      </c>
      <c r="AV696" s="52">
        <f t="shared" si="93"/>
        <v>0.414847170855564</v>
      </c>
    </row>
    <row r="697" spans="1:48" ht="12.75">
      <c r="A697" s="33">
        <v>696</v>
      </c>
      <c r="B697" t="s">
        <v>546</v>
      </c>
      <c r="C697" t="s">
        <v>547</v>
      </c>
      <c r="D697" t="s">
        <v>28</v>
      </c>
      <c r="E697" t="s">
        <v>28</v>
      </c>
      <c r="F697" s="1">
        <v>6742232.89</v>
      </c>
      <c r="G697" s="1">
        <v>9075248.21</v>
      </c>
      <c r="H697" s="1">
        <v>9815833.91</v>
      </c>
      <c r="I697" s="1">
        <v>9735711.72</v>
      </c>
      <c r="J697" s="1">
        <v>9468207.19</v>
      </c>
      <c r="K697" s="1">
        <v>9704451.91</v>
      </c>
      <c r="L697" s="1">
        <v>11494562.67</v>
      </c>
      <c r="M697" s="1">
        <v>12343539.87</v>
      </c>
      <c r="N697" s="1">
        <v>0.02</v>
      </c>
      <c r="O697" s="1">
        <v>119328.75</v>
      </c>
      <c r="P697" s="1">
        <v>2126070.96</v>
      </c>
      <c r="Q697" s="1">
        <v>-347570.12</v>
      </c>
      <c r="R697" s="1">
        <v>-953683.0800000001</v>
      </c>
      <c r="S697" s="1">
        <f t="shared" si="96"/>
        <v>6369138.332916666</v>
      </c>
      <c r="T697" s="5">
        <v>4072392.5479166657</v>
      </c>
      <c r="U697" t="s">
        <v>1457</v>
      </c>
      <c r="V697" t="s">
        <v>1411</v>
      </c>
      <c r="W697" s="8">
        <v>47</v>
      </c>
      <c r="X697">
        <v>0</v>
      </c>
      <c r="Y697">
        <v>0</v>
      </c>
      <c r="AE697" s="51">
        <f t="shared" si="94"/>
        <v>6369138.332916666</v>
      </c>
      <c r="AJ697" s="23">
        <f t="shared" si="95"/>
        <v>6369138.332916666</v>
      </c>
      <c r="AK697" s="23">
        <f t="shared" si="89"/>
        <v>6369138.332916666</v>
      </c>
      <c r="AM697" s="23">
        <f t="shared" si="90"/>
        <v>0</v>
      </c>
      <c r="AO697" s="34" t="s">
        <v>1901</v>
      </c>
      <c r="AQ697" t="s">
        <v>2514</v>
      </c>
      <c r="AR697" s="34">
        <v>47</v>
      </c>
      <c r="AS697">
        <f t="shared" si="91"/>
      </c>
      <c r="AU697" s="1">
        <f t="shared" si="92"/>
        <v>2296745.785</v>
      </c>
      <c r="AV697" s="52">
        <f t="shared" si="93"/>
        <v>0.5639794685743048</v>
      </c>
    </row>
    <row r="698" spans="1:48" ht="12.75">
      <c r="A698" s="33">
        <v>697</v>
      </c>
      <c r="B698" t="s">
        <v>550</v>
      </c>
      <c r="C698" t="s">
        <v>551</v>
      </c>
      <c r="D698" t="s">
        <v>17</v>
      </c>
      <c r="E698" t="s">
        <v>18</v>
      </c>
      <c r="F698" s="1">
        <v>2425152.66</v>
      </c>
      <c r="G698" s="1">
        <v>2218490.13</v>
      </c>
      <c r="H698" s="1">
        <v>2001955</v>
      </c>
      <c r="I698" s="1">
        <v>1995101.0899999999</v>
      </c>
      <c r="J698" s="1">
        <v>2217542.29</v>
      </c>
      <c r="K698" s="1">
        <v>2244176.15</v>
      </c>
      <c r="L698" s="1">
        <v>2284137.65</v>
      </c>
      <c r="M698" s="1">
        <v>2281550.44</v>
      </c>
      <c r="N698" s="1">
        <v>2423795.54</v>
      </c>
      <c r="O698" s="1">
        <v>2416724.7</v>
      </c>
      <c r="P698" s="1">
        <v>2322939.5</v>
      </c>
      <c r="Q698" s="1">
        <v>2215839.95</v>
      </c>
      <c r="R698" s="1">
        <v>2309101.51</v>
      </c>
      <c r="S698" s="1">
        <f t="shared" si="96"/>
        <v>2249114.9604166667</v>
      </c>
      <c r="T698" s="5">
        <v>2808160.2429166664</v>
      </c>
      <c r="U698" t="s">
        <v>1459</v>
      </c>
      <c r="V698" t="s">
        <v>1411</v>
      </c>
      <c r="W698">
        <v>47</v>
      </c>
      <c r="X698">
        <v>0</v>
      </c>
      <c r="Y698">
        <v>0</v>
      </c>
      <c r="AE698" s="23">
        <f t="shared" si="94"/>
        <v>2249114.9604166667</v>
      </c>
      <c r="AJ698" s="23">
        <f t="shared" si="95"/>
        <v>2249114.9604166667</v>
      </c>
      <c r="AK698" s="23">
        <f t="shared" si="89"/>
        <v>2249114.9604166667</v>
      </c>
      <c r="AM698" s="23">
        <f t="shared" si="90"/>
        <v>0</v>
      </c>
      <c r="AO698" s="34">
        <v>47</v>
      </c>
      <c r="AR698" s="34">
        <v>47</v>
      </c>
      <c r="AS698">
        <f t="shared" si="91"/>
      </c>
      <c r="AU698" s="1">
        <f t="shared" si="92"/>
        <v>-559045.2824999997</v>
      </c>
      <c r="AV698" s="52">
        <f t="shared" si="93"/>
        <v>-0.19907883957482184</v>
      </c>
    </row>
    <row r="699" spans="1:48" ht="12.75">
      <c r="A699" s="33">
        <v>698</v>
      </c>
      <c r="B699" t="s">
        <v>552</v>
      </c>
      <c r="C699" t="s">
        <v>553</v>
      </c>
      <c r="D699" t="s">
        <v>17</v>
      </c>
      <c r="E699" t="s">
        <v>18</v>
      </c>
      <c r="F699" s="1">
        <v>-0.02</v>
      </c>
      <c r="G699" s="1">
        <v>-0.02</v>
      </c>
      <c r="H699" s="1">
        <v>-0.02</v>
      </c>
      <c r="I699" s="1">
        <v>-0.02</v>
      </c>
      <c r="J699" s="1">
        <v>-0.02</v>
      </c>
      <c r="K699" s="1">
        <v>-0.02</v>
      </c>
      <c r="L699" s="1">
        <v>-0.02</v>
      </c>
      <c r="M699" s="1">
        <v>-0.02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f t="shared" si="96"/>
        <v>-0.012499999999999999</v>
      </c>
      <c r="T699" s="5">
        <v>-1047.2370833333334</v>
      </c>
      <c r="U699" t="s">
        <v>1460</v>
      </c>
      <c r="V699" t="s">
        <v>1411</v>
      </c>
      <c r="W699">
        <v>47</v>
      </c>
      <c r="X699">
        <v>0</v>
      </c>
      <c r="Y699">
        <v>0</v>
      </c>
      <c r="AE699" s="23">
        <f t="shared" si="94"/>
        <v>-0.012499999999999999</v>
      </c>
      <c r="AJ699" s="23">
        <f t="shared" si="95"/>
        <v>-0.012499999999999999</v>
      </c>
      <c r="AK699" s="23">
        <f t="shared" si="89"/>
        <v>-0.012499999999999999</v>
      </c>
      <c r="AM699" s="23">
        <f t="shared" si="90"/>
        <v>0</v>
      </c>
      <c r="AO699" s="34">
        <v>47</v>
      </c>
      <c r="AR699" s="34">
        <v>47</v>
      </c>
      <c r="AS699">
        <f t="shared" si="91"/>
      </c>
      <c r="AU699" s="1">
        <f t="shared" si="92"/>
        <v>1047.2245833333334</v>
      </c>
      <c r="AV699" s="52">
        <f t="shared" si="93"/>
        <v>-0.9999880638298634</v>
      </c>
    </row>
    <row r="700" spans="1:48" ht="12.75">
      <c r="A700" s="33">
        <v>699</v>
      </c>
      <c r="B700" t="s">
        <v>554</v>
      </c>
      <c r="C700" t="s">
        <v>555</v>
      </c>
      <c r="D700" t="s">
        <v>17</v>
      </c>
      <c r="E700" t="s">
        <v>18</v>
      </c>
      <c r="F700" s="1">
        <v>49000</v>
      </c>
      <c r="G700" s="1">
        <v>49000</v>
      </c>
      <c r="H700" s="1">
        <v>49000</v>
      </c>
      <c r="I700" s="1">
        <v>49000</v>
      </c>
      <c r="J700" s="1">
        <v>49000</v>
      </c>
      <c r="K700" s="1">
        <v>49000</v>
      </c>
      <c r="L700" s="1">
        <v>49000</v>
      </c>
      <c r="M700" s="1">
        <v>49000</v>
      </c>
      <c r="N700" s="1">
        <v>49000</v>
      </c>
      <c r="O700" s="1">
        <v>49000</v>
      </c>
      <c r="P700" s="1">
        <v>49000</v>
      </c>
      <c r="Q700" s="1">
        <v>49000</v>
      </c>
      <c r="R700" s="1">
        <v>49000</v>
      </c>
      <c r="S700" s="1">
        <f t="shared" si="96"/>
        <v>49000</v>
      </c>
      <c r="T700" s="5">
        <v>49000</v>
      </c>
      <c r="U700" t="s">
        <v>1461</v>
      </c>
      <c r="V700" t="s">
        <v>1411</v>
      </c>
      <c r="W700">
        <v>47</v>
      </c>
      <c r="X700">
        <v>0</v>
      </c>
      <c r="Y700">
        <v>0</v>
      </c>
      <c r="AE700" s="23">
        <f t="shared" si="94"/>
        <v>49000</v>
      </c>
      <c r="AJ700" s="23">
        <f t="shared" si="95"/>
        <v>49000</v>
      </c>
      <c r="AK700" s="23">
        <f t="shared" si="89"/>
        <v>49000</v>
      </c>
      <c r="AM700" s="23">
        <f t="shared" si="90"/>
        <v>0</v>
      </c>
      <c r="AO700" s="34">
        <v>47</v>
      </c>
      <c r="AR700" s="34">
        <v>47</v>
      </c>
      <c r="AS700">
        <f t="shared" si="91"/>
      </c>
      <c r="AU700" s="1">
        <f t="shared" si="92"/>
        <v>0</v>
      </c>
      <c r="AV700" s="52">
        <f t="shared" si="93"/>
        <v>0</v>
      </c>
    </row>
    <row r="701" spans="1:48" ht="12.75">
      <c r="A701" s="33">
        <v>700</v>
      </c>
      <c r="B701" t="s">
        <v>558</v>
      </c>
      <c r="C701" t="s">
        <v>559</v>
      </c>
      <c r="D701" t="s">
        <v>17</v>
      </c>
      <c r="E701" t="s">
        <v>20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f t="shared" si="96"/>
        <v>0</v>
      </c>
      <c r="T701" s="5">
        <v>152991.25</v>
      </c>
      <c r="U701" t="s">
        <v>1463</v>
      </c>
      <c r="V701" t="s">
        <v>1411</v>
      </c>
      <c r="W701">
        <v>47</v>
      </c>
      <c r="X701">
        <v>0</v>
      </c>
      <c r="Y701">
        <v>0</v>
      </c>
      <c r="AE701" s="23">
        <f t="shared" si="94"/>
        <v>0</v>
      </c>
      <c r="AJ701" s="23">
        <f t="shared" si="95"/>
        <v>0</v>
      </c>
      <c r="AK701" s="23">
        <f t="shared" si="89"/>
        <v>0</v>
      </c>
      <c r="AM701" s="23">
        <f t="shared" si="90"/>
        <v>0</v>
      </c>
      <c r="AO701" s="34" t="s">
        <v>1901</v>
      </c>
      <c r="AR701" s="34" t="s">
        <v>1901</v>
      </c>
      <c r="AS701" t="str">
        <f t="shared" si="91"/>
        <v>different</v>
      </c>
      <c r="AU701" s="1">
        <f t="shared" si="92"/>
        <v>-152991.25</v>
      </c>
      <c r="AV701" s="52">
        <f t="shared" si="93"/>
        <v>-1</v>
      </c>
    </row>
    <row r="702" spans="1:48" ht="12.75">
      <c r="A702" s="33">
        <v>701</v>
      </c>
      <c r="B702" t="s">
        <v>911</v>
      </c>
      <c r="C702" t="s">
        <v>912</v>
      </c>
      <c r="D702" t="s">
        <v>22</v>
      </c>
      <c r="E702" t="s">
        <v>19</v>
      </c>
      <c r="F702" s="1">
        <v>-190418</v>
      </c>
      <c r="G702" s="1">
        <v>-189604</v>
      </c>
      <c r="H702" s="1">
        <v>-183115.68</v>
      </c>
      <c r="I702" s="1">
        <v>-187976</v>
      </c>
      <c r="J702" s="1">
        <v>-187162</v>
      </c>
      <c r="K702" s="1">
        <v>-186348</v>
      </c>
      <c r="L702" s="1">
        <v>-185534</v>
      </c>
      <c r="M702" s="1">
        <v>-184720</v>
      </c>
      <c r="N702" s="1">
        <v>-183906</v>
      </c>
      <c r="O702" s="1">
        <v>-183092</v>
      </c>
      <c r="P702" s="1">
        <v>-182278</v>
      </c>
      <c r="Q702" s="1">
        <v>-181464</v>
      </c>
      <c r="R702" s="1">
        <v>-180650</v>
      </c>
      <c r="S702" s="1">
        <f t="shared" si="96"/>
        <v>-185061.13999999998</v>
      </c>
      <c r="T702" s="5">
        <v>-7934.083333333333</v>
      </c>
      <c r="U702" t="s">
        <v>1849</v>
      </c>
      <c r="V702" t="s">
        <v>1411</v>
      </c>
      <c r="W702">
        <v>47</v>
      </c>
      <c r="X702">
        <v>0</v>
      </c>
      <c r="Y702">
        <v>0</v>
      </c>
      <c r="AE702" s="23">
        <f t="shared" si="94"/>
        <v>-185061.13999999998</v>
      </c>
      <c r="AJ702" s="23">
        <f t="shared" si="95"/>
        <v>-185061.13999999998</v>
      </c>
      <c r="AK702" s="23">
        <f t="shared" si="89"/>
        <v>-185061.13999999998</v>
      </c>
      <c r="AM702" s="23">
        <f t="shared" si="90"/>
        <v>0</v>
      </c>
      <c r="AO702" s="34" t="s">
        <v>1901</v>
      </c>
      <c r="AR702" s="34" t="s">
        <v>1901</v>
      </c>
      <c r="AS702" t="str">
        <f t="shared" si="91"/>
        <v>different</v>
      </c>
      <c r="AU702" s="1">
        <f t="shared" si="92"/>
        <v>-177127.05666666664</v>
      </c>
      <c r="AV702" s="52">
        <f t="shared" si="93"/>
        <v>22.324829375374176</v>
      </c>
    </row>
    <row r="703" spans="1:48" ht="12.75">
      <c r="A703" s="33">
        <v>702</v>
      </c>
      <c r="B703" t="s">
        <v>943</v>
      </c>
      <c r="C703" t="s">
        <v>944</v>
      </c>
      <c r="D703" t="s">
        <v>28</v>
      </c>
      <c r="E703" t="s">
        <v>28</v>
      </c>
      <c r="F703" s="1">
        <v>-0.47000000000000003</v>
      </c>
      <c r="G703" s="1">
        <v>-0.47000000000000003</v>
      </c>
      <c r="H703" s="1">
        <v>-0.47000000000000003</v>
      </c>
      <c r="I703" s="1">
        <v>-0.47000000000000003</v>
      </c>
      <c r="J703" s="1">
        <v>-0.47000000000000003</v>
      </c>
      <c r="K703" s="1">
        <v>-0.47000000000000003</v>
      </c>
      <c r="L703" s="1">
        <v>-0.47000000000000003</v>
      </c>
      <c r="M703" s="1">
        <v>-0.47000000000000003</v>
      </c>
      <c r="N703" s="1">
        <v>-0.47000000000000003</v>
      </c>
      <c r="O703" s="1">
        <v>-0.47000000000000003</v>
      </c>
      <c r="P703" s="1">
        <v>-0.47000000000000003</v>
      </c>
      <c r="Q703" s="1">
        <v>-0.47000000000000003</v>
      </c>
      <c r="R703" s="1">
        <v>-0.47000000000000003</v>
      </c>
      <c r="S703" s="1">
        <f t="shared" si="96"/>
        <v>-0.47</v>
      </c>
      <c r="T703" s="5">
        <v>-6845.720000000001</v>
      </c>
      <c r="U703" t="s">
        <v>1723</v>
      </c>
      <c r="V703" t="s">
        <v>1411</v>
      </c>
      <c r="W703">
        <v>47</v>
      </c>
      <c r="X703">
        <v>0</v>
      </c>
      <c r="Y703">
        <v>0</v>
      </c>
      <c r="AE703" s="23">
        <f t="shared" si="94"/>
        <v>-0.47</v>
      </c>
      <c r="AJ703" s="23">
        <f t="shared" si="95"/>
        <v>-0.47</v>
      </c>
      <c r="AK703" s="23">
        <f t="shared" si="89"/>
        <v>-0.47</v>
      </c>
      <c r="AM703" s="23">
        <f t="shared" si="90"/>
        <v>0</v>
      </c>
      <c r="AO703" s="34">
        <v>47</v>
      </c>
      <c r="AR703" s="34">
        <v>47</v>
      </c>
      <c r="AS703">
        <f t="shared" si="91"/>
      </c>
      <c r="AU703" s="1">
        <f t="shared" si="92"/>
        <v>6845.250000000001</v>
      </c>
      <c r="AV703" s="52">
        <f t="shared" si="93"/>
        <v>-0.9999313439638197</v>
      </c>
    </row>
    <row r="704" spans="1:48" ht="12.75">
      <c r="A704" s="33">
        <v>703</v>
      </c>
      <c r="B704" t="s">
        <v>945</v>
      </c>
      <c r="C704" t="s">
        <v>946</v>
      </c>
      <c r="D704" t="s">
        <v>28</v>
      </c>
      <c r="E704" t="s">
        <v>28</v>
      </c>
      <c r="F704" s="1">
        <v>0.11</v>
      </c>
      <c r="G704" s="1">
        <v>0.11</v>
      </c>
      <c r="H704" s="1">
        <v>0.11</v>
      </c>
      <c r="I704" s="1">
        <v>0.11</v>
      </c>
      <c r="J704" s="1">
        <v>0.11</v>
      </c>
      <c r="K704" s="1">
        <v>0.11</v>
      </c>
      <c r="L704" s="1">
        <v>0.11</v>
      </c>
      <c r="M704" s="1">
        <v>0.11</v>
      </c>
      <c r="N704" s="1">
        <v>0.11</v>
      </c>
      <c r="O704" s="1">
        <v>0.11</v>
      </c>
      <c r="P704" s="1">
        <v>0.11</v>
      </c>
      <c r="Q704" s="1">
        <v>0.11</v>
      </c>
      <c r="R704" s="1">
        <v>0.11</v>
      </c>
      <c r="S704" s="1">
        <f t="shared" si="96"/>
        <v>0.11000000000000003</v>
      </c>
      <c r="T704" s="5">
        <v>51479.15166666665</v>
      </c>
      <c r="U704" t="s">
        <v>1724</v>
      </c>
      <c r="V704" t="s">
        <v>1411</v>
      </c>
      <c r="W704">
        <v>47</v>
      </c>
      <c r="X704">
        <v>0</v>
      </c>
      <c r="Y704">
        <v>0</v>
      </c>
      <c r="AE704" s="23">
        <f t="shared" si="94"/>
        <v>0.11000000000000003</v>
      </c>
      <c r="AJ704" s="23">
        <f t="shared" si="95"/>
        <v>0.11000000000000003</v>
      </c>
      <c r="AK704" s="23">
        <f t="shared" si="89"/>
        <v>0.11000000000000003</v>
      </c>
      <c r="AM704" s="23">
        <f t="shared" si="90"/>
        <v>0</v>
      </c>
      <c r="AO704" s="34">
        <v>47</v>
      </c>
      <c r="AR704" s="34">
        <v>47</v>
      </c>
      <c r="AS704">
        <f t="shared" si="91"/>
      </c>
      <c r="AU704" s="1">
        <f t="shared" si="92"/>
        <v>-51479.04166666665</v>
      </c>
      <c r="AV704" s="52">
        <f t="shared" si="93"/>
        <v>-0.9999978632126514</v>
      </c>
    </row>
    <row r="705" spans="1:48" ht="12.75">
      <c r="A705" s="33">
        <v>704</v>
      </c>
      <c r="B705" t="s">
        <v>947</v>
      </c>
      <c r="C705" t="s">
        <v>948</v>
      </c>
      <c r="D705" t="s">
        <v>24</v>
      </c>
      <c r="E705" t="s">
        <v>27</v>
      </c>
      <c r="F705" s="1">
        <v>-0.12</v>
      </c>
      <c r="G705" s="1">
        <v>-0.12</v>
      </c>
      <c r="H705" s="1">
        <v>-0.12</v>
      </c>
      <c r="I705" s="1">
        <v>-0.12</v>
      </c>
      <c r="J705" s="1">
        <v>-0.12</v>
      </c>
      <c r="K705" s="1">
        <v>-0.12</v>
      </c>
      <c r="L705" s="1">
        <v>-0.12</v>
      </c>
      <c r="M705" s="1">
        <v>-0.12</v>
      </c>
      <c r="N705" s="1">
        <v>-0.12</v>
      </c>
      <c r="O705" s="1">
        <v>-0.12</v>
      </c>
      <c r="P705" s="1">
        <v>-0.12</v>
      </c>
      <c r="Q705" s="1">
        <v>-0.12</v>
      </c>
      <c r="R705" s="1">
        <v>-0.12</v>
      </c>
      <c r="S705" s="1">
        <f t="shared" si="96"/>
        <v>-0.12000000000000004</v>
      </c>
      <c r="T705" s="5">
        <v>-107347.9950000001</v>
      </c>
      <c r="U705" t="s">
        <v>1725</v>
      </c>
      <c r="V705" t="s">
        <v>1411</v>
      </c>
      <c r="W705">
        <v>47</v>
      </c>
      <c r="X705">
        <v>0</v>
      </c>
      <c r="Y705">
        <v>0</v>
      </c>
      <c r="AE705" s="23">
        <f t="shared" si="94"/>
        <v>-0.12000000000000004</v>
      </c>
      <c r="AJ705" s="23">
        <f t="shared" si="95"/>
        <v>-0.12000000000000004</v>
      </c>
      <c r="AK705" s="23">
        <f t="shared" si="89"/>
        <v>-0.12000000000000004</v>
      </c>
      <c r="AM705" s="23">
        <f t="shared" si="90"/>
        <v>0</v>
      </c>
      <c r="AO705" s="34">
        <v>22</v>
      </c>
      <c r="AP705" s="33" t="s">
        <v>1904</v>
      </c>
      <c r="AQ705" t="s">
        <v>1905</v>
      </c>
      <c r="AR705" s="34">
        <v>47</v>
      </c>
      <c r="AS705">
        <f t="shared" si="91"/>
      </c>
      <c r="AU705" s="1">
        <f t="shared" si="92"/>
        <v>107347.8750000001</v>
      </c>
      <c r="AV705" s="52">
        <f t="shared" si="93"/>
        <v>-0.9999988821402767</v>
      </c>
    </row>
    <row r="706" spans="1:48" ht="12.75">
      <c r="A706" s="33">
        <v>705</v>
      </c>
      <c r="B706" t="s">
        <v>958</v>
      </c>
      <c r="C706" t="s">
        <v>959</v>
      </c>
      <c r="D706" t="s">
        <v>28</v>
      </c>
      <c r="E706" t="s">
        <v>28</v>
      </c>
      <c r="F706" s="1">
        <v>-9280237.14</v>
      </c>
      <c r="G706" s="1">
        <v>-9259176.09</v>
      </c>
      <c r="H706" s="1">
        <v>-9238115.04</v>
      </c>
      <c r="I706" s="1">
        <v>-9217053.99</v>
      </c>
      <c r="J706" s="1">
        <v>-9195992.94</v>
      </c>
      <c r="K706" s="1">
        <v>-9174931.89</v>
      </c>
      <c r="L706" s="1">
        <v>-9153870.84</v>
      </c>
      <c r="M706" s="1">
        <v>-9132809.79</v>
      </c>
      <c r="N706" s="1">
        <v>-27999917.78</v>
      </c>
      <c r="O706" s="1">
        <v>-27950655.67</v>
      </c>
      <c r="P706" s="1">
        <v>-27901393.56</v>
      </c>
      <c r="Q706" s="1">
        <v>-27852131.45</v>
      </c>
      <c r="R706" s="1">
        <v>-27802869.34</v>
      </c>
      <c r="S706" s="1">
        <f t="shared" si="96"/>
        <v>-16218133.523333332</v>
      </c>
      <c r="T706" s="5">
        <v>-7025591.435833332</v>
      </c>
      <c r="U706" t="s">
        <v>1737</v>
      </c>
      <c r="V706" t="s">
        <v>1411</v>
      </c>
      <c r="W706" s="8">
        <v>47</v>
      </c>
      <c r="X706">
        <v>0</v>
      </c>
      <c r="Y706">
        <v>0</v>
      </c>
      <c r="AE706" s="23">
        <f t="shared" si="94"/>
        <v>-16218133.523333332</v>
      </c>
      <c r="AJ706" s="23">
        <f t="shared" si="95"/>
        <v>-16218133.523333332</v>
      </c>
      <c r="AK706" s="23">
        <f t="shared" si="89"/>
        <v>-16218133.523333332</v>
      </c>
      <c r="AM706" s="23">
        <f t="shared" si="90"/>
        <v>0</v>
      </c>
      <c r="AO706" s="34">
        <v>47</v>
      </c>
      <c r="AR706" s="34">
        <v>47</v>
      </c>
      <c r="AS706">
        <f t="shared" si="91"/>
      </c>
      <c r="AU706" s="1">
        <f t="shared" si="92"/>
        <v>-9192542.087499999</v>
      </c>
      <c r="AV706" s="52">
        <f t="shared" si="93"/>
        <v>1.3084367588776014</v>
      </c>
    </row>
    <row r="707" spans="1:48" ht="12.75">
      <c r="A707" s="33">
        <v>706</v>
      </c>
      <c r="B707" t="s">
        <v>1017</v>
      </c>
      <c r="C707" t="s">
        <v>1018</v>
      </c>
      <c r="D707" t="s">
        <v>22</v>
      </c>
      <c r="E707" t="s">
        <v>19</v>
      </c>
      <c r="F707" s="1">
        <v>-1006563.8</v>
      </c>
      <c r="G707" s="1">
        <v>-1016383.4</v>
      </c>
      <c r="H707" s="1">
        <v>-1026203</v>
      </c>
      <c r="I707" s="1">
        <v>-1087738.03</v>
      </c>
      <c r="J707" s="1">
        <v>-1095029.83</v>
      </c>
      <c r="K707" s="1">
        <v>-1102321.65</v>
      </c>
      <c r="L707" s="1">
        <v>-904558.73</v>
      </c>
      <c r="M707" s="1">
        <v>-1026394.22</v>
      </c>
      <c r="N707" s="1">
        <v>-1054522.74</v>
      </c>
      <c r="O707" s="1">
        <v>-1082744.91</v>
      </c>
      <c r="P707" s="1">
        <v>-1111061.14</v>
      </c>
      <c r="Q707" s="1">
        <v>-1139471.93</v>
      </c>
      <c r="R707" s="1">
        <v>-1180106.85</v>
      </c>
      <c r="S707" s="1">
        <f t="shared" si="96"/>
        <v>-1061647.0754166667</v>
      </c>
      <c r="T707" s="5">
        <v>-266122.07333333336</v>
      </c>
      <c r="U707" t="s">
        <v>1780</v>
      </c>
      <c r="V707" t="s">
        <v>1411</v>
      </c>
      <c r="W707">
        <v>47</v>
      </c>
      <c r="X707">
        <v>0</v>
      </c>
      <c r="Y707">
        <v>0</v>
      </c>
      <c r="AE707" s="51">
        <f t="shared" si="94"/>
        <v>-1061647.0754166667</v>
      </c>
      <c r="AJ707" s="23">
        <f t="shared" si="95"/>
        <v>-1061647.0754166667</v>
      </c>
      <c r="AK707" s="23">
        <f aca="true" t="shared" si="97" ref="AK707:AK758">SUM(AH707:AJ707)</f>
        <v>-1061647.0754166667</v>
      </c>
      <c r="AM707" s="23">
        <f aca="true" t="shared" si="98" ref="AM707:AM730">AE707-AG707-AH707-AI707-AJ707</f>
        <v>0</v>
      </c>
      <c r="AO707" s="34" t="s">
        <v>1901</v>
      </c>
      <c r="AQ707" t="s">
        <v>2505</v>
      </c>
      <c r="AR707" s="34" t="s">
        <v>1901</v>
      </c>
      <c r="AS707" t="str">
        <f aca="true" t="shared" si="99" ref="AS707:AS730">IF(AR707=W707,"","different")</f>
        <v>different</v>
      </c>
      <c r="AU707" s="1">
        <f aca="true" t="shared" si="100" ref="AU707:AU729">S707-T707</f>
        <v>-795525.0020833333</v>
      </c>
      <c r="AV707" s="52">
        <f aca="true" t="shared" si="101" ref="AV707:AV729">AU707/T707</f>
        <v>2.9893236292612677</v>
      </c>
    </row>
    <row r="708" spans="1:48" ht="12.75">
      <c r="A708" s="33">
        <v>707</v>
      </c>
      <c r="B708" t="s">
        <v>1019</v>
      </c>
      <c r="C708" t="s">
        <v>1020</v>
      </c>
      <c r="D708" t="s">
        <v>17</v>
      </c>
      <c r="E708" t="s">
        <v>18</v>
      </c>
      <c r="F708" s="1">
        <v>-4592282.62</v>
      </c>
      <c r="G708" s="1">
        <v>-4582463.02</v>
      </c>
      <c r="H708" s="1">
        <v>-4572643.42</v>
      </c>
      <c r="I708" s="1">
        <v>-4570411.12</v>
      </c>
      <c r="J708" s="1">
        <v>-4563119.32</v>
      </c>
      <c r="K708" s="1">
        <v>-4555827.5</v>
      </c>
      <c r="L708" s="1">
        <v>-4301867.48</v>
      </c>
      <c r="M708" s="1">
        <v>-4295238.98</v>
      </c>
      <c r="N708" s="1">
        <v>-4288613.06</v>
      </c>
      <c r="O708" s="1">
        <v>-4281987.12</v>
      </c>
      <c r="P708" s="1">
        <v>-4275361.19</v>
      </c>
      <c r="Q708" s="1">
        <v>-4268735.26</v>
      </c>
      <c r="R708" s="1">
        <v>-4249980.23</v>
      </c>
      <c r="S708" s="1">
        <f t="shared" si="96"/>
        <v>-4414783.24125</v>
      </c>
      <c r="T708" s="5">
        <v>-1296331.1241666668</v>
      </c>
      <c r="U708" t="s">
        <v>1781</v>
      </c>
      <c r="V708" t="s">
        <v>1411</v>
      </c>
      <c r="W708">
        <v>47</v>
      </c>
      <c r="X708">
        <v>0</v>
      </c>
      <c r="Y708">
        <v>0</v>
      </c>
      <c r="AE708" s="51">
        <f t="shared" si="94"/>
        <v>-4414783.24125</v>
      </c>
      <c r="AJ708" s="23">
        <f t="shared" si="95"/>
        <v>-4414783.24125</v>
      </c>
      <c r="AK708" s="23">
        <f t="shared" si="97"/>
        <v>-4414783.24125</v>
      </c>
      <c r="AM708" s="23">
        <f t="shared" si="98"/>
        <v>0</v>
      </c>
      <c r="AO708" s="34" t="s">
        <v>1901</v>
      </c>
      <c r="AQ708" t="s">
        <v>2505</v>
      </c>
      <c r="AR708" s="34" t="s">
        <v>1901</v>
      </c>
      <c r="AS708" t="str">
        <f t="shared" si="99"/>
        <v>different</v>
      </c>
      <c r="AU708" s="1">
        <f t="shared" si="100"/>
        <v>-3118452.1170833334</v>
      </c>
      <c r="AV708" s="52">
        <f t="shared" si="101"/>
        <v>2.405598430021495</v>
      </c>
    </row>
    <row r="709" spans="1:48" ht="12.75">
      <c r="A709" s="33">
        <v>708</v>
      </c>
      <c r="B709" t="s">
        <v>1028</v>
      </c>
      <c r="C709" t="s">
        <v>543</v>
      </c>
      <c r="D709" t="s">
        <v>22</v>
      </c>
      <c r="E709" t="s">
        <v>19</v>
      </c>
      <c r="F709" s="1">
        <v>1064833.6</v>
      </c>
      <c r="G709" s="1">
        <v>1064833.6</v>
      </c>
      <c r="H709" s="1">
        <v>1064833.6</v>
      </c>
      <c r="I709" s="1">
        <v>1064833.6</v>
      </c>
      <c r="J709" s="1">
        <v>1064833.6</v>
      </c>
      <c r="K709" s="1">
        <v>1064833.6</v>
      </c>
      <c r="L709" s="1">
        <v>1064833.6</v>
      </c>
      <c r="M709" s="1">
        <v>1064833.6</v>
      </c>
      <c r="N709" s="1">
        <v>1064833.6</v>
      </c>
      <c r="O709" s="1">
        <v>1064833.6</v>
      </c>
      <c r="P709" s="1">
        <v>1064833.6</v>
      </c>
      <c r="Q709" s="1">
        <v>1064833.6</v>
      </c>
      <c r="R709" s="1">
        <v>1064833.6</v>
      </c>
      <c r="S709" s="1">
        <f t="shared" si="96"/>
        <v>1064833.5999999999</v>
      </c>
      <c r="T709" s="5">
        <v>1064833.5999999999</v>
      </c>
      <c r="U709" t="s">
        <v>1790</v>
      </c>
      <c r="V709" t="s">
        <v>1411</v>
      </c>
      <c r="W709">
        <v>47</v>
      </c>
      <c r="X709">
        <v>0</v>
      </c>
      <c r="Y709">
        <v>0</v>
      </c>
      <c r="AE709" s="51">
        <f t="shared" si="94"/>
        <v>1064833.5999999999</v>
      </c>
      <c r="AJ709" s="23">
        <f t="shared" si="95"/>
        <v>1064833.5999999999</v>
      </c>
      <c r="AK709" s="23">
        <f t="shared" si="97"/>
        <v>1064833.5999999999</v>
      </c>
      <c r="AM709" s="23">
        <f t="shared" si="98"/>
        <v>0</v>
      </c>
      <c r="AO709" s="34" t="s">
        <v>1901</v>
      </c>
      <c r="AQ709" t="s">
        <v>2489</v>
      </c>
      <c r="AR709" s="34">
        <v>47</v>
      </c>
      <c r="AS709">
        <f t="shared" si="99"/>
      </c>
      <c r="AU709" s="1">
        <f t="shared" si="100"/>
        <v>0</v>
      </c>
      <c r="AV709" s="52">
        <f t="shared" si="101"/>
        <v>0</v>
      </c>
    </row>
    <row r="710" spans="1:48" ht="12.75">
      <c r="A710" s="33">
        <v>709</v>
      </c>
      <c r="B710" t="s">
        <v>1028</v>
      </c>
      <c r="C710" t="s">
        <v>543</v>
      </c>
      <c r="D710" t="s">
        <v>22</v>
      </c>
      <c r="E710" t="s">
        <v>21</v>
      </c>
      <c r="F710" s="1">
        <v>-1064833.6</v>
      </c>
      <c r="G710" s="1">
        <v>-1064833.6</v>
      </c>
      <c r="H710" s="1">
        <v>-1064833.6</v>
      </c>
      <c r="I710" s="1">
        <v>-1064833.6</v>
      </c>
      <c r="J710" s="1">
        <v>-1064833.6</v>
      </c>
      <c r="K710" s="1">
        <v>-1064833.6</v>
      </c>
      <c r="L710" s="1">
        <v>-1064833.6</v>
      </c>
      <c r="M710" s="1">
        <v>-1064833.6</v>
      </c>
      <c r="N710" s="1">
        <v>-1064833.6</v>
      </c>
      <c r="O710" s="1">
        <v>-1064833.6</v>
      </c>
      <c r="P710" s="1">
        <v>-1064833.6</v>
      </c>
      <c r="Q710" s="1">
        <v>-1064833.6</v>
      </c>
      <c r="R710" s="1">
        <v>-1064833.6</v>
      </c>
      <c r="S710" s="1">
        <f t="shared" si="96"/>
        <v>-1064833.5999999999</v>
      </c>
      <c r="T710" s="5">
        <v>-752613.8666666666</v>
      </c>
      <c r="U710" t="s">
        <v>1791</v>
      </c>
      <c r="V710" t="s">
        <v>1411</v>
      </c>
      <c r="W710">
        <v>47</v>
      </c>
      <c r="X710">
        <v>0</v>
      </c>
      <c r="Y710">
        <v>0</v>
      </c>
      <c r="AE710" s="51">
        <f t="shared" si="94"/>
        <v>-1064833.5999999999</v>
      </c>
      <c r="AJ710" s="23">
        <f t="shared" si="95"/>
        <v>-1064833.5999999999</v>
      </c>
      <c r="AK710" s="23">
        <f t="shared" si="97"/>
        <v>-1064833.5999999999</v>
      </c>
      <c r="AM710" s="23">
        <f t="shared" si="98"/>
        <v>0</v>
      </c>
      <c r="AO710" s="34" t="s">
        <v>1901</v>
      </c>
      <c r="AQ710" t="s">
        <v>2490</v>
      </c>
      <c r="AR710" s="34">
        <v>47</v>
      </c>
      <c r="AS710">
        <f t="shared" si="99"/>
      </c>
      <c r="AU710" s="1">
        <f t="shared" si="100"/>
        <v>-312219.7333333333</v>
      </c>
      <c r="AV710" s="52">
        <f t="shared" si="101"/>
        <v>0.414847170855564</v>
      </c>
    </row>
    <row r="711" spans="1:48" ht="12.75">
      <c r="A711" s="33">
        <v>710</v>
      </c>
      <c r="B711" t="s">
        <v>1029</v>
      </c>
      <c r="C711" t="s">
        <v>1030</v>
      </c>
      <c r="D711" t="s">
        <v>28</v>
      </c>
      <c r="E711" t="s">
        <v>28</v>
      </c>
      <c r="F711" s="1">
        <v>5429247.24</v>
      </c>
      <c r="G711" s="1">
        <v>5841486.72</v>
      </c>
      <c r="H711" s="1">
        <v>6256629.06</v>
      </c>
      <c r="I711" s="1">
        <v>6674694.69</v>
      </c>
      <c r="J711" s="1">
        <v>7095704.2</v>
      </c>
      <c r="K711" s="1">
        <v>7519678.32</v>
      </c>
      <c r="L711" s="1">
        <v>255591.92</v>
      </c>
      <c r="M711" s="1">
        <v>255591.92</v>
      </c>
      <c r="N711" s="1">
        <v>255591.92</v>
      </c>
      <c r="O711" s="1">
        <v>0</v>
      </c>
      <c r="P711" s="1">
        <v>0</v>
      </c>
      <c r="Q711" s="1">
        <v>0</v>
      </c>
      <c r="R711" s="1">
        <v>0</v>
      </c>
      <c r="S711" s="1">
        <f t="shared" si="96"/>
        <v>3072466.0308333337</v>
      </c>
      <c r="T711" s="5">
        <v>2909545.284166666</v>
      </c>
      <c r="U711" t="s">
        <v>1792</v>
      </c>
      <c r="V711" t="s">
        <v>1411</v>
      </c>
      <c r="W711">
        <v>47</v>
      </c>
      <c r="X711">
        <v>0</v>
      </c>
      <c r="Y711">
        <v>0</v>
      </c>
      <c r="AE711" s="23">
        <f t="shared" si="94"/>
        <v>3072466.0308333337</v>
      </c>
      <c r="AJ711" s="23">
        <f t="shared" si="95"/>
        <v>3072466.0308333337</v>
      </c>
      <c r="AK711" s="23">
        <f t="shared" si="97"/>
        <v>3072466.0308333337</v>
      </c>
      <c r="AM711" s="23">
        <f t="shared" si="98"/>
        <v>0</v>
      </c>
      <c r="AO711" s="34">
        <v>22</v>
      </c>
      <c r="AP711" s="33" t="s">
        <v>1904</v>
      </c>
      <c r="AQ711" t="s">
        <v>1905</v>
      </c>
      <c r="AR711" s="34">
        <v>47</v>
      </c>
      <c r="AS711">
        <f t="shared" si="99"/>
      </c>
      <c r="AU711" s="1">
        <f t="shared" si="100"/>
        <v>162920.74666666752</v>
      </c>
      <c r="AV711" s="52">
        <f t="shared" si="101"/>
        <v>0.055995260686698765</v>
      </c>
    </row>
    <row r="712" spans="1:48" ht="12.75">
      <c r="A712" s="33">
        <v>711</v>
      </c>
      <c r="B712" t="s">
        <v>1038</v>
      </c>
      <c r="C712" t="s">
        <v>1039</v>
      </c>
      <c r="D712" t="s">
        <v>28</v>
      </c>
      <c r="E712" t="s">
        <v>28</v>
      </c>
      <c r="F712" s="1">
        <v>52698.6</v>
      </c>
      <c r="G712" s="1">
        <v>52698.6</v>
      </c>
      <c r="H712" s="1">
        <v>52698.6</v>
      </c>
      <c r="I712" s="1">
        <v>52698.6</v>
      </c>
      <c r="J712" s="1">
        <v>52698.6</v>
      </c>
      <c r="K712" s="1">
        <v>52698.6</v>
      </c>
      <c r="L712" s="1">
        <v>52698.6</v>
      </c>
      <c r="M712" s="1">
        <v>52698.6</v>
      </c>
      <c r="N712" s="1">
        <v>52698.6</v>
      </c>
      <c r="O712" s="1">
        <v>-2252.4</v>
      </c>
      <c r="P712" s="1">
        <v>-2252.4</v>
      </c>
      <c r="Q712" s="1">
        <v>-2252.4</v>
      </c>
      <c r="R712" s="1">
        <v>-2252.4</v>
      </c>
      <c r="S712" s="1">
        <f t="shared" si="96"/>
        <v>36671.224999999984</v>
      </c>
      <c r="T712" s="5">
        <v>41126.55833333333</v>
      </c>
      <c r="U712" t="s">
        <v>1799</v>
      </c>
      <c r="V712" t="s">
        <v>1411</v>
      </c>
      <c r="W712">
        <v>47</v>
      </c>
      <c r="X712">
        <v>0</v>
      </c>
      <c r="Y712">
        <v>0</v>
      </c>
      <c r="AE712" s="23">
        <f t="shared" si="94"/>
        <v>36671.224999999984</v>
      </c>
      <c r="AJ712" s="23">
        <f t="shared" si="95"/>
        <v>36671.224999999984</v>
      </c>
      <c r="AK712" s="23">
        <f t="shared" si="97"/>
        <v>36671.224999999984</v>
      </c>
      <c r="AM712" s="23">
        <f t="shared" si="98"/>
        <v>0</v>
      </c>
      <c r="AO712" s="34">
        <v>22</v>
      </c>
      <c r="AP712" s="33" t="s">
        <v>1904</v>
      </c>
      <c r="AQ712" t="s">
        <v>1905</v>
      </c>
      <c r="AR712" s="34">
        <v>47</v>
      </c>
      <c r="AS712">
        <f t="shared" si="99"/>
      </c>
      <c r="AU712" s="1">
        <f t="shared" si="100"/>
        <v>-4455.333333333343</v>
      </c>
      <c r="AV712" s="52">
        <f t="shared" si="101"/>
        <v>-0.10833226785530138</v>
      </c>
    </row>
    <row r="713" spans="1:48" ht="12.75">
      <c r="A713" s="33">
        <v>712</v>
      </c>
      <c r="B713" t="s">
        <v>312</v>
      </c>
      <c r="C713" t="s">
        <v>313</v>
      </c>
      <c r="D713" t="s">
        <v>17</v>
      </c>
      <c r="E713" t="s">
        <v>18</v>
      </c>
      <c r="F713" s="1">
        <v>42104242.62</v>
      </c>
      <c r="G713" s="1">
        <v>42104242.62</v>
      </c>
      <c r="H713" s="1">
        <v>42104242.62</v>
      </c>
      <c r="I713" s="1">
        <v>41398827.62</v>
      </c>
      <c r="J713" s="1">
        <v>41398827.62</v>
      </c>
      <c r="K713" s="1">
        <v>41398827.62</v>
      </c>
      <c r="L713" s="1">
        <v>44842356.62</v>
      </c>
      <c r="M713" s="1">
        <v>44842356.62</v>
      </c>
      <c r="N713" s="1">
        <v>44842356.62</v>
      </c>
      <c r="O713" s="1">
        <v>44136941.62</v>
      </c>
      <c r="P713" s="1">
        <v>44136941.62</v>
      </c>
      <c r="Q713" s="1">
        <v>44136941.62</v>
      </c>
      <c r="R713" s="1">
        <v>42305028.62</v>
      </c>
      <c r="S713" s="1">
        <f t="shared" si="96"/>
        <v>43128958.20333333</v>
      </c>
      <c r="T713" s="5">
        <v>42285907.28666667</v>
      </c>
      <c r="U713" t="s">
        <v>1308</v>
      </c>
      <c r="V713" t="s">
        <v>1309</v>
      </c>
      <c r="W713">
        <v>48</v>
      </c>
      <c r="X713">
        <v>0</v>
      </c>
      <c r="Y713">
        <v>0</v>
      </c>
      <c r="AE713" s="23">
        <f t="shared" si="94"/>
        <v>43128958.20333333</v>
      </c>
      <c r="AJ713" s="23">
        <f t="shared" si="95"/>
        <v>43128958.20333333</v>
      </c>
      <c r="AK713" s="23">
        <f t="shared" si="97"/>
        <v>43128958.20333333</v>
      </c>
      <c r="AM713" s="23">
        <f t="shared" si="98"/>
        <v>0</v>
      </c>
      <c r="AO713" s="34">
        <v>48</v>
      </c>
      <c r="AR713" s="34">
        <v>48</v>
      </c>
      <c r="AS713">
        <f t="shared" si="99"/>
      </c>
      <c r="AU713" s="1">
        <f t="shared" si="100"/>
        <v>843050.9166666642</v>
      </c>
      <c r="AV713" s="52">
        <f t="shared" si="101"/>
        <v>0.019936923924829437</v>
      </c>
    </row>
    <row r="714" spans="1:48" ht="12.75">
      <c r="A714" s="33">
        <v>713</v>
      </c>
      <c r="B714" t="s">
        <v>316</v>
      </c>
      <c r="C714" t="s">
        <v>317</v>
      </c>
      <c r="D714" t="s">
        <v>17</v>
      </c>
      <c r="E714" t="s">
        <v>18</v>
      </c>
      <c r="F714" s="1">
        <v>51827593</v>
      </c>
      <c r="G714" s="1">
        <v>51827593</v>
      </c>
      <c r="H714" s="1">
        <v>51827593</v>
      </c>
      <c r="I714" s="1">
        <v>52181113</v>
      </c>
      <c r="J714" s="1">
        <v>52181113</v>
      </c>
      <c r="K714" s="1">
        <v>52181113</v>
      </c>
      <c r="L714" s="1">
        <v>52188190</v>
      </c>
      <c r="M714" s="1">
        <v>52188190</v>
      </c>
      <c r="N714" s="1">
        <v>52188190</v>
      </c>
      <c r="O714" s="1">
        <v>54656532</v>
      </c>
      <c r="P714" s="1">
        <v>54656532</v>
      </c>
      <c r="Q714" s="1">
        <v>54656532</v>
      </c>
      <c r="R714" s="1">
        <v>1053442</v>
      </c>
      <c r="S714" s="1">
        <f t="shared" si="96"/>
        <v>50597767.375</v>
      </c>
      <c r="T714" s="5">
        <v>48255599.333333336</v>
      </c>
      <c r="U714" t="s">
        <v>1311</v>
      </c>
      <c r="V714" t="s">
        <v>1309</v>
      </c>
      <c r="W714">
        <v>48</v>
      </c>
      <c r="X714">
        <v>0</v>
      </c>
      <c r="Y714">
        <v>0</v>
      </c>
      <c r="AE714" s="23">
        <f t="shared" si="94"/>
        <v>50597767.375</v>
      </c>
      <c r="AJ714" s="23">
        <f t="shared" si="95"/>
        <v>50597767.375</v>
      </c>
      <c r="AK714" s="23">
        <f t="shared" si="97"/>
        <v>50597767.375</v>
      </c>
      <c r="AM714" s="23">
        <f t="shared" si="98"/>
        <v>0</v>
      </c>
      <c r="AO714" s="34">
        <v>48</v>
      </c>
      <c r="AR714" s="34">
        <v>48</v>
      </c>
      <c r="AS714">
        <f t="shared" si="99"/>
      </c>
      <c r="AU714" s="1">
        <f t="shared" si="100"/>
        <v>2342168.041666664</v>
      </c>
      <c r="AV714" s="52">
        <f t="shared" si="101"/>
        <v>0.04853671022688498</v>
      </c>
    </row>
    <row r="715" spans="1:48" ht="12.75">
      <c r="A715" s="33">
        <v>714</v>
      </c>
      <c r="B715" t="s">
        <v>318</v>
      </c>
      <c r="C715" t="s">
        <v>319</v>
      </c>
      <c r="D715" t="s">
        <v>17</v>
      </c>
      <c r="E715" t="s">
        <v>20</v>
      </c>
      <c r="F715" s="1">
        <v>4059882</v>
      </c>
      <c r="G715" s="1">
        <v>4059882</v>
      </c>
      <c r="H715" s="1">
        <v>4059882</v>
      </c>
      <c r="I715" s="1">
        <v>4059882</v>
      </c>
      <c r="J715" s="1">
        <v>4059882</v>
      </c>
      <c r="K715" s="1">
        <v>4059882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-1127326</v>
      </c>
      <c r="S715" s="1">
        <f t="shared" si="96"/>
        <v>1813807.3333333333</v>
      </c>
      <c r="T715" s="5">
        <v>3802276.25</v>
      </c>
      <c r="U715" t="s">
        <v>1312</v>
      </c>
      <c r="V715" t="s">
        <v>1309</v>
      </c>
      <c r="W715">
        <v>48</v>
      </c>
      <c r="X715">
        <v>0</v>
      </c>
      <c r="Y715">
        <v>0</v>
      </c>
      <c r="AE715" s="23">
        <f t="shared" si="94"/>
        <v>1813807.3333333333</v>
      </c>
      <c r="AJ715" s="23">
        <f t="shared" si="95"/>
        <v>1813807.3333333333</v>
      </c>
      <c r="AK715" s="23">
        <f t="shared" si="97"/>
        <v>1813807.3333333333</v>
      </c>
      <c r="AM715" s="23">
        <f t="shared" si="98"/>
        <v>0</v>
      </c>
      <c r="AO715" s="34">
        <v>48</v>
      </c>
      <c r="AR715" s="34">
        <v>48</v>
      </c>
      <c r="AS715">
        <f t="shared" si="99"/>
      </c>
      <c r="AU715" s="1">
        <f t="shared" si="100"/>
        <v>-1988468.9166666667</v>
      </c>
      <c r="AV715" s="52">
        <f t="shared" si="101"/>
        <v>-0.5229680291290426</v>
      </c>
    </row>
    <row r="716" spans="1:48" ht="12.75">
      <c r="A716" s="33">
        <v>715</v>
      </c>
      <c r="B716" t="s">
        <v>318</v>
      </c>
      <c r="C716" t="s">
        <v>319</v>
      </c>
      <c r="D716" t="s">
        <v>24</v>
      </c>
      <c r="E716" t="s">
        <v>27</v>
      </c>
      <c r="F716" s="1">
        <v>592239</v>
      </c>
      <c r="G716" s="1">
        <v>592239</v>
      </c>
      <c r="H716" s="1">
        <v>592239</v>
      </c>
      <c r="I716" s="1">
        <v>592239</v>
      </c>
      <c r="J716" s="1">
        <v>592239</v>
      </c>
      <c r="K716" s="1">
        <v>592239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-47625</v>
      </c>
      <c r="S716" s="1">
        <f t="shared" si="96"/>
        <v>269458.5</v>
      </c>
      <c r="T716" s="5">
        <v>453565.2916666667</v>
      </c>
      <c r="U716" t="s">
        <v>1313</v>
      </c>
      <c r="V716" t="s">
        <v>1309</v>
      </c>
      <c r="W716">
        <v>48</v>
      </c>
      <c r="X716">
        <v>0</v>
      </c>
      <c r="Y716">
        <v>0</v>
      </c>
      <c r="AE716" s="23">
        <f t="shared" si="94"/>
        <v>269458.5</v>
      </c>
      <c r="AJ716" s="23">
        <f t="shared" si="95"/>
        <v>269458.5</v>
      </c>
      <c r="AK716" s="23">
        <f t="shared" si="97"/>
        <v>269458.5</v>
      </c>
      <c r="AM716" s="23">
        <f t="shared" si="98"/>
        <v>0</v>
      </c>
      <c r="AO716" s="34">
        <v>48</v>
      </c>
      <c r="AR716" s="34">
        <v>48</v>
      </c>
      <c r="AS716">
        <f t="shared" si="99"/>
      </c>
      <c r="AU716" s="1">
        <f t="shared" si="100"/>
        <v>-184106.7916666667</v>
      </c>
      <c r="AV716" s="52">
        <f t="shared" si="101"/>
        <v>-0.4059102295727912</v>
      </c>
    </row>
    <row r="717" spans="1:48" ht="12.75">
      <c r="A717" s="33">
        <v>716</v>
      </c>
      <c r="B717" t="s">
        <v>320</v>
      </c>
      <c r="C717" t="s">
        <v>321</v>
      </c>
      <c r="D717" t="s">
        <v>22</v>
      </c>
      <c r="E717" t="s">
        <v>21</v>
      </c>
      <c r="F717" s="1">
        <v>2703891</v>
      </c>
      <c r="G717" s="1">
        <v>2703891</v>
      </c>
      <c r="H717" s="1">
        <v>2703891</v>
      </c>
      <c r="I717" s="1">
        <v>2519521</v>
      </c>
      <c r="J717" s="1">
        <v>2519521</v>
      </c>
      <c r="K717" s="1">
        <v>2519521</v>
      </c>
      <c r="L717" s="1">
        <v>2335151</v>
      </c>
      <c r="M717" s="1">
        <v>2335151</v>
      </c>
      <c r="N717" s="1">
        <v>2335151</v>
      </c>
      <c r="O717" s="1">
        <v>2150780</v>
      </c>
      <c r="P717" s="1">
        <v>2150780</v>
      </c>
      <c r="Q717" s="1">
        <v>2150780</v>
      </c>
      <c r="R717" s="1">
        <v>1966409</v>
      </c>
      <c r="S717" s="1">
        <f t="shared" si="96"/>
        <v>2396607.3333333335</v>
      </c>
      <c r="T717" s="5">
        <v>3134089.0833333335</v>
      </c>
      <c r="U717" t="s">
        <v>1314</v>
      </c>
      <c r="V717" t="s">
        <v>1309</v>
      </c>
      <c r="W717">
        <v>48</v>
      </c>
      <c r="X717">
        <v>0</v>
      </c>
      <c r="Y717">
        <v>0</v>
      </c>
      <c r="AE717" s="23">
        <f t="shared" si="94"/>
        <v>2396607.3333333335</v>
      </c>
      <c r="AJ717" s="23">
        <f t="shared" si="95"/>
        <v>2396607.3333333335</v>
      </c>
      <c r="AK717" s="23">
        <f t="shared" si="97"/>
        <v>2396607.3333333335</v>
      </c>
      <c r="AM717" s="23">
        <f t="shared" si="98"/>
        <v>0</v>
      </c>
      <c r="AO717" s="34">
        <v>48</v>
      </c>
      <c r="AR717" s="34">
        <v>48</v>
      </c>
      <c r="AS717">
        <f t="shared" si="99"/>
      </c>
      <c r="AU717" s="1">
        <f t="shared" si="100"/>
        <v>-737481.75</v>
      </c>
      <c r="AV717" s="52">
        <f t="shared" si="101"/>
        <v>-0.23530975999432477</v>
      </c>
    </row>
    <row r="718" spans="1:48" ht="12.75">
      <c r="A718" s="33">
        <v>717</v>
      </c>
      <c r="B718" t="s">
        <v>509</v>
      </c>
      <c r="C718" t="s">
        <v>510</v>
      </c>
      <c r="D718" t="s">
        <v>24</v>
      </c>
      <c r="E718" t="s">
        <v>19</v>
      </c>
      <c r="F718" s="1">
        <v>47712</v>
      </c>
      <c r="G718" s="1">
        <v>46363</v>
      </c>
      <c r="H718" s="1">
        <v>45014</v>
      </c>
      <c r="I718" s="1">
        <v>43665</v>
      </c>
      <c r="J718" s="1">
        <v>42609</v>
      </c>
      <c r="K718" s="1">
        <v>41553</v>
      </c>
      <c r="L718" s="1">
        <v>40497</v>
      </c>
      <c r="M718" s="1">
        <v>39441</v>
      </c>
      <c r="N718" s="1">
        <v>38385</v>
      </c>
      <c r="O718" s="1">
        <v>37329</v>
      </c>
      <c r="P718" s="1">
        <v>36273</v>
      </c>
      <c r="Q718" s="1">
        <v>35217</v>
      </c>
      <c r="R718" s="1">
        <v>34161</v>
      </c>
      <c r="S718" s="1">
        <f t="shared" si="96"/>
        <v>40606.875</v>
      </c>
      <c r="T718" s="5">
        <v>55806</v>
      </c>
      <c r="U718" t="s">
        <v>1428</v>
      </c>
      <c r="V718" t="s">
        <v>1309</v>
      </c>
      <c r="W718">
        <v>48</v>
      </c>
      <c r="X718">
        <v>0</v>
      </c>
      <c r="Y718">
        <v>0</v>
      </c>
      <c r="AE718" s="23">
        <f aca="true" t="shared" si="102" ref="AE718:AE730">S718</f>
        <v>40606.875</v>
      </c>
      <c r="AJ718" s="23">
        <f t="shared" si="95"/>
        <v>40606.875</v>
      </c>
      <c r="AK718" s="23">
        <f t="shared" si="97"/>
        <v>40606.875</v>
      </c>
      <c r="AM718" s="23">
        <f t="shared" si="98"/>
        <v>0</v>
      </c>
      <c r="AO718" s="34">
        <v>47</v>
      </c>
      <c r="AP718" s="33" t="s">
        <v>1904</v>
      </c>
      <c r="AQ718" t="s">
        <v>1905</v>
      </c>
      <c r="AR718" s="34">
        <v>48</v>
      </c>
      <c r="AS718">
        <f t="shared" si="99"/>
      </c>
      <c r="AU718" s="1">
        <f t="shared" si="100"/>
        <v>-15199.125</v>
      </c>
      <c r="AV718" s="52">
        <f t="shared" si="101"/>
        <v>-0.27235646704655414</v>
      </c>
    </row>
    <row r="719" spans="1:48" ht="12.75">
      <c r="A719" s="33">
        <v>718</v>
      </c>
      <c r="B719" t="s">
        <v>921</v>
      </c>
      <c r="C719" t="s">
        <v>922</v>
      </c>
      <c r="D719" t="s">
        <v>24</v>
      </c>
      <c r="E719" t="s">
        <v>19</v>
      </c>
      <c r="F719" s="1">
        <v>-47712</v>
      </c>
      <c r="G719" s="1">
        <v>-46363</v>
      </c>
      <c r="H719" s="1">
        <v>-45014</v>
      </c>
      <c r="I719" s="1">
        <v>-43665</v>
      </c>
      <c r="J719" s="1">
        <v>-42609</v>
      </c>
      <c r="K719" s="1">
        <v>-41553</v>
      </c>
      <c r="L719" s="1">
        <v>-40497</v>
      </c>
      <c r="M719" s="1">
        <v>-39441</v>
      </c>
      <c r="N719" s="1">
        <v>-38385</v>
      </c>
      <c r="O719" s="1">
        <v>-37329</v>
      </c>
      <c r="P719" s="1">
        <v>-36273</v>
      </c>
      <c r="Q719" s="1">
        <v>-35217</v>
      </c>
      <c r="R719" s="1">
        <v>-34161</v>
      </c>
      <c r="S719" s="1">
        <f t="shared" si="96"/>
        <v>-40606.875</v>
      </c>
      <c r="T719" s="5">
        <v>-55806</v>
      </c>
      <c r="U719" t="s">
        <v>1704</v>
      </c>
      <c r="V719" t="s">
        <v>1309</v>
      </c>
      <c r="W719">
        <v>48</v>
      </c>
      <c r="X719">
        <v>0</v>
      </c>
      <c r="Y719">
        <v>0</v>
      </c>
      <c r="AE719" s="23">
        <f t="shared" si="102"/>
        <v>-40606.875</v>
      </c>
      <c r="AJ719" s="23">
        <f t="shared" si="95"/>
        <v>-40606.875</v>
      </c>
      <c r="AK719" s="23">
        <f t="shared" si="97"/>
        <v>-40606.875</v>
      </c>
      <c r="AM719" s="23">
        <f t="shared" si="98"/>
        <v>0</v>
      </c>
      <c r="AO719" s="34">
        <v>48</v>
      </c>
      <c r="AR719" s="34">
        <v>48</v>
      </c>
      <c r="AS719">
        <f t="shared" si="99"/>
      </c>
      <c r="AU719" s="1">
        <f t="shared" si="100"/>
        <v>15199.125</v>
      </c>
      <c r="AV719" s="52">
        <f t="shared" si="101"/>
        <v>-0.27235646704655414</v>
      </c>
    </row>
    <row r="720" spans="1:48" ht="12.75">
      <c r="A720" s="33">
        <v>719</v>
      </c>
      <c r="B720" t="s">
        <v>952</v>
      </c>
      <c r="C720" t="s">
        <v>953</v>
      </c>
      <c r="D720" t="s">
        <v>17</v>
      </c>
      <c r="E720" t="s">
        <v>20</v>
      </c>
      <c r="F720" s="1">
        <v>-1420958</v>
      </c>
      <c r="G720" s="1">
        <v>-1420958</v>
      </c>
      <c r="H720" s="1">
        <v>-1420958</v>
      </c>
      <c r="I720" s="1">
        <v>-1420958</v>
      </c>
      <c r="J720" s="1">
        <v>-1420958</v>
      </c>
      <c r="K720" s="1">
        <v>-1420958</v>
      </c>
      <c r="L720" s="1">
        <v>-2127355</v>
      </c>
      <c r="M720" s="1">
        <v>-2127355</v>
      </c>
      <c r="N720" s="1">
        <v>-2127355</v>
      </c>
      <c r="O720" s="1">
        <v>-2127355</v>
      </c>
      <c r="P720" s="1">
        <v>-2127355</v>
      </c>
      <c r="Q720" s="1">
        <v>-2127355</v>
      </c>
      <c r="R720" s="1">
        <v>-1732791</v>
      </c>
      <c r="S720" s="1">
        <f t="shared" si="96"/>
        <v>-1787149.5416666667</v>
      </c>
      <c r="T720" s="5">
        <v>-1330796.0833333333</v>
      </c>
      <c r="U720" t="s">
        <v>1732</v>
      </c>
      <c r="V720" t="s">
        <v>1309</v>
      </c>
      <c r="W720">
        <v>48</v>
      </c>
      <c r="X720">
        <v>0</v>
      </c>
      <c r="Y720">
        <v>0</v>
      </c>
      <c r="AE720" s="23">
        <f t="shared" si="102"/>
        <v>-1787149.5416666667</v>
      </c>
      <c r="AJ720" s="23">
        <f t="shared" si="95"/>
        <v>-1787149.5416666667</v>
      </c>
      <c r="AK720" s="23">
        <f t="shared" si="97"/>
        <v>-1787149.5416666667</v>
      </c>
      <c r="AM720" s="23">
        <f t="shared" si="98"/>
        <v>0</v>
      </c>
      <c r="AO720" s="34">
        <v>22</v>
      </c>
      <c r="AP720" s="33" t="s">
        <v>1904</v>
      </c>
      <c r="AQ720" t="s">
        <v>1905</v>
      </c>
      <c r="AR720" s="34">
        <v>48</v>
      </c>
      <c r="AS720">
        <f t="shared" si="99"/>
      </c>
      <c r="AU720" s="1">
        <f t="shared" si="100"/>
        <v>-456353.4583333335</v>
      </c>
      <c r="AV720" s="52">
        <f t="shared" si="101"/>
        <v>0.3429176445953122</v>
      </c>
    </row>
    <row r="721" spans="1:48" ht="12.75">
      <c r="A721" s="33">
        <v>720</v>
      </c>
      <c r="B721" t="s">
        <v>952</v>
      </c>
      <c r="C721" t="s">
        <v>953</v>
      </c>
      <c r="D721" t="s">
        <v>28</v>
      </c>
      <c r="E721" t="s">
        <v>28</v>
      </c>
      <c r="F721" s="1">
        <v>-2638924</v>
      </c>
      <c r="G721" s="1">
        <v>-2638924</v>
      </c>
      <c r="H721" s="1">
        <v>-2638924</v>
      </c>
      <c r="I721" s="1">
        <v>-2638924</v>
      </c>
      <c r="J721" s="1">
        <v>-2638924</v>
      </c>
      <c r="K721" s="1">
        <v>-2638924</v>
      </c>
      <c r="L721" s="1">
        <v>-3950803</v>
      </c>
      <c r="M721" s="1">
        <v>-3950803</v>
      </c>
      <c r="N721" s="1">
        <v>-3950803</v>
      </c>
      <c r="O721" s="1">
        <v>-3950803</v>
      </c>
      <c r="P721" s="1">
        <v>-3950803</v>
      </c>
      <c r="Q721" s="1">
        <v>-3950803</v>
      </c>
      <c r="R721" s="1">
        <v>-3218041</v>
      </c>
      <c r="S721" s="1">
        <f t="shared" si="96"/>
        <v>-3318993.375</v>
      </c>
      <c r="T721" s="5">
        <v>-2471480.1666666665</v>
      </c>
      <c r="U721" t="s">
        <v>1733</v>
      </c>
      <c r="V721" t="s">
        <v>1309</v>
      </c>
      <c r="W721">
        <v>48</v>
      </c>
      <c r="X721">
        <v>0</v>
      </c>
      <c r="Y721">
        <v>0</v>
      </c>
      <c r="AE721" s="23">
        <f t="shared" si="102"/>
        <v>-3318993.375</v>
      </c>
      <c r="AJ721" s="23">
        <f t="shared" si="95"/>
        <v>-3318993.375</v>
      </c>
      <c r="AK721" s="23">
        <f t="shared" si="97"/>
        <v>-3318993.375</v>
      </c>
      <c r="AM721" s="23">
        <f t="shared" si="98"/>
        <v>0</v>
      </c>
      <c r="AO721" s="34">
        <v>22</v>
      </c>
      <c r="AP721" s="33" t="s">
        <v>1904</v>
      </c>
      <c r="AQ721" t="s">
        <v>1905</v>
      </c>
      <c r="AR721" s="34">
        <v>48</v>
      </c>
      <c r="AS721">
        <f t="shared" si="99"/>
      </c>
      <c r="AU721" s="1">
        <f t="shared" si="100"/>
        <v>-847513.2083333335</v>
      </c>
      <c r="AV721" s="52">
        <f t="shared" si="101"/>
        <v>0.3429172605808895</v>
      </c>
    </row>
    <row r="722" spans="1:48" ht="12.75">
      <c r="A722" s="33">
        <v>721</v>
      </c>
      <c r="B722" t="s">
        <v>954</v>
      </c>
      <c r="C722" t="s">
        <v>955</v>
      </c>
      <c r="D722" t="s">
        <v>24</v>
      </c>
      <c r="E722" t="s">
        <v>27</v>
      </c>
      <c r="F722" s="1">
        <v>-207283</v>
      </c>
      <c r="G722" s="1">
        <v>-207283</v>
      </c>
      <c r="H722" s="1">
        <v>-207283</v>
      </c>
      <c r="I722" s="1">
        <v>-207283</v>
      </c>
      <c r="J722" s="1">
        <v>-207283</v>
      </c>
      <c r="K722" s="1">
        <v>-207283</v>
      </c>
      <c r="L722" s="1">
        <v>-207283</v>
      </c>
      <c r="M722" s="1">
        <v>-207283</v>
      </c>
      <c r="N722" s="1">
        <v>-207283</v>
      </c>
      <c r="O722" s="1">
        <v>-207283</v>
      </c>
      <c r="P722" s="1">
        <v>-207283</v>
      </c>
      <c r="Q722" s="1">
        <v>-207283</v>
      </c>
      <c r="R722" s="1">
        <v>-190614</v>
      </c>
      <c r="S722" s="1">
        <f t="shared" si="96"/>
        <v>-206588.45833333334</v>
      </c>
      <c r="T722" s="5">
        <v>-158748.20833333334</v>
      </c>
      <c r="U722" t="s">
        <v>1734</v>
      </c>
      <c r="V722" t="s">
        <v>1309</v>
      </c>
      <c r="W722">
        <v>48</v>
      </c>
      <c r="X722">
        <v>0</v>
      </c>
      <c r="Y722">
        <v>0</v>
      </c>
      <c r="AE722" s="23">
        <f t="shared" si="102"/>
        <v>-206588.45833333334</v>
      </c>
      <c r="AJ722" s="23">
        <f t="shared" si="95"/>
        <v>-206588.45833333334</v>
      </c>
      <c r="AK722" s="23">
        <f t="shared" si="97"/>
        <v>-206588.45833333334</v>
      </c>
      <c r="AM722" s="23">
        <f t="shared" si="98"/>
        <v>0</v>
      </c>
      <c r="AO722" s="34">
        <v>22</v>
      </c>
      <c r="AP722" s="33" t="s">
        <v>1904</v>
      </c>
      <c r="AQ722" t="s">
        <v>1905</v>
      </c>
      <c r="AR722" s="34">
        <v>48</v>
      </c>
      <c r="AS722">
        <f t="shared" si="99"/>
      </c>
      <c r="AU722" s="1">
        <f t="shared" si="100"/>
        <v>-47840.25</v>
      </c>
      <c r="AV722" s="52">
        <f t="shared" si="101"/>
        <v>0.3013593066798391</v>
      </c>
    </row>
    <row r="723" spans="1:48" ht="12.75">
      <c r="A723" s="33">
        <v>722</v>
      </c>
      <c r="B723" t="s">
        <v>954</v>
      </c>
      <c r="C723" t="s">
        <v>955</v>
      </c>
      <c r="D723" t="s">
        <v>28</v>
      </c>
      <c r="E723" t="s">
        <v>28</v>
      </c>
      <c r="F723" s="1">
        <v>-384955</v>
      </c>
      <c r="G723" s="1">
        <v>-384955</v>
      </c>
      <c r="H723" s="1">
        <v>-384955</v>
      </c>
      <c r="I723" s="1">
        <v>-384955</v>
      </c>
      <c r="J723" s="1">
        <v>-384955</v>
      </c>
      <c r="K723" s="1">
        <v>-384955</v>
      </c>
      <c r="L723" s="1">
        <v>-384955</v>
      </c>
      <c r="M723" s="1">
        <v>-384955</v>
      </c>
      <c r="N723" s="1">
        <v>-384955</v>
      </c>
      <c r="O723" s="1">
        <v>-384955</v>
      </c>
      <c r="P723" s="1">
        <v>-384955</v>
      </c>
      <c r="Q723" s="1">
        <v>-384955</v>
      </c>
      <c r="R723" s="1">
        <v>-353999</v>
      </c>
      <c r="S723" s="1">
        <f t="shared" si="96"/>
        <v>-383665.1666666667</v>
      </c>
      <c r="T723" s="5">
        <v>-294817.0416666667</v>
      </c>
      <c r="U723" t="s">
        <v>1735</v>
      </c>
      <c r="V723" t="s">
        <v>1309</v>
      </c>
      <c r="W723">
        <v>48</v>
      </c>
      <c r="X723">
        <v>0</v>
      </c>
      <c r="Y723">
        <v>0</v>
      </c>
      <c r="AE723" s="23">
        <f t="shared" si="102"/>
        <v>-383665.1666666667</v>
      </c>
      <c r="AJ723" s="23">
        <f t="shared" si="95"/>
        <v>-383665.1666666667</v>
      </c>
      <c r="AK723" s="23">
        <f t="shared" si="97"/>
        <v>-383665.1666666667</v>
      </c>
      <c r="AM723" s="23">
        <f t="shared" si="98"/>
        <v>0</v>
      </c>
      <c r="AO723" s="34">
        <v>22</v>
      </c>
      <c r="AP723" s="33" t="s">
        <v>1904</v>
      </c>
      <c r="AQ723" t="s">
        <v>1905</v>
      </c>
      <c r="AR723" s="34">
        <v>48</v>
      </c>
      <c r="AS723">
        <f t="shared" si="99"/>
      </c>
      <c r="AU723" s="1">
        <f t="shared" si="100"/>
        <v>-88848.125</v>
      </c>
      <c r="AV723" s="52">
        <f t="shared" si="101"/>
        <v>0.30136699187306704</v>
      </c>
    </row>
    <row r="724" spans="1:48" ht="12.75">
      <c r="A724" s="33">
        <v>723</v>
      </c>
      <c r="B724" t="s">
        <v>975</v>
      </c>
      <c r="C724" t="s">
        <v>976</v>
      </c>
      <c r="D724" t="s">
        <v>17</v>
      </c>
      <c r="E724" t="s">
        <v>18</v>
      </c>
      <c r="F724" s="1">
        <v>-46253186.62</v>
      </c>
      <c r="G724" s="1">
        <v>-46253186.62</v>
      </c>
      <c r="H724" s="1">
        <v>-46253186.62</v>
      </c>
      <c r="I724" s="1">
        <v>-45547771.62</v>
      </c>
      <c r="J724" s="1">
        <v>-45547771.62</v>
      </c>
      <c r="K724" s="1">
        <v>-45547771.62</v>
      </c>
      <c r="L724" s="1">
        <v>-44842356.62</v>
      </c>
      <c r="M724" s="1">
        <v>-44842356.62</v>
      </c>
      <c r="N724" s="1">
        <v>-44842356.62</v>
      </c>
      <c r="O724" s="1">
        <v>-44136941.62</v>
      </c>
      <c r="P724" s="1">
        <v>-44136941.62</v>
      </c>
      <c r="Q724" s="1">
        <v>-44136941.62</v>
      </c>
      <c r="R724" s="1">
        <v>-42305028.62</v>
      </c>
      <c r="S724" s="1">
        <f t="shared" si="96"/>
        <v>-45030557.53666666</v>
      </c>
      <c r="T724" s="5">
        <v>-42458779.95333333</v>
      </c>
      <c r="U724" t="s">
        <v>1750</v>
      </c>
      <c r="V724" t="s">
        <v>1309</v>
      </c>
      <c r="W724">
        <v>48</v>
      </c>
      <c r="X724">
        <v>0</v>
      </c>
      <c r="Y724">
        <v>0</v>
      </c>
      <c r="AE724" s="23">
        <f t="shared" si="102"/>
        <v>-45030557.53666666</v>
      </c>
      <c r="AJ724" s="23">
        <f t="shared" si="95"/>
        <v>-45030557.53666666</v>
      </c>
      <c r="AK724" s="23">
        <f t="shared" si="97"/>
        <v>-45030557.53666666</v>
      </c>
      <c r="AM724" s="23">
        <f t="shared" si="98"/>
        <v>0</v>
      </c>
      <c r="AO724" s="34">
        <v>47</v>
      </c>
      <c r="AP724" s="33" t="s">
        <v>1904</v>
      </c>
      <c r="AQ724" t="s">
        <v>1905</v>
      </c>
      <c r="AR724" s="34">
        <v>48</v>
      </c>
      <c r="AS724">
        <f t="shared" si="99"/>
      </c>
      <c r="AU724" s="1">
        <f t="shared" si="100"/>
        <v>-2571777.5833333284</v>
      </c>
      <c r="AV724" s="52">
        <f t="shared" si="101"/>
        <v>0.06057116069185178</v>
      </c>
    </row>
    <row r="725" spans="1:48" ht="12.75">
      <c r="A725" s="33">
        <v>724</v>
      </c>
      <c r="B725" t="s">
        <v>977</v>
      </c>
      <c r="C725" t="s">
        <v>978</v>
      </c>
      <c r="D725" t="s">
        <v>17</v>
      </c>
      <c r="E725" t="s">
        <v>18</v>
      </c>
      <c r="F725" s="1">
        <v>-51741735</v>
      </c>
      <c r="G725" s="1">
        <v>-51741735</v>
      </c>
      <c r="H725" s="1">
        <v>-51741735</v>
      </c>
      <c r="I725" s="1">
        <v>-52259367</v>
      </c>
      <c r="J725" s="1">
        <v>-52259367</v>
      </c>
      <c r="K725" s="1">
        <v>-52259367</v>
      </c>
      <c r="L725" s="1">
        <v>-52776999</v>
      </c>
      <c r="M725" s="1">
        <v>-52776999</v>
      </c>
      <c r="N725" s="1">
        <v>-52776999</v>
      </c>
      <c r="O725" s="1">
        <v>-53294631</v>
      </c>
      <c r="P725" s="1">
        <v>-53294631</v>
      </c>
      <c r="Q725" s="1">
        <v>-53294631</v>
      </c>
      <c r="R725" s="1">
        <v>-57256370</v>
      </c>
      <c r="S725" s="1">
        <f t="shared" si="96"/>
        <v>-52747959.458333336</v>
      </c>
      <c r="T725" s="5">
        <v>-47806927.416666664</v>
      </c>
      <c r="U725" t="s">
        <v>1751</v>
      </c>
      <c r="V725" t="s">
        <v>1309</v>
      </c>
      <c r="W725">
        <v>48</v>
      </c>
      <c r="X725">
        <v>0</v>
      </c>
      <c r="Y725">
        <v>0</v>
      </c>
      <c r="AE725" s="51">
        <f t="shared" si="102"/>
        <v>-52747959.458333336</v>
      </c>
      <c r="AJ725" s="23">
        <f t="shared" si="95"/>
        <v>-52747959.458333336</v>
      </c>
      <c r="AK725" s="23">
        <f t="shared" si="97"/>
        <v>-52747959.458333336</v>
      </c>
      <c r="AM725" s="23">
        <f t="shared" si="98"/>
        <v>0</v>
      </c>
      <c r="AO725" s="34" t="s">
        <v>1901</v>
      </c>
      <c r="AQ725" t="s">
        <v>2505</v>
      </c>
      <c r="AR725" s="34" t="s">
        <v>1901</v>
      </c>
      <c r="AS725" t="str">
        <f t="shared" si="99"/>
        <v>different</v>
      </c>
      <c r="AU725" s="1">
        <f t="shared" si="100"/>
        <v>-4941032.041666672</v>
      </c>
      <c r="AV725" s="52">
        <f t="shared" si="101"/>
        <v>0.10335389259808625</v>
      </c>
    </row>
    <row r="726" spans="1:48" ht="12.75">
      <c r="A726" s="33">
        <v>725</v>
      </c>
      <c r="B726" t="s">
        <v>979</v>
      </c>
      <c r="C726" t="s">
        <v>980</v>
      </c>
      <c r="D726" t="s">
        <v>22</v>
      </c>
      <c r="E726" t="s">
        <v>21</v>
      </c>
      <c r="F726" s="1">
        <v>-2703891</v>
      </c>
      <c r="G726" s="1">
        <v>-2703891</v>
      </c>
      <c r="H726" s="1">
        <v>-2703891</v>
      </c>
      <c r="I726" s="1">
        <v>-2519521</v>
      </c>
      <c r="J726" s="1">
        <v>-2519521</v>
      </c>
      <c r="K726" s="1">
        <v>-2519521</v>
      </c>
      <c r="L726" s="1">
        <v>-2335151</v>
      </c>
      <c r="M726" s="1">
        <v>-2335151</v>
      </c>
      <c r="N726" s="1">
        <v>-2335151</v>
      </c>
      <c r="O726" s="1">
        <v>-2150780</v>
      </c>
      <c r="P726" s="1">
        <v>-2150780</v>
      </c>
      <c r="Q726" s="1">
        <v>-2150780</v>
      </c>
      <c r="R726" s="1">
        <v>-1966409</v>
      </c>
      <c r="S726" s="1">
        <f t="shared" si="96"/>
        <v>-2396607.3333333335</v>
      </c>
      <c r="T726" s="5">
        <v>-3134089.0833333335</v>
      </c>
      <c r="U726" t="s">
        <v>1752</v>
      </c>
      <c r="V726" t="s">
        <v>1309</v>
      </c>
      <c r="W726">
        <v>48</v>
      </c>
      <c r="X726">
        <v>0</v>
      </c>
      <c r="Y726">
        <v>0</v>
      </c>
      <c r="AE726" s="23">
        <f t="shared" si="102"/>
        <v>-2396607.3333333335</v>
      </c>
      <c r="AJ726" s="23">
        <f t="shared" si="95"/>
        <v>-2396607.3333333335</v>
      </c>
      <c r="AK726" s="23">
        <f t="shared" si="97"/>
        <v>-2396607.3333333335</v>
      </c>
      <c r="AM726" s="23">
        <f t="shared" si="98"/>
        <v>0</v>
      </c>
      <c r="AO726" s="34">
        <v>47</v>
      </c>
      <c r="AP726" s="33" t="s">
        <v>1904</v>
      </c>
      <c r="AQ726" t="s">
        <v>1905</v>
      </c>
      <c r="AR726" s="34">
        <v>48</v>
      </c>
      <c r="AS726">
        <f t="shared" si="99"/>
      </c>
      <c r="AU726" s="1">
        <f t="shared" si="100"/>
        <v>737481.75</v>
      </c>
      <c r="AV726" s="52">
        <f t="shared" si="101"/>
        <v>-0.23530975999432477</v>
      </c>
    </row>
    <row r="727" spans="1:48" ht="12.75">
      <c r="A727" s="33">
        <v>726</v>
      </c>
      <c r="B727" t="s">
        <v>1044</v>
      </c>
      <c r="C727" t="s">
        <v>1045</v>
      </c>
      <c r="D727" t="s">
        <v>28</v>
      </c>
      <c r="E727" t="s">
        <v>28</v>
      </c>
      <c r="F727" s="1">
        <v>4063086</v>
      </c>
      <c r="G727" s="1">
        <v>4063086</v>
      </c>
      <c r="H727" s="1">
        <v>4063086</v>
      </c>
      <c r="I727" s="1">
        <v>4227198</v>
      </c>
      <c r="J727" s="1">
        <v>4227198</v>
      </c>
      <c r="K727" s="1">
        <v>4227198</v>
      </c>
      <c r="L727" s="1">
        <v>588809</v>
      </c>
      <c r="M727" s="1">
        <v>588809</v>
      </c>
      <c r="N727" s="1">
        <v>588809</v>
      </c>
      <c r="O727" s="1">
        <v>-1361901</v>
      </c>
      <c r="P727" s="1">
        <v>-1361901</v>
      </c>
      <c r="Q727" s="1">
        <v>-1361901</v>
      </c>
      <c r="R727" s="1">
        <v>-1053442</v>
      </c>
      <c r="S727" s="1">
        <f t="shared" si="96"/>
        <v>1666109.3333333333</v>
      </c>
      <c r="T727" s="5">
        <v>-275799.25</v>
      </c>
      <c r="U727" t="s">
        <v>1802</v>
      </c>
      <c r="V727" t="s">
        <v>1309</v>
      </c>
      <c r="W727">
        <v>48</v>
      </c>
      <c r="X727">
        <v>0</v>
      </c>
      <c r="Y727">
        <v>0</v>
      </c>
      <c r="AE727" s="23">
        <f t="shared" si="102"/>
        <v>1666109.3333333333</v>
      </c>
      <c r="AJ727" s="23">
        <f t="shared" si="95"/>
        <v>1666109.3333333333</v>
      </c>
      <c r="AK727" s="23">
        <f t="shared" si="97"/>
        <v>1666109.3333333333</v>
      </c>
      <c r="AM727" s="23">
        <f t="shared" si="98"/>
        <v>0</v>
      </c>
      <c r="AO727" s="34">
        <v>47</v>
      </c>
      <c r="AP727" s="33" t="s">
        <v>1904</v>
      </c>
      <c r="AQ727" t="s">
        <v>1905</v>
      </c>
      <c r="AR727" s="34">
        <v>48</v>
      </c>
      <c r="AS727">
        <f t="shared" si="99"/>
      </c>
      <c r="AU727" s="1">
        <f t="shared" si="100"/>
        <v>1941908.5833333333</v>
      </c>
      <c r="AV727" s="52">
        <f t="shared" si="101"/>
        <v>-7.041021987309006</v>
      </c>
    </row>
    <row r="728" spans="1:48" ht="12.75">
      <c r="A728" s="33">
        <v>727</v>
      </c>
      <c r="B728" t="s">
        <v>359</v>
      </c>
      <c r="C728" t="s">
        <v>360</v>
      </c>
      <c r="D728" t="s">
        <v>22</v>
      </c>
      <c r="E728" t="s">
        <v>19</v>
      </c>
      <c r="F728" s="1">
        <v>2875896.59</v>
      </c>
      <c r="G728" s="1">
        <v>2903952.59</v>
      </c>
      <c r="H728" s="1">
        <v>2932008.58</v>
      </c>
      <c r="I728" s="1">
        <v>3107822.95</v>
      </c>
      <c r="J728" s="1">
        <v>3128656.67</v>
      </c>
      <c r="K728" s="1">
        <v>3149490.43</v>
      </c>
      <c r="L728" s="1">
        <v>2584453.51</v>
      </c>
      <c r="M728" s="1">
        <v>2932554.92</v>
      </c>
      <c r="N728" s="1">
        <v>3012922.13</v>
      </c>
      <c r="O728" s="1">
        <v>3093556.89</v>
      </c>
      <c r="P728" s="1">
        <v>3174460.4</v>
      </c>
      <c r="Q728" s="1">
        <v>3255634.09</v>
      </c>
      <c r="R728" s="1">
        <v>3371733.86</v>
      </c>
      <c r="S728" s="1">
        <f t="shared" si="96"/>
        <v>3033277.3654166665</v>
      </c>
      <c r="T728" s="5">
        <v>2434539.8808333334</v>
      </c>
      <c r="U728" t="s">
        <v>1338</v>
      </c>
      <c r="V728" t="s">
        <v>1337</v>
      </c>
      <c r="W728">
        <v>50</v>
      </c>
      <c r="X728">
        <v>0</v>
      </c>
      <c r="Y728">
        <v>0</v>
      </c>
      <c r="AE728" s="23">
        <f t="shared" si="102"/>
        <v>3033277.3654166665</v>
      </c>
      <c r="AG728" s="25"/>
      <c r="AJ728" s="23">
        <f t="shared" si="95"/>
        <v>3033277.3654166665</v>
      </c>
      <c r="AK728" s="23">
        <f t="shared" si="97"/>
        <v>3033277.3654166665</v>
      </c>
      <c r="AM728" s="23">
        <f t="shared" si="98"/>
        <v>0</v>
      </c>
      <c r="AO728" s="34">
        <v>23</v>
      </c>
      <c r="AP728" s="33" t="s">
        <v>1904</v>
      </c>
      <c r="AQ728" t="s">
        <v>1905</v>
      </c>
      <c r="AR728" s="34">
        <v>50</v>
      </c>
      <c r="AS728">
        <f t="shared" si="99"/>
      </c>
      <c r="AU728" s="1">
        <f t="shared" si="100"/>
        <v>598737.4845833331</v>
      </c>
      <c r="AV728" s="52">
        <f t="shared" si="101"/>
        <v>0.24593455596972502</v>
      </c>
    </row>
    <row r="729" spans="1:48" ht="12.75">
      <c r="A729" s="33">
        <v>728</v>
      </c>
      <c r="B729" t="s">
        <v>706</v>
      </c>
      <c r="C729" t="s">
        <v>707</v>
      </c>
      <c r="D729" t="s">
        <v>28</v>
      </c>
      <c r="E729" t="s">
        <v>28</v>
      </c>
      <c r="F729" s="1">
        <v>-15996704.04</v>
      </c>
      <c r="G729" s="1">
        <v>-15996704.04</v>
      </c>
      <c r="H729" s="1">
        <v>-15996704.04</v>
      </c>
      <c r="I729" s="1">
        <v>-16166140.4</v>
      </c>
      <c r="J729" s="1">
        <v>-16166140.4</v>
      </c>
      <c r="K729" s="1">
        <v>-16166140.4</v>
      </c>
      <c r="L729" s="1">
        <v>-14875503.43</v>
      </c>
      <c r="M729" s="1">
        <v>-15204666.28</v>
      </c>
      <c r="N729" s="1">
        <v>-15266102.28</v>
      </c>
      <c r="O729" s="1">
        <v>-15327805.79</v>
      </c>
      <c r="P729" s="1">
        <v>-15389778.07</v>
      </c>
      <c r="Q729" s="1">
        <v>-15452020.53</v>
      </c>
      <c r="R729" s="1">
        <v>-15514534.49</v>
      </c>
      <c r="S729" s="1">
        <f t="shared" si="96"/>
        <v>-15646943.743749999</v>
      </c>
      <c r="T729" s="5">
        <v>-9562307.059166666</v>
      </c>
      <c r="U729" t="s">
        <v>1555</v>
      </c>
      <c r="V729" t="s">
        <v>1337</v>
      </c>
      <c r="W729">
        <v>50</v>
      </c>
      <c r="X729">
        <v>0</v>
      </c>
      <c r="Y729">
        <v>0</v>
      </c>
      <c r="AE729" s="23">
        <f t="shared" si="102"/>
        <v>-15646943.743749999</v>
      </c>
      <c r="AG729" s="25"/>
      <c r="AJ729" s="23">
        <f t="shared" si="95"/>
        <v>-15646943.743749999</v>
      </c>
      <c r="AK729" s="23">
        <f t="shared" si="97"/>
        <v>-15646943.743749999</v>
      </c>
      <c r="AM729" s="23">
        <f t="shared" si="98"/>
        <v>0</v>
      </c>
      <c r="AO729" s="34">
        <v>50</v>
      </c>
      <c r="AR729" s="34">
        <v>50</v>
      </c>
      <c r="AS729">
        <f t="shared" si="99"/>
      </c>
      <c r="AU729" s="1">
        <f t="shared" si="100"/>
        <v>-6084636.684583332</v>
      </c>
      <c r="AV729" s="52">
        <f t="shared" si="101"/>
        <v>0.6363147143189098</v>
      </c>
    </row>
    <row r="730" spans="1:48" ht="12.75">
      <c r="A730" s="33">
        <v>729</v>
      </c>
      <c r="B730" t="s">
        <v>806</v>
      </c>
      <c r="C730" t="s">
        <v>807</v>
      </c>
      <c r="D730" t="s">
        <v>28</v>
      </c>
      <c r="E730" t="s">
        <v>28</v>
      </c>
      <c r="F730" s="1">
        <v>-495512.63</v>
      </c>
      <c r="G730" s="1">
        <v>-495512.63</v>
      </c>
      <c r="H730" s="1">
        <v>-495512.63</v>
      </c>
      <c r="I730" s="1">
        <v>-426295.81</v>
      </c>
      <c r="J730" s="1">
        <v>-426295.81</v>
      </c>
      <c r="K730" s="1">
        <v>-426295.81</v>
      </c>
      <c r="L730" s="1">
        <v>-415512.79000000004</v>
      </c>
      <c r="M730" s="1">
        <v>-415512.79000000004</v>
      </c>
      <c r="N730" s="1">
        <v>-415512.79000000004</v>
      </c>
      <c r="O730" s="1">
        <v>-389852.55</v>
      </c>
      <c r="P730" s="1">
        <v>-389852.55</v>
      </c>
      <c r="Q730" s="1">
        <v>-389852.55</v>
      </c>
      <c r="R730" s="1">
        <v>-521690.19</v>
      </c>
      <c r="S730" s="1">
        <f t="shared" si="96"/>
        <v>-432884.1766666667</v>
      </c>
      <c r="T730" s="5">
        <v>-346802.6099999999</v>
      </c>
      <c r="U730" t="s">
        <v>1629</v>
      </c>
      <c r="V730" t="s">
        <v>1337</v>
      </c>
      <c r="W730">
        <v>50</v>
      </c>
      <c r="X730">
        <v>0</v>
      </c>
      <c r="Y730">
        <v>0</v>
      </c>
      <c r="AE730" s="23">
        <f t="shared" si="102"/>
        <v>-432884.1766666667</v>
      </c>
      <c r="AJ730" s="23">
        <f t="shared" si="95"/>
        <v>-432884.1766666667</v>
      </c>
      <c r="AK730" s="23">
        <f t="shared" si="97"/>
        <v>-432884.1766666667</v>
      </c>
      <c r="AM730" s="23">
        <f t="shared" si="98"/>
        <v>0</v>
      </c>
      <c r="AO730" s="34">
        <v>0</v>
      </c>
      <c r="AP730" s="33" t="s">
        <v>1904</v>
      </c>
      <c r="AR730" s="34">
        <v>50</v>
      </c>
      <c r="AS730">
        <f t="shared" si="99"/>
      </c>
      <c r="AU730" s="1">
        <f>S730-T730</f>
        <v>-86081.56666666677</v>
      </c>
      <c r="AV730" s="52">
        <f>AU730/T730</f>
        <v>0.2482148755070407</v>
      </c>
    </row>
    <row r="731" spans="1:48" s="3" customFormat="1" ht="13.5" thickBot="1">
      <c r="A731" s="33">
        <v>730</v>
      </c>
      <c r="B731" s="3" t="s">
        <v>1908</v>
      </c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2">
        <f>SUM(S2:S730)</f>
        <v>0.20000046590575948</v>
      </c>
      <c r="T731" s="4"/>
      <c r="AA731" s="38">
        <f>SUM(AA2:AA730)</f>
        <v>142884009.15916646</v>
      </c>
      <c r="AB731" s="38">
        <f>SUM(AB2:AB730)</f>
        <v>208786804.3633332</v>
      </c>
      <c r="AC731" s="38">
        <f>SUM(AC2:AC730)</f>
        <v>-65902795.20416666</v>
      </c>
      <c r="AD731" s="38">
        <f>SUM(AD2:AD730)</f>
        <v>-3232604586.3074994</v>
      </c>
      <c r="AE731" s="38">
        <f>SUM(AE2:AE730)</f>
        <v>3089720577.3483353</v>
      </c>
      <c r="AG731" s="39">
        <f>SUM(AG2:AG730)</f>
        <v>2729437628.154166</v>
      </c>
      <c r="AH731" s="38">
        <f>SUM(AH2:AH730)</f>
        <v>8788973.83041671</v>
      </c>
      <c r="AI731" s="38">
        <f>SUM(AI2:AI730)</f>
        <v>150409606.3145834</v>
      </c>
      <c r="AJ731" s="38">
        <f>SUM(AJ2:AJ730)</f>
        <v>201084369.04916662</v>
      </c>
      <c r="AK731" s="38">
        <f>SUM(AK2:AK730)</f>
        <v>360282949.1941668</v>
      </c>
      <c r="AO731" s="35"/>
      <c r="AP731" s="36"/>
      <c r="AR731" s="35"/>
      <c r="AU731" s="4"/>
      <c r="AV731" s="53"/>
    </row>
    <row r="732" spans="1:48" s="3" customFormat="1" ht="12.75">
      <c r="A732" s="33">
        <v>731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AA732" s="4"/>
      <c r="AB732" s="32"/>
      <c r="AC732" s="32"/>
      <c r="AD732" s="4"/>
      <c r="AE732" s="4"/>
      <c r="AG732" s="32"/>
      <c r="AH732" s="4"/>
      <c r="AI732" s="4"/>
      <c r="AJ732" s="4"/>
      <c r="AK732" s="23"/>
      <c r="AO732" s="35"/>
      <c r="AP732" s="36"/>
      <c r="AR732" s="35"/>
      <c r="AU732" s="4"/>
      <c r="AV732" s="53"/>
    </row>
    <row r="733" spans="1:48" s="3" customFormat="1" ht="12.75">
      <c r="A733" s="33">
        <v>732</v>
      </c>
      <c r="B733" s="37" t="s">
        <v>1909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AA733" s="4">
        <v>-6169236</v>
      </c>
      <c r="AB733" s="32"/>
      <c r="AC733" s="32">
        <f>AA733</f>
        <v>-6169236</v>
      </c>
      <c r="AD733" s="4"/>
      <c r="AE733" s="4">
        <v>6169236</v>
      </c>
      <c r="AG733" s="32"/>
      <c r="AH733" s="4">
        <v>6169236</v>
      </c>
      <c r="AI733" s="4"/>
      <c r="AJ733" s="4"/>
      <c r="AK733" s="57">
        <f t="shared" si="97"/>
        <v>6169236</v>
      </c>
      <c r="AO733" s="35"/>
      <c r="AP733" s="36"/>
      <c r="AR733" s="35"/>
      <c r="AU733" s="4"/>
      <c r="AV733" s="53"/>
    </row>
    <row r="734" spans="1:48" s="3" customFormat="1" ht="12.75">
      <c r="A734" s="33">
        <v>733</v>
      </c>
      <c r="B734" s="37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AA734" s="38"/>
      <c r="AB734" s="39"/>
      <c r="AC734" s="39"/>
      <c r="AD734" s="38"/>
      <c r="AE734" s="38"/>
      <c r="AG734" s="39"/>
      <c r="AH734" s="38"/>
      <c r="AI734" s="38"/>
      <c r="AJ734" s="38"/>
      <c r="AK734" s="23">
        <f t="shared" si="97"/>
        <v>0</v>
      </c>
      <c r="AO734" s="35"/>
      <c r="AP734" s="36"/>
      <c r="AR734" s="35"/>
      <c r="AU734" s="4"/>
      <c r="AV734" s="53"/>
    </row>
    <row r="735" spans="1:48" s="42" customFormat="1" ht="13.5" thickBot="1">
      <c r="A735" s="40">
        <v>734</v>
      </c>
      <c r="B735" s="41" t="s">
        <v>1910</v>
      </c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AA735" s="44">
        <f>SUM(AA731:AA733)</f>
        <v>136714773.15916646</v>
      </c>
      <c r="AB735" s="44">
        <f>SUM(AB731:AB733)</f>
        <v>208786804.3633332</v>
      </c>
      <c r="AC735" s="44">
        <f>SUM(AC731:AC733)</f>
        <v>-72072031.20416665</v>
      </c>
      <c r="AD735" s="44">
        <f aca="true" t="shared" si="103" ref="AD735:AK735">SUM(AD731:AD733)</f>
        <v>-3232604586.3074994</v>
      </c>
      <c r="AE735" s="44">
        <f t="shared" si="103"/>
        <v>3095889813.3483353</v>
      </c>
      <c r="AF735" s="43"/>
      <c r="AG735" s="45">
        <f t="shared" si="103"/>
        <v>2729437628.154166</v>
      </c>
      <c r="AH735" s="45">
        <f t="shared" si="103"/>
        <v>14958209.83041671</v>
      </c>
      <c r="AI735" s="45">
        <f t="shared" si="103"/>
        <v>150409606.3145834</v>
      </c>
      <c r="AJ735" s="45">
        <f t="shared" si="103"/>
        <v>201084369.04916662</v>
      </c>
      <c r="AK735" s="45">
        <f t="shared" si="103"/>
        <v>366452185.1941668</v>
      </c>
      <c r="AO735" s="46"/>
      <c r="AP735" s="47"/>
      <c r="AR735" s="46"/>
      <c r="AU735" s="43"/>
      <c r="AV735" s="54"/>
    </row>
    <row r="736" spans="1:37" ht="12.75">
      <c r="A736" s="33">
        <v>735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5"/>
      <c r="AK736" s="23"/>
    </row>
    <row r="737" spans="1:37" ht="12.75">
      <c r="A737" s="33">
        <v>736</v>
      </c>
      <c r="B737" t="s">
        <v>1874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AG737" s="28"/>
      <c r="AH737" s="1"/>
      <c r="AI737" s="1"/>
      <c r="AJ737" s="1"/>
      <c r="AK737" s="23"/>
    </row>
    <row r="738" spans="1:37" ht="12.75">
      <c r="A738" s="33">
        <v>737</v>
      </c>
      <c r="C738" t="s">
        <v>1875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AG738" s="59">
        <v>-462709</v>
      </c>
      <c r="AH738" s="1"/>
      <c r="AI738" s="1"/>
      <c r="AJ738" s="1">
        <f>-AG738</f>
        <v>462709</v>
      </c>
      <c r="AK738" s="23">
        <f t="shared" si="97"/>
        <v>462709</v>
      </c>
    </row>
    <row r="739" spans="1:37" ht="12.75">
      <c r="A739" s="33">
        <v>738</v>
      </c>
      <c r="C739" t="s">
        <v>1876</v>
      </c>
      <c r="AG739" s="59">
        <v>-5632580</v>
      </c>
      <c r="AH739" s="1"/>
      <c r="AI739" s="1">
        <f>-AG739</f>
        <v>5632580</v>
      </c>
      <c r="AJ739" s="1"/>
      <c r="AK739" s="23">
        <f t="shared" si="97"/>
        <v>5632580</v>
      </c>
    </row>
    <row r="740" spans="1:37" ht="12.75">
      <c r="A740" s="33">
        <v>739</v>
      </c>
      <c r="C740" t="s">
        <v>1877</v>
      </c>
      <c r="AG740" s="59">
        <v>-3915875</v>
      </c>
      <c r="AH740" s="1"/>
      <c r="AI740" s="1"/>
      <c r="AJ740" s="1">
        <f>-AG740</f>
        <v>3915875</v>
      </c>
      <c r="AK740" s="23">
        <f t="shared" si="97"/>
        <v>3915875</v>
      </c>
    </row>
    <row r="741" spans="1:37" ht="12.75">
      <c r="A741" s="33">
        <v>740</v>
      </c>
      <c r="C741" t="s">
        <v>1878</v>
      </c>
      <c r="AG741" s="59">
        <v>-5296780</v>
      </c>
      <c r="AH741" s="1"/>
      <c r="AI741" s="1"/>
      <c r="AJ741" s="1">
        <f>-AG741</f>
        <v>5296780</v>
      </c>
      <c r="AK741" s="23">
        <f t="shared" si="97"/>
        <v>5296780</v>
      </c>
    </row>
    <row r="742" spans="1:37" ht="12.75">
      <c r="A742" s="33">
        <v>741</v>
      </c>
      <c r="C742" t="s">
        <v>1879</v>
      </c>
      <c r="AG742" s="28">
        <f>AE728+AE729</f>
        <v>-12613666.378333332</v>
      </c>
      <c r="AH742" s="1"/>
      <c r="AI742" s="1"/>
      <c r="AJ742" s="1">
        <f>-AG742</f>
        <v>12613666.378333332</v>
      </c>
      <c r="AK742" s="23">
        <f t="shared" si="97"/>
        <v>12613666.378333332</v>
      </c>
    </row>
    <row r="743" spans="1:37" ht="12.75">
      <c r="A743" s="33">
        <v>742</v>
      </c>
      <c r="AG743" s="30">
        <f>SUM(AG738:AG742)</f>
        <v>-27921610.37833333</v>
      </c>
      <c r="AH743" s="30">
        <f>SUM(AH738:AH742)</f>
        <v>0</v>
      </c>
      <c r="AI743" s="30">
        <f>SUM(AI738:AI742)</f>
        <v>5632580</v>
      </c>
      <c r="AJ743" s="30">
        <f>SUM(AJ738:AJ742)</f>
        <v>22289030.37833333</v>
      </c>
      <c r="AK743" s="30">
        <f>SUM(AK738:AK742)</f>
        <v>27921610.37833333</v>
      </c>
    </row>
    <row r="744" spans="1:37" ht="12.75">
      <c r="A744" s="33">
        <v>743</v>
      </c>
      <c r="B744" t="s">
        <v>1892</v>
      </c>
      <c r="AG744" s="32"/>
      <c r="AH744" s="32"/>
      <c r="AI744" s="32"/>
      <c r="AJ744" s="32"/>
      <c r="AK744" s="23"/>
    </row>
    <row r="745" spans="1:37" ht="12.75">
      <c r="A745" s="33">
        <v>744</v>
      </c>
      <c r="C745" t="s">
        <v>1893</v>
      </c>
      <c r="AG745" s="32"/>
      <c r="AH745" s="32">
        <f>-AH359-AH360</f>
        <v>-3613131.7083333335</v>
      </c>
      <c r="AI745" s="32"/>
      <c r="AJ745" s="32">
        <f>-AH745</f>
        <v>3613131.7083333335</v>
      </c>
      <c r="AK745" s="23">
        <f t="shared" si="97"/>
        <v>0</v>
      </c>
    </row>
    <row r="746" spans="1:37" ht="12.75">
      <c r="A746" s="33">
        <v>745</v>
      </c>
      <c r="C746" t="s">
        <v>1894</v>
      </c>
      <c r="AG746" s="32"/>
      <c r="AH746" s="32">
        <f>-AH383</f>
        <v>-38040919.711666666</v>
      </c>
      <c r="AI746" s="32"/>
      <c r="AJ746" s="32">
        <f>-AH746</f>
        <v>38040919.711666666</v>
      </c>
      <c r="AK746" s="23">
        <f t="shared" si="97"/>
        <v>0</v>
      </c>
    </row>
    <row r="747" spans="1:37" ht="12.75">
      <c r="A747" s="33">
        <v>746</v>
      </c>
      <c r="C747" t="s">
        <v>1895</v>
      </c>
      <c r="AG747" s="32"/>
      <c r="AH747" s="32">
        <f>-AH432</f>
        <v>-2385682.0833333335</v>
      </c>
      <c r="AI747" s="32"/>
      <c r="AJ747" s="32">
        <f>-AH747</f>
        <v>2385682.0833333335</v>
      </c>
      <c r="AK747" s="23">
        <f t="shared" si="97"/>
        <v>0</v>
      </c>
    </row>
    <row r="748" spans="1:37" ht="12.75">
      <c r="A748" s="33">
        <v>747</v>
      </c>
      <c r="C748" t="s">
        <v>1897</v>
      </c>
      <c r="AG748" s="32"/>
      <c r="AH748" s="32"/>
      <c r="AI748" s="32"/>
      <c r="AJ748" s="32"/>
      <c r="AK748" s="23">
        <f t="shared" si="97"/>
        <v>0</v>
      </c>
    </row>
    <row r="749" spans="1:37" ht="12.75">
      <c r="A749" s="33">
        <v>748</v>
      </c>
      <c r="C749" t="s">
        <v>1898</v>
      </c>
      <c r="AD749" s="23"/>
      <c r="AG749" s="32"/>
      <c r="AH749" s="32"/>
      <c r="AI749" s="32"/>
      <c r="AJ749" s="32">
        <f>-AD749</f>
        <v>0</v>
      </c>
      <c r="AK749" s="23">
        <f t="shared" si="97"/>
        <v>0</v>
      </c>
    </row>
    <row r="750" spans="1:37" ht="12.75">
      <c r="A750" s="58" t="s">
        <v>1901</v>
      </c>
      <c r="C750" t="s">
        <v>2527</v>
      </c>
      <c r="AD750" s="23">
        <f>-AD232</f>
        <v>-7458391.583333333</v>
      </c>
      <c r="AE750" s="23">
        <f>-AD750</f>
        <v>7458391.583333333</v>
      </c>
      <c r="AG750" s="32"/>
      <c r="AH750" s="32">
        <f>-AD750</f>
        <v>7458391.583333333</v>
      </c>
      <c r="AI750" s="32"/>
      <c r="AJ750" s="32"/>
      <c r="AK750" s="23">
        <f t="shared" si="97"/>
        <v>7458391.583333333</v>
      </c>
    </row>
    <row r="751" spans="1:37" ht="12.75">
      <c r="A751" s="58" t="s">
        <v>1901</v>
      </c>
      <c r="C751" t="s">
        <v>2528</v>
      </c>
      <c r="AD751" s="23"/>
      <c r="AG751" s="32"/>
      <c r="AH751" s="32">
        <f>-(AH277+AH278+AH279+AH306)</f>
        <v>-4744123.940000001</v>
      </c>
      <c r="AI751" s="32"/>
      <c r="AJ751" s="32">
        <f>-AH751</f>
        <v>4744123.940000001</v>
      </c>
      <c r="AK751" s="23">
        <f t="shared" si="97"/>
        <v>0</v>
      </c>
    </row>
    <row r="752" spans="1:37" ht="12.75">
      <c r="A752" s="58" t="s">
        <v>1901</v>
      </c>
      <c r="C752" t="s">
        <v>2529</v>
      </c>
      <c r="AB752" s="25">
        <f>-AB12</f>
        <v>-70253750</v>
      </c>
      <c r="AD752" s="23">
        <f>-AB752</f>
        <v>70253750</v>
      </c>
      <c r="AG752" s="32"/>
      <c r="AH752" s="32"/>
      <c r="AI752" s="32"/>
      <c r="AJ752" s="32"/>
      <c r="AK752" s="23"/>
    </row>
    <row r="753" spans="1:37" ht="12.75">
      <c r="A753" s="58" t="s">
        <v>1901</v>
      </c>
      <c r="C753" t="s">
        <v>2530</v>
      </c>
      <c r="AB753" s="25">
        <f>-AB13</f>
        <v>71256250</v>
      </c>
      <c r="AD753" s="23">
        <f>-AB753</f>
        <v>-71256250</v>
      </c>
      <c r="AG753" s="32"/>
      <c r="AH753" s="32"/>
      <c r="AI753" s="32"/>
      <c r="AJ753" s="32"/>
      <c r="AK753" s="23"/>
    </row>
    <row r="754" spans="1:37" ht="12.75">
      <c r="A754" s="58" t="s">
        <v>1901</v>
      </c>
      <c r="C754" t="s">
        <v>2531</v>
      </c>
      <c r="AB754" s="25">
        <f>-AE754</f>
        <v>1172123.1566666665</v>
      </c>
      <c r="AD754" s="23"/>
      <c r="AE754" s="23">
        <f>-AE455</f>
        <v>-1172123.1566666665</v>
      </c>
      <c r="AG754" s="32"/>
      <c r="AH754" s="32">
        <f>AE754</f>
        <v>-1172123.1566666665</v>
      </c>
      <c r="AI754" s="32"/>
      <c r="AJ754" s="32"/>
      <c r="AK754" s="23">
        <f t="shared" si="97"/>
        <v>-1172123.1566666665</v>
      </c>
    </row>
    <row r="755" spans="1:37" ht="12.75">
      <c r="A755" s="58" t="s">
        <v>1901</v>
      </c>
      <c r="C755" t="s">
        <v>2532</v>
      </c>
      <c r="AB755" s="25"/>
      <c r="AC755" s="25">
        <f>-AE755</f>
        <v>-1172123.1566666665</v>
      </c>
      <c r="AD755" s="23"/>
      <c r="AE755" s="23">
        <f>-AE502</f>
        <v>1172123.1566666665</v>
      </c>
      <c r="AG755" s="32"/>
      <c r="AH755" s="32">
        <f>AE755</f>
        <v>1172123.1566666665</v>
      </c>
      <c r="AI755" s="32"/>
      <c r="AJ755" s="32"/>
      <c r="AK755" s="23">
        <f t="shared" si="97"/>
        <v>1172123.1566666665</v>
      </c>
    </row>
    <row r="756" spans="1:37" ht="12.75">
      <c r="A756" s="58" t="s">
        <v>1901</v>
      </c>
      <c r="C756" t="s">
        <v>2533</v>
      </c>
      <c r="AB756" s="25"/>
      <c r="AC756" s="25">
        <f>-AE756</f>
        <v>-1649560.1666666667</v>
      </c>
      <c r="AD756" s="23"/>
      <c r="AE756" s="23">
        <f>-AE499</f>
        <v>1649560.1666666667</v>
      </c>
      <c r="AG756" s="32"/>
      <c r="AH756" s="32">
        <f>AE756</f>
        <v>1649560.1666666667</v>
      </c>
      <c r="AI756" s="32"/>
      <c r="AJ756" s="32"/>
      <c r="AK756" s="23">
        <f t="shared" si="97"/>
        <v>1649560.1666666667</v>
      </c>
    </row>
    <row r="757" spans="1:37" ht="12.75">
      <c r="A757" s="58" t="s">
        <v>1901</v>
      </c>
      <c r="C757" t="s">
        <v>2534</v>
      </c>
      <c r="AB757" s="25"/>
      <c r="AC757" s="25">
        <f>-AE757</f>
        <v>-393013.375</v>
      </c>
      <c r="AD757" s="23"/>
      <c r="AE757" s="23">
        <f>-AE501</f>
        <v>393013.375</v>
      </c>
      <c r="AG757" s="32"/>
      <c r="AH757" s="32">
        <f>AE757</f>
        <v>393013.375</v>
      </c>
      <c r="AI757" s="32"/>
      <c r="AJ757" s="32"/>
      <c r="AK757" s="23">
        <f t="shared" si="97"/>
        <v>393013.375</v>
      </c>
    </row>
    <row r="758" spans="1:37" ht="12.75">
      <c r="A758" s="33">
        <v>749</v>
      </c>
      <c r="C758" t="s">
        <v>1896</v>
      </c>
      <c r="AG758" s="32">
        <f>-AJ758</f>
        <v>59355.170000000006</v>
      </c>
      <c r="AH758" s="32"/>
      <c r="AI758" s="32"/>
      <c r="AJ758" s="32">
        <f>-AJ618</f>
        <v>-59355.170000000006</v>
      </c>
      <c r="AK758" s="23">
        <f t="shared" si="97"/>
        <v>-59355.170000000006</v>
      </c>
    </row>
    <row r="759" spans="1:37" ht="12.75">
      <c r="A759" s="33">
        <v>750</v>
      </c>
      <c r="AB759" s="30">
        <f>SUBTOTAL(9,AB745:AB758)</f>
        <v>2174623.1566666663</v>
      </c>
      <c r="AC759" s="30">
        <f>SUBTOTAL(9,AC745:AC758)</f>
        <v>-3214696.6983333332</v>
      </c>
      <c r="AD759" s="30">
        <f>SUBTOTAL(9,AD745:AD758)</f>
        <v>-8460891.583333336</v>
      </c>
      <c r="AE759" s="30">
        <f>SUBTOTAL(9,AE745:AE758)</f>
        <v>9500965.125</v>
      </c>
      <c r="AG759" s="30">
        <f>SUBTOTAL(9,AG745:AG758)</f>
        <v>59355.170000000006</v>
      </c>
      <c r="AH759" s="30">
        <f>SUBTOTAL(9,AH745:AH758)</f>
        <v>-39282892.318333335</v>
      </c>
      <c r="AI759" s="30">
        <f>SUBTOTAL(9,AI745:AI758)</f>
        <v>0</v>
      </c>
      <c r="AJ759" s="30">
        <f>SUBTOTAL(9,AJ745:AJ758)</f>
        <v>48724502.27333334</v>
      </c>
      <c r="AK759" s="30">
        <f>SUBTOTAL(9,AK745:AK758)</f>
        <v>9441609.955</v>
      </c>
    </row>
    <row r="760" spans="1:37" ht="12.75">
      <c r="A760" s="33">
        <v>751</v>
      </c>
      <c r="AG760" s="28"/>
      <c r="AH760" s="1"/>
      <c r="AI760" s="1"/>
      <c r="AJ760" s="1"/>
      <c r="AK760" s="1"/>
    </row>
    <row r="761" spans="1:37" ht="13.5" thickBot="1">
      <c r="A761" s="33">
        <v>752</v>
      </c>
      <c r="B761" t="s">
        <v>1911</v>
      </c>
      <c r="AB761" s="31">
        <f>SUM(AB735,AB743,AB759)</f>
        <v>210961427.51999986</v>
      </c>
      <c r="AC761" s="31">
        <f>SUM(AC735,AC743,AC759)</f>
        <v>-75286727.90249999</v>
      </c>
      <c r="AD761" s="31">
        <f>SUM(AD735,AD743,AD759)</f>
        <v>-3241065477.890833</v>
      </c>
      <c r="AE761" s="31">
        <f>SUM(AE735,AE743,AE759)</f>
        <v>3105390778.4733353</v>
      </c>
      <c r="AG761" s="31">
        <f>SUM(AG735,AG743,AG759)</f>
        <v>2701575372.945833</v>
      </c>
      <c r="AH761" s="31">
        <f>SUM(AH735,AH743,AH759)</f>
        <v>-24324682.487916626</v>
      </c>
      <c r="AI761" s="31">
        <f>SUM(AI735,AI743,AI759)</f>
        <v>156042186.3145834</v>
      </c>
      <c r="AJ761" s="31">
        <f>SUM(AJ735,AJ743,AJ759)</f>
        <v>272097901.7008333</v>
      </c>
      <c r="AK761" s="31">
        <f>SUM(AK735,AK743,AK759)</f>
        <v>403815405.5275001</v>
      </c>
    </row>
    <row r="762" ht="12.75">
      <c r="A762" s="33">
        <v>753</v>
      </c>
    </row>
    <row r="763" spans="1:2" ht="12.75">
      <c r="A763" s="33">
        <v>754</v>
      </c>
      <c r="B763" t="s">
        <v>1880</v>
      </c>
    </row>
    <row r="764" spans="1:33" ht="12.75">
      <c r="A764" s="33">
        <v>755</v>
      </c>
      <c r="C764" t="s">
        <v>1881</v>
      </c>
      <c r="AG764" s="28">
        <v>1444926292</v>
      </c>
    </row>
    <row r="765" spans="1:33" ht="12.75">
      <c r="A765" s="33">
        <v>756</v>
      </c>
      <c r="C765" t="s">
        <v>1882</v>
      </c>
      <c r="AG765" s="28">
        <v>-65480278</v>
      </c>
    </row>
    <row r="766" spans="1:33" ht="12.75">
      <c r="A766" s="33">
        <v>757</v>
      </c>
      <c r="C766" t="s">
        <v>1883</v>
      </c>
      <c r="AG766" s="28">
        <v>739438742</v>
      </c>
    </row>
    <row r="767" spans="1:33" ht="12.75">
      <c r="A767" s="33">
        <v>758</v>
      </c>
      <c r="C767" t="s">
        <v>1884</v>
      </c>
      <c r="AG767" s="28">
        <v>-31480775</v>
      </c>
    </row>
    <row r="768" spans="1:33" ht="12.75">
      <c r="A768" s="33">
        <v>759</v>
      </c>
      <c r="C768" t="s">
        <v>1885</v>
      </c>
      <c r="AG768" s="28">
        <v>287786161</v>
      </c>
    </row>
    <row r="769" spans="1:33" ht="12.75">
      <c r="A769" s="33">
        <v>760</v>
      </c>
      <c r="C769" t="s">
        <v>1886</v>
      </c>
      <c r="AG769" s="28">
        <v>-15664179</v>
      </c>
    </row>
    <row r="770" spans="1:33" ht="12.75">
      <c r="A770" s="33">
        <v>761</v>
      </c>
      <c r="C770" t="s">
        <v>1887</v>
      </c>
      <c r="AG770" s="28">
        <v>138431729</v>
      </c>
    </row>
    <row r="771" spans="1:33" ht="12.75">
      <c r="A771" s="33">
        <v>762</v>
      </c>
      <c r="C771" t="s">
        <v>1888</v>
      </c>
      <c r="AG771" s="28">
        <v>-6218216</v>
      </c>
    </row>
    <row r="772" spans="1:33" ht="12.75">
      <c r="A772" s="33">
        <v>763</v>
      </c>
      <c r="C772" t="s">
        <v>1889</v>
      </c>
      <c r="AG772" s="28">
        <v>212463569</v>
      </c>
    </row>
    <row r="773" spans="1:33" ht="12.75">
      <c r="A773" s="33">
        <v>764</v>
      </c>
      <c r="C773" t="s">
        <v>1890</v>
      </c>
      <c r="AG773" s="28">
        <v>-2800772</v>
      </c>
    </row>
    <row r="774" spans="1:33" ht="13.5" thickBot="1">
      <c r="A774" s="33">
        <v>765</v>
      </c>
      <c r="B774" t="s">
        <v>1900</v>
      </c>
      <c r="AG774" s="29">
        <f>SUM(AG764:AG773)</f>
        <v>2701402273</v>
      </c>
    </row>
    <row r="775" spans="1:33" ht="12.75">
      <c r="A775" s="33">
        <v>766</v>
      </c>
      <c r="AG775" s="28"/>
    </row>
    <row r="776" spans="1:33" ht="12.75">
      <c r="A776" s="33">
        <v>767</v>
      </c>
      <c r="B776" t="s">
        <v>1891</v>
      </c>
      <c r="AG776" s="25">
        <f>AG761-AG774</f>
        <v>173099.94583320618</v>
      </c>
    </row>
  </sheetData>
  <sheetProtection/>
  <autoFilter ref="A1:AT776"/>
  <printOptions gridLines="1"/>
  <pageMargins left="0.25" right="0.25" top="1" bottom="1" header="0.5" footer="0.5"/>
  <pageSetup fitToHeight="69" fitToWidth="1" horizontalDpi="600" verticalDpi="600" orientation="landscape" paperSize="5" scale="49" r:id="rId3"/>
  <headerFooter>
    <oddFooter>&amp;LAvista
&amp;F&amp;RPage &amp;P of &amp;N</oddFooter>
  </headerFooter>
  <rowBreaks count="2" manualBreakCount="2">
    <brk id="693" max="42" man="1"/>
    <brk id="727" max="4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94"/>
  <sheetViews>
    <sheetView zoomScalePageLayoutView="0" workbookViewId="0" topLeftCell="A77">
      <selection activeCell="B1" sqref="B1:B1194"/>
    </sheetView>
  </sheetViews>
  <sheetFormatPr defaultColWidth="9.140625" defaultRowHeight="12.75"/>
  <cols>
    <col min="1" max="1" width="14.00390625" style="0" bestFit="1" customWidth="1"/>
  </cols>
  <sheetData>
    <row r="1" spans="1:2" ht="12.75">
      <c r="A1" t="s">
        <v>1062</v>
      </c>
      <c r="B1" s="48">
        <v>19</v>
      </c>
    </row>
    <row r="2" spans="1:2" ht="12.75">
      <c r="A2" t="s">
        <v>1064</v>
      </c>
      <c r="B2" s="48">
        <v>19</v>
      </c>
    </row>
    <row r="3" spans="1:2" ht="12.75">
      <c r="A3" t="s">
        <v>1065</v>
      </c>
      <c r="B3" s="48">
        <v>19</v>
      </c>
    </row>
    <row r="4" spans="1:2" ht="12.75">
      <c r="A4" t="s">
        <v>1066</v>
      </c>
      <c r="B4" s="48">
        <v>19</v>
      </c>
    </row>
    <row r="5" spans="1:2" ht="12.75">
      <c r="A5" t="s">
        <v>1068</v>
      </c>
      <c r="B5" s="48">
        <v>13</v>
      </c>
    </row>
    <row r="6" spans="1:2" ht="12.75">
      <c r="A6" t="s">
        <v>1069</v>
      </c>
      <c r="B6" s="48">
        <v>13</v>
      </c>
    </row>
    <row r="7" spans="1:2" ht="12.75">
      <c r="A7" t="s">
        <v>1070</v>
      </c>
      <c r="B7" s="48">
        <v>13</v>
      </c>
    </row>
    <row r="8" spans="1:2" ht="12.75">
      <c r="A8" t="s">
        <v>1071</v>
      </c>
      <c r="B8" s="48">
        <v>13</v>
      </c>
    </row>
    <row r="9" spans="1:2" ht="12.75">
      <c r="A9" t="s">
        <v>1072</v>
      </c>
      <c r="B9" s="48">
        <v>15</v>
      </c>
    </row>
    <row r="10" spans="1:2" ht="12.75">
      <c r="A10" t="s">
        <v>1074</v>
      </c>
      <c r="B10" s="48">
        <v>15</v>
      </c>
    </row>
    <row r="11" spans="1:2" ht="12.75">
      <c r="A11" t="s">
        <v>1912</v>
      </c>
      <c r="B11" s="48"/>
    </row>
    <row r="12" spans="1:2" ht="12.75">
      <c r="A12" t="s">
        <v>1913</v>
      </c>
      <c r="B12" s="48"/>
    </row>
    <row r="13" spans="1:2" ht="12.75">
      <c r="A13" t="s">
        <v>1076</v>
      </c>
      <c r="B13" s="48">
        <v>15</v>
      </c>
    </row>
    <row r="14" spans="1:2" ht="12.75">
      <c r="A14" t="s">
        <v>1077</v>
      </c>
      <c r="B14" s="48">
        <v>15</v>
      </c>
    </row>
    <row r="15" spans="1:2" ht="12.75">
      <c r="A15" t="s">
        <v>1078</v>
      </c>
      <c r="B15" s="48">
        <v>15</v>
      </c>
    </row>
    <row r="16" spans="1:2" ht="12.75">
      <c r="A16" t="s">
        <v>1914</v>
      </c>
      <c r="B16" s="48"/>
    </row>
    <row r="17" spans="1:2" ht="12.75">
      <c r="A17" t="s">
        <v>1915</v>
      </c>
      <c r="B17" s="48">
        <v>13</v>
      </c>
    </row>
    <row r="18" spans="1:2" ht="12.75">
      <c r="A18" t="s">
        <v>1079</v>
      </c>
      <c r="B18" s="48">
        <v>13</v>
      </c>
    </row>
    <row r="19" spans="1:2" ht="12.75">
      <c r="A19" t="s">
        <v>1080</v>
      </c>
      <c r="B19" s="48">
        <v>13</v>
      </c>
    </row>
    <row r="20" spans="1:2" ht="12.75">
      <c r="A20" t="s">
        <v>1081</v>
      </c>
      <c r="B20" s="48">
        <v>13</v>
      </c>
    </row>
    <row r="21" spans="1:2" ht="12.75">
      <c r="A21" t="s">
        <v>1916</v>
      </c>
      <c r="B21" s="48"/>
    </row>
    <row r="22" spans="1:2" ht="12.75">
      <c r="A22" t="s">
        <v>1917</v>
      </c>
      <c r="B22" s="48"/>
    </row>
    <row r="23" spans="1:2" ht="12.75">
      <c r="A23" t="s">
        <v>1082</v>
      </c>
      <c r="B23" s="48">
        <v>19</v>
      </c>
    </row>
    <row r="24" spans="1:2" ht="12.75">
      <c r="A24" t="s">
        <v>1918</v>
      </c>
      <c r="B24" s="48"/>
    </row>
    <row r="25" spans="1:2" ht="12.75">
      <c r="A25" t="s">
        <v>1083</v>
      </c>
      <c r="B25" s="48">
        <v>15</v>
      </c>
    </row>
    <row r="26" spans="1:2" ht="12.75">
      <c r="A26" t="s">
        <v>1084</v>
      </c>
      <c r="B26" s="48">
        <v>15</v>
      </c>
    </row>
    <row r="27" spans="1:2" ht="12.75">
      <c r="A27" t="s">
        <v>1085</v>
      </c>
      <c r="B27" s="48">
        <v>15</v>
      </c>
    </row>
    <row r="28" spans="1:2" ht="12.75">
      <c r="A28" t="s">
        <v>1086</v>
      </c>
      <c r="B28" s="48">
        <v>0</v>
      </c>
    </row>
    <row r="29" spans="1:2" ht="12.75">
      <c r="A29" t="s">
        <v>1919</v>
      </c>
      <c r="B29" s="48"/>
    </row>
    <row r="30" spans="1:2" ht="12.75">
      <c r="A30" t="s">
        <v>1087</v>
      </c>
      <c r="B30" s="48">
        <v>13</v>
      </c>
    </row>
    <row r="31" spans="1:2" ht="12.75">
      <c r="A31" t="s">
        <v>1088</v>
      </c>
      <c r="B31" s="48">
        <v>13</v>
      </c>
    </row>
    <row r="32" spans="1:2" ht="12.75">
      <c r="A32" t="s">
        <v>1089</v>
      </c>
      <c r="B32" s="48">
        <v>13</v>
      </c>
    </row>
    <row r="33" spans="1:2" ht="12.75">
      <c r="A33" t="s">
        <v>1090</v>
      </c>
      <c r="B33" s="48">
        <v>15</v>
      </c>
    </row>
    <row r="34" spans="1:2" ht="12.75">
      <c r="A34" t="s">
        <v>1091</v>
      </c>
      <c r="B34" s="48">
        <v>33</v>
      </c>
    </row>
    <row r="35" spans="1:2" ht="12.75">
      <c r="A35" t="s">
        <v>1093</v>
      </c>
      <c r="B35" s="48">
        <v>33</v>
      </c>
    </row>
    <row r="36" spans="1:2" ht="12.75">
      <c r="A36" t="s">
        <v>1094</v>
      </c>
      <c r="B36" s="48">
        <v>33</v>
      </c>
    </row>
    <row r="37" spans="1:2" ht="12.75">
      <c r="A37" t="s">
        <v>1920</v>
      </c>
      <c r="B37" s="48"/>
    </row>
    <row r="38" spans="1:2" ht="12.75">
      <c r="A38" t="s">
        <v>1095</v>
      </c>
      <c r="B38" s="48">
        <v>33</v>
      </c>
    </row>
    <row r="39" spans="1:2" ht="12.75">
      <c r="A39" t="s">
        <v>1921</v>
      </c>
      <c r="B39" s="48">
        <v>33</v>
      </c>
    </row>
    <row r="40" spans="1:2" ht="12.75">
      <c r="A40" t="s">
        <v>1096</v>
      </c>
      <c r="B40" s="48">
        <v>33</v>
      </c>
    </row>
    <row r="41" spans="1:2" ht="12.75">
      <c r="A41" t="s">
        <v>1097</v>
      </c>
      <c r="B41" s="48">
        <v>33</v>
      </c>
    </row>
    <row r="42" spans="1:2" ht="12.75">
      <c r="A42" t="s">
        <v>1098</v>
      </c>
      <c r="B42" s="48">
        <v>33</v>
      </c>
    </row>
    <row r="43" spans="1:2" ht="12.75">
      <c r="A43" t="s">
        <v>1099</v>
      </c>
      <c r="B43" s="48">
        <v>33</v>
      </c>
    </row>
    <row r="44" spans="1:2" ht="12.75">
      <c r="A44" t="s">
        <v>1100</v>
      </c>
      <c r="B44" s="48">
        <v>33</v>
      </c>
    </row>
    <row r="45" spans="1:2" ht="12.75">
      <c r="A45" t="s">
        <v>1101</v>
      </c>
      <c r="B45" s="48">
        <v>33</v>
      </c>
    </row>
    <row r="46" spans="1:2" ht="12.75">
      <c r="A46" t="s">
        <v>1922</v>
      </c>
      <c r="B46" s="48"/>
    </row>
    <row r="47" spans="1:2" ht="12.75">
      <c r="A47" t="s">
        <v>1923</v>
      </c>
      <c r="B47" s="48"/>
    </row>
    <row r="48" spans="1:2" ht="12.75">
      <c r="A48" t="s">
        <v>1102</v>
      </c>
      <c r="B48" s="48">
        <v>33</v>
      </c>
    </row>
    <row r="49" spans="1:2" ht="12.75">
      <c r="A49" t="s">
        <v>1103</v>
      </c>
      <c r="B49" s="48">
        <v>33</v>
      </c>
    </row>
    <row r="50" spans="1:2" ht="12.75">
      <c r="A50" t="s">
        <v>1104</v>
      </c>
      <c r="B50" s="48">
        <v>33</v>
      </c>
    </row>
    <row r="51" spans="1:2" ht="12.75">
      <c r="A51" t="s">
        <v>1105</v>
      </c>
      <c r="B51" s="48">
        <v>33</v>
      </c>
    </row>
    <row r="52" spans="1:2" ht="12.75">
      <c r="A52" t="s">
        <v>1924</v>
      </c>
      <c r="B52" s="48">
        <v>33</v>
      </c>
    </row>
    <row r="53" spans="1:2" ht="12.75">
      <c r="A53" t="s">
        <v>1106</v>
      </c>
      <c r="B53" s="48">
        <v>33</v>
      </c>
    </row>
    <row r="54" spans="1:2" ht="12.75">
      <c r="A54" t="s">
        <v>1107</v>
      </c>
      <c r="B54" s="48">
        <v>33</v>
      </c>
    </row>
    <row r="55" spans="1:2" ht="12.75">
      <c r="A55" t="s">
        <v>1108</v>
      </c>
      <c r="B55" s="48">
        <v>33</v>
      </c>
    </row>
    <row r="56" spans="1:2" ht="12.75">
      <c r="A56" t="s">
        <v>1109</v>
      </c>
      <c r="B56" s="48">
        <v>33</v>
      </c>
    </row>
    <row r="57" spans="1:2" ht="12.75">
      <c r="A57" t="s">
        <v>1110</v>
      </c>
      <c r="B57" s="48">
        <v>33</v>
      </c>
    </row>
    <row r="58" spans="1:2" ht="12.75">
      <c r="A58" t="s">
        <v>1111</v>
      </c>
      <c r="B58" s="48">
        <v>33</v>
      </c>
    </row>
    <row r="59" spans="1:2" ht="12.75">
      <c r="A59" t="s">
        <v>1112</v>
      </c>
      <c r="B59" s="48">
        <v>33</v>
      </c>
    </row>
    <row r="60" spans="1:2" ht="12.75">
      <c r="A60" t="s">
        <v>1113</v>
      </c>
      <c r="B60" s="48">
        <v>33</v>
      </c>
    </row>
    <row r="61" spans="1:2" ht="12.75">
      <c r="A61" t="s">
        <v>1114</v>
      </c>
      <c r="B61" s="48">
        <v>20</v>
      </c>
    </row>
    <row r="62" spans="1:2" ht="12.75">
      <c r="A62" t="s">
        <v>1116</v>
      </c>
      <c r="B62" s="48">
        <v>20</v>
      </c>
    </row>
    <row r="63" spans="1:2" ht="12.75">
      <c r="A63" t="s">
        <v>1117</v>
      </c>
      <c r="B63" s="48">
        <v>20</v>
      </c>
    </row>
    <row r="64" spans="1:2" ht="12.75">
      <c r="A64" t="s">
        <v>1118</v>
      </c>
      <c r="B64" s="48">
        <v>20</v>
      </c>
    </row>
    <row r="65" spans="1:2" ht="12.75">
      <c r="A65" t="s">
        <v>1121</v>
      </c>
      <c r="B65" s="48">
        <v>14</v>
      </c>
    </row>
    <row r="66" spans="1:2" ht="12.75">
      <c r="A66" t="s">
        <v>1122</v>
      </c>
      <c r="B66" s="48">
        <v>14</v>
      </c>
    </row>
    <row r="67" spans="1:2" ht="12.75">
      <c r="A67" t="s">
        <v>1123</v>
      </c>
      <c r="B67" s="48">
        <v>14</v>
      </c>
    </row>
    <row r="68" spans="1:2" ht="12.75">
      <c r="A68" t="s">
        <v>1124</v>
      </c>
      <c r="B68" s="48">
        <v>14</v>
      </c>
    </row>
    <row r="69" spans="1:2" ht="12.75">
      <c r="A69" t="s">
        <v>1125</v>
      </c>
      <c r="B69" s="48">
        <v>16</v>
      </c>
    </row>
    <row r="70" spans="1:2" ht="12.75">
      <c r="A70" t="s">
        <v>1127</v>
      </c>
      <c r="B70" s="48">
        <v>16</v>
      </c>
    </row>
    <row r="71" spans="1:2" ht="12.75">
      <c r="A71" t="s">
        <v>1925</v>
      </c>
      <c r="B71" s="48"/>
    </row>
    <row r="72" spans="1:2" ht="12.75">
      <c r="A72" t="s">
        <v>1926</v>
      </c>
      <c r="B72" s="48"/>
    </row>
    <row r="73" spans="1:2" ht="12.75">
      <c r="A73" t="s">
        <v>1128</v>
      </c>
      <c r="B73" s="48">
        <v>16</v>
      </c>
    </row>
    <row r="74" spans="1:2" ht="12.75">
      <c r="A74" t="s">
        <v>1129</v>
      </c>
      <c r="B74" s="48">
        <v>16</v>
      </c>
    </row>
    <row r="75" spans="1:2" ht="12.75">
      <c r="A75" t="s">
        <v>1130</v>
      </c>
      <c r="B75" s="48">
        <v>16</v>
      </c>
    </row>
    <row r="76" spans="1:2" ht="12.75">
      <c r="A76" t="s">
        <v>1131</v>
      </c>
      <c r="B76" s="48">
        <v>14</v>
      </c>
    </row>
    <row r="77" spans="1:2" ht="12.75">
      <c r="A77" t="s">
        <v>1132</v>
      </c>
      <c r="B77" s="48">
        <v>14</v>
      </c>
    </row>
    <row r="78" spans="1:2" ht="12.75">
      <c r="A78" t="s">
        <v>1133</v>
      </c>
      <c r="B78" s="48">
        <v>14</v>
      </c>
    </row>
    <row r="79" spans="1:2" ht="12.75">
      <c r="A79" t="s">
        <v>1927</v>
      </c>
      <c r="B79" s="48"/>
    </row>
    <row r="80" spans="1:2" ht="12.75">
      <c r="A80" t="s">
        <v>1134</v>
      </c>
      <c r="B80" s="48">
        <v>0</v>
      </c>
    </row>
    <row r="81" spans="1:2" ht="12.75">
      <c r="A81" t="s">
        <v>1135</v>
      </c>
      <c r="B81" s="48">
        <v>20</v>
      </c>
    </row>
    <row r="82" spans="1:2" ht="12.75">
      <c r="A82" t="s">
        <v>1136</v>
      </c>
      <c r="B82" s="48">
        <v>20</v>
      </c>
    </row>
    <row r="83" spans="1:2" ht="12.75">
      <c r="A83" t="s">
        <v>1137</v>
      </c>
      <c r="B83" s="48">
        <v>20</v>
      </c>
    </row>
    <row r="84" spans="1:2" ht="12.75">
      <c r="A84" t="s">
        <v>1138</v>
      </c>
      <c r="B84" s="48">
        <v>20</v>
      </c>
    </row>
    <row r="85" spans="1:2" ht="12.75">
      <c r="A85" t="s">
        <v>1139</v>
      </c>
      <c r="B85" s="48">
        <v>14</v>
      </c>
    </row>
    <row r="86" spans="1:2" ht="12.75">
      <c r="A86" t="s">
        <v>1140</v>
      </c>
      <c r="B86" s="48">
        <v>14</v>
      </c>
    </row>
    <row r="87" spans="1:2" ht="12.75">
      <c r="A87" t="s">
        <v>1928</v>
      </c>
      <c r="B87" s="48"/>
    </row>
    <row r="88" spans="1:2" ht="12.75">
      <c r="A88" t="s">
        <v>1141</v>
      </c>
      <c r="B88" s="48">
        <v>14</v>
      </c>
    </row>
    <row r="89" spans="1:2" ht="12.75">
      <c r="A89" t="s">
        <v>1142</v>
      </c>
      <c r="B89" s="48">
        <v>16</v>
      </c>
    </row>
    <row r="90" spans="1:2" ht="12.75">
      <c r="A90" t="s">
        <v>1143</v>
      </c>
      <c r="B90" s="48">
        <v>16</v>
      </c>
    </row>
    <row r="91" spans="1:2" ht="12.75">
      <c r="A91" t="s">
        <v>1929</v>
      </c>
      <c r="B91" s="48"/>
    </row>
    <row r="92" spans="1:2" ht="12.75">
      <c r="A92" t="s">
        <v>1930</v>
      </c>
      <c r="B92" s="48"/>
    </row>
    <row r="93" spans="1:2" ht="12.75">
      <c r="A93" t="s">
        <v>1144</v>
      </c>
      <c r="B93" s="48">
        <v>16</v>
      </c>
    </row>
    <row r="94" spans="1:2" ht="12.75">
      <c r="A94" t="s">
        <v>1145</v>
      </c>
      <c r="B94" s="48">
        <v>16</v>
      </c>
    </row>
    <row r="95" spans="1:2" ht="12.75">
      <c r="A95" t="s">
        <v>1146</v>
      </c>
      <c r="B95" s="48">
        <v>16</v>
      </c>
    </row>
    <row r="96" spans="1:2" ht="12.75">
      <c r="A96" t="s">
        <v>1147</v>
      </c>
      <c r="B96" s="48">
        <v>14</v>
      </c>
    </row>
    <row r="97" spans="1:2" ht="12.75">
      <c r="A97" t="s">
        <v>1148</v>
      </c>
      <c r="B97" s="48">
        <v>14</v>
      </c>
    </row>
    <row r="98" spans="1:2" ht="12.75">
      <c r="A98" t="s">
        <v>1931</v>
      </c>
      <c r="B98" s="48"/>
    </row>
    <row r="99" spans="1:2" ht="12.75">
      <c r="A99" t="s">
        <v>1932</v>
      </c>
      <c r="B99" s="48"/>
    </row>
    <row r="100" spans="1:2" ht="12.75">
      <c r="A100" t="s">
        <v>1933</v>
      </c>
      <c r="B100" s="48"/>
    </row>
    <row r="101" spans="1:2" ht="12.75">
      <c r="A101" t="s">
        <v>1934</v>
      </c>
      <c r="B101" s="48"/>
    </row>
    <row r="102" spans="1:2" ht="12.75">
      <c r="A102" t="s">
        <v>1935</v>
      </c>
      <c r="B102" s="48"/>
    </row>
    <row r="103" spans="1:2" ht="12.75">
      <c r="A103" t="s">
        <v>1149</v>
      </c>
      <c r="B103" s="48">
        <v>23</v>
      </c>
    </row>
    <row r="104" spans="1:2" ht="12.75">
      <c r="A104" t="s">
        <v>1151</v>
      </c>
      <c r="B104" s="48">
        <v>23</v>
      </c>
    </row>
    <row r="105" spans="1:2" ht="12.75">
      <c r="A105" t="s">
        <v>1152</v>
      </c>
      <c r="B105" s="48">
        <v>39</v>
      </c>
    </row>
    <row r="106" spans="1:2" ht="12.75">
      <c r="A106" t="s">
        <v>1154</v>
      </c>
      <c r="B106" s="48">
        <v>39</v>
      </c>
    </row>
    <row r="107" spans="1:2" ht="12.75">
      <c r="A107" t="s">
        <v>1155</v>
      </c>
      <c r="B107" s="48">
        <v>39</v>
      </c>
    </row>
    <row r="108" spans="1:2" ht="12.75">
      <c r="A108" t="s">
        <v>1156</v>
      </c>
      <c r="B108" s="48">
        <v>41</v>
      </c>
    </row>
    <row r="109" spans="1:2" ht="12.75">
      <c r="A109" t="s">
        <v>1158</v>
      </c>
      <c r="B109" s="48">
        <v>41</v>
      </c>
    </row>
    <row r="110" spans="1:2" ht="12.75">
      <c r="A110" t="s">
        <v>1159</v>
      </c>
      <c r="B110" s="48">
        <v>40</v>
      </c>
    </row>
    <row r="111" spans="1:2" ht="12.75">
      <c r="A111" t="s">
        <v>1161</v>
      </c>
      <c r="B111" s="48">
        <v>40</v>
      </c>
    </row>
    <row r="112" spans="1:2" ht="12.75">
      <c r="A112" t="s">
        <v>1936</v>
      </c>
      <c r="B112" s="48">
        <v>40</v>
      </c>
    </row>
    <row r="113" spans="1:2" ht="12.75">
      <c r="A113" t="s">
        <v>1937</v>
      </c>
      <c r="B113" s="48">
        <v>40</v>
      </c>
    </row>
    <row r="114" spans="1:2" ht="12.75">
      <c r="A114" t="s">
        <v>1938</v>
      </c>
      <c r="B114" s="48">
        <v>40</v>
      </c>
    </row>
    <row r="115" spans="1:2" ht="12.75">
      <c r="A115" t="s">
        <v>1939</v>
      </c>
      <c r="B115" s="48"/>
    </row>
    <row r="116" spans="1:2" ht="12.75">
      <c r="A116" t="s">
        <v>1940</v>
      </c>
      <c r="B116" s="48"/>
    </row>
    <row r="117" spans="1:2" ht="12.75">
      <c r="A117" t="s">
        <v>1941</v>
      </c>
      <c r="B117" s="48"/>
    </row>
    <row r="118" spans="1:2" ht="12.75">
      <c r="A118" t="s">
        <v>1942</v>
      </c>
      <c r="B118" s="48"/>
    </row>
    <row r="119" spans="1:2" ht="12.75">
      <c r="A119" t="s">
        <v>1943</v>
      </c>
      <c r="B119" s="48"/>
    </row>
    <row r="120" spans="1:2" ht="12.75">
      <c r="A120" t="s">
        <v>1165</v>
      </c>
      <c r="B120" s="48">
        <v>41</v>
      </c>
    </row>
    <row r="121" spans="1:2" ht="12.75">
      <c r="A121" t="s">
        <v>1944</v>
      </c>
      <c r="B121" s="48"/>
    </row>
    <row r="122" spans="1:2" ht="12.75">
      <c r="A122" t="s">
        <v>1166</v>
      </c>
      <c r="B122" s="48">
        <v>41</v>
      </c>
    </row>
    <row r="123" spans="1:2" ht="12.75">
      <c r="A123" t="s">
        <v>1167</v>
      </c>
      <c r="B123" s="48">
        <v>41</v>
      </c>
    </row>
    <row r="124" spans="1:2" ht="12.75">
      <c r="A124" t="s">
        <v>1945</v>
      </c>
      <c r="B124" s="48"/>
    </row>
    <row r="125" spans="1:2" ht="12.75">
      <c r="A125" t="s">
        <v>1946</v>
      </c>
      <c r="B125" s="48"/>
    </row>
    <row r="126" spans="1:2" ht="12.75">
      <c r="A126" t="s">
        <v>1947</v>
      </c>
      <c r="B126" s="48">
        <v>41</v>
      </c>
    </row>
    <row r="127" spans="1:2" ht="12.75">
      <c r="A127" t="s">
        <v>1168</v>
      </c>
      <c r="B127" s="48">
        <v>41</v>
      </c>
    </row>
    <row r="128" spans="1:2" ht="12.75">
      <c r="A128" t="s">
        <v>1948</v>
      </c>
      <c r="B128" s="48"/>
    </row>
    <row r="129" spans="1:2" ht="12.75">
      <c r="A129" t="s">
        <v>1949</v>
      </c>
      <c r="B129" s="48"/>
    </row>
    <row r="130" spans="1:2" ht="12.75">
      <c r="A130" t="s">
        <v>1950</v>
      </c>
      <c r="B130" s="48"/>
    </row>
    <row r="131" spans="1:2" ht="12.75">
      <c r="A131" t="s">
        <v>1951</v>
      </c>
      <c r="B131" s="48"/>
    </row>
    <row r="132" spans="1:2" ht="12.75">
      <c r="A132" t="s">
        <v>1952</v>
      </c>
      <c r="B132" s="48"/>
    </row>
    <row r="133" spans="1:2" ht="12.75">
      <c r="A133" t="s">
        <v>1169</v>
      </c>
      <c r="B133" s="48">
        <v>27</v>
      </c>
    </row>
    <row r="134" spans="1:2" ht="12.75">
      <c r="A134" t="s">
        <v>1171</v>
      </c>
      <c r="B134" s="48">
        <v>27</v>
      </c>
    </row>
    <row r="135" spans="1:2" ht="12.75">
      <c r="A135" t="s">
        <v>1953</v>
      </c>
      <c r="B135" s="48">
        <v>41</v>
      </c>
    </row>
    <row r="136" spans="1:2" ht="12.75">
      <c r="A136" t="s">
        <v>1954</v>
      </c>
      <c r="B136" s="48"/>
    </row>
    <row r="137" spans="1:2" ht="12.75">
      <c r="A137" t="s">
        <v>1172</v>
      </c>
      <c r="B137" s="48">
        <v>0</v>
      </c>
    </row>
    <row r="138" spans="1:2" ht="12.75">
      <c r="A138" t="s">
        <v>1174</v>
      </c>
      <c r="B138" s="48">
        <v>0</v>
      </c>
    </row>
    <row r="139" spans="1:2" ht="12.75">
      <c r="A139" t="s">
        <v>1955</v>
      </c>
      <c r="B139" s="48"/>
    </row>
    <row r="140" spans="1:2" ht="12.75">
      <c r="A140" t="s">
        <v>1956</v>
      </c>
      <c r="B140" s="48"/>
    </row>
    <row r="141" spans="1:2" ht="12.75">
      <c r="A141" t="s">
        <v>1175</v>
      </c>
      <c r="B141" s="48">
        <v>42</v>
      </c>
    </row>
    <row r="142" spans="1:2" ht="12.75">
      <c r="A142" t="s">
        <v>1177</v>
      </c>
      <c r="B142" s="48">
        <v>0</v>
      </c>
    </row>
    <row r="143" spans="1:2" ht="12.75">
      <c r="A143" t="s">
        <v>1957</v>
      </c>
      <c r="B143" s="48"/>
    </row>
    <row r="144" spans="1:2" ht="12.75">
      <c r="A144" t="s">
        <v>1178</v>
      </c>
      <c r="B144" s="48">
        <v>0</v>
      </c>
    </row>
    <row r="145" spans="1:2" ht="12.75">
      <c r="A145" t="s">
        <v>1180</v>
      </c>
      <c r="B145" s="48">
        <v>0</v>
      </c>
    </row>
    <row r="146" spans="1:2" ht="12.75">
      <c r="A146" t="s">
        <v>1181</v>
      </c>
      <c r="B146" s="48">
        <v>0</v>
      </c>
    </row>
    <row r="147" spans="1:2" ht="12.75">
      <c r="A147" t="s">
        <v>1958</v>
      </c>
      <c r="B147" s="48"/>
    </row>
    <row r="148" spans="1:2" ht="12.75">
      <c r="A148" t="s">
        <v>1182</v>
      </c>
      <c r="B148" s="48">
        <v>0</v>
      </c>
    </row>
    <row r="149" spans="1:2" ht="12.75">
      <c r="A149" t="s">
        <v>1959</v>
      </c>
      <c r="B149" s="48"/>
    </row>
    <row r="150" spans="1:2" ht="12.75">
      <c r="A150" t="s">
        <v>1960</v>
      </c>
      <c r="B150" s="48"/>
    </row>
    <row r="151" spans="1:2" ht="12.75">
      <c r="A151" t="s">
        <v>1961</v>
      </c>
      <c r="B151" s="48">
        <v>0</v>
      </c>
    </row>
    <row r="152" spans="1:2" ht="12.75">
      <c r="A152" t="s">
        <v>1962</v>
      </c>
      <c r="B152" s="48"/>
    </row>
    <row r="153" spans="1:2" ht="12.75">
      <c r="A153" t="s">
        <v>1183</v>
      </c>
      <c r="B153" s="48">
        <v>0</v>
      </c>
    </row>
    <row r="154" spans="1:2" ht="12.75">
      <c r="A154" t="s">
        <v>1184</v>
      </c>
      <c r="B154" s="48">
        <v>0</v>
      </c>
    </row>
    <row r="155" spans="1:2" ht="12.75">
      <c r="A155" t="s">
        <v>1186</v>
      </c>
      <c r="B155" s="48">
        <v>0</v>
      </c>
    </row>
    <row r="156" spans="1:2" ht="12.75">
      <c r="A156" t="s">
        <v>1187</v>
      </c>
      <c r="B156" s="48">
        <v>46</v>
      </c>
    </row>
    <row r="157" spans="1:2" ht="12.75">
      <c r="A157" t="s">
        <v>1189</v>
      </c>
      <c r="B157" s="48">
        <v>0</v>
      </c>
    </row>
    <row r="158" spans="1:2" ht="12.75">
      <c r="A158" t="s">
        <v>1190</v>
      </c>
      <c r="B158" s="48">
        <v>0</v>
      </c>
    </row>
    <row r="159" spans="1:2" ht="12.75">
      <c r="A159" t="s">
        <v>1191</v>
      </c>
      <c r="B159" s="48"/>
    </row>
    <row r="160" spans="1:2" ht="12.75">
      <c r="A160" t="s">
        <v>1963</v>
      </c>
      <c r="B160" s="48"/>
    </row>
    <row r="161" spans="1:2" ht="12.75">
      <c r="A161" t="s">
        <v>1192</v>
      </c>
      <c r="B161" s="48">
        <v>43</v>
      </c>
    </row>
    <row r="162" spans="1:2" ht="12.75">
      <c r="A162" t="s">
        <v>1964</v>
      </c>
      <c r="B162" s="48">
        <v>0</v>
      </c>
    </row>
    <row r="163" spans="1:2" ht="12.75">
      <c r="A163" t="s">
        <v>1965</v>
      </c>
      <c r="B163" s="48"/>
    </row>
    <row r="164" spans="1:2" ht="12.75">
      <c r="A164" t="s">
        <v>1194</v>
      </c>
      <c r="B164" s="48">
        <v>0</v>
      </c>
    </row>
    <row r="165" spans="1:2" ht="12.75">
      <c r="A165" t="s">
        <v>1966</v>
      </c>
      <c r="B165" s="48"/>
    </row>
    <row r="166" spans="1:2" ht="12.75">
      <c r="A166" t="s">
        <v>1195</v>
      </c>
      <c r="B166" s="48">
        <v>0</v>
      </c>
    </row>
    <row r="167" spans="1:2" ht="12.75">
      <c r="A167" t="s">
        <v>1967</v>
      </c>
      <c r="B167" s="48"/>
    </row>
    <row r="168" spans="1:2" ht="12.75">
      <c r="A168" t="s">
        <v>1968</v>
      </c>
      <c r="B168" s="48"/>
    </row>
    <row r="169" spans="1:2" ht="12.75">
      <c r="A169" t="s">
        <v>1969</v>
      </c>
      <c r="B169" s="48">
        <v>0</v>
      </c>
    </row>
    <row r="170" spans="1:2" ht="12.75">
      <c r="A170" t="s">
        <v>1196</v>
      </c>
      <c r="B170" s="48">
        <v>0</v>
      </c>
    </row>
    <row r="171" spans="1:2" ht="12.75">
      <c r="A171" t="s">
        <v>1197</v>
      </c>
      <c r="B171" s="48">
        <v>0</v>
      </c>
    </row>
    <row r="172" spans="1:2" ht="12.75">
      <c r="A172" t="s">
        <v>1970</v>
      </c>
      <c r="B172" s="48"/>
    </row>
    <row r="173" spans="1:2" ht="12.75">
      <c r="A173" t="s">
        <v>1971</v>
      </c>
      <c r="B173" s="48"/>
    </row>
    <row r="174" spans="1:2" ht="12.75">
      <c r="A174" t="s">
        <v>1972</v>
      </c>
      <c r="B174" s="48"/>
    </row>
    <row r="175" spans="1:2" ht="12.75">
      <c r="A175" t="s">
        <v>1973</v>
      </c>
      <c r="B175" s="48">
        <v>0</v>
      </c>
    </row>
    <row r="176" spans="1:2" ht="12.75">
      <c r="A176" t="s">
        <v>1974</v>
      </c>
      <c r="B176" s="48"/>
    </row>
    <row r="177" spans="1:2" ht="12.75">
      <c r="A177" t="s">
        <v>1975</v>
      </c>
      <c r="B177" s="48"/>
    </row>
    <row r="178" spans="1:2" ht="12.75">
      <c r="A178" t="s">
        <v>1976</v>
      </c>
      <c r="B178" s="48">
        <v>49</v>
      </c>
    </row>
    <row r="179" spans="1:2" ht="12.75">
      <c r="A179" t="s">
        <v>1198</v>
      </c>
      <c r="B179" s="48">
        <v>0</v>
      </c>
    </row>
    <row r="180" spans="1:2" ht="12.75">
      <c r="A180" t="s">
        <v>1199</v>
      </c>
      <c r="B180" s="48">
        <v>0</v>
      </c>
    </row>
    <row r="181" spans="1:2" ht="12.75">
      <c r="A181" t="s">
        <v>1200</v>
      </c>
      <c r="B181" s="48"/>
    </row>
    <row r="182" spans="1:2" ht="12.75">
      <c r="A182" t="s">
        <v>1201</v>
      </c>
      <c r="B182" s="48">
        <v>0</v>
      </c>
    </row>
    <row r="183" spans="1:2" ht="12.75">
      <c r="A183" t="s">
        <v>1202</v>
      </c>
      <c r="B183" s="48">
        <v>0</v>
      </c>
    </row>
    <row r="184" spans="1:2" ht="12.75">
      <c r="A184" t="s">
        <v>1203</v>
      </c>
      <c r="B184" s="48">
        <v>0</v>
      </c>
    </row>
    <row r="185" spans="1:2" ht="12.75">
      <c r="A185" t="s">
        <v>1205</v>
      </c>
      <c r="B185" s="48">
        <v>0</v>
      </c>
    </row>
    <row r="186" spans="1:2" ht="12.75">
      <c r="A186" t="s">
        <v>1206</v>
      </c>
      <c r="B186" s="48">
        <v>0</v>
      </c>
    </row>
    <row r="187" spans="1:2" ht="12.75">
      <c r="A187" t="s">
        <v>1977</v>
      </c>
      <c r="B187" s="48"/>
    </row>
    <row r="188" spans="1:2" ht="12.75">
      <c r="A188" t="s">
        <v>1978</v>
      </c>
      <c r="B188" s="48"/>
    </row>
    <row r="189" spans="1:2" ht="12.75">
      <c r="A189" t="s">
        <v>1207</v>
      </c>
      <c r="B189" s="48">
        <v>0</v>
      </c>
    </row>
    <row r="190" spans="1:2" ht="12.75">
      <c r="A190" t="s">
        <v>1979</v>
      </c>
      <c r="B190" s="48">
        <v>0</v>
      </c>
    </row>
    <row r="191" spans="1:2" ht="12.75">
      <c r="A191" t="s">
        <v>1208</v>
      </c>
      <c r="B191" s="48">
        <v>0</v>
      </c>
    </row>
    <row r="192" spans="1:2" ht="12.75">
      <c r="A192" t="s">
        <v>1980</v>
      </c>
      <c r="B192" s="48"/>
    </row>
    <row r="193" spans="1:2" ht="12.75">
      <c r="A193" t="s">
        <v>1209</v>
      </c>
      <c r="B193" s="48">
        <v>0</v>
      </c>
    </row>
    <row r="194" spans="1:2" ht="12.75">
      <c r="A194" t="s">
        <v>1210</v>
      </c>
      <c r="B194" s="48">
        <v>0</v>
      </c>
    </row>
    <row r="195" spans="1:2" ht="12.75">
      <c r="A195" t="s">
        <v>1981</v>
      </c>
      <c r="B195" s="48"/>
    </row>
    <row r="196" spans="1:2" ht="12.75">
      <c r="A196" t="s">
        <v>1982</v>
      </c>
      <c r="B196" s="48"/>
    </row>
    <row r="197" spans="1:2" ht="12.75">
      <c r="A197" t="s">
        <v>1212</v>
      </c>
      <c r="B197" s="48">
        <v>0</v>
      </c>
    </row>
    <row r="198" spans="1:2" ht="12.75">
      <c r="A198" t="s">
        <v>1213</v>
      </c>
      <c r="B198" s="48">
        <v>0</v>
      </c>
    </row>
    <row r="199" spans="1:2" ht="12.75">
      <c r="A199" t="s">
        <v>1214</v>
      </c>
      <c r="B199" s="48">
        <v>0</v>
      </c>
    </row>
    <row r="200" spans="1:2" ht="12.75">
      <c r="A200" t="s">
        <v>1215</v>
      </c>
      <c r="B200" s="48">
        <v>0</v>
      </c>
    </row>
    <row r="201" spans="1:2" ht="12.75">
      <c r="A201" t="s">
        <v>1983</v>
      </c>
      <c r="B201" s="48">
        <v>0</v>
      </c>
    </row>
    <row r="202" spans="1:2" ht="12.75">
      <c r="A202" t="s">
        <v>1216</v>
      </c>
      <c r="B202" s="48">
        <v>0</v>
      </c>
    </row>
    <row r="203" spans="1:2" ht="12.75">
      <c r="A203" t="s">
        <v>1984</v>
      </c>
      <c r="B203" s="48"/>
    </row>
    <row r="204" spans="1:2" ht="12.75">
      <c r="A204" t="s">
        <v>1217</v>
      </c>
      <c r="B204" s="48">
        <v>0</v>
      </c>
    </row>
    <row r="205" spans="1:2" ht="12.75">
      <c r="A205" t="s">
        <v>1985</v>
      </c>
      <c r="B205" s="48"/>
    </row>
    <row r="206" spans="1:2" ht="12.75">
      <c r="A206" t="s">
        <v>1986</v>
      </c>
      <c r="B206" s="48"/>
    </row>
    <row r="207" spans="1:2" ht="12.75">
      <c r="A207" t="s">
        <v>1987</v>
      </c>
      <c r="B207" s="48"/>
    </row>
    <row r="208" spans="1:2" ht="12.75">
      <c r="A208" t="s">
        <v>1218</v>
      </c>
      <c r="B208" s="48">
        <v>0</v>
      </c>
    </row>
    <row r="209" spans="1:2" ht="12.75">
      <c r="A209" t="s">
        <v>1988</v>
      </c>
      <c r="B209" s="48"/>
    </row>
    <row r="210" spans="1:2" ht="12.75">
      <c r="A210" t="s">
        <v>1989</v>
      </c>
      <c r="B210" s="48">
        <v>0</v>
      </c>
    </row>
    <row r="211" spans="1:2" ht="12.75">
      <c r="A211" t="s">
        <v>1221</v>
      </c>
      <c r="B211" s="48">
        <v>0</v>
      </c>
    </row>
    <row r="212" spans="1:2" ht="12.75">
      <c r="A212" t="s">
        <v>1990</v>
      </c>
      <c r="B212" s="48"/>
    </row>
    <row r="213" spans="1:2" ht="12.75">
      <c r="A213" t="s">
        <v>1991</v>
      </c>
      <c r="B213" s="48"/>
    </row>
    <row r="214" spans="1:2" ht="12.75">
      <c r="A214" t="s">
        <v>1223</v>
      </c>
      <c r="B214" s="48">
        <v>0</v>
      </c>
    </row>
    <row r="215" spans="1:2" ht="12.75">
      <c r="A215" t="s">
        <v>1992</v>
      </c>
      <c r="B215" s="48">
        <v>0</v>
      </c>
    </row>
    <row r="216" spans="1:2" ht="12.75">
      <c r="A216" t="s">
        <v>1993</v>
      </c>
      <c r="B216" s="48"/>
    </row>
    <row r="217" spans="1:2" ht="12.75">
      <c r="A217" t="s">
        <v>1994</v>
      </c>
      <c r="B217" s="48"/>
    </row>
    <row r="218" spans="1:2" ht="12.75">
      <c r="A218" t="s">
        <v>1995</v>
      </c>
      <c r="B218" s="48"/>
    </row>
    <row r="219" spans="1:2" ht="12.75">
      <c r="A219" t="s">
        <v>1996</v>
      </c>
      <c r="B219" s="48"/>
    </row>
    <row r="220" spans="1:2" ht="12.75">
      <c r="A220" t="s">
        <v>1997</v>
      </c>
      <c r="B220" s="48"/>
    </row>
    <row r="221" spans="1:2" ht="12.75">
      <c r="A221" t="s">
        <v>1998</v>
      </c>
      <c r="B221" s="48"/>
    </row>
    <row r="222" spans="1:2" ht="12.75">
      <c r="A222" t="s">
        <v>1226</v>
      </c>
      <c r="B222" s="48">
        <v>0</v>
      </c>
    </row>
    <row r="223" spans="1:2" ht="12.75">
      <c r="A223" t="s">
        <v>1228</v>
      </c>
      <c r="B223" s="48">
        <v>0</v>
      </c>
    </row>
    <row r="224" spans="1:2" ht="12.75">
      <c r="A224" t="s">
        <v>1999</v>
      </c>
      <c r="B224" s="48"/>
    </row>
    <row r="225" spans="1:2" ht="12.75">
      <c r="A225" t="s">
        <v>2000</v>
      </c>
      <c r="B225" s="48"/>
    </row>
    <row r="226" spans="1:2" ht="12.75">
      <c r="A226" t="s">
        <v>1233</v>
      </c>
      <c r="B226" s="48">
        <v>0</v>
      </c>
    </row>
    <row r="227" spans="1:2" ht="12.75">
      <c r="A227" t="s">
        <v>1237</v>
      </c>
      <c r="B227" s="48">
        <v>0</v>
      </c>
    </row>
    <row r="228" spans="1:2" ht="12.75">
      <c r="A228" t="s">
        <v>2001</v>
      </c>
      <c r="B228" s="48"/>
    </row>
    <row r="229" spans="1:2" ht="12.75">
      <c r="A229" t="s">
        <v>1239</v>
      </c>
      <c r="B229" s="48">
        <v>0</v>
      </c>
    </row>
    <row r="230" spans="1:2" ht="12.75">
      <c r="A230" t="s">
        <v>1240</v>
      </c>
      <c r="B230" s="48">
        <v>0</v>
      </c>
    </row>
    <row r="231" spans="1:2" ht="12.75">
      <c r="A231" t="s">
        <v>2002</v>
      </c>
      <c r="B231" s="48"/>
    </row>
    <row r="232" spans="1:2" ht="12.75">
      <c r="A232" t="s">
        <v>1241</v>
      </c>
      <c r="B232" s="48">
        <v>0</v>
      </c>
    </row>
    <row r="233" spans="1:2" ht="12.75">
      <c r="A233" t="s">
        <v>1242</v>
      </c>
      <c r="B233" s="48">
        <v>0</v>
      </c>
    </row>
    <row r="234" spans="1:2" ht="12.75">
      <c r="A234" t="s">
        <v>2003</v>
      </c>
      <c r="B234" s="48">
        <v>0</v>
      </c>
    </row>
    <row r="235" spans="1:2" ht="12.75">
      <c r="A235" t="s">
        <v>2004</v>
      </c>
      <c r="B235" s="48">
        <v>0</v>
      </c>
    </row>
    <row r="236" spans="1:2" ht="12.75">
      <c r="A236" t="s">
        <v>1243</v>
      </c>
      <c r="B236" s="48">
        <v>0</v>
      </c>
    </row>
    <row r="237" spans="1:2" ht="12.75">
      <c r="A237" t="s">
        <v>1244</v>
      </c>
      <c r="B237" s="48">
        <v>0</v>
      </c>
    </row>
    <row r="238" spans="1:2" ht="12.75">
      <c r="A238" t="s">
        <v>2005</v>
      </c>
      <c r="B238" s="48"/>
    </row>
    <row r="239" spans="1:2" ht="12.75">
      <c r="A239" t="s">
        <v>2006</v>
      </c>
      <c r="B239" s="48"/>
    </row>
    <row r="240" spans="1:2" ht="12.75">
      <c r="A240" t="s">
        <v>1245</v>
      </c>
      <c r="B240" s="48">
        <v>0</v>
      </c>
    </row>
    <row r="241" spans="1:2" ht="12.75">
      <c r="A241" t="s">
        <v>1246</v>
      </c>
      <c r="B241" s="48">
        <v>0</v>
      </c>
    </row>
    <row r="242" spans="1:2" ht="12.75">
      <c r="A242" t="s">
        <v>1247</v>
      </c>
      <c r="B242" s="48">
        <v>0</v>
      </c>
    </row>
    <row r="243" spans="1:2" ht="12.75">
      <c r="A243" t="s">
        <v>2007</v>
      </c>
      <c r="B243" s="48"/>
    </row>
    <row r="244" spans="1:2" ht="12.75">
      <c r="A244" t="s">
        <v>2008</v>
      </c>
      <c r="B244" s="48"/>
    </row>
    <row r="245" spans="1:2" ht="12.75">
      <c r="A245" t="s">
        <v>2009</v>
      </c>
      <c r="B245" s="48"/>
    </row>
    <row r="246" spans="1:2" ht="12.75">
      <c r="A246" t="s">
        <v>1248</v>
      </c>
      <c r="B246" s="48">
        <v>45</v>
      </c>
    </row>
    <row r="247" spans="1:2" ht="12.75">
      <c r="A247" t="s">
        <v>1250</v>
      </c>
      <c r="B247" s="48">
        <v>45</v>
      </c>
    </row>
    <row r="248" spans="1:2" ht="12.75">
      <c r="A248" t="s">
        <v>2010</v>
      </c>
      <c r="B248" s="48"/>
    </row>
    <row r="249" spans="1:2" ht="12.75">
      <c r="A249" t="s">
        <v>2011</v>
      </c>
      <c r="B249" s="48"/>
    </row>
    <row r="250" spans="1:2" ht="12.75">
      <c r="A250" t="s">
        <v>2012</v>
      </c>
      <c r="B250" s="48"/>
    </row>
    <row r="251" spans="1:2" ht="12.75">
      <c r="A251" t="s">
        <v>2013</v>
      </c>
      <c r="B251" s="48"/>
    </row>
    <row r="252" spans="1:2" ht="12.75">
      <c r="A252" t="s">
        <v>1251</v>
      </c>
      <c r="B252" s="48"/>
    </row>
    <row r="253" spans="1:2" ht="12.75">
      <c r="A253" t="s">
        <v>2014</v>
      </c>
      <c r="B253" s="48"/>
    </row>
    <row r="254" spans="1:2" ht="12.75">
      <c r="A254" t="s">
        <v>2015</v>
      </c>
      <c r="B254" s="48">
        <v>45</v>
      </c>
    </row>
    <row r="255" spans="1:2" ht="12.75">
      <c r="A255" t="s">
        <v>2016</v>
      </c>
      <c r="B255" s="48"/>
    </row>
    <row r="256" spans="1:2" ht="12.75">
      <c r="A256" t="s">
        <v>2017</v>
      </c>
      <c r="B256" s="48"/>
    </row>
    <row r="257" spans="1:2" ht="12.75">
      <c r="A257" t="s">
        <v>1252</v>
      </c>
      <c r="B257" s="48">
        <v>45</v>
      </c>
    </row>
    <row r="258" spans="1:2" ht="12.75">
      <c r="A258" t="s">
        <v>2018</v>
      </c>
      <c r="B258" s="48"/>
    </row>
    <row r="259" spans="1:2" ht="12.75">
      <c r="A259" t="s">
        <v>2019</v>
      </c>
      <c r="B259" s="48"/>
    </row>
    <row r="260" spans="1:2" ht="12.75">
      <c r="A260" t="s">
        <v>2020</v>
      </c>
      <c r="B260" s="48"/>
    </row>
    <row r="261" spans="1:2" ht="12.75">
      <c r="A261" t="s">
        <v>2021</v>
      </c>
      <c r="B261" s="48"/>
    </row>
    <row r="262" spans="1:2" ht="12.75">
      <c r="A262" t="s">
        <v>2022</v>
      </c>
      <c r="B262" s="48"/>
    </row>
    <row r="263" spans="1:2" ht="12.75">
      <c r="A263" t="s">
        <v>2023</v>
      </c>
      <c r="B263" s="48"/>
    </row>
    <row r="264" spans="1:2" ht="12.75">
      <c r="A264" t="s">
        <v>2024</v>
      </c>
      <c r="B264" s="48"/>
    </row>
    <row r="265" spans="1:2" ht="12.75">
      <c r="A265" t="s">
        <v>1255</v>
      </c>
      <c r="B265" s="48">
        <v>0</v>
      </c>
    </row>
    <row r="266" spans="1:2" ht="12.75">
      <c r="A266" t="s">
        <v>1256</v>
      </c>
      <c r="B266" s="48">
        <v>0</v>
      </c>
    </row>
    <row r="267" spans="1:2" ht="12.75">
      <c r="A267" t="s">
        <v>2025</v>
      </c>
      <c r="B267" s="48"/>
    </row>
    <row r="268" spans="1:2" ht="12.75">
      <c r="A268" t="s">
        <v>2026</v>
      </c>
      <c r="B268" s="48"/>
    </row>
    <row r="269" spans="1:2" ht="12.75">
      <c r="A269" t="s">
        <v>1257</v>
      </c>
      <c r="B269" s="48">
        <v>0</v>
      </c>
    </row>
    <row r="270" spans="1:2" ht="12.75">
      <c r="A270" t="s">
        <v>1258</v>
      </c>
      <c r="B270" s="48">
        <v>0</v>
      </c>
    </row>
    <row r="271" spans="1:2" ht="12.75">
      <c r="A271" t="s">
        <v>1259</v>
      </c>
      <c r="B271" s="48">
        <v>0</v>
      </c>
    </row>
    <row r="272" spans="1:2" ht="12.75">
      <c r="A272" t="s">
        <v>1260</v>
      </c>
      <c r="B272" s="48">
        <v>0</v>
      </c>
    </row>
    <row r="273" spans="1:2" ht="12.75">
      <c r="A273" t="s">
        <v>1261</v>
      </c>
      <c r="B273" s="48">
        <v>0</v>
      </c>
    </row>
    <row r="274" spans="1:2" ht="12.75">
      <c r="A274" t="s">
        <v>1262</v>
      </c>
      <c r="B274" s="48">
        <v>0</v>
      </c>
    </row>
    <row r="275" spans="1:2" ht="12.75">
      <c r="A275" t="s">
        <v>1263</v>
      </c>
      <c r="B275" s="48"/>
    </row>
    <row r="276" spans="1:2" ht="12.75">
      <c r="A276" t="s">
        <v>1264</v>
      </c>
      <c r="B276" s="48">
        <v>0</v>
      </c>
    </row>
    <row r="277" spans="1:2" ht="12.75">
      <c r="A277" t="s">
        <v>1265</v>
      </c>
      <c r="B277" s="48">
        <v>23</v>
      </c>
    </row>
    <row r="278" spans="1:2" ht="12.75">
      <c r="A278" t="s">
        <v>1266</v>
      </c>
      <c r="B278" s="48">
        <v>23</v>
      </c>
    </row>
    <row r="279" spans="1:2" ht="12.75">
      <c r="A279" t="s">
        <v>1267</v>
      </c>
      <c r="B279" s="48">
        <v>23</v>
      </c>
    </row>
    <row r="280" spans="1:2" ht="12.75">
      <c r="A280" t="s">
        <v>2027</v>
      </c>
      <c r="B280" s="48"/>
    </row>
    <row r="281" spans="1:2" ht="12.75">
      <c r="A281" t="s">
        <v>1268</v>
      </c>
      <c r="B281" s="48">
        <v>23</v>
      </c>
    </row>
    <row r="282" spans="1:2" ht="12.75">
      <c r="A282" t="s">
        <v>2028</v>
      </c>
      <c r="B282" s="48">
        <v>23</v>
      </c>
    </row>
    <row r="283" spans="1:2" ht="12.75">
      <c r="A283" t="s">
        <v>2029</v>
      </c>
      <c r="B283" s="48"/>
    </row>
    <row r="284" spans="1:2" ht="12.75">
      <c r="A284" t="s">
        <v>2030</v>
      </c>
      <c r="B284" s="48"/>
    </row>
    <row r="285" spans="1:2" ht="12.75">
      <c r="A285" t="s">
        <v>2031</v>
      </c>
      <c r="B285" s="48"/>
    </row>
    <row r="286" spans="1:2" ht="12.75">
      <c r="A286" t="s">
        <v>2032</v>
      </c>
      <c r="B286" s="48"/>
    </row>
    <row r="287" spans="1:2" ht="12.75">
      <c r="A287" t="s">
        <v>2033</v>
      </c>
      <c r="B287" s="48"/>
    </row>
    <row r="288" spans="1:2" ht="12.75">
      <c r="A288" t="s">
        <v>1269</v>
      </c>
      <c r="B288" s="48">
        <v>0</v>
      </c>
    </row>
    <row r="289" spans="1:2" ht="12.75">
      <c r="A289" t="s">
        <v>1270</v>
      </c>
      <c r="B289" s="48">
        <v>0</v>
      </c>
    </row>
    <row r="290" spans="1:2" ht="12.75">
      <c r="A290" t="s">
        <v>2034</v>
      </c>
      <c r="B290" s="48"/>
    </row>
    <row r="291" spans="1:2" ht="12.75">
      <c r="A291" t="s">
        <v>2035</v>
      </c>
      <c r="B291" s="48"/>
    </row>
    <row r="292" spans="1:2" ht="12.75">
      <c r="A292" t="s">
        <v>2036</v>
      </c>
      <c r="B292" s="48"/>
    </row>
    <row r="293" spans="1:2" ht="12.75">
      <c r="A293" t="s">
        <v>2037</v>
      </c>
      <c r="B293" s="48"/>
    </row>
    <row r="294" spans="1:2" ht="12.75">
      <c r="A294" t="s">
        <v>1271</v>
      </c>
      <c r="B294" s="48">
        <v>0</v>
      </c>
    </row>
    <row r="295" spans="1:2" ht="12.75">
      <c r="A295" t="s">
        <v>2038</v>
      </c>
      <c r="B295" s="48"/>
    </row>
    <row r="296" spans="1:2" ht="12.75">
      <c r="A296" t="s">
        <v>1272</v>
      </c>
      <c r="B296" s="48">
        <v>0</v>
      </c>
    </row>
    <row r="297" spans="1:2" ht="12.75">
      <c r="A297" t="s">
        <v>1273</v>
      </c>
      <c r="B297" s="48">
        <v>0</v>
      </c>
    </row>
    <row r="298" spans="1:2" ht="12.75">
      <c r="A298" t="s">
        <v>1274</v>
      </c>
      <c r="B298" s="48">
        <v>0</v>
      </c>
    </row>
    <row r="299" spans="1:2" ht="12.75">
      <c r="A299" t="s">
        <v>1275</v>
      </c>
      <c r="B299" s="48">
        <v>0</v>
      </c>
    </row>
    <row r="300" spans="1:2" ht="12.75">
      <c r="A300" t="s">
        <v>2039</v>
      </c>
      <c r="B300" s="48"/>
    </row>
    <row r="301" spans="1:2" ht="12.75">
      <c r="A301" t="s">
        <v>2040</v>
      </c>
      <c r="B301" s="48">
        <v>0</v>
      </c>
    </row>
    <row r="302" spans="1:2" ht="12.75">
      <c r="A302" t="s">
        <v>2041</v>
      </c>
      <c r="B302" s="48"/>
    </row>
    <row r="303" spans="1:2" ht="12.75">
      <c r="A303" t="s">
        <v>2042</v>
      </c>
      <c r="B303" s="48"/>
    </row>
    <row r="304" spans="1:2" ht="12.75">
      <c r="A304" t="s">
        <v>1276</v>
      </c>
      <c r="B304" s="48">
        <v>0</v>
      </c>
    </row>
    <row r="305" spans="1:2" ht="12.75">
      <c r="A305" t="s">
        <v>1277</v>
      </c>
      <c r="B305" s="48">
        <v>0</v>
      </c>
    </row>
    <row r="306" spans="1:2" ht="12.75">
      <c r="A306" t="s">
        <v>1278</v>
      </c>
      <c r="B306" s="48">
        <v>0</v>
      </c>
    </row>
    <row r="307" spans="1:2" ht="12.75">
      <c r="A307" t="s">
        <v>2043</v>
      </c>
      <c r="B307" s="48">
        <v>0</v>
      </c>
    </row>
    <row r="308" spans="1:2" ht="12.75">
      <c r="A308" t="s">
        <v>2044</v>
      </c>
      <c r="B308" s="48"/>
    </row>
    <row r="309" spans="1:2" ht="12.75">
      <c r="A309" t="s">
        <v>1279</v>
      </c>
      <c r="B309" s="48">
        <v>0</v>
      </c>
    </row>
    <row r="310" spans="1:2" ht="12.75">
      <c r="A310" t="s">
        <v>2045</v>
      </c>
      <c r="B310" s="48"/>
    </row>
    <row r="311" spans="1:2" ht="12.75">
      <c r="A311" t="s">
        <v>2046</v>
      </c>
      <c r="B311" s="48"/>
    </row>
    <row r="312" spans="1:2" ht="12.75">
      <c r="A312" t="s">
        <v>1280</v>
      </c>
      <c r="B312" s="48">
        <v>0</v>
      </c>
    </row>
    <row r="313" spans="1:2" ht="12.75">
      <c r="A313" t="s">
        <v>1282</v>
      </c>
      <c r="B313" s="48">
        <v>0</v>
      </c>
    </row>
    <row r="314" spans="1:2" ht="12.75">
      <c r="A314" t="s">
        <v>1283</v>
      </c>
      <c r="B314" s="48">
        <v>0</v>
      </c>
    </row>
    <row r="315" spans="1:2" ht="12.75">
      <c r="A315" t="s">
        <v>1285</v>
      </c>
      <c r="B315" s="48">
        <v>0</v>
      </c>
    </row>
    <row r="316" spans="1:2" ht="12.75">
      <c r="A316" t="s">
        <v>2047</v>
      </c>
      <c r="B316" s="48"/>
    </row>
    <row r="317" spans="1:2" ht="12.75">
      <c r="A317" t="s">
        <v>1286</v>
      </c>
      <c r="B317" s="48">
        <v>0</v>
      </c>
    </row>
    <row r="318" spans="1:2" ht="12.75">
      <c r="A318" t="s">
        <v>2048</v>
      </c>
      <c r="B318" s="48"/>
    </row>
    <row r="319" spans="1:2" ht="12.75">
      <c r="A319" t="s">
        <v>1287</v>
      </c>
      <c r="B319" s="48">
        <v>0</v>
      </c>
    </row>
    <row r="320" spans="1:2" ht="12.75">
      <c r="A320" t="s">
        <v>2049</v>
      </c>
      <c r="B320" s="48"/>
    </row>
    <row r="321" spans="1:2" ht="12.75">
      <c r="A321" t="s">
        <v>1288</v>
      </c>
      <c r="B321" s="48">
        <v>0</v>
      </c>
    </row>
    <row r="322" spans="1:2" ht="12.75">
      <c r="A322" t="s">
        <v>2050</v>
      </c>
      <c r="B322" s="48"/>
    </row>
    <row r="323" spans="1:2" ht="12.75">
      <c r="A323" t="s">
        <v>1289</v>
      </c>
      <c r="B323" s="48">
        <v>0</v>
      </c>
    </row>
    <row r="324" spans="1:2" ht="12.75">
      <c r="A324" t="s">
        <v>2051</v>
      </c>
      <c r="B324" s="48"/>
    </row>
    <row r="325" spans="1:2" ht="12.75">
      <c r="A325" t="s">
        <v>1290</v>
      </c>
      <c r="B325" s="48">
        <v>0</v>
      </c>
    </row>
    <row r="326" spans="1:2" ht="12.75">
      <c r="A326" t="s">
        <v>2052</v>
      </c>
      <c r="B326" s="48"/>
    </row>
    <row r="327" spans="1:2" ht="12.75">
      <c r="A327" t="s">
        <v>2053</v>
      </c>
      <c r="B327" s="48"/>
    </row>
    <row r="328" spans="1:2" ht="12.75">
      <c r="A328" t="s">
        <v>2054</v>
      </c>
      <c r="B328" s="48"/>
    </row>
    <row r="329" spans="1:2" ht="12.75">
      <c r="A329" t="s">
        <v>2055</v>
      </c>
      <c r="B329" s="48">
        <v>0</v>
      </c>
    </row>
    <row r="330" spans="1:2" ht="12.75">
      <c r="A330" t="s">
        <v>2056</v>
      </c>
      <c r="B330" s="48"/>
    </row>
    <row r="331" spans="1:2" ht="12.75">
      <c r="A331" t="s">
        <v>1291</v>
      </c>
      <c r="B331" s="48">
        <v>23</v>
      </c>
    </row>
    <row r="332" spans="1:2" ht="12.75">
      <c r="A332" t="s">
        <v>2057</v>
      </c>
      <c r="B332" s="48"/>
    </row>
    <row r="333" spans="1:2" ht="12.75">
      <c r="A333" t="s">
        <v>1292</v>
      </c>
      <c r="B333" s="48">
        <v>0</v>
      </c>
    </row>
    <row r="334" spans="1:2" ht="12.75">
      <c r="A334" t="s">
        <v>1293</v>
      </c>
      <c r="B334" s="48">
        <v>0</v>
      </c>
    </row>
    <row r="335" spans="1:2" ht="12.75">
      <c r="A335" t="s">
        <v>1294</v>
      </c>
      <c r="B335" s="48">
        <v>0</v>
      </c>
    </row>
    <row r="336" spans="1:2" ht="12.75">
      <c r="A336" t="s">
        <v>2058</v>
      </c>
      <c r="B336" s="48"/>
    </row>
    <row r="337" spans="1:2" ht="12.75">
      <c r="A337" t="s">
        <v>2059</v>
      </c>
      <c r="B337" s="48"/>
    </row>
    <row r="338" spans="1:2" ht="12.75">
      <c r="A338" t="s">
        <v>1295</v>
      </c>
      <c r="B338" s="48">
        <v>23</v>
      </c>
    </row>
    <row r="339" spans="1:2" ht="12.75">
      <c r="A339" t="s">
        <v>1296</v>
      </c>
      <c r="B339" s="48">
        <v>46</v>
      </c>
    </row>
    <row r="340" spans="1:2" ht="12.75">
      <c r="A340" t="s">
        <v>1297</v>
      </c>
      <c r="B340" s="48">
        <v>46</v>
      </c>
    </row>
    <row r="341" spans="1:2" ht="12.75">
      <c r="A341" t="s">
        <v>1298</v>
      </c>
      <c r="B341" s="48">
        <v>46</v>
      </c>
    </row>
    <row r="342" spans="1:2" ht="12.75">
      <c r="A342" t="s">
        <v>1299</v>
      </c>
      <c r="B342" s="48">
        <v>46</v>
      </c>
    </row>
    <row r="343" spans="1:2" ht="12.75">
      <c r="A343" t="s">
        <v>2060</v>
      </c>
      <c r="B343" s="48"/>
    </row>
    <row r="344" spans="1:2" ht="12.75">
      <c r="A344" t="s">
        <v>1300</v>
      </c>
      <c r="B344" s="48">
        <v>46</v>
      </c>
    </row>
    <row r="345" spans="1:2" ht="12.75">
      <c r="A345" t="s">
        <v>2061</v>
      </c>
      <c r="B345" s="48"/>
    </row>
    <row r="346" spans="1:2" ht="12.75">
      <c r="A346" t="s">
        <v>2062</v>
      </c>
      <c r="B346" s="48"/>
    </row>
    <row r="347" spans="1:2" ht="12.75">
      <c r="A347" t="s">
        <v>1301</v>
      </c>
      <c r="B347" s="48">
        <v>5</v>
      </c>
    </row>
    <row r="348" spans="1:2" ht="12.75">
      <c r="A348" t="s">
        <v>1303</v>
      </c>
      <c r="B348" s="48">
        <v>5</v>
      </c>
    </row>
    <row r="349" spans="1:2" ht="12.75">
      <c r="A349" t="s">
        <v>2063</v>
      </c>
      <c r="B349" s="48"/>
    </row>
    <row r="350" spans="1:2" ht="12.75">
      <c r="A350" t="s">
        <v>2064</v>
      </c>
      <c r="B350" s="48"/>
    </row>
    <row r="351" spans="1:2" ht="12.75">
      <c r="A351" t="s">
        <v>2065</v>
      </c>
      <c r="B351" s="48"/>
    </row>
    <row r="352" spans="1:2" ht="12.75">
      <c r="A352" t="s">
        <v>1304</v>
      </c>
      <c r="B352" s="48">
        <v>5</v>
      </c>
    </row>
    <row r="353" spans="1:2" ht="12.75">
      <c r="A353" t="s">
        <v>1305</v>
      </c>
      <c r="B353" s="48">
        <v>5</v>
      </c>
    </row>
    <row r="354" spans="1:2" ht="12.75">
      <c r="A354" t="s">
        <v>1306</v>
      </c>
      <c r="B354" s="48">
        <v>5</v>
      </c>
    </row>
    <row r="355" spans="1:2" ht="12.75">
      <c r="A355" t="s">
        <v>2066</v>
      </c>
      <c r="B355" s="48"/>
    </row>
    <row r="356" spans="1:2" ht="12.75">
      <c r="A356" t="s">
        <v>2067</v>
      </c>
      <c r="B356" s="48">
        <v>23</v>
      </c>
    </row>
    <row r="357" spans="1:2" ht="12.75">
      <c r="A357" t="s">
        <v>2068</v>
      </c>
      <c r="B357" s="48"/>
    </row>
    <row r="358" spans="1:2" ht="12.75">
      <c r="A358" t="s">
        <v>1307</v>
      </c>
      <c r="B358" s="48">
        <v>26</v>
      </c>
    </row>
    <row r="359" spans="1:2" ht="12.75">
      <c r="A359" t="s">
        <v>1308</v>
      </c>
      <c r="B359" s="48">
        <v>48</v>
      </c>
    </row>
    <row r="360" spans="1:2" ht="12.75">
      <c r="A360" t="s">
        <v>1310</v>
      </c>
      <c r="B360" s="48">
        <v>23</v>
      </c>
    </row>
    <row r="361" spans="1:2" ht="12.75">
      <c r="A361" t="s">
        <v>1311</v>
      </c>
      <c r="B361" s="48">
        <v>48</v>
      </c>
    </row>
    <row r="362" spans="1:2" ht="12.75">
      <c r="A362" t="s">
        <v>1312</v>
      </c>
      <c r="B362" s="48">
        <v>48</v>
      </c>
    </row>
    <row r="363" spans="1:2" ht="12.75">
      <c r="A363" t="s">
        <v>1313</v>
      </c>
      <c r="B363" s="48">
        <v>48</v>
      </c>
    </row>
    <row r="364" spans="1:2" ht="12.75">
      <c r="A364" t="s">
        <v>1314</v>
      </c>
      <c r="B364" s="48">
        <v>48</v>
      </c>
    </row>
    <row r="365" spans="1:2" ht="12.75">
      <c r="A365" t="s">
        <v>1315</v>
      </c>
      <c r="B365" s="48">
        <v>23</v>
      </c>
    </row>
    <row r="366" spans="1:2" ht="12.75">
      <c r="A366" t="s">
        <v>1316</v>
      </c>
      <c r="B366" s="48">
        <v>23</v>
      </c>
    </row>
    <row r="367" spans="1:2" ht="12.75">
      <c r="A367" t="s">
        <v>1317</v>
      </c>
      <c r="B367" s="48">
        <v>23</v>
      </c>
    </row>
    <row r="368" spans="1:2" ht="12.75">
      <c r="A368" t="s">
        <v>1318</v>
      </c>
      <c r="B368" s="48">
        <v>23</v>
      </c>
    </row>
    <row r="369" spans="1:2" ht="12.75">
      <c r="A369" t="s">
        <v>1319</v>
      </c>
      <c r="B369" s="48">
        <v>23</v>
      </c>
    </row>
    <row r="370" spans="1:2" ht="12.75">
      <c r="A370" t="s">
        <v>1320</v>
      </c>
      <c r="B370" s="48">
        <v>13</v>
      </c>
    </row>
    <row r="371" spans="1:2" ht="12.75">
      <c r="A371" t="s">
        <v>1321</v>
      </c>
      <c r="B371" s="48">
        <v>13</v>
      </c>
    </row>
    <row r="372" spans="1:2" ht="12.75">
      <c r="A372" t="s">
        <v>1322</v>
      </c>
      <c r="B372" s="48">
        <v>13</v>
      </c>
    </row>
    <row r="373" spans="1:2" ht="12.75">
      <c r="A373" t="s">
        <v>2069</v>
      </c>
      <c r="B373" s="48"/>
    </row>
    <row r="374" spans="1:2" ht="12.75">
      <c r="A374" t="s">
        <v>1323</v>
      </c>
      <c r="B374" s="48">
        <v>13</v>
      </c>
    </row>
    <row r="375" spans="1:2" ht="12.75">
      <c r="A375" t="s">
        <v>2070</v>
      </c>
      <c r="B375" s="48"/>
    </row>
    <row r="376" spans="1:2" ht="12.75">
      <c r="A376" t="s">
        <v>1324</v>
      </c>
      <c r="B376" s="48">
        <v>23</v>
      </c>
    </row>
    <row r="377" spans="1:2" ht="12.75">
      <c r="A377" t="s">
        <v>1325</v>
      </c>
      <c r="B377" s="48">
        <v>23</v>
      </c>
    </row>
    <row r="378" spans="1:2" ht="12.75">
      <c r="A378" t="s">
        <v>2071</v>
      </c>
      <c r="B378" s="48"/>
    </row>
    <row r="379" spans="1:2" ht="12.75">
      <c r="A379" t="s">
        <v>2072</v>
      </c>
      <c r="B379" s="48"/>
    </row>
    <row r="380" spans="1:2" ht="12.75">
      <c r="A380" t="s">
        <v>2073</v>
      </c>
      <c r="B380" s="48"/>
    </row>
    <row r="381" spans="1:2" ht="12.75">
      <c r="A381" t="s">
        <v>2074</v>
      </c>
      <c r="B381" s="48"/>
    </row>
    <row r="382" spans="1:2" ht="12.75">
      <c r="A382" t="s">
        <v>1326</v>
      </c>
      <c r="B382" s="48">
        <v>23</v>
      </c>
    </row>
    <row r="383" spans="1:2" ht="12.75">
      <c r="A383" t="s">
        <v>2075</v>
      </c>
      <c r="B383" s="48">
        <v>23</v>
      </c>
    </row>
    <row r="384" spans="1:2" ht="12.75">
      <c r="A384" t="s">
        <v>2076</v>
      </c>
      <c r="B384" s="48">
        <v>23</v>
      </c>
    </row>
    <row r="385" spans="1:2" ht="12.75">
      <c r="A385" t="s">
        <v>2077</v>
      </c>
      <c r="B385" s="48"/>
    </row>
    <row r="386" spans="1:2" ht="12.75">
      <c r="A386" t="s">
        <v>2078</v>
      </c>
      <c r="B386" s="48"/>
    </row>
    <row r="387" spans="1:2" ht="12.75">
      <c r="A387" t="s">
        <v>1327</v>
      </c>
      <c r="B387" s="48">
        <v>23</v>
      </c>
    </row>
    <row r="388" spans="1:2" ht="12.75">
      <c r="A388" t="s">
        <v>2079</v>
      </c>
      <c r="B388" s="48">
        <v>23</v>
      </c>
    </row>
    <row r="389" spans="1:2" ht="12.75">
      <c r="A389" t="s">
        <v>2080</v>
      </c>
      <c r="B389" s="48"/>
    </row>
    <row r="390" spans="1:2" ht="12.75">
      <c r="A390" t="s">
        <v>2081</v>
      </c>
      <c r="B390" s="48"/>
    </row>
    <row r="391" spans="1:2" ht="12.75">
      <c r="A391" t="s">
        <v>1328</v>
      </c>
      <c r="B391" s="48">
        <v>23</v>
      </c>
    </row>
    <row r="392" spans="1:2" ht="12.75">
      <c r="A392" t="s">
        <v>2082</v>
      </c>
      <c r="B392" s="48">
        <v>23</v>
      </c>
    </row>
    <row r="393" spans="1:2" ht="12.75">
      <c r="A393" t="s">
        <v>2083</v>
      </c>
      <c r="B393" s="48">
        <v>23</v>
      </c>
    </row>
    <row r="394" spans="1:2" ht="12.75">
      <c r="A394" t="s">
        <v>1329</v>
      </c>
      <c r="B394" s="48">
        <v>23</v>
      </c>
    </row>
    <row r="395" spans="1:2" ht="12.75">
      <c r="A395" t="s">
        <v>1330</v>
      </c>
      <c r="B395" s="48">
        <v>23</v>
      </c>
    </row>
    <row r="396" spans="1:2" ht="12.75">
      <c r="A396" t="s">
        <v>2084</v>
      </c>
      <c r="B396" s="48"/>
    </row>
    <row r="397" spans="1:2" ht="12.75">
      <c r="A397" t="s">
        <v>2085</v>
      </c>
      <c r="B397" s="48">
        <v>23</v>
      </c>
    </row>
    <row r="398" spans="1:2" ht="12.75">
      <c r="A398" t="s">
        <v>1331</v>
      </c>
      <c r="B398" s="48">
        <v>23</v>
      </c>
    </row>
    <row r="399" spans="1:2" ht="12.75">
      <c r="A399" t="s">
        <v>1332</v>
      </c>
      <c r="B399" s="48">
        <v>34</v>
      </c>
    </row>
    <row r="400" spans="1:2" ht="12.75">
      <c r="A400" t="s">
        <v>2086</v>
      </c>
      <c r="B400" s="48"/>
    </row>
    <row r="401" spans="1:2" ht="12.75">
      <c r="A401" t="s">
        <v>2087</v>
      </c>
      <c r="B401" s="48">
        <v>23</v>
      </c>
    </row>
    <row r="402" spans="1:2" ht="12.75">
      <c r="A402" t="s">
        <v>1334</v>
      </c>
      <c r="B402" s="48">
        <v>23</v>
      </c>
    </row>
    <row r="403" spans="1:2" ht="12.75">
      <c r="A403" t="s">
        <v>1335</v>
      </c>
      <c r="B403" s="48">
        <v>46</v>
      </c>
    </row>
    <row r="404" spans="1:2" ht="12.75">
      <c r="A404" t="s">
        <v>2088</v>
      </c>
      <c r="B404" s="48"/>
    </row>
    <row r="405" spans="1:2" ht="12.75">
      <c r="A405" t="s">
        <v>1336</v>
      </c>
      <c r="B405" s="48">
        <v>46</v>
      </c>
    </row>
    <row r="406" spans="1:2" ht="12.75">
      <c r="A406" t="s">
        <v>2089</v>
      </c>
      <c r="B406" s="48">
        <v>50</v>
      </c>
    </row>
    <row r="407" spans="1:2" ht="12.75">
      <c r="A407" t="s">
        <v>1338</v>
      </c>
      <c r="B407" s="48">
        <v>50</v>
      </c>
    </row>
    <row r="408" spans="1:2" ht="12.75">
      <c r="A408" t="s">
        <v>2090</v>
      </c>
      <c r="B408" s="48"/>
    </row>
    <row r="409" spans="1:2" ht="12.75">
      <c r="A409" t="s">
        <v>1339</v>
      </c>
      <c r="B409" s="48">
        <v>13</v>
      </c>
    </row>
    <row r="410" spans="1:2" ht="12.75">
      <c r="A410" t="s">
        <v>2091</v>
      </c>
      <c r="B410" s="48"/>
    </row>
    <row r="411" spans="1:2" ht="12.75">
      <c r="A411" t="s">
        <v>1340</v>
      </c>
      <c r="B411" s="48">
        <v>13</v>
      </c>
    </row>
    <row r="412" spans="1:2" ht="12.75">
      <c r="A412" t="s">
        <v>1341</v>
      </c>
      <c r="B412" s="48">
        <v>23</v>
      </c>
    </row>
    <row r="413" spans="1:2" ht="12.75">
      <c r="A413" t="s">
        <v>2092</v>
      </c>
      <c r="B413" s="48"/>
    </row>
    <row r="414" spans="1:2" ht="12.75">
      <c r="A414" t="s">
        <v>2093</v>
      </c>
      <c r="B414" s="48">
        <v>23</v>
      </c>
    </row>
    <row r="415" spans="1:2" ht="12.75">
      <c r="A415" t="s">
        <v>1342</v>
      </c>
      <c r="B415" s="48">
        <v>23</v>
      </c>
    </row>
    <row r="416" spans="1:2" ht="12.75">
      <c r="A416" t="s">
        <v>1343</v>
      </c>
      <c r="B416" s="48">
        <v>23</v>
      </c>
    </row>
    <row r="417" spans="1:2" ht="12.75">
      <c r="A417" t="s">
        <v>1344</v>
      </c>
      <c r="B417" s="48">
        <v>23</v>
      </c>
    </row>
    <row r="418" spans="1:2" ht="12.75">
      <c r="A418" t="s">
        <v>2094</v>
      </c>
      <c r="B418" s="48"/>
    </row>
    <row r="419" spans="1:2" ht="12.75">
      <c r="A419" t="s">
        <v>2095</v>
      </c>
      <c r="B419" s="48"/>
    </row>
    <row r="420" spans="1:2" ht="12.75">
      <c r="A420" t="s">
        <v>2096</v>
      </c>
      <c r="B420" s="48"/>
    </row>
    <row r="421" spans="1:2" ht="12.75">
      <c r="A421" t="s">
        <v>1345</v>
      </c>
      <c r="B421" s="48">
        <v>23</v>
      </c>
    </row>
    <row r="422" spans="1:2" ht="12.75">
      <c r="A422" t="s">
        <v>1346</v>
      </c>
      <c r="B422" s="48">
        <v>46</v>
      </c>
    </row>
    <row r="423" spans="1:2" ht="12.75">
      <c r="A423" t="s">
        <v>1347</v>
      </c>
      <c r="B423" s="48">
        <v>46</v>
      </c>
    </row>
    <row r="424" spans="1:2" ht="12.75">
      <c r="A424" t="s">
        <v>2097</v>
      </c>
      <c r="B424" s="48"/>
    </row>
    <row r="425" spans="1:2" ht="12.75">
      <c r="A425" t="s">
        <v>2098</v>
      </c>
      <c r="B425" s="48"/>
    </row>
    <row r="426" spans="1:2" ht="12.75">
      <c r="A426" t="s">
        <v>2099</v>
      </c>
      <c r="B426" s="48"/>
    </row>
    <row r="427" spans="1:2" ht="12.75">
      <c r="A427" t="s">
        <v>2100</v>
      </c>
      <c r="B427" s="48"/>
    </row>
    <row r="428" spans="1:2" ht="12.75">
      <c r="A428" t="s">
        <v>2101</v>
      </c>
      <c r="B428" s="48"/>
    </row>
    <row r="429" spans="1:2" ht="12.75">
      <c r="A429" t="s">
        <v>1348</v>
      </c>
      <c r="B429" s="48">
        <v>34</v>
      </c>
    </row>
    <row r="430" spans="1:2" ht="12.75">
      <c r="A430" t="s">
        <v>2102</v>
      </c>
      <c r="B430" s="48"/>
    </row>
    <row r="431" spans="1:2" ht="12.75">
      <c r="A431" t="s">
        <v>1349</v>
      </c>
      <c r="B431" s="48">
        <v>44</v>
      </c>
    </row>
    <row r="432" spans="1:2" ht="12.75">
      <c r="A432" t="s">
        <v>1350</v>
      </c>
      <c r="B432" s="48">
        <v>44</v>
      </c>
    </row>
    <row r="433" spans="1:2" ht="12.75">
      <c r="A433" t="s">
        <v>1351</v>
      </c>
      <c r="B433" s="48">
        <v>44</v>
      </c>
    </row>
    <row r="434" spans="1:2" ht="12.75">
      <c r="A434" t="s">
        <v>2103</v>
      </c>
      <c r="B434" s="48"/>
    </row>
    <row r="435" spans="1:2" ht="12.75">
      <c r="A435" t="s">
        <v>2104</v>
      </c>
      <c r="B435" s="48">
        <v>44</v>
      </c>
    </row>
    <row r="436" spans="1:2" ht="12.75">
      <c r="A436" t="s">
        <v>2105</v>
      </c>
      <c r="B436" s="48"/>
    </row>
    <row r="437" spans="1:2" ht="12.75">
      <c r="A437" t="s">
        <v>2106</v>
      </c>
      <c r="B437" s="48"/>
    </row>
    <row r="438" spans="1:2" ht="12.75">
      <c r="A438" t="s">
        <v>1354</v>
      </c>
      <c r="B438" s="48"/>
    </row>
    <row r="439" spans="1:2" ht="12.75">
      <c r="A439" t="s">
        <v>2107</v>
      </c>
      <c r="B439" s="48"/>
    </row>
    <row r="440" spans="1:2" ht="12.75">
      <c r="A440" t="s">
        <v>1355</v>
      </c>
      <c r="B440" s="48">
        <v>0</v>
      </c>
    </row>
    <row r="441" spans="1:2" ht="12.75">
      <c r="A441" t="s">
        <v>1356</v>
      </c>
      <c r="B441" s="48">
        <v>0</v>
      </c>
    </row>
    <row r="442" spans="1:2" ht="12.75">
      <c r="A442" t="s">
        <v>1357</v>
      </c>
      <c r="B442" s="48">
        <v>44</v>
      </c>
    </row>
    <row r="443" spans="1:2" ht="12.75">
      <c r="A443" t="s">
        <v>1358</v>
      </c>
      <c r="B443" s="48">
        <v>44</v>
      </c>
    </row>
    <row r="444" spans="1:2" ht="12.75">
      <c r="A444" t="s">
        <v>1359</v>
      </c>
      <c r="B444" s="48">
        <v>23</v>
      </c>
    </row>
    <row r="445" spans="1:2" ht="12.75">
      <c r="A445" t="s">
        <v>1360</v>
      </c>
      <c r="B445" s="48">
        <v>23</v>
      </c>
    </row>
    <row r="446" spans="1:2" ht="12.75">
      <c r="A446" t="s">
        <v>1361</v>
      </c>
      <c r="B446" s="48">
        <v>23</v>
      </c>
    </row>
    <row r="447" spans="1:2" ht="12.75">
      <c r="A447" t="s">
        <v>1362</v>
      </c>
      <c r="B447" s="48">
        <v>23</v>
      </c>
    </row>
    <row r="448" spans="1:2" ht="12.75">
      <c r="A448" t="s">
        <v>1363</v>
      </c>
      <c r="B448" s="48">
        <v>23</v>
      </c>
    </row>
    <row r="449" spans="1:2" ht="12.75">
      <c r="A449" t="s">
        <v>1364</v>
      </c>
      <c r="B449" s="48">
        <v>23</v>
      </c>
    </row>
    <row r="450" spans="1:2" ht="12.75">
      <c r="A450" t="s">
        <v>1365</v>
      </c>
      <c r="B450" s="48">
        <v>23</v>
      </c>
    </row>
    <row r="451" spans="1:2" ht="12.75">
      <c r="A451" t="s">
        <v>1366</v>
      </c>
      <c r="B451" s="48">
        <v>23</v>
      </c>
    </row>
    <row r="452" spans="1:2" ht="12.75">
      <c r="A452" t="s">
        <v>2108</v>
      </c>
      <c r="B452" s="48"/>
    </row>
    <row r="453" spans="1:2" ht="12.75">
      <c r="A453" t="s">
        <v>2109</v>
      </c>
      <c r="B453" s="48"/>
    </row>
    <row r="454" spans="1:2" ht="12.75">
      <c r="A454" t="s">
        <v>2110</v>
      </c>
      <c r="B454" s="48"/>
    </row>
    <row r="455" spans="1:2" ht="12.75">
      <c r="A455" t="s">
        <v>2111</v>
      </c>
      <c r="B455" s="48"/>
    </row>
    <row r="456" spans="1:2" ht="12.75">
      <c r="A456" t="s">
        <v>2112</v>
      </c>
      <c r="B456" s="48"/>
    </row>
    <row r="457" spans="1:2" ht="12.75">
      <c r="A457" t="s">
        <v>2113</v>
      </c>
      <c r="B457" s="48"/>
    </row>
    <row r="458" spans="1:2" ht="12.75">
      <c r="A458" t="s">
        <v>2114</v>
      </c>
      <c r="B458" s="48"/>
    </row>
    <row r="459" spans="1:2" ht="12.75">
      <c r="A459" t="s">
        <v>2115</v>
      </c>
      <c r="B459" s="48"/>
    </row>
    <row r="460" spans="1:2" ht="12.75">
      <c r="A460" t="s">
        <v>2116</v>
      </c>
      <c r="B460" s="48"/>
    </row>
    <row r="461" spans="1:2" ht="12.75">
      <c r="A461" t="s">
        <v>1367</v>
      </c>
      <c r="B461" s="48">
        <v>0</v>
      </c>
    </row>
    <row r="462" spans="1:2" ht="12.75">
      <c r="A462" t="s">
        <v>2117</v>
      </c>
      <c r="B462" s="48"/>
    </row>
    <row r="463" spans="1:2" ht="12.75">
      <c r="A463" t="s">
        <v>1368</v>
      </c>
      <c r="B463" s="48">
        <v>23</v>
      </c>
    </row>
    <row r="464" spans="1:2" ht="12.75">
      <c r="A464" t="s">
        <v>1369</v>
      </c>
      <c r="B464" s="48">
        <v>23</v>
      </c>
    </row>
    <row r="465" spans="1:2" ht="12.75">
      <c r="A465" t="s">
        <v>2118</v>
      </c>
      <c r="B465" s="48"/>
    </row>
    <row r="466" spans="1:2" ht="12.75">
      <c r="A466" t="s">
        <v>2119</v>
      </c>
      <c r="B466" s="48">
        <v>46</v>
      </c>
    </row>
    <row r="467" spans="1:2" ht="12.75">
      <c r="A467" t="s">
        <v>1370</v>
      </c>
      <c r="B467" s="48">
        <v>0</v>
      </c>
    </row>
    <row r="468" spans="1:2" ht="12.75">
      <c r="A468" t="s">
        <v>2120</v>
      </c>
      <c r="B468" s="48"/>
    </row>
    <row r="469" spans="1:2" ht="12.75">
      <c r="A469" t="s">
        <v>2121</v>
      </c>
      <c r="B469" s="48">
        <v>44</v>
      </c>
    </row>
    <row r="470" spans="1:2" ht="12.75">
      <c r="A470" t="s">
        <v>2122</v>
      </c>
      <c r="B470" s="48"/>
    </row>
    <row r="471" spans="1:2" ht="12.75">
      <c r="A471" t="s">
        <v>1371</v>
      </c>
      <c r="B471" s="48">
        <v>44</v>
      </c>
    </row>
    <row r="472" spans="1:2" ht="12.75">
      <c r="A472" t="s">
        <v>1372</v>
      </c>
      <c r="B472" s="48">
        <v>0</v>
      </c>
    </row>
    <row r="473" spans="1:2" ht="12.75">
      <c r="A473" t="s">
        <v>1373</v>
      </c>
      <c r="B473" s="48">
        <v>44</v>
      </c>
    </row>
    <row r="474" spans="1:2" ht="12.75">
      <c r="A474" t="s">
        <v>2123</v>
      </c>
      <c r="B474" s="48"/>
    </row>
    <row r="475" spans="1:2" ht="12.75">
      <c r="A475" t="s">
        <v>1374</v>
      </c>
      <c r="B475" s="48">
        <v>23</v>
      </c>
    </row>
    <row r="476" spans="1:2" ht="12.75">
      <c r="A476" t="s">
        <v>1375</v>
      </c>
      <c r="B476" s="48">
        <v>23</v>
      </c>
    </row>
    <row r="477" spans="1:2" ht="12.75">
      <c r="A477" t="s">
        <v>2124</v>
      </c>
      <c r="B477" s="48"/>
    </row>
    <row r="478" spans="1:2" ht="12.75">
      <c r="A478" t="s">
        <v>2125</v>
      </c>
      <c r="B478" s="48"/>
    </row>
    <row r="479" spans="1:2" ht="12.75">
      <c r="A479" t="s">
        <v>2126</v>
      </c>
      <c r="B479" s="48">
        <v>23</v>
      </c>
    </row>
    <row r="480" spans="1:2" ht="12.75">
      <c r="A480" t="s">
        <v>1376</v>
      </c>
      <c r="B480" s="48">
        <v>23</v>
      </c>
    </row>
    <row r="481" spans="1:2" ht="12.75">
      <c r="A481" t="s">
        <v>1377</v>
      </c>
      <c r="B481" s="48">
        <v>23</v>
      </c>
    </row>
    <row r="482" spans="1:2" ht="12.75">
      <c r="A482" t="s">
        <v>1380</v>
      </c>
      <c r="B482" s="48">
        <v>23</v>
      </c>
    </row>
    <row r="483" spans="1:2" ht="12.75">
      <c r="A483" t="s">
        <v>2127</v>
      </c>
      <c r="B483" s="48">
        <v>44</v>
      </c>
    </row>
    <row r="484" spans="1:2" ht="12.75">
      <c r="A484" t="s">
        <v>2128</v>
      </c>
      <c r="B484" s="48"/>
    </row>
    <row r="485" spans="1:2" ht="12.75">
      <c r="A485" t="s">
        <v>1383</v>
      </c>
      <c r="B485" s="48">
        <v>23</v>
      </c>
    </row>
    <row r="486" spans="1:2" ht="12.75">
      <c r="A486" t="s">
        <v>1384</v>
      </c>
      <c r="B486" s="48">
        <v>23</v>
      </c>
    </row>
    <row r="487" spans="1:2" ht="12.75">
      <c r="A487" t="s">
        <v>1385</v>
      </c>
      <c r="B487" s="48"/>
    </row>
    <row r="488" spans="1:2" ht="12.75">
      <c r="A488" t="s">
        <v>2129</v>
      </c>
      <c r="B488" s="48"/>
    </row>
    <row r="489" spans="1:2" ht="12.75">
      <c r="A489" t="s">
        <v>2130</v>
      </c>
      <c r="B489" s="48"/>
    </row>
    <row r="490" spans="1:2" ht="12.75">
      <c r="A490" t="s">
        <v>2131</v>
      </c>
      <c r="B490" s="48"/>
    </row>
    <row r="491" spans="1:2" ht="12.75">
      <c r="A491" t="s">
        <v>1389</v>
      </c>
      <c r="B491" s="48">
        <v>23</v>
      </c>
    </row>
    <row r="492" spans="1:2" ht="12.75">
      <c r="A492" t="s">
        <v>2132</v>
      </c>
      <c r="B492" s="48"/>
    </row>
    <row r="493" spans="1:2" ht="12.75">
      <c r="A493" t="s">
        <v>1390</v>
      </c>
      <c r="B493" s="48">
        <v>0</v>
      </c>
    </row>
    <row r="494" spans="1:2" ht="12.75">
      <c r="A494" t="s">
        <v>2133</v>
      </c>
      <c r="B494" s="48"/>
    </row>
    <row r="495" spans="1:2" ht="12.75">
      <c r="A495" t="s">
        <v>1391</v>
      </c>
      <c r="B495" s="48">
        <v>44</v>
      </c>
    </row>
    <row r="496" spans="1:2" ht="12.75">
      <c r="A496" t="s">
        <v>1392</v>
      </c>
      <c r="B496" s="48">
        <v>44</v>
      </c>
    </row>
    <row r="497" spans="1:2" ht="12.75">
      <c r="A497" t="s">
        <v>2134</v>
      </c>
      <c r="B497" s="48"/>
    </row>
    <row r="498" spans="1:2" ht="12.75">
      <c r="A498" t="s">
        <v>1393</v>
      </c>
      <c r="B498" s="48">
        <v>44</v>
      </c>
    </row>
    <row r="499" spans="1:2" ht="12.75">
      <c r="A499" t="s">
        <v>2135</v>
      </c>
      <c r="B499" s="48">
        <v>44</v>
      </c>
    </row>
    <row r="500" spans="1:2" ht="12.75">
      <c r="A500" t="s">
        <v>2136</v>
      </c>
      <c r="B500" s="48"/>
    </row>
    <row r="501" spans="1:2" ht="12.75">
      <c r="A501" t="s">
        <v>1394</v>
      </c>
      <c r="B501" s="48">
        <v>44</v>
      </c>
    </row>
    <row r="502" spans="1:2" ht="12.75">
      <c r="A502" t="s">
        <v>2137</v>
      </c>
      <c r="B502" s="48">
        <v>44</v>
      </c>
    </row>
    <row r="503" spans="1:2" ht="12.75">
      <c r="A503" t="s">
        <v>1395</v>
      </c>
      <c r="B503" s="48">
        <v>44</v>
      </c>
    </row>
    <row r="504" spans="1:2" ht="12.75">
      <c r="A504" t="s">
        <v>2138</v>
      </c>
      <c r="B504" s="48"/>
    </row>
    <row r="505" spans="1:2" ht="12.75">
      <c r="A505" t="s">
        <v>2139</v>
      </c>
      <c r="B505" s="48"/>
    </row>
    <row r="506" spans="1:2" ht="12.75">
      <c r="A506" t="s">
        <v>2140</v>
      </c>
      <c r="B506" s="48"/>
    </row>
    <row r="507" spans="1:2" ht="12.75">
      <c r="A507" t="s">
        <v>2141</v>
      </c>
      <c r="B507" s="48"/>
    </row>
    <row r="508" spans="1:2" ht="12.75">
      <c r="A508" t="s">
        <v>2142</v>
      </c>
      <c r="B508" s="48"/>
    </row>
    <row r="509" spans="1:2" ht="12.75">
      <c r="A509" t="s">
        <v>2143</v>
      </c>
      <c r="B509" s="48"/>
    </row>
    <row r="510" spans="1:2" ht="12.75">
      <c r="A510" t="s">
        <v>2144</v>
      </c>
      <c r="B510" s="48"/>
    </row>
    <row r="511" spans="1:2" ht="12.75">
      <c r="A511" t="s">
        <v>1396</v>
      </c>
      <c r="B511" s="48">
        <v>25</v>
      </c>
    </row>
    <row r="512" spans="1:2" ht="12.75">
      <c r="A512" t="s">
        <v>2145</v>
      </c>
      <c r="B512" s="48"/>
    </row>
    <row r="513" spans="1:2" ht="12.75">
      <c r="A513" t="s">
        <v>1398</v>
      </c>
      <c r="B513" s="48">
        <v>25</v>
      </c>
    </row>
    <row r="514" spans="1:2" ht="12.75">
      <c r="A514" t="s">
        <v>2146</v>
      </c>
      <c r="B514" s="48"/>
    </row>
    <row r="515" spans="1:2" ht="12.75">
      <c r="A515" t="s">
        <v>2147</v>
      </c>
      <c r="B515" s="48"/>
    </row>
    <row r="516" spans="1:2" ht="12.75">
      <c r="A516" t="s">
        <v>2148</v>
      </c>
      <c r="B516" s="48">
        <v>25</v>
      </c>
    </row>
    <row r="517" spans="1:2" ht="12.75">
      <c r="A517" t="s">
        <v>2149</v>
      </c>
      <c r="B517" s="48"/>
    </row>
    <row r="518" spans="1:2" ht="12.75">
      <c r="A518" t="s">
        <v>2150</v>
      </c>
      <c r="B518" s="48">
        <v>25</v>
      </c>
    </row>
    <row r="519" spans="1:2" ht="12.75">
      <c r="A519" t="s">
        <v>2151</v>
      </c>
      <c r="B519" s="48"/>
    </row>
    <row r="520" spans="1:2" ht="12.75">
      <c r="A520" t="s">
        <v>1399</v>
      </c>
      <c r="B520" s="48">
        <v>23</v>
      </c>
    </row>
    <row r="521" spans="1:2" ht="12.75">
      <c r="A521" t="s">
        <v>1400</v>
      </c>
      <c r="B521" s="48">
        <v>23</v>
      </c>
    </row>
    <row r="522" spans="1:2" ht="12.75">
      <c r="A522" t="s">
        <v>2152</v>
      </c>
      <c r="B522" s="48">
        <v>23</v>
      </c>
    </row>
    <row r="523" spans="1:2" ht="12.75">
      <c r="A523" t="s">
        <v>2153</v>
      </c>
      <c r="B523" s="48"/>
    </row>
    <row r="524" spans="1:2" ht="12.75">
      <c r="A524" t="s">
        <v>2154</v>
      </c>
      <c r="B524" s="48"/>
    </row>
    <row r="525" spans="1:2" ht="12.75">
      <c r="A525" t="s">
        <v>2155</v>
      </c>
      <c r="B525" s="48"/>
    </row>
    <row r="526" spans="1:2" ht="12.75">
      <c r="A526" t="s">
        <v>2156</v>
      </c>
      <c r="B526" s="48"/>
    </row>
    <row r="527" spans="1:2" ht="12.75">
      <c r="A527" t="s">
        <v>2157</v>
      </c>
      <c r="B527" s="48"/>
    </row>
    <row r="528" spans="1:2" ht="12.75">
      <c r="A528" t="s">
        <v>1401</v>
      </c>
      <c r="B528" s="48">
        <v>23</v>
      </c>
    </row>
    <row r="529" spans="1:2" ht="12.75">
      <c r="A529" t="s">
        <v>2158</v>
      </c>
      <c r="B529" s="48"/>
    </row>
    <row r="530" spans="1:2" ht="12.75">
      <c r="A530" t="s">
        <v>2159</v>
      </c>
      <c r="B530" s="48">
        <v>23</v>
      </c>
    </row>
    <row r="531" spans="1:2" ht="12.75">
      <c r="A531" t="s">
        <v>2160</v>
      </c>
      <c r="B531" s="48"/>
    </row>
    <row r="532" spans="1:2" ht="12.75">
      <c r="A532" t="s">
        <v>2161</v>
      </c>
      <c r="B532" s="48"/>
    </row>
    <row r="533" spans="1:2" ht="12.75">
      <c r="A533" t="s">
        <v>2162</v>
      </c>
      <c r="B533" s="48"/>
    </row>
    <row r="534" spans="1:2" ht="12.75">
      <c r="A534" t="s">
        <v>2163</v>
      </c>
      <c r="B534" s="48"/>
    </row>
    <row r="535" spans="1:2" ht="12.75">
      <c r="A535" t="s">
        <v>2164</v>
      </c>
      <c r="B535" s="48"/>
    </row>
    <row r="536" spans="1:2" ht="12.75">
      <c r="A536" t="s">
        <v>2165</v>
      </c>
      <c r="B536" s="48"/>
    </row>
    <row r="537" spans="1:2" ht="12.75">
      <c r="A537" t="s">
        <v>2166</v>
      </c>
      <c r="B537" s="48"/>
    </row>
    <row r="538" spans="1:2" ht="12.75">
      <c r="A538" t="s">
        <v>2167</v>
      </c>
      <c r="B538" s="48">
        <v>44</v>
      </c>
    </row>
    <row r="539" spans="1:2" ht="12.75">
      <c r="A539" t="s">
        <v>1402</v>
      </c>
      <c r="B539" s="48">
        <v>44</v>
      </c>
    </row>
    <row r="540" spans="1:2" ht="12.75">
      <c r="A540" t="s">
        <v>2168</v>
      </c>
      <c r="B540" s="48"/>
    </row>
    <row r="541" spans="1:2" ht="12.75">
      <c r="A541" t="s">
        <v>2169</v>
      </c>
      <c r="B541" s="48"/>
    </row>
    <row r="542" spans="1:2" ht="12.75">
      <c r="A542" t="s">
        <v>2170</v>
      </c>
      <c r="B542" s="48"/>
    </row>
    <row r="543" spans="1:2" ht="12.75">
      <c r="A543" t="s">
        <v>2171</v>
      </c>
      <c r="B543" s="48"/>
    </row>
    <row r="544" spans="1:2" ht="12.75">
      <c r="A544" t="s">
        <v>1403</v>
      </c>
      <c r="B544" s="48">
        <v>5</v>
      </c>
    </row>
    <row r="545" spans="1:2" ht="12.75">
      <c r="A545" t="s">
        <v>2172</v>
      </c>
      <c r="B545" s="48">
        <v>22</v>
      </c>
    </row>
    <row r="546" spans="1:2" ht="12.75">
      <c r="A546" t="s">
        <v>2173</v>
      </c>
      <c r="B546" s="48"/>
    </row>
    <row r="547" spans="1:2" ht="12.75">
      <c r="A547" t="s">
        <v>2174</v>
      </c>
      <c r="B547" s="48"/>
    </row>
    <row r="548" spans="1:2" ht="12.75">
      <c r="A548" t="s">
        <v>1405</v>
      </c>
      <c r="B548" s="48">
        <v>23</v>
      </c>
    </row>
    <row r="549" spans="1:2" ht="12.75">
      <c r="A549" t="s">
        <v>1406</v>
      </c>
      <c r="B549" s="48">
        <v>23</v>
      </c>
    </row>
    <row r="550" spans="1:2" ht="12.75">
      <c r="A550" t="s">
        <v>1407</v>
      </c>
      <c r="B550" s="48">
        <v>22</v>
      </c>
    </row>
    <row r="551" spans="1:2" ht="12.75">
      <c r="A551" t="s">
        <v>1408</v>
      </c>
      <c r="B551" s="48">
        <v>22</v>
      </c>
    </row>
    <row r="552" spans="1:2" ht="12.75">
      <c r="A552" t="s">
        <v>2175</v>
      </c>
      <c r="B552" s="48"/>
    </row>
    <row r="553" spans="1:2" ht="12.75">
      <c r="A553" t="s">
        <v>2176</v>
      </c>
      <c r="B553" s="48"/>
    </row>
    <row r="554" spans="1:2" ht="12.75">
      <c r="A554" t="s">
        <v>1409</v>
      </c>
      <c r="B554" s="48">
        <v>22</v>
      </c>
    </row>
    <row r="555" spans="1:2" ht="12.75">
      <c r="A555" t="s">
        <v>2177</v>
      </c>
      <c r="B555" s="48"/>
    </row>
    <row r="556" spans="1:2" ht="12.75">
      <c r="A556" t="s">
        <v>1410</v>
      </c>
      <c r="B556" s="48">
        <v>47</v>
      </c>
    </row>
    <row r="557" spans="1:2" ht="12.75">
      <c r="A557" t="s">
        <v>1412</v>
      </c>
      <c r="B557" s="48">
        <v>47</v>
      </c>
    </row>
    <row r="558" spans="1:2" ht="12.75">
      <c r="A558" t="s">
        <v>2178</v>
      </c>
      <c r="B558" s="48"/>
    </row>
    <row r="559" spans="1:2" ht="12.75">
      <c r="A559" t="s">
        <v>2179</v>
      </c>
      <c r="B559" s="48"/>
    </row>
    <row r="560" spans="1:2" ht="12.75">
      <c r="A560" t="s">
        <v>2180</v>
      </c>
      <c r="B560" s="48"/>
    </row>
    <row r="561" spans="1:2" ht="12.75">
      <c r="A561" t="s">
        <v>2181</v>
      </c>
      <c r="B561" s="48"/>
    </row>
    <row r="562" spans="1:2" ht="12.75">
      <c r="A562" t="s">
        <v>2182</v>
      </c>
      <c r="B562" s="48"/>
    </row>
    <row r="563" spans="1:2" ht="12.75">
      <c r="A563" t="s">
        <v>1413</v>
      </c>
      <c r="B563" s="48">
        <v>22</v>
      </c>
    </row>
    <row r="564" spans="1:2" ht="12.75">
      <c r="A564" t="s">
        <v>1414</v>
      </c>
      <c r="B564" s="48">
        <v>22</v>
      </c>
    </row>
    <row r="565" spans="1:2" ht="12.75">
      <c r="A565" t="s">
        <v>2183</v>
      </c>
      <c r="B565" s="48">
        <v>22</v>
      </c>
    </row>
    <row r="566" spans="1:2" ht="12.75">
      <c r="A566" t="s">
        <v>2184</v>
      </c>
      <c r="B566" s="48"/>
    </row>
    <row r="567" spans="1:2" ht="12.75">
      <c r="A567" t="s">
        <v>2185</v>
      </c>
      <c r="B567" s="48">
        <v>25</v>
      </c>
    </row>
    <row r="568" spans="1:2" ht="12.75">
      <c r="A568" t="s">
        <v>1416</v>
      </c>
      <c r="B568" s="48">
        <v>25</v>
      </c>
    </row>
    <row r="569" spans="1:2" ht="12.75">
      <c r="A569" t="s">
        <v>1417</v>
      </c>
      <c r="B569" s="48">
        <v>25</v>
      </c>
    </row>
    <row r="570" spans="1:2" ht="12.75">
      <c r="A570" t="s">
        <v>2186</v>
      </c>
      <c r="B570" s="48">
        <v>25</v>
      </c>
    </row>
    <row r="571" spans="1:2" ht="12.75">
      <c r="A571" t="s">
        <v>1418</v>
      </c>
      <c r="B571" s="48">
        <v>25</v>
      </c>
    </row>
    <row r="572" spans="1:2" ht="12.75">
      <c r="A572" t="s">
        <v>1419</v>
      </c>
      <c r="B572" s="48">
        <v>25</v>
      </c>
    </row>
    <row r="573" spans="1:2" ht="12.75">
      <c r="A573" t="s">
        <v>1420</v>
      </c>
      <c r="B573" s="49">
        <v>0</v>
      </c>
    </row>
    <row r="574" spans="1:2" ht="12.75">
      <c r="A574" t="s">
        <v>1421</v>
      </c>
      <c r="B574" s="49">
        <v>0</v>
      </c>
    </row>
    <row r="575" spans="1:2" ht="12.75">
      <c r="A575" t="s">
        <v>2187</v>
      </c>
      <c r="B575" s="49">
        <v>0</v>
      </c>
    </row>
    <row r="576" spans="1:2" ht="12.75">
      <c r="A576" t="s">
        <v>1422</v>
      </c>
      <c r="B576" s="48">
        <v>26</v>
      </c>
    </row>
    <row r="577" spans="1:2" ht="12.75">
      <c r="A577" t="s">
        <v>1423</v>
      </c>
      <c r="B577" s="48">
        <v>44</v>
      </c>
    </row>
    <row r="578" spans="1:2" ht="12.75">
      <c r="A578" t="s">
        <v>2188</v>
      </c>
      <c r="B578" s="48"/>
    </row>
    <row r="579" spans="1:2" ht="12.75">
      <c r="A579" t="s">
        <v>1424</v>
      </c>
      <c r="B579" s="48">
        <v>22</v>
      </c>
    </row>
    <row r="580" spans="1:2" ht="12.75">
      <c r="A580" t="s">
        <v>1425</v>
      </c>
      <c r="B580" s="48">
        <v>22</v>
      </c>
    </row>
    <row r="581" spans="1:2" ht="12.75">
      <c r="A581" t="s">
        <v>1426</v>
      </c>
      <c r="B581" s="48">
        <v>22</v>
      </c>
    </row>
    <row r="582" spans="1:2" ht="12.75">
      <c r="A582" t="s">
        <v>2189</v>
      </c>
      <c r="B582" s="48">
        <v>22</v>
      </c>
    </row>
    <row r="583" spans="1:2" ht="12.75">
      <c r="A583" t="s">
        <v>1427</v>
      </c>
      <c r="B583" s="48">
        <v>22</v>
      </c>
    </row>
    <row r="584" spans="1:2" ht="12.75">
      <c r="A584" t="s">
        <v>2190</v>
      </c>
      <c r="B584" s="48"/>
    </row>
    <row r="585" spans="1:2" ht="12.75">
      <c r="A585" t="s">
        <v>2191</v>
      </c>
      <c r="B585" s="48"/>
    </row>
    <row r="586" spans="1:2" ht="12.75">
      <c r="A586" t="s">
        <v>1428</v>
      </c>
      <c r="B586" s="48">
        <v>48</v>
      </c>
    </row>
    <row r="587" spans="1:2" ht="12.75">
      <c r="A587" t="s">
        <v>2192</v>
      </c>
      <c r="B587" s="48"/>
    </row>
    <row r="588" spans="1:2" ht="12.75">
      <c r="A588" t="s">
        <v>2193</v>
      </c>
      <c r="B588" s="48"/>
    </row>
    <row r="589" spans="1:2" ht="12.75">
      <c r="A589" t="s">
        <v>2194</v>
      </c>
      <c r="B589" s="48"/>
    </row>
    <row r="590" spans="1:2" ht="12.75">
      <c r="A590" t="s">
        <v>1429</v>
      </c>
      <c r="B590" s="48">
        <v>0</v>
      </c>
    </row>
    <row r="591" spans="1:2" ht="12.75">
      <c r="A591" t="s">
        <v>1431</v>
      </c>
      <c r="B591" s="48">
        <v>0</v>
      </c>
    </row>
    <row r="592" spans="1:2" ht="12.75">
      <c r="A592" t="s">
        <v>1433</v>
      </c>
      <c r="B592" s="48">
        <v>0</v>
      </c>
    </row>
    <row r="593" spans="1:2" ht="12.75">
      <c r="A593" t="s">
        <v>1434</v>
      </c>
      <c r="B593" s="48">
        <v>0</v>
      </c>
    </row>
    <row r="594" spans="1:2" ht="12.75">
      <c r="A594" t="s">
        <v>2195</v>
      </c>
      <c r="B594" s="48"/>
    </row>
    <row r="595" spans="1:2" ht="12.75">
      <c r="A595" t="s">
        <v>1435</v>
      </c>
      <c r="B595" s="48">
        <v>22</v>
      </c>
    </row>
    <row r="596" spans="1:2" ht="12.75">
      <c r="A596" t="s">
        <v>1438</v>
      </c>
      <c r="B596" s="48">
        <v>22</v>
      </c>
    </row>
    <row r="597" spans="1:2" ht="12.75">
      <c r="A597" t="s">
        <v>1439</v>
      </c>
      <c r="B597" s="48">
        <v>22</v>
      </c>
    </row>
    <row r="598" spans="1:2" ht="12.75">
      <c r="A598" t="s">
        <v>1440</v>
      </c>
      <c r="B598" s="48">
        <v>22</v>
      </c>
    </row>
    <row r="599" spans="1:2" ht="12.75">
      <c r="A599" t="s">
        <v>1441</v>
      </c>
      <c r="B599" s="48">
        <v>22</v>
      </c>
    </row>
    <row r="600" spans="1:2" ht="12.75">
      <c r="A600" t="s">
        <v>2196</v>
      </c>
      <c r="B600" s="48"/>
    </row>
    <row r="601" spans="1:2" ht="12.75">
      <c r="A601" t="s">
        <v>2197</v>
      </c>
      <c r="B601" s="48"/>
    </row>
    <row r="602" spans="1:2" ht="12.75">
      <c r="A602" t="s">
        <v>1442</v>
      </c>
      <c r="B602" s="48">
        <v>22</v>
      </c>
    </row>
    <row r="603" spans="1:2" ht="12.75">
      <c r="A603" t="s">
        <v>2198</v>
      </c>
      <c r="B603" s="48"/>
    </row>
    <row r="604" spans="1:2" ht="12.75">
      <c r="A604" t="s">
        <v>1443</v>
      </c>
      <c r="B604" s="48">
        <v>23</v>
      </c>
    </row>
    <row r="605" spans="1:2" ht="12.75">
      <c r="A605" t="s">
        <v>2199</v>
      </c>
      <c r="B605" s="48">
        <v>22</v>
      </c>
    </row>
    <row r="606" spans="1:2" ht="12.75">
      <c r="A606" t="s">
        <v>2200</v>
      </c>
      <c r="B606" s="48">
        <v>22</v>
      </c>
    </row>
    <row r="607" spans="1:2" ht="12.75">
      <c r="A607" t="s">
        <v>2201</v>
      </c>
      <c r="B607" s="48">
        <v>23</v>
      </c>
    </row>
    <row r="608" spans="1:2" ht="12.75">
      <c r="A608" t="s">
        <v>2202</v>
      </c>
      <c r="B608" s="48"/>
    </row>
    <row r="609" spans="1:2" ht="12.75">
      <c r="A609" t="s">
        <v>2203</v>
      </c>
      <c r="B609" s="48">
        <v>22</v>
      </c>
    </row>
    <row r="610" spans="1:2" ht="12.75">
      <c r="A610" t="s">
        <v>2204</v>
      </c>
      <c r="B610" s="48">
        <v>22</v>
      </c>
    </row>
    <row r="611" spans="1:2" ht="12.75">
      <c r="A611" t="s">
        <v>2205</v>
      </c>
      <c r="B611" s="48">
        <v>22</v>
      </c>
    </row>
    <row r="612" spans="1:2" ht="12.75">
      <c r="A612" t="s">
        <v>1447</v>
      </c>
      <c r="B612" s="48">
        <v>22</v>
      </c>
    </row>
    <row r="613" spans="1:2" ht="12.75">
      <c r="A613" t="s">
        <v>1448</v>
      </c>
      <c r="B613" s="48">
        <v>22</v>
      </c>
    </row>
    <row r="614" spans="1:2" ht="12.75">
      <c r="A614" t="s">
        <v>1449</v>
      </c>
      <c r="B614" s="48">
        <v>47</v>
      </c>
    </row>
    <row r="615" spans="1:2" ht="12.75">
      <c r="A615" t="s">
        <v>1451</v>
      </c>
      <c r="B615" s="48">
        <v>47</v>
      </c>
    </row>
    <row r="616" spans="1:2" ht="12.75">
      <c r="A616" t="s">
        <v>2206</v>
      </c>
      <c r="B616" s="48">
        <v>22</v>
      </c>
    </row>
    <row r="617" spans="1:2" ht="12.75">
      <c r="A617" t="s">
        <v>2207</v>
      </c>
      <c r="B617" s="48">
        <v>22</v>
      </c>
    </row>
    <row r="618" spans="1:2" ht="12.75">
      <c r="A618" t="s">
        <v>1452</v>
      </c>
      <c r="B618" s="48">
        <v>47</v>
      </c>
    </row>
    <row r="619" spans="1:2" ht="12.75">
      <c r="A619" t="s">
        <v>1453</v>
      </c>
      <c r="B619" s="48">
        <v>47</v>
      </c>
    </row>
    <row r="620" spans="1:2" ht="12.75">
      <c r="A620" t="s">
        <v>2208</v>
      </c>
      <c r="B620" s="48"/>
    </row>
    <row r="621" spans="1:2" ht="12.75">
      <c r="A621" t="s">
        <v>1454</v>
      </c>
      <c r="B621" s="48">
        <v>47</v>
      </c>
    </row>
    <row r="622" spans="1:2" ht="12.75">
      <c r="A622" t="s">
        <v>1455</v>
      </c>
      <c r="B622" s="48">
        <v>47</v>
      </c>
    </row>
    <row r="623" spans="1:2" ht="12.75">
      <c r="A623" t="s">
        <v>2209</v>
      </c>
      <c r="B623" s="48"/>
    </row>
    <row r="624" spans="1:2" ht="12.75">
      <c r="A624" t="s">
        <v>2210</v>
      </c>
      <c r="B624" s="48"/>
    </row>
    <row r="625" spans="1:2" ht="12.75">
      <c r="A625" t="s">
        <v>2211</v>
      </c>
      <c r="B625" s="48"/>
    </row>
    <row r="626" spans="1:2" ht="12.75">
      <c r="A626" t="s">
        <v>2212</v>
      </c>
      <c r="B626" s="48"/>
    </row>
    <row r="627" spans="1:2" ht="12.75">
      <c r="A627" t="s">
        <v>2213</v>
      </c>
      <c r="B627" s="48"/>
    </row>
    <row r="628" spans="1:2" ht="12.75">
      <c r="A628" t="s">
        <v>2214</v>
      </c>
      <c r="B628" s="48"/>
    </row>
    <row r="629" spans="1:2" ht="12.75">
      <c r="A629" t="s">
        <v>2215</v>
      </c>
      <c r="B629" s="48"/>
    </row>
    <row r="630" spans="1:2" ht="12.75">
      <c r="A630" t="s">
        <v>2216</v>
      </c>
      <c r="B630" s="48"/>
    </row>
    <row r="631" spans="1:2" ht="12.75">
      <c r="A631" t="s">
        <v>2217</v>
      </c>
      <c r="B631" s="48"/>
    </row>
    <row r="632" spans="1:2" ht="12.75">
      <c r="A632" t="s">
        <v>1456</v>
      </c>
      <c r="B632" s="48">
        <v>46</v>
      </c>
    </row>
    <row r="633" spans="1:2" ht="12.75">
      <c r="A633" t="s">
        <v>1457</v>
      </c>
      <c r="B633" s="48">
        <v>47</v>
      </c>
    </row>
    <row r="634" spans="1:2" ht="12.75">
      <c r="A634" t="s">
        <v>2218</v>
      </c>
      <c r="B634" s="48"/>
    </row>
    <row r="635" spans="1:2" ht="12.75">
      <c r="A635" t="s">
        <v>1458</v>
      </c>
      <c r="B635" s="48">
        <v>0</v>
      </c>
    </row>
    <row r="636" spans="1:2" ht="12.75">
      <c r="A636" t="s">
        <v>2219</v>
      </c>
      <c r="B636" s="48">
        <v>0</v>
      </c>
    </row>
    <row r="637" spans="1:2" ht="12.75">
      <c r="A637" t="s">
        <v>1459</v>
      </c>
      <c r="B637" s="48">
        <v>47</v>
      </c>
    </row>
    <row r="638" spans="1:2" ht="12.75">
      <c r="A638" t="s">
        <v>2220</v>
      </c>
      <c r="B638" s="48"/>
    </row>
    <row r="639" spans="1:2" ht="12.75">
      <c r="A639" t="s">
        <v>1460</v>
      </c>
      <c r="B639" s="48">
        <v>47</v>
      </c>
    </row>
    <row r="640" spans="1:2" ht="12.75">
      <c r="A640" t="s">
        <v>1461</v>
      </c>
      <c r="B640" s="48">
        <v>47</v>
      </c>
    </row>
    <row r="641" spans="1:2" ht="12.75">
      <c r="A641" t="s">
        <v>1462</v>
      </c>
      <c r="B641" s="48">
        <v>0</v>
      </c>
    </row>
    <row r="642" spans="1:2" ht="12.75">
      <c r="A642" t="s">
        <v>2221</v>
      </c>
      <c r="B642" s="48"/>
    </row>
    <row r="643" spans="1:2" ht="12.75">
      <c r="A643" t="s">
        <v>2222</v>
      </c>
      <c r="B643" s="48"/>
    </row>
    <row r="644" spans="1:2" ht="12.75">
      <c r="A644" t="s">
        <v>2223</v>
      </c>
      <c r="B644" s="48"/>
    </row>
    <row r="645" spans="1:2" ht="12.75">
      <c r="A645" t="s">
        <v>2224</v>
      </c>
      <c r="B645" s="48"/>
    </row>
    <row r="646" spans="1:2" ht="12.75">
      <c r="A646" t="s">
        <v>1466</v>
      </c>
      <c r="B646" s="48">
        <v>22</v>
      </c>
    </row>
    <row r="647" spans="1:2" ht="12.75">
      <c r="A647" t="s">
        <v>2225</v>
      </c>
      <c r="B647" s="48"/>
    </row>
    <row r="648" spans="1:2" ht="12.75">
      <c r="A648" t="s">
        <v>1467</v>
      </c>
      <c r="B648" s="48">
        <v>24</v>
      </c>
    </row>
    <row r="649" spans="1:2" ht="12.75">
      <c r="A649" t="s">
        <v>2226</v>
      </c>
      <c r="B649" s="48"/>
    </row>
    <row r="650" spans="1:2" ht="12.75">
      <c r="A650" t="s">
        <v>1469</v>
      </c>
      <c r="B650" s="48">
        <v>24</v>
      </c>
    </row>
    <row r="651" spans="1:2" ht="12.75">
      <c r="A651" t="s">
        <v>2227</v>
      </c>
      <c r="B651" s="48"/>
    </row>
    <row r="652" spans="1:2" ht="12.75">
      <c r="A652" t="s">
        <v>2228</v>
      </c>
      <c r="B652" s="48"/>
    </row>
    <row r="653" spans="1:2" ht="12.75">
      <c r="A653" t="s">
        <v>2229</v>
      </c>
      <c r="B653" s="48"/>
    </row>
    <row r="654" spans="1:2" ht="12.75">
      <c r="A654" t="s">
        <v>2230</v>
      </c>
      <c r="B654" s="48"/>
    </row>
    <row r="655" spans="1:2" ht="12.75">
      <c r="A655" t="s">
        <v>1470</v>
      </c>
      <c r="B655" s="48">
        <v>24</v>
      </c>
    </row>
    <row r="656" spans="1:2" ht="12.75">
      <c r="A656" t="s">
        <v>1471</v>
      </c>
      <c r="B656" s="48">
        <v>24</v>
      </c>
    </row>
    <row r="657" spans="1:2" ht="12.75">
      <c r="A657" t="s">
        <v>1472</v>
      </c>
      <c r="B657" s="48">
        <v>24</v>
      </c>
    </row>
    <row r="658" spans="1:2" ht="12.75">
      <c r="A658" t="s">
        <v>2231</v>
      </c>
      <c r="B658" s="48"/>
    </row>
    <row r="659" spans="1:2" ht="12.75">
      <c r="A659" t="s">
        <v>1473</v>
      </c>
      <c r="B659" s="48">
        <v>24</v>
      </c>
    </row>
    <row r="660" spans="1:2" ht="12.75">
      <c r="A660" t="s">
        <v>2232</v>
      </c>
      <c r="B660" s="48"/>
    </row>
    <row r="661" spans="1:2" ht="12.75">
      <c r="A661" t="s">
        <v>2233</v>
      </c>
      <c r="B661" s="48"/>
    </row>
    <row r="662" spans="1:2" ht="12.75">
      <c r="A662" t="s">
        <v>2234</v>
      </c>
      <c r="B662" s="48"/>
    </row>
    <row r="663" spans="1:2" ht="12.75">
      <c r="A663" t="s">
        <v>2235</v>
      </c>
      <c r="B663" s="48"/>
    </row>
    <row r="664" spans="1:2" ht="12.75">
      <c r="A664" t="s">
        <v>1475</v>
      </c>
      <c r="B664" s="48">
        <v>24</v>
      </c>
    </row>
    <row r="665" spans="1:2" ht="12.75">
      <c r="A665" t="s">
        <v>1476</v>
      </c>
      <c r="B665" s="48">
        <v>24</v>
      </c>
    </row>
    <row r="666" spans="1:2" ht="12.75">
      <c r="A666" t="s">
        <v>1477</v>
      </c>
      <c r="B666" s="48">
        <v>24</v>
      </c>
    </row>
    <row r="667" spans="1:2" ht="12.75">
      <c r="A667" t="s">
        <v>1478</v>
      </c>
      <c r="B667" s="48">
        <v>24</v>
      </c>
    </row>
    <row r="668" spans="1:2" ht="12.75">
      <c r="A668" t="s">
        <v>1479</v>
      </c>
      <c r="B668" s="48">
        <v>24</v>
      </c>
    </row>
    <row r="669" spans="1:2" ht="12.75">
      <c r="A669" t="s">
        <v>1480</v>
      </c>
      <c r="B669" s="48">
        <v>24</v>
      </c>
    </row>
    <row r="670" spans="1:2" ht="12.75">
      <c r="A670" t="s">
        <v>2236</v>
      </c>
      <c r="B670" s="48"/>
    </row>
    <row r="671" spans="1:2" ht="12.75">
      <c r="A671" t="s">
        <v>2237</v>
      </c>
      <c r="B671" s="48"/>
    </row>
    <row r="672" spans="1:2" ht="12.75">
      <c r="A672" t="s">
        <v>2238</v>
      </c>
      <c r="B672" s="48"/>
    </row>
    <row r="673" spans="1:2" ht="12.75">
      <c r="A673" t="s">
        <v>2239</v>
      </c>
      <c r="B673" s="48"/>
    </row>
    <row r="674" spans="1:2" ht="12.75">
      <c r="A674" t="s">
        <v>2240</v>
      </c>
      <c r="B674" s="48"/>
    </row>
    <row r="675" spans="1:2" ht="12.75">
      <c r="A675" t="s">
        <v>2241</v>
      </c>
      <c r="B675" s="48"/>
    </row>
    <row r="676" spans="1:2" ht="12.75">
      <c r="A676" t="s">
        <v>2242</v>
      </c>
      <c r="B676" s="48"/>
    </row>
    <row r="677" spans="1:2" ht="12.75">
      <c r="A677" t="s">
        <v>2243</v>
      </c>
      <c r="B677" s="48"/>
    </row>
    <row r="678" spans="1:2" ht="12.75">
      <c r="A678" t="s">
        <v>2244</v>
      </c>
      <c r="B678" s="48"/>
    </row>
    <row r="679" spans="1:2" ht="12.75">
      <c r="A679" t="s">
        <v>2245</v>
      </c>
      <c r="B679" s="48"/>
    </row>
    <row r="680" spans="1:2" ht="12.75">
      <c r="A680" t="s">
        <v>1481</v>
      </c>
      <c r="B680" s="48">
        <v>24</v>
      </c>
    </row>
    <row r="681" spans="1:2" ht="12.75">
      <c r="A681" t="s">
        <v>1482</v>
      </c>
      <c r="B681" s="48">
        <v>24</v>
      </c>
    </row>
    <row r="682" spans="1:2" ht="12.75">
      <c r="A682" t="s">
        <v>1483</v>
      </c>
      <c r="B682" s="48">
        <v>24</v>
      </c>
    </row>
    <row r="683" spans="1:2" ht="12.75">
      <c r="A683" t="s">
        <v>1484</v>
      </c>
      <c r="B683" s="48">
        <v>24</v>
      </c>
    </row>
    <row r="684" spans="1:2" ht="12.75">
      <c r="A684" t="s">
        <v>2246</v>
      </c>
      <c r="B684" s="48"/>
    </row>
    <row r="685" spans="1:2" ht="12.75">
      <c r="A685" t="s">
        <v>2247</v>
      </c>
      <c r="B685" s="48"/>
    </row>
    <row r="689" ht="12.75">
      <c r="B689" s="48">
        <v>2</v>
      </c>
    </row>
    <row r="691" spans="1:2" ht="12.75">
      <c r="A691" t="s">
        <v>2248</v>
      </c>
      <c r="B691" s="48"/>
    </row>
    <row r="692" spans="1:2" ht="12.75">
      <c r="A692" t="s">
        <v>1485</v>
      </c>
      <c r="B692" s="48">
        <v>2</v>
      </c>
    </row>
    <row r="693" spans="1:2" ht="12.75">
      <c r="A693" t="s">
        <v>1487</v>
      </c>
      <c r="B693" s="48">
        <v>2</v>
      </c>
    </row>
    <row r="694" spans="1:2" ht="12.75">
      <c r="A694" t="s">
        <v>1488</v>
      </c>
      <c r="B694" s="48">
        <v>2</v>
      </c>
    </row>
    <row r="695" spans="1:2" ht="12.75">
      <c r="A695" t="s">
        <v>1489</v>
      </c>
      <c r="B695" s="48">
        <v>2</v>
      </c>
    </row>
    <row r="696" spans="1:2" ht="12.75">
      <c r="A696" t="s">
        <v>2249</v>
      </c>
      <c r="B696" s="48"/>
    </row>
    <row r="697" spans="1:2" ht="12.75">
      <c r="A697" t="s">
        <v>1490</v>
      </c>
      <c r="B697" s="48">
        <v>2</v>
      </c>
    </row>
    <row r="698" spans="1:2" ht="12.75">
      <c r="A698" t="s">
        <v>1491</v>
      </c>
      <c r="B698" s="48">
        <v>2</v>
      </c>
    </row>
    <row r="699" spans="1:2" ht="12.75">
      <c r="A699" t="s">
        <v>1492</v>
      </c>
      <c r="B699" s="48">
        <v>2</v>
      </c>
    </row>
    <row r="700" spans="1:2" ht="12.75">
      <c r="A700" t="s">
        <v>2250</v>
      </c>
      <c r="B700" s="48"/>
    </row>
    <row r="701" spans="1:2" ht="12.75">
      <c r="A701" t="s">
        <v>1493</v>
      </c>
      <c r="B701" s="48">
        <v>2</v>
      </c>
    </row>
    <row r="702" spans="1:2" ht="12.75">
      <c r="A702" t="s">
        <v>1494</v>
      </c>
      <c r="B702" s="48">
        <v>2</v>
      </c>
    </row>
    <row r="703" spans="1:2" ht="12.75">
      <c r="A703" t="s">
        <v>1496</v>
      </c>
      <c r="B703" s="48">
        <v>2</v>
      </c>
    </row>
    <row r="704" spans="1:2" ht="12.75">
      <c r="A704" t="s">
        <v>1497</v>
      </c>
      <c r="B704" s="48">
        <v>2</v>
      </c>
    </row>
    <row r="705" spans="1:2" ht="12.75">
      <c r="A705" t="s">
        <v>2251</v>
      </c>
      <c r="B705" s="48"/>
    </row>
    <row r="706" spans="1:2" ht="12.75">
      <c r="A706" t="s">
        <v>1498</v>
      </c>
      <c r="B706" s="48">
        <v>2</v>
      </c>
    </row>
    <row r="707" spans="1:2" ht="12.75">
      <c r="A707" t="s">
        <v>2252</v>
      </c>
      <c r="B707" s="48"/>
    </row>
    <row r="708" spans="1:2" ht="12.75">
      <c r="A708" t="s">
        <v>2253</v>
      </c>
      <c r="B708" s="48"/>
    </row>
    <row r="709" spans="1:2" ht="12.75">
      <c r="A709" t="s">
        <v>2254</v>
      </c>
      <c r="B709" s="48"/>
    </row>
    <row r="710" spans="1:2" ht="12.75">
      <c r="A710" t="s">
        <v>2255</v>
      </c>
      <c r="B710" s="48">
        <v>2</v>
      </c>
    </row>
    <row r="711" spans="1:2" ht="12.75">
      <c r="A711" t="s">
        <v>2256</v>
      </c>
      <c r="B711" s="48">
        <v>4</v>
      </c>
    </row>
    <row r="712" spans="1:2" ht="12.75">
      <c r="A712" t="s">
        <v>1500</v>
      </c>
      <c r="B712" s="48">
        <v>4</v>
      </c>
    </row>
    <row r="713" spans="1:2" ht="12.75">
      <c r="A713" t="s">
        <v>2257</v>
      </c>
      <c r="B713" s="48"/>
    </row>
    <row r="714" spans="1:2" ht="12.75">
      <c r="A714" t="s">
        <v>2258</v>
      </c>
      <c r="B714" s="48"/>
    </row>
    <row r="715" spans="1:2" ht="12.75">
      <c r="A715" t="s">
        <v>1501</v>
      </c>
      <c r="B715" s="48">
        <v>4</v>
      </c>
    </row>
    <row r="716" spans="1:2" ht="12.75">
      <c r="A716" t="s">
        <v>1502</v>
      </c>
      <c r="B716" s="48">
        <v>4</v>
      </c>
    </row>
    <row r="717" spans="1:2" ht="12.75">
      <c r="A717" t="s">
        <v>1503</v>
      </c>
      <c r="B717" s="48">
        <v>4</v>
      </c>
    </row>
    <row r="718" spans="1:2" ht="12.75">
      <c r="A718" t="s">
        <v>1504</v>
      </c>
      <c r="B718" s="48">
        <v>4</v>
      </c>
    </row>
    <row r="719" spans="1:2" ht="12.75">
      <c r="A719" t="s">
        <v>1505</v>
      </c>
      <c r="B719" s="48">
        <v>4</v>
      </c>
    </row>
    <row r="720" spans="1:2" ht="12.75">
      <c r="A720" t="s">
        <v>2259</v>
      </c>
      <c r="B720" s="48"/>
    </row>
    <row r="721" spans="1:2" ht="12.75">
      <c r="A721" t="s">
        <v>1506</v>
      </c>
      <c r="B721" s="48">
        <v>4</v>
      </c>
    </row>
    <row r="722" spans="1:2" ht="12.75">
      <c r="A722" t="s">
        <v>1507</v>
      </c>
      <c r="B722" s="48">
        <v>4</v>
      </c>
    </row>
    <row r="723" spans="1:2" ht="12.75">
      <c r="A723" t="s">
        <v>2260</v>
      </c>
      <c r="B723" s="48"/>
    </row>
    <row r="724" spans="1:2" ht="12.75">
      <c r="A724" t="s">
        <v>2261</v>
      </c>
      <c r="B724" s="48"/>
    </row>
    <row r="725" spans="1:2" ht="12.75">
      <c r="A725" t="s">
        <v>1508</v>
      </c>
      <c r="B725" s="48">
        <v>4</v>
      </c>
    </row>
    <row r="726" spans="1:2" ht="12.75">
      <c r="A726" t="s">
        <v>1509</v>
      </c>
      <c r="B726" s="48">
        <v>4</v>
      </c>
    </row>
    <row r="727" spans="1:2" ht="12.75">
      <c r="A727" t="s">
        <v>2262</v>
      </c>
      <c r="B727" s="48">
        <v>4</v>
      </c>
    </row>
    <row r="728" spans="1:2" ht="12.75">
      <c r="A728" t="s">
        <v>1510</v>
      </c>
      <c r="B728" s="48">
        <v>4</v>
      </c>
    </row>
    <row r="729" spans="1:2" ht="12.75">
      <c r="A729" t="s">
        <v>2263</v>
      </c>
      <c r="B729" s="48">
        <v>4</v>
      </c>
    </row>
    <row r="730" spans="1:2" ht="12.75">
      <c r="A730" t="s">
        <v>1511</v>
      </c>
      <c r="B730" s="48">
        <v>4</v>
      </c>
    </row>
    <row r="731" spans="1:2" ht="12.75">
      <c r="A731" t="s">
        <v>2264</v>
      </c>
      <c r="B731" s="48">
        <v>4</v>
      </c>
    </row>
    <row r="732" spans="1:2" ht="12.75">
      <c r="A732" t="s">
        <v>2265</v>
      </c>
      <c r="B732" s="48"/>
    </row>
    <row r="733" spans="1:2" ht="12.75">
      <c r="A733" t="s">
        <v>2266</v>
      </c>
      <c r="B733" s="48">
        <v>4</v>
      </c>
    </row>
    <row r="734" spans="1:2" ht="12.75">
      <c r="A734" t="s">
        <v>1512</v>
      </c>
      <c r="B734" s="48">
        <v>4</v>
      </c>
    </row>
    <row r="735" spans="1:2" ht="12.75">
      <c r="A735" t="s">
        <v>2267</v>
      </c>
      <c r="B735" s="48">
        <v>4</v>
      </c>
    </row>
    <row r="736" spans="1:2" ht="12.75">
      <c r="A736" t="s">
        <v>1513</v>
      </c>
      <c r="B736" s="48">
        <v>4</v>
      </c>
    </row>
    <row r="737" spans="1:2" ht="12.75">
      <c r="A737" t="s">
        <v>1514</v>
      </c>
      <c r="B737" s="48">
        <v>4</v>
      </c>
    </row>
    <row r="738" spans="1:2" ht="12.75">
      <c r="A738" t="s">
        <v>2268</v>
      </c>
      <c r="B738" s="48">
        <v>4</v>
      </c>
    </row>
    <row r="739" spans="1:2" ht="12.75">
      <c r="A739" t="s">
        <v>1515</v>
      </c>
      <c r="B739" s="48">
        <v>4</v>
      </c>
    </row>
    <row r="740" spans="1:2" ht="12.75">
      <c r="A740" t="s">
        <v>2269</v>
      </c>
      <c r="B740" s="48">
        <v>4</v>
      </c>
    </row>
    <row r="741" spans="1:2" ht="12.75">
      <c r="A741" t="s">
        <v>1516</v>
      </c>
      <c r="B741" s="48">
        <v>4</v>
      </c>
    </row>
    <row r="742" spans="1:2" ht="12.75">
      <c r="A742" t="s">
        <v>1517</v>
      </c>
      <c r="B742" s="48">
        <v>4</v>
      </c>
    </row>
    <row r="743" spans="1:2" ht="12.75">
      <c r="A743" t="s">
        <v>1519</v>
      </c>
      <c r="B743" s="48">
        <v>4</v>
      </c>
    </row>
    <row r="744" spans="1:2" ht="12.75">
      <c r="A744" t="s">
        <v>1520</v>
      </c>
      <c r="B744" s="48">
        <v>3</v>
      </c>
    </row>
    <row r="745" spans="1:2" ht="12.75">
      <c r="A745" t="s">
        <v>2270</v>
      </c>
      <c r="B745" s="48"/>
    </row>
    <row r="746" spans="1:2" ht="12.75">
      <c r="A746" t="s">
        <v>2271</v>
      </c>
      <c r="B746" s="48"/>
    </row>
    <row r="747" spans="1:2" ht="12.75">
      <c r="A747" t="s">
        <v>2272</v>
      </c>
      <c r="B747" s="48"/>
    </row>
    <row r="748" spans="1:2" ht="12.75">
      <c r="A748" t="s">
        <v>2273</v>
      </c>
      <c r="B748" s="48"/>
    </row>
    <row r="749" spans="1:2" ht="12.75">
      <c r="A749" t="s">
        <v>2274</v>
      </c>
      <c r="B749" s="48"/>
    </row>
    <row r="750" spans="1:2" ht="12.75">
      <c r="A750" t="s">
        <v>2275</v>
      </c>
      <c r="B750" s="48"/>
    </row>
    <row r="751" spans="1:2" ht="12.75">
      <c r="A751" t="s">
        <v>2276</v>
      </c>
      <c r="B751" s="48"/>
    </row>
    <row r="752" spans="1:2" ht="12.75">
      <c r="A752" t="s">
        <v>2277</v>
      </c>
      <c r="B752" s="48"/>
    </row>
    <row r="753" spans="1:2" ht="12.75">
      <c r="A753" t="s">
        <v>2278</v>
      </c>
      <c r="B753" s="48"/>
    </row>
    <row r="754" spans="1:2" ht="12.75">
      <c r="A754" t="s">
        <v>2279</v>
      </c>
      <c r="B754" s="48"/>
    </row>
    <row r="755" spans="1:2" ht="12.75">
      <c r="A755" t="s">
        <v>2280</v>
      </c>
      <c r="B755" s="48"/>
    </row>
    <row r="756" spans="1:2" ht="12.75">
      <c r="A756" t="s">
        <v>1522</v>
      </c>
      <c r="B756" s="48">
        <v>4</v>
      </c>
    </row>
    <row r="757" spans="1:2" ht="12.75">
      <c r="A757" t="s">
        <v>1523</v>
      </c>
      <c r="B757" s="48">
        <v>4</v>
      </c>
    </row>
    <row r="758" spans="1:2" ht="12.75">
      <c r="A758" t="s">
        <v>1524</v>
      </c>
      <c r="B758" s="48">
        <v>0</v>
      </c>
    </row>
    <row r="759" spans="1:2" ht="12.75">
      <c r="A759" t="s">
        <v>1525</v>
      </c>
      <c r="B759" s="48">
        <v>0</v>
      </c>
    </row>
    <row r="760" spans="1:2" ht="12.75">
      <c r="A760" t="s">
        <v>1526</v>
      </c>
      <c r="B760" s="48">
        <v>0</v>
      </c>
    </row>
    <row r="761" spans="1:2" ht="12.75">
      <c r="A761" t="s">
        <v>2281</v>
      </c>
      <c r="B761" s="48">
        <v>0</v>
      </c>
    </row>
    <row r="762" spans="1:2" ht="12.75">
      <c r="A762" t="s">
        <v>1527</v>
      </c>
      <c r="B762" s="48">
        <v>0</v>
      </c>
    </row>
    <row r="763" spans="1:2" ht="12.75">
      <c r="A763" t="s">
        <v>2282</v>
      </c>
      <c r="B763" s="48"/>
    </row>
    <row r="764" spans="1:2" ht="12.75">
      <c r="A764" t="s">
        <v>2283</v>
      </c>
      <c r="B764" s="48"/>
    </row>
    <row r="765" spans="1:2" ht="12.75">
      <c r="A765" t="s">
        <v>1528</v>
      </c>
      <c r="B765" s="48">
        <v>0</v>
      </c>
    </row>
    <row r="766" spans="1:2" ht="12.75">
      <c r="A766" t="s">
        <v>1530</v>
      </c>
      <c r="B766" s="48">
        <v>0</v>
      </c>
    </row>
    <row r="767" spans="1:2" ht="12.75">
      <c r="A767" t="s">
        <v>1532</v>
      </c>
      <c r="B767" s="48">
        <v>0</v>
      </c>
    </row>
    <row r="768" spans="1:2" ht="12.75">
      <c r="A768" t="s">
        <v>2284</v>
      </c>
      <c r="B768" s="48">
        <v>0</v>
      </c>
    </row>
    <row r="769" spans="1:2" ht="12.75">
      <c r="A769" t="s">
        <v>1534</v>
      </c>
      <c r="B769" s="48">
        <v>0</v>
      </c>
    </row>
    <row r="770" spans="1:2" ht="12.75">
      <c r="A770" t="s">
        <v>1536</v>
      </c>
      <c r="B770" s="48">
        <v>0</v>
      </c>
    </row>
    <row r="771" spans="1:2" ht="12.75">
      <c r="A771" t="s">
        <v>1537</v>
      </c>
      <c r="B771" s="48">
        <v>0</v>
      </c>
    </row>
    <row r="772" spans="1:2" ht="12.75">
      <c r="A772" t="s">
        <v>2285</v>
      </c>
      <c r="B772" s="48">
        <v>0</v>
      </c>
    </row>
    <row r="773" spans="1:2" ht="12.75">
      <c r="A773" t="s">
        <v>1539</v>
      </c>
      <c r="B773" s="49">
        <v>0</v>
      </c>
    </row>
    <row r="774" spans="1:2" ht="12.75">
      <c r="A774" t="s">
        <v>1540</v>
      </c>
      <c r="B774" s="48">
        <v>26</v>
      </c>
    </row>
    <row r="775" spans="1:2" ht="12.75">
      <c r="A775" t="s">
        <v>1541</v>
      </c>
      <c r="B775" s="48">
        <v>44</v>
      </c>
    </row>
    <row r="776" spans="1:2" ht="12.75">
      <c r="A776" t="s">
        <v>1542</v>
      </c>
      <c r="B776" s="48">
        <v>26</v>
      </c>
    </row>
    <row r="777" spans="1:2" ht="12.75">
      <c r="A777" t="s">
        <v>1543</v>
      </c>
      <c r="B777" s="49">
        <v>0</v>
      </c>
    </row>
    <row r="778" spans="1:2" ht="12.75">
      <c r="A778" t="s">
        <v>1544</v>
      </c>
      <c r="B778" s="48">
        <v>26</v>
      </c>
    </row>
    <row r="779" spans="1:2" ht="12.75">
      <c r="A779" t="s">
        <v>1545</v>
      </c>
      <c r="B779" s="49">
        <v>0</v>
      </c>
    </row>
    <row r="780" spans="1:2" ht="12.75">
      <c r="A780" t="s">
        <v>1546</v>
      </c>
      <c r="B780" s="48">
        <v>26</v>
      </c>
    </row>
    <row r="781" spans="1:2" ht="12.75">
      <c r="A781" t="s">
        <v>1547</v>
      </c>
      <c r="B781" s="49">
        <v>0</v>
      </c>
    </row>
    <row r="782" spans="1:2" ht="12.75">
      <c r="A782" t="s">
        <v>1742</v>
      </c>
      <c r="B782" s="49">
        <v>0</v>
      </c>
    </row>
    <row r="783" spans="1:2" ht="12.75">
      <c r="A783" t="s">
        <v>1549</v>
      </c>
      <c r="B783" s="48">
        <v>44</v>
      </c>
    </row>
    <row r="784" spans="1:2" ht="12.75">
      <c r="A784" t="s">
        <v>1550</v>
      </c>
      <c r="B784" s="48">
        <v>26</v>
      </c>
    </row>
    <row r="785" spans="1:2" ht="12.75">
      <c r="A785" t="s">
        <v>1551</v>
      </c>
      <c r="B785" s="48">
        <v>44</v>
      </c>
    </row>
    <row r="786" spans="1:2" ht="12.75">
      <c r="A786" t="s">
        <v>2286</v>
      </c>
      <c r="B786" s="48"/>
    </row>
    <row r="787" spans="1:2" ht="12.75">
      <c r="A787" t="s">
        <v>1552</v>
      </c>
      <c r="B787" s="48">
        <v>23</v>
      </c>
    </row>
    <row r="788" spans="1:2" ht="12.75">
      <c r="A788" t="s">
        <v>1554</v>
      </c>
      <c r="B788" s="48">
        <v>23</v>
      </c>
    </row>
    <row r="789" spans="1:2" ht="12.75">
      <c r="A789" t="s">
        <v>1555</v>
      </c>
      <c r="B789" s="48">
        <v>50</v>
      </c>
    </row>
    <row r="790" spans="1:2" ht="12.75">
      <c r="A790" t="s">
        <v>2287</v>
      </c>
      <c r="B790" s="48"/>
    </row>
    <row r="791" spans="1:2" ht="12.75">
      <c r="A791" t="s">
        <v>2288</v>
      </c>
      <c r="B791" s="48"/>
    </row>
    <row r="792" spans="1:2" ht="12.75">
      <c r="A792" t="s">
        <v>1556</v>
      </c>
      <c r="B792" s="48">
        <v>7</v>
      </c>
    </row>
    <row r="793" spans="1:2" ht="12.75">
      <c r="A793" t="s">
        <v>2289</v>
      </c>
      <c r="B793" s="48"/>
    </row>
    <row r="794" spans="1:2" ht="12.75">
      <c r="A794" t="s">
        <v>2290</v>
      </c>
      <c r="B794" s="48"/>
    </row>
    <row r="795" spans="1:2" ht="12.75">
      <c r="A795" t="s">
        <v>1558</v>
      </c>
      <c r="B795" s="48">
        <v>0</v>
      </c>
    </row>
    <row r="796" spans="1:2" ht="12.75">
      <c r="A796" t="s">
        <v>2291</v>
      </c>
      <c r="B796" s="48"/>
    </row>
    <row r="797" spans="1:2" ht="12.75">
      <c r="A797" t="s">
        <v>1559</v>
      </c>
      <c r="B797" s="48">
        <v>0</v>
      </c>
    </row>
    <row r="798" spans="1:2" ht="12.75">
      <c r="A798" t="s">
        <v>1560</v>
      </c>
      <c r="B798" s="48">
        <v>0</v>
      </c>
    </row>
    <row r="799" spans="1:2" ht="12.75">
      <c r="A799" t="s">
        <v>2292</v>
      </c>
      <c r="B799" s="48">
        <v>0</v>
      </c>
    </row>
    <row r="800" spans="1:2" ht="12.75">
      <c r="A800" t="s">
        <v>2293</v>
      </c>
      <c r="B800" s="48"/>
    </row>
    <row r="801" spans="1:2" ht="12.75">
      <c r="A801" t="s">
        <v>2294</v>
      </c>
      <c r="B801" s="48"/>
    </row>
    <row r="802" spans="1:2" ht="12.75">
      <c r="A802" t="s">
        <v>1561</v>
      </c>
      <c r="B802" s="48">
        <v>0</v>
      </c>
    </row>
    <row r="803" spans="1:2" ht="12.75">
      <c r="A803" t="s">
        <v>2295</v>
      </c>
      <c r="B803" s="48"/>
    </row>
    <row r="804" spans="1:2" ht="12.75">
      <c r="A804" t="s">
        <v>1562</v>
      </c>
      <c r="B804" s="48">
        <v>0</v>
      </c>
    </row>
    <row r="805" spans="1:2" ht="12.75">
      <c r="A805" t="s">
        <v>1563</v>
      </c>
      <c r="B805" s="48">
        <v>0</v>
      </c>
    </row>
    <row r="806" spans="1:2" ht="12.75">
      <c r="A806" t="s">
        <v>2296</v>
      </c>
      <c r="B806" s="48"/>
    </row>
    <row r="807" spans="1:2" ht="12.75">
      <c r="A807" t="s">
        <v>2297</v>
      </c>
      <c r="B807" s="48"/>
    </row>
    <row r="808" spans="1:2" ht="12.75">
      <c r="A808" t="s">
        <v>1564</v>
      </c>
      <c r="B808" s="48">
        <v>0</v>
      </c>
    </row>
    <row r="809" spans="1:2" ht="12.75">
      <c r="A809" t="s">
        <v>1565</v>
      </c>
      <c r="B809" s="48">
        <v>0</v>
      </c>
    </row>
    <row r="810" spans="1:2" ht="12.75">
      <c r="A810" t="s">
        <v>1566</v>
      </c>
      <c r="B810" s="48">
        <v>0</v>
      </c>
    </row>
    <row r="811" spans="1:2" ht="12.75">
      <c r="A811" t="s">
        <v>1567</v>
      </c>
      <c r="B811" s="48">
        <v>0</v>
      </c>
    </row>
    <row r="812" spans="1:2" ht="12.75">
      <c r="A812" t="s">
        <v>2298</v>
      </c>
      <c r="B812" s="48"/>
    </row>
    <row r="813" spans="1:2" ht="12.75">
      <c r="A813" t="s">
        <v>1568</v>
      </c>
      <c r="B813" s="48">
        <v>0</v>
      </c>
    </row>
    <row r="814" spans="1:2" ht="12.75">
      <c r="A814" t="s">
        <v>1569</v>
      </c>
      <c r="B814" s="48">
        <v>0</v>
      </c>
    </row>
    <row r="815" spans="1:2" ht="12.75">
      <c r="A815" t="s">
        <v>1571</v>
      </c>
      <c r="B815" s="48">
        <v>0</v>
      </c>
    </row>
    <row r="816" spans="1:2" ht="12.75">
      <c r="A816" t="s">
        <v>2299</v>
      </c>
      <c r="B816" s="48"/>
    </row>
    <row r="817" spans="1:2" ht="12.75">
      <c r="A817" t="s">
        <v>1572</v>
      </c>
      <c r="B817" s="48">
        <v>0</v>
      </c>
    </row>
    <row r="818" spans="1:2" ht="12.75">
      <c r="A818" t="s">
        <v>2300</v>
      </c>
      <c r="B818" s="48">
        <v>0</v>
      </c>
    </row>
    <row r="819" spans="1:2" ht="12.75">
      <c r="A819" t="s">
        <v>1576</v>
      </c>
      <c r="B819" s="48">
        <v>0</v>
      </c>
    </row>
    <row r="820" spans="1:2" ht="12.75">
      <c r="A820" t="s">
        <v>2301</v>
      </c>
      <c r="B820" s="48"/>
    </row>
    <row r="821" spans="1:2" ht="12.75">
      <c r="A821" t="s">
        <v>1577</v>
      </c>
      <c r="B821" s="48">
        <v>0</v>
      </c>
    </row>
    <row r="822" spans="1:2" ht="12.75">
      <c r="A822" t="s">
        <v>2302</v>
      </c>
      <c r="B822" s="48"/>
    </row>
    <row r="823" spans="1:2" ht="12.75">
      <c r="A823" t="s">
        <v>2303</v>
      </c>
      <c r="B823" s="48">
        <v>0</v>
      </c>
    </row>
    <row r="824" spans="1:2" ht="12.75">
      <c r="A824" t="s">
        <v>1578</v>
      </c>
      <c r="B824" s="48">
        <v>0</v>
      </c>
    </row>
    <row r="825" spans="1:2" ht="12.75">
      <c r="A825" t="s">
        <v>2304</v>
      </c>
      <c r="B825" s="48"/>
    </row>
    <row r="826" spans="1:2" ht="12.75">
      <c r="A826" t="s">
        <v>2305</v>
      </c>
      <c r="B826" s="48"/>
    </row>
    <row r="827" spans="1:2" ht="12.75">
      <c r="A827" t="s">
        <v>1579</v>
      </c>
      <c r="B827" s="48">
        <v>0</v>
      </c>
    </row>
    <row r="828" spans="1:2" ht="12.75">
      <c r="A828" t="s">
        <v>1580</v>
      </c>
      <c r="B828" s="48">
        <v>0</v>
      </c>
    </row>
    <row r="829" spans="1:2" ht="12.75">
      <c r="A829" t="s">
        <v>2306</v>
      </c>
      <c r="B829" s="48"/>
    </row>
    <row r="830" spans="1:2" ht="12.75">
      <c r="A830" t="s">
        <v>1581</v>
      </c>
      <c r="B830" s="48">
        <v>0</v>
      </c>
    </row>
    <row r="831" spans="1:2" ht="12.75">
      <c r="A831" t="s">
        <v>2307</v>
      </c>
      <c r="B831" s="48"/>
    </row>
    <row r="832" spans="1:2" ht="12.75">
      <c r="A832" t="s">
        <v>2308</v>
      </c>
      <c r="B832" s="48"/>
    </row>
    <row r="833" spans="1:2" ht="12.75">
      <c r="A833" t="s">
        <v>1582</v>
      </c>
      <c r="B833" s="48">
        <v>0</v>
      </c>
    </row>
    <row r="834" spans="1:2" ht="12.75">
      <c r="A834" t="s">
        <v>2309</v>
      </c>
      <c r="B834" s="48"/>
    </row>
    <row r="835" spans="1:2" ht="12.75">
      <c r="A835" t="s">
        <v>1583</v>
      </c>
      <c r="B835" s="48">
        <v>0</v>
      </c>
    </row>
    <row r="836" spans="1:2" ht="12.75">
      <c r="A836" t="s">
        <v>2310</v>
      </c>
      <c r="B836" s="48">
        <v>0</v>
      </c>
    </row>
    <row r="837" spans="1:2" ht="12.75">
      <c r="A837" t="s">
        <v>1584</v>
      </c>
      <c r="B837" s="48">
        <v>0</v>
      </c>
    </row>
    <row r="838" spans="1:2" ht="12.75">
      <c r="A838" t="s">
        <v>2311</v>
      </c>
      <c r="B838" s="48">
        <v>0</v>
      </c>
    </row>
    <row r="839" spans="1:2" ht="12.75">
      <c r="A839" t="s">
        <v>1586</v>
      </c>
      <c r="B839" s="48">
        <v>0</v>
      </c>
    </row>
    <row r="840" spans="1:2" ht="12.75">
      <c r="A840" t="s">
        <v>2312</v>
      </c>
      <c r="B840" s="48"/>
    </row>
    <row r="841" spans="1:2" ht="12.75">
      <c r="A841" t="s">
        <v>1587</v>
      </c>
      <c r="B841" s="48">
        <v>0</v>
      </c>
    </row>
    <row r="842" spans="1:2" ht="12.75">
      <c r="A842" t="s">
        <v>1588</v>
      </c>
      <c r="B842" s="48">
        <v>0</v>
      </c>
    </row>
    <row r="843" spans="1:2" ht="12.75">
      <c r="A843" t="s">
        <v>2313</v>
      </c>
      <c r="B843" s="48"/>
    </row>
    <row r="844" spans="1:2" ht="12.75">
      <c r="A844" t="s">
        <v>2314</v>
      </c>
      <c r="B844" s="48"/>
    </row>
    <row r="845" spans="1:2" ht="12.75">
      <c r="A845" t="s">
        <v>1590</v>
      </c>
      <c r="B845" s="48">
        <v>40</v>
      </c>
    </row>
    <row r="846" spans="1:2" ht="12.75">
      <c r="A846" t="s">
        <v>2315</v>
      </c>
      <c r="B846" s="48"/>
    </row>
    <row r="847" spans="1:2" ht="12.75">
      <c r="A847" t="s">
        <v>2316</v>
      </c>
      <c r="B847" s="48">
        <v>40</v>
      </c>
    </row>
    <row r="848" spans="1:2" ht="12.75">
      <c r="A848" t="s">
        <v>1591</v>
      </c>
      <c r="B848" s="48">
        <v>45</v>
      </c>
    </row>
    <row r="849" spans="1:2" ht="12.75">
      <c r="A849" t="s">
        <v>2317</v>
      </c>
      <c r="B849" s="48"/>
    </row>
    <row r="850" spans="1:2" ht="12.75">
      <c r="A850" t="s">
        <v>2318</v>
      </c>
      <c r="B850" s="48">
        <v>45</v>
      </c>
    </row>
    <row r="851" spans="1:2" ht="12.75">
      <c r="A851" t="s">
        <v>1592</v>
      </c>
      <c r="B851" s="48">
        <v>0</v>
      </c>
    </row>
    <row r="852" spans="1:2" ht="12.75">
      <c r="A852" t="s">
        <v>2319</v>
      </c>
      <c r="B852" s="48"/>
    </row>
    <row r="853" spans="1:2" ht="12.75">
      <c r="A853" t="s">
        <v>2320</v>
      </c>
      <c r="B853" s="48"/>
    </row>
    <row r="854" spans="1:2" ht="12.75">
      <c r="A854" t="s">
        <v>1593</v>
      </c>
      <c r="B854" s="48">
        <v>21</v>
      </c>
    </row>
    <row r="855" spans="1:2" ht="12.75">
      <c r="A855" t="s">
        <v>2321</v>
      </c>
      <c r="B855" s="48"/>
    </row>
    <row r="856" spans="1:2" ht="12.75">
      <c r="A856" t="s">
        <v>2322</v>
      </c>
      <c r="B856" s="48"/>
    </row>
    <row r="857" spans="1:2" ht="12.75">
      <c r="A857" t="s">
        <v>1595</v>
      </c>
      <c r="B857" s="48">
        <v>21</v>
      </c>
    </row>
    <row r="858" spans="1:2" ht="12.75">
      <c r="A858" t="s">
        <v>2323</v>
      </c>
      <c r="B858" s="48"/>
    </row>
    <row r="859" spans="1:2" ht="12.75">
      <c r="A859" t="s">
        <v>1596</v>
      </c>
      <c r="B859" s="48">
        <v>21</v>
      </c>
    </row>
    <row r="860" spans="1:2" ht="12.75">
      <c r="A860" t="s">
        <v>1597</v>
      </c>
      <c r="B860" s="48">
        <v>21</v>
      </c>
    </row>
    <row r="861" spans="1:2" ht="12.75">
      <c r="A861" t="s">
        <v>2324</v>
      </c>
      <c r="B861" s="48"/>
    </row>
    <row r="862" spans="1:2" ht="12.75">
      <c r="A862" t="s">
        <v>1598</v>
      </c>
      <c r="B862" s="48">
        <v>0</v>
      </c>
    </row>
    <row r="863" spans="1:2" ht="12.75">
      <c r="A863" t="s">
        <v>2325</v>
      </c>
      <c r="B863" s="48"/>
    </row>
    <row r="864" spans="1:2" ht="12.75">
      <c r="A864" t="s">
        <v>1599</v>
      </c>
      <c r="B864" s="48">
        <v>0</v>
      </c>
    </row>
    <row r="865" spans="1:2" ht="12.75">
      <c r="A865" t="s">
        <v>2326</v>
      </c>
      <c r="B865" s="48"/>
    </row>
    <row r="866" spans="1:2" ht="12.75">
      <c r="A866" t="s">
        <v>2327</v>
      </c>
      <c r="B866" s="48"/>
    </row>
    <row r="867" spans="1:2" ht="12.75">
      <c r="A867" t="s">
        <v>1600</v>
      </c>
      <c r="B867" s="48">
        <v>0</v>
      </c>
    </row>
    <row r="868" spans="1:2" ht="12.75">
      <c r="A868" t="s">
        <v>2328</v>
      </c>
      <c r="B868" s="48"/>
    </row>
    <row r="869" spans="1:2" ht="12.75">
      <c r="A869" t="s">
        <v>2329</v>
      </c>
      <c r="B869" s="48"/>
    </row>
    <row r="870" spans="1:2" ht="12.75">
      <c r="A870" t="s">
        <v>1601</v>
      </c>
      <c r="B870" s="48">
        <v>0</v>
      </c>
    </row>
    <row r="871" spans="1:2" ht="12.75">
      <c r="A871" t="s">
        <v>2330</v>
      </c>
      <c r="B871" s="48"/>
    </row>
    <row r="872" spans="1:2" ht="12.75">
      <c r="A872" t="s">
        <v>2331</v>
      </c>
      <c r="B872" s="48"/>
    </row>
    <row r="873" spans="1:2" ht="12.75">
      <c r="A873" t="s">
        <v>1603</v>
      </c>
      <c r="B873" s="48">
        <v>0</v>
      </c>
    </row>
    <row r="874" spans="1:2" ht="12.75">
      <c r="A874" t="s">
        <v>2332</v>
      </c>
      <c r="B874" s="48"/>
    </row>
    <row r="875" spans="1:2" ht="12.75">
      <c r="A875" t="s">
        <v>1605</v>
      </c>
      <c r="B875" s="48">
        <v>0</v>
      </c>
    </row>
    <row r="876" spans="1:2" ht="12.75">
      <c r="A876" t="s">
        <v>1607</v>
      </c>
      <c r="B876" s="48">
        <v>0</v>
      </c>
    </row>
    <row r="877" spans="1:2" ht="12.75">
      <c r="A877" t="s">
        <v>1609</v>
      </c>
      <c r="B877" s="48">
        <v>0</v>
      </c>
    </row>
    <row r="878" spans="1:2" ht="12.75">
      <c r="A878" t="s">
        <v>1611</v>
      </c>
      <c r="B878" s="48">
        <v>0</v>
      </c>
    </row>
    <row r="879" spans="1:2" ht="12.75">
      <c r="A879" t="s">
        <v>2333</v>
      </c>
      <c r="B879" s="48"/>
    </row>
    <row r="880" spans="1:2" ht="12.75">
      <c r="A880" t="s">
        <v>1613</v>
      </c>
      <c r="B880" s="48">
        <v>0</v>
      </c>
    </row>
    <row r="881" spans="1:2" ht="12.75">
      <c r="A881" t="s">
        <v>1615</v>
      </c>
      <c r="B881" s="48">
        <v>0</v>
      </c>
    </row>
    <row r="882" spans="1:2" ht="12.75">
      <c r="A882" t="s">
        <v>1617</v>
      </c>
      <c r="B882" s="48">
        <v>0</v>
      </c>
    </row>
    <row r="883" spans="1:2" ht="12.75">
      <c r="A883" t="s">
        <v>2334</v>
      </c>
      <c r="B883" s="48"/>
    </row>
    <row r="884" spans="1:2" ht="12.75">
      <c r="A884" t="s">
        <v>2335</v>
      </c>
      <c r="B884" s="48"/>
    </row>
    <row r="885" spans="1:2" ht="12.75">
      <c r="A885" t="s">
        <v>1619</v>
      </c>
      <c r="B885" s="48">
        <v>0</v>
      </c>
    </row>
    <row r="886" spans="1:2" ht="12.75">
      <c r="A886" t="s">
        <v>2336</v>
      </c>
      <c r="B886" s="48">
        <v>0</v>
      </c>
    </row>
    <row r="887" spans="1:2" ht="12.75">
      <c r="A887" t="s">
        <v>1620</v>
      </c>
      <c r="B887" s="48"/>
    </row>
    <row r="888" spans="1:2" ht="12.75">
      <c r="A888" t="s">
        <v>2337</v>
      </c>
      <c r="B888" s="48"/>
    </row>
    <row r="889" spans="1:2" ht="12.75">
      <c r="A889" t="s">
        <v>2338</v>
      </c>
      <c r="B889" s="48">
        <v>0</v>
      </c>
    </row>
    <row r="890" spans="1:2" ht="12.75">
      <c r="A890" t="s">
        <v>2339</v>
      </c>
      <c r="B890" s="48"/>
    </row>
    <row r="891" spans="1:2" ht="12.75">
      <c r="A891" t="s">
        <v>2340</v>
      </c>
      <c r="B891" s="48">
        <v>0</v>
      </c>
    </row>
    <row r="892" spans="1:2" ht="12.75">
      <c r="A892" t="s">
        <v>1623</v>
      </c>
      <c r="B892" s="48">
        <v>0</v>
      </c>
    </row>
    <row r="893" spans="1:2" ht="12.75">
      <c r="A893" t="s">
        <v>2341</v>
      </c>
      <c r="B893" s="48"/>
    </row>
    <row r="894" spans="1:2" ht="12.75">
      <c r="A894" t="s">
        <v>1624</v>
      </c>
      <c r="B894" s="48">
        <v>0</v>
      </c>
    </row>
    <row r="895" spans="1:2" ht="12.75">
      <c r="A895" t="s">
        <v>1625</v>
      </c>
      <c r="B895" s="48">
        <v>0</v>
      </c>
    </row>
    <row r="896" spans="1:2" ht="12.75">
      <c r="A896" t="s">
        <v>2342</v>
      </c>
      <c r="B896" s="48"/>
    </row>
    <row r="897" spans="1:2" ht="12.75">
      <c r="A897" t="s">
        <v>1626</v>
      </c>
      <c r="B897" s="48">
        <v>0</v>
      </c>
    </row>
    <row r="898" spans="1:2" ht="12.75">
      <c r="A898" t="s">
        <v>1627</v>
      </c>
      <c r="B898" s="48">
        <v>0</v>
      </c>
    </row>
    <row r="899" spans="1:2" ht="12.75">
      <c r="A899" t="s">
        <v>1628</v>
      </c>
      <c r="B899" s="48">
        <v>0</v>
      </c>
    </row>
    <row r="900" spans="1:2" ht="12.75">
      <c r="A900" t="s">
        <v>2343</v>
      </c>
      <c r="B900" s="48"/>
    </row>
    <row r="901" spans="1:2" ht="12.75">
      <c r="A901" t="s">
        <v>1629</v>
      </c>
      <c r="B901" s="48">
        <v>50</v>
      </c>
    </row>
    <row r="902" spans="1:2" ht="12.75">
      <c r="A902" t="s">
        <v>1630</v>
      </c>
      <c r="B902" s="48">
        <v>2</v>
      </c>
    </row>
    <row r="903" spans="1:2" ht="12.75">
      <c r="A903" t="s">
        <v>2344</v>
      </c>
      <c r="B903" s="48"/>
    </row>
    <row r="904" spans="1:2" ht="12.75">
      <c r="A904" t="s">
        <v>1631</v>
      </c>
      <c r="B904" s="48"/>
    </row>
    <row r="905" spans="1:2" ht="12.75">
      <c r="A905" t="s">
        <v>1632</v>
      </c>
      <c r="B905" s="48">
        <v>0</v>
      </c>
    </row>
    <row r="906" spans="1:2" ht="12.75">
      <c r="A906" t="s">
        <v>1633</v>
      </c>
      <c r="B906" s="48">
        <v>0</v>
      </c>
    </row>
    <row r="907" spans="1:2" ht="12.75">
      <c r="A907" t="s">
        <v>1634</v>
      </c>
      <c r="B907" s="48">
        <v>0</v>
      </c>
    </row>
    <row r="908" spans="1:2" ht="12.75">
      <c r="A908" t="s">
        <v>1635</v>
      </c>
      <c r="B908" s="48">
        <v>0</v>
      </c>
    </row>
    <row r="909" spans="1:2" ht="12.75">
      <c r="A909" t="s">
        <v>2345</v>
      </c>
      <c r="B909" s="48"/>
    </row>
    <row r="910" spans="1:2" ht="12.75">
      <c r="A910" t="s">
        <v>2346</v>
      </c>
      <c r="B910" s="48"/>
    </row>
    <row r="911" spans="1:2" ht="12.75">
      <c r="A911" t="s">
        <v>2347</v>
      </c>
      <c r="B911" s="48"/>
    </row>
    <row r="912" spans="1:2" ht="12.75">
      <c r="A912" t="s">
        <v>1636</v>
      </c>
      <c r="B912" s="48">
        <v>0</v>
      </c>
    </row>
    <row r="913" spans="1:2" ht="12.75">
      <c r="A913" t="s">
        <v>1637</v>
      </c>
      <c r="B913" s="48">
        <v>0</v>
      </c>
    </row>
    <row r="914" spans="1:2" ht="12.75">
      <c r="A914" t="s">
        <v>1638</v>
      </c>
      <c r="B914" s="48">
        <v>0</v>
      </c>
    </row>
    <row r="915" spans="1:2" ht="12.75">
      <c r="A915" t="s">
        <v>2348</v>
      </c>
      <c r="B915" s="48"/>
    </row>
    <row r="916" spans="1:2" ht="12.75">
      <c r="A916" t="s">
        <v>2349</v>
      </c>
      <c r="B916" s="48"/>
    </row>
    <row r="917" spans="1:2" ht="12.75">
      <c r="A917" t="s">
        <v>1639</v>
      </c>
      <c r="B917" s="48">
        <v>0</v>
      </c>
    </row>
    <row r="918" spans="1:2" ht="12.75">
      <c r="A918" t="s">
        <v>2350</v>
      </c>
      <c r="B918" s="48"/>
    </row>
    <row r="919" spans="1:2" ht="12.75">
      <c r="A919" t="s">
        <v>1640</v>
      </c>
      <c r="B919" s="48">
        <v>0</v>
      </c>
    </row>
    <row r="920" spans="1:2" ht="12.75">
      <c r="A920" t="s">
        <v>1641</v>
      </c>
      <c r="B920" s="48">
        <v>0</v>
      </c>
    </row>
    <row r="921" spans="1:2" ht="12.75">
      <c r="A921" t="s">
        <v>1642</v>
      </c>
      <c r="B921" s="48">
        <v>0</v>
      </c>
    </row>
    <row r="922" spans="1:2" ht="12.75">
      <c r="A922" t="s">
        <v>2351</v>
      </c>
      <c r="B922" s="48"/>
    </row>
    <row r="923" spans="1:2" ht="12.75">
      <c r="A923" t="s">
        <v>1643</v>
      </c>
      <c r="B923" s="48">
        <v>0</v>
      </c>
    </row>
    <row r="924" spans="1:2" ht="12.75">
      <c r="A924" t="s">
        <v>1644</v>
      </c>
      <c r="B924" s="48">
        <v>0</v>
      </c>
    </row>
    <row r="925" spans="1:2" ht="12.75">
      <c r="A925" t="s">
        <v>1645</v>
      </c>
      <c r="B925" s="48">
        <v>0</v>
      </c>
    </row>
    <row r="926" spans="1:2" ht="12.75">
      <c r="A926" t="s">
        <v>2352</v>
      </c>
      <c r="B926" s="48"/>
    </row>
    <row r="927" spans="1:2" ht="12.75">
      <c r="A927" t="s">
        <v>1646</v>
      </c>
      <c r="B927" s="48">
        <v>0</v>
      </c>
    </row>
    <row r="928" spans="1:2" ht="12.75">
      <c r="A928" t="s">
        <v>1647</v>
      </c>
      <c r="B928" s="48">
        <v>0</v>
      </c>
    </row>
    <row r="929" spans="1:2" ht="12.75">
      <c r="A929" t="s">
        <v>1648</v>
      </c>
      <c r="B929" s="48">
        <v>0</v>
      </c>
    </row>
    <row r="930" spans="1:2" ht="12.75">
      <c r="A930" t="s">
        <v>2353</v>
      </c>
      <c r="B930" s="48"/>
    </row>
    <row r="931" spans="1:2" ht="12.75">
      <c r="A931" t="s">
        <v>1649</v>
      </c>
      <c r="B931" s="48">
        <v>0</v>
      </c>
    </row>
    <row r="932" spans="1:2" ht="12.75">
      <c r="A932" t="s">
        <v>1650</v>
      </c>
      <c r="B932" s="48">
        <v>0</v>
      </c>
    </row>
    <row r="933" spans="1:2" ht="12.75">
      <c r="A933" t="s">
        <v>2354</v>
      </c>
      <c r="B933" s="48">
        <v>25</v>
      </c>
    </row>
    <row r="934" spans="1:2" ht="12.75">
      <c r="A934" t="s">
        <v>1651</v>
      </c>
      <c r="B934" s="48">
        <v>25</v>
      </c>
    </row>
    <row r="935" spans="1:2" ht="12.75">
      <c r="A935" t="s">
        <v>1652</v>
      </c>
      <c r="B935" s="48">
        <v>25</v>
      </c>
    </row>
    <row r="936" spans="1:2" ht="12.75">
      <c r="A936" t="s">
        <v>2355</v>
      </c>
      <c r="B936" s="48">
        <v>25</v>
      </c>
    </row>
    <row r="937" spans="1:2" ht="12.75">
      <c r="A937" t="s">
        <v>1653</v>
      </c>
      <c r="B937" s="48">
        <v>25</v>
      </c>
    </row>
    <row r="938" spans="1:2" ht="12.75">
      <c r="A938" t="s">
        <v>1654</v>
      </c>
      <c r="B938" s="48">
        <v>25</v>
      </c>
    </row>
    <row r="939" spans="1:2" ht="12.75">
      <c r="A939" t="s">
        <v>2356</v>
      </c>
      <c r="B939" s="48"/>
    </row>
    <row r="940" spans="1:2" ht="12.75">
      <c r="A940" t="s">
        <v>1655</v>
      </c>
      <c r="B940" s="48">
        <v>0</v>
      </c>
    </row>
    <row r="941" spans="1:2" ht="12.75">
      <c r="A941" t="s">
        <v>2357</v>
      </c>
      <c r="B941" s="48"/>
    </row>
    <row r="942" spans="1:2" ht="12.75">
      <c r="A942" t="s">
        <v>2358</v>
      </c>
      <c r="B942" s="48"/>
    </row>
    <row r="943" spans="1:2" ht="12.75">
      <c r="A943" t="s">
        <v>2359</v>
      </c>
      <c r="B943" s="48"/>
    </row>
    <row r="944" spans="1:2" ht="12.75">
      <c r="A944" t="s">
        <v>2360</v>
      </c>
      <c r="B944" s="48"/>
    </row>
    <row r="945" spans="1:2" ht="12.75">
      <c r="A945" t="s">
        <v>2361</v>
      </c>
      <c r="B945" s="48"/>
    </row>
    <row r="946" spans="1:2" ht="12.75">
      <c r="A946" t="s">
        <v>2362</v>
      </c>
      <c r="B946" s="48"/>
    </row>
    <row r="947" spans="1:2" ht="12.75">
      <c r="A947" t="s">
        <v>2363</v>
      </c>
      <c r="B947" s="48"/>
    </row>
    <row r="948" spans="1:2" ht="12.75">
      <c r="A948" t="s">
        <v>2364</v>
      </c>
      <c r="B948" s="48"/>
    </row>
    <row r="949" spans="1:2" ht="12.75">
      <c r="A949" t="s">
        <v>1656</v>
      </c>
      <c r="B949" s="48">
        <v>0</v>
      </c>
    </row>
    <row r="950" spans="1:2" ht="12.75">
      <c r="A950" t="s">
        <v>1657</v>
      </c>
      <c r="B950" s="48">
        <v>0</v>
      </c>
    </row>
    <row r="951" spans="1:2" ht="12.75">
      <c r="A951" t="s">
        <v>1658</v>
      </c>
      <c r="B951" s="48">
        <v>0</v>
      </c>
    </row>
    <row r="952" spans="1:2" ht="12.75">
      <c r="A952" t="s">
        <v>1659</v>
      </c>
      <c r="B952" s="48">
        <v>0</v>
      </c>
    </row>
    <row r="953" spans="1:2" ht="12.75">
      <c r="A953" t="s">
        <v>2365</v>
      </c>
      <c r="B953" s="48"/>
    </row>
    <row r="954" spans="1:2" ht="12.75">
      <c r="A954" t="s">
        <v>2366</v>
      </c>
      <c r="B954" s="48"/>
    </row>
    <row r="955" spans="1:2" ht="12.75">
      <c r="A955" t="s">
        <v>1660</v>
      </c>
      <c r="B955" s="48">
        <v>0</v>
      </c>
    </row>
    <row r="956" spans="1:2" ht="12.75">
      <c r="A956" t="s">
        <v>2367</v>
      </c>
      <c r="B956" s="48"/>
    </row>
    <row r="957" spans="1:2" ht="12.75">
      <c r="A957" t="s">
        <v>1661</v>
      </c>
      <c r="B957" s="48">
        <v>0</v>
      </c>
    </row>
    <row r="958" spans="1:2" ht="12.75">
      <c r="A958" t="s">
        <v>2368</v>
      </c>
      <c r="B958" s="48"/>
    </row>
    <row r="959" spans="1:2" ht="12.75">
      <c r="A959" t="s">
        <v>1662</v>
      </c>
      <c r="B959" s="48">
        <v>23</v>
      </c>
    </row>
    <row r="960" spans="1:2" ht="12.75">
      <c r="A960" t="s">
        <v>1663</v>
      </c>
      <c r="B960" s="48">
        <v>0</v>
      </c>
    </row>
    <row r="961" spans="1:2" ht="12.75">
      <c r="A961" t="s">
        <v>1664</v>
      </c>
      <c r="B961" s="48">
        <v>0</v>
      </c>
    </row>
    <row r="962" spans="1:2" ht="12.75">
      <c r="A962" t="s">
        <v>2369</v>
      </c>
      <c r="B962" s="48"/>
    </row>
    <row r="963" spans="1:2" ht="12.75">
      <c r="A963" t="s">
        <v>2370</v>
      </c>
      <c r="B963" s="48"/>
    </row>
    <row r="964" spans="1:2" ht="12.75">
      <c r="A964" t="s">
        <v>1666</v>
      </c>
      <c r="B964" s="48">
        <v>44</v>
      </c>
    </row>
    <row r="965" spans="1:2" ht="12.75">
      <c r="A965" t="s">
        <v>1667</v>
      </c>
      <c r="B965" s="48">
        <v>0</v>
      </c>
    </row>
    <row r="966" spans="1:2" ht="12.75">
      <c r="A966" t="s">
        <v>1668</v>
      </c>
      <c r="B966" s="48">
        <v>6</v>
      </c>
    </row>
    <row r="967" spans="1:2" ht="12.75">
      <c r="A967" t="s">
        <v>1670</v>
      </c>
      <c r="B967" s="48">
        <v>46</v>
      </c>
    </row>
    <row r="968" spans="1:2" ht="12.75">
      <c r="A968" t="s">
        <v>1671</v>
      </c>
      <c r="B968" s="48">
        <v>46</v>
      </c>
    </row>
    <row r="969" spans="1:2" ht="12.75">
      <c r="A969" t="s">
        <v>1672</v>
      </c>
      <c r="B969" s="48">
        <v>46</v>
      </c>
    </row>
    <row r="970" spans="1:2" ht="12.75">
      <c r="A970" t="s">
        <v>1673</v>
      </c>
      <c r="B970" s="48">
        <v>46</v>
      </c>
    </row>
    <row r="971" spans="1:2" ht="12.75">
      <c r="A971" t="s">
        <v>1674</v>
      </c>
      <c r="B971" s="48">
        <v>46</v>
      </c>
    </row>
    <row r="972" spans="1:2" ht="12.75">
      <c r="A972" t="s">
        <v>1675</v>
      </c>
      <c r="B972" s="48">
        <v>46</v>
      </c>
    </row>
    <row r="973" spans="1:2" ht="12.75">
      <c r="A973" t="s">
        <v>1676</v>
      </c>
      <c r="B973" s="48">
        <v>46</v>
      </c>
    </row>
    <row r="974" spans="1:2" ht="12.75">
      <c r="A974" t="s">
        <v>2371</v>
      </c>
      <c r="B974" s="48"/>
    </row>
    <row r="975" spans="1:2" ht="12.75">
      <c r="A975" t="s">
        <v>1677</v>
      </c>
      <c r="B975" s="48">
        <v>21</v>
      </c>
    </row>
    <row r="976" spans="1:2" ht="12.75">
      <c r="A976" t="s">
        <v>2372</v>
      </c>
      <c r="B976" s="48"/>
    </row>
    <row r="977" spans="1:2" ht="12.75">
      <c r="A977" t="s">
        <v>2373</v>
      </c>
      <c r="B977" s="48"/>
    </row>
    <row r="978" spans="1:2" ht="12.75">
      <c r="A978" t="s">
        <v>2374</v>
      </c>
      <c r="B978" s="48"/>
    </row>
    <row r="979" spans="1:2" ht="12.75">
      <c r="A979" t="s">
        <v>1678</v>
      </c>
      <c r="B979" s="48">
        <v>21</v>
      </c>
    </row>
    <row r="980" spans="1:2" ht="12.75">
      <c r="A980" t="s">
        <v>1679</v>
      </c>
      <c r="B980" s="48">
        <v>21</v>
      </c>
    </row>
    <row r="981" spans="1:2" ht="12.75">
      <c r="A981" t="s">
        <v>2375</v>
      </c>
      <c r="B981" s="48"/>
    </row>
    <row r="982" spans="1:2" ht="12.75">
      <c r="A982" t="s">
        <v>2376</v>
      </c>
      <c r="B982" s="48"/>
    </row>
    <row r="983" spans="1:2" ht="12.75">
      <c r="A983" t="s">
        <v>1680</v>
      </c>
      <c r="B983" s="48">
        <v>21</v>
      </c>
    </row>
    <row r="984" spans="1:2" ht="12.75">
      <c r="A984" t="s">
        <v>2377</v>
      </c>
      <c r="B984" s="48"/>
    </row>
    <row r="985" spans="1:2" ht="12.75">
      <c r="A985" t="s">
        <v>1681</v>
      </c>
      <c r="B985" s="48">
        <v>21</v>
      </c>
    </row>
    <row r="986" spans="1:2" ht="12.75">
      <c r="A986" t="s">
        <v>2378</v>
      </c>
      <c r="B986" s="48"/>
    </row>
    <row r="987" spans="1:2" ht="12.75">
      <c r="A987" t="s">
        <v>2379</v>
      </c>
      <c r="B987" s="48"/>
    </row>
    <row r="988" spans="1:2" ht="12.75">
      <c r="A988" t="s">
        <v>2380</v>
      </c>
      <c r="B988" s="48"/>
    </row>
    <row r="989" spans="1:2" ht="12.75">
      <c r="A989" t="s">
        <v>1683</v>
      </c>
      <c r="B989" s="48">
        <v>44</v>
      </c>
    </row>
    <row r="990" spans="1:2" ht="12.75">
      <c r="A990" t="s">
        <v>2381</v>
      </c>
      <c r="B990" s="48"/>
    </row>
    <row r="991" spans="1:2" ht="12.75">
      <c r="A991" t="s">
        <v>2382</v>
      </c>
      <c r="B991" s="48"/>
    </row>
    <row r="992" spans="1:2" ht="12.75">
      <c r="A992" t="s">
        <v>2383</v>
      </c>
      <c r="B992" s="48"/>
    </row>
    <row r="993" spans="1:2" ht="12.75">
      <c r="A993" t="s">
        <v>2384</v>
      </c>
      <c r="B993" s="48"/>
    </row>
    <row r="994" spans="1:2" ht="12.75">
      <c r="A994" t="s">
        <v>2385</v>
      </c>
      <c r="B994" s="48"/>
    </row>
    <row r="995" spans="1:2" ht="12.75">
      <c r="A995" t="s">
        <v>2386</v>
      </c>
      <c r="B995" s="48"/>
    </row>
    <row r="996" spans="1:2" ht="12.75">
      <c r="A996" t="s">
        <v>2387</v>
      </c>
      <c r="B996" s="48"/>
    </row>
    <row r="997" spans="1:2" ht="12.75">
      <c r="A997" t="s">
        <v>2388</v>
      </c>
      <c r="B997" s="48"/>
    </row>
    <row r="998" spans="1:2" ht="12.75">
      <c r="A998" t="s">
        <v>1684</v>
      </c>
      <c r="B998" s="48">
        <v>44</v>
      </c>
    </row>
    <row r="999" spans="1:2" ht="12.75">
      <c r="A999" t="s">
        <v>2389</v>
      </c>
      <c r="B999" s="48"/>
    </row>
    <row r="1000" spans="1:2" ht="12.75">
      <c r="A1000" t="s">
        <v>1685</v>
      </c>
      <c r="B1000" s="48">
        <v>44</v>
      </c>
    </row>
    <row r="1001" spans="1:2" ht="12.75">
      <c r="A1001" t="s">
        <v>2390</v>
      </c>
      <c r="B1001" s="48"/>
    </row>
    <row r="1002" spans="1:2" ht="12.75">
      <c r="A1002" t="s">
        <v>1687</v>
      </c>
      <c r="B1002" s="48">
        <v>44</v>
      </c>
    </row>
    <row r="1003" spans="1:2" ht="12.75">
      <c r="A1003" t="s">
        <v>2391</v>
      </c>
      <c r="B1003" s="48"/>
    </row>
    <row r="1004" spans="1:2" ht="12.75">
      <c r="A1004" t="s">
        <v>1688</v>
      </c>
      <c r="B1004" s="48">
        <v>44</v>
      </c>
    </row>
    <row r="1005" spans="1:2" ht="12.75">
      <c r="A1005" t="s">
        <v>2392</v>
      </c>
      <c r="B1005" s="48">
        <v>44</v>
      </c>
    </row>
    <row r="1006" spans="1:2" ht="12.75">
      <c r="A1006" t="s">
        <v>1689</v>
      </c>
      <c r="B1006" s="48">
        <v>44</v>
      </c>
    </row>
    <row r="1007" spans="1:2" ht="12.75">
      <c r="A1007" t="s">
        <v>1690</v>
      </c>
      <c r="B1007" s="48">
        <v>43</v>
      </c>
    </row>
    <row r="1008" spans="1:2" ht="12.75">
      <c r="A1008" t="s">
        <v>2393</v>
      </c>
      <c r="B1008" s="48"/>
    </row>
    <row r="1009" spans="1:2" ht="12.75">
      <c r="A1009" t="s">
        <v>2394</v>
      </c>
      <c r="B1009" s="48">
        <v>46</v>
      </c>
    </row>
    <row r="1010" spans="1:2" ht="12.75">
      <c r="A1010" t="s">
        <v>2395</v>
      </c>
      <c r="B1010" s="48"/>
    </row>
    <row r="1011" spans="1:2" ht="12.75">
      <c r="A1011" t="s">
        <v>2396</v>
      </c>
      <c r="B1011" s="48"/>
    </row>
    <row r="1012" spans="1:2" ht="12.75">
      <c r="A1012" t="s">
        <v>2397</v>
      </c>
      <c r="B1012" s="48"/>
    </row>
    <row r="1013" spans="1:2" ht="12.75">
      <c r="A1013" t="s">
        <v>2398</v>
      </c>
      <c r="B1013" s="48"/>
    </row>
    <row r="1014" spans="1:2" ht="12.75">
      <c r="A1014" t="s">
        <v>2399</v>
      </c>
      <c r="B1014" s="48"/>
    </row>
    <row r="1015" spans="1:2" ht="12.75">
      <c r="A1015" t="s">
        <v>2400</v>
      </c>
      <c r="B1015" s="48"/>
    </row>
    <row r="1016" spans="1:2" ht="12.75">
      <c r="A1016" t="s">
        <v>2401</v>
      </c>
      <c r="B1016" s="48">
        <v>23</v>
      </c>
    </row>
    <row r="1017" spans="1:2" ht="12.75">
      <c r="A1017" t="s">
        <v>1691</v>
      </c>
      <c r="B1017" s="48">
        <v>44</v>
      </c>
    </row>
    <row r="1018" spans="1:2" ht="12.75">
      <c r="A1018" t="s">
        <v>1692</v>
      </c>
      <c r="B1018" s="48">
        <v>42</v>
      </c>
    </row>
    <row r="1019" spans="1:2" ht="12.75">
      <c r="A1019" t="s">
        <v>1693</v>
      </c>
      <c r="B1019" s="48">
        <v>44</v>
      </c>
    </row>
    <row r="1020" spans="1:2" ht="12.75">
      <c r="A1020" t="s">
        <v>2402</v>
      </c>
      <c r="B1020" s="48"/>
    </row>
    <row r="1021" spans="1:2" ht="12.75">
      <c r="A1021" t="s">
        <v>2403</v>
      </c>
      <c r="B1021" s="48"/>
    </row>
    <row r="1022" spans="1:2" ht="12.75">
      <c r="A1022" t="s">
        <v>2404</v>
      </c>
      <c r="B1022" s="48"/>
    </row>
    <row r="1023" spans="1:2" ht="12.75">
      <c r="A1023" t="s">
        <v>1694</v>
      </c>
      <c r="B1023" s="48">
        <v>23</v>
      </c>
    </row>
    <row r="1024" spans="1:2" ht="12.75">
      <c r="A1024" t="s">
        <v>1695</v>
      </c>
      <c r="B1024" s="48">
        <v>23</v>
      </c>
    </row>
    <row r="1025" spans="1:2" ht="12.75">
      <c r="A1025" t="s">
        <v>1696</v>
      </c>
      <c r="B1025" s="48">
        <v>23</v>
      </c>
    </row>
    <row r="1026" spans="1:2" ht="12.75">
      <c r="A1026" t="s">
        <v>2405</v>
      </c>
      <c r="B1026" s="48">
        <v>23</v>
      </c>
    </row>
    <row r="1027" spans="1:2" ht="12.75">
      <c r="A1027" t="s">
        <v>1697</v>
      </c>
      <c r="B1027" s="48">
        <v>23</v>
      </c>
    </row>
    <row r="1028" spans="1:2" ht="12.75">
      <c r="A1028" t="s">
        <v>2406</v>
      </c>
      <c r="B1028" s="48"/>
    </row>
    <row r="1029" spans="1:2" ht="12.75">
      <c r="A1029" t="s">
        <v>1698</v>
      </c>
      <c r="B1029" s="48">
        <v>23</v>
      </c>
    </row>
    <row r="1030" spans="1:2" ht="12.75">
      <c r="A1030" t="s">
        <v>2407</v>
      </c>
      <c r="B1030" s="48"/>
    </row>
    <row r="1031" spans="1:2" ht="12.75">
      <c r="A1031" t="s">
        <v>1699</v>
      </c>
      <c r="B1031" s="48">
        <v>23</v>
      </c>
    </row>
    <row r="1032" spans="1:2" ht="12.75">
      <c r="A1032" t="s">
        <v>1700</v>
      </c>
      <c r="B1032" s="48">
        <v>23</v>
      </c>
    </row>
    <row r="1033" spans="1:2" ht="12.75">
      <c r="A1033" t="s">
        <v>2408</v>
      </c>
      <c r="B1033" s="48"/>
    </row>
    <row r="1034" spans="1:2" ht="12.75">
      <c r="A1034" t="s">
        <v>1701</v>
      </c>
      <c r="B1034" s="48">
        <v>46</v>
      </c>
    </row>
    <row r="1035" spans="1:2" ht="12.75">
      <c r="A1035" t="s">
        <v>1702</v>
      </c>
      <c r="B1035" s="48">
        <v>46</v>
      </c>
    </row>
    <row r="1036" spans="1:2" ht="12.75">
      <c r="A1036" t="s">
        <v>2409</v>
      </c>
      <c r="B1036" s="48"/>
    </row>
    <row r="1037" spans="1:2" ht="12.75">
      <c r="A1037" t="s">
        <v>1703</v>
      </c>
      <c r="B1037" s="48">
        <v>23</v>
      </c>
    </row>
    <row r="1038" spans="1:2" ht="12.75">
      <c r="A1038" t="s">
        <v>1704</v>
      </c>
      <c r="B1038" s="48">
        <v>48</v>
      </c>
    </row>
    <row r="1039" spans="1:2" ht="12.75">
      <c r="A1039" t="s">
        <v>2410</v>
      </c>
      <c r="B1039" s="48"/>
    </row>
    <row r="1040" spans="1:2" ht="12.75">
      <c r="A1040" t="s">
        <v>2411</v>
      </c>
      <c r="B1040" s="48"/>
    </row>
    <row r="1041" spans="1:2" ht="12.75">
      <c r="A1041" t="s">
        <v>1705</v>
      </c>
      <c r="B1041" s="48">
        <v>23</v>
      </c>
    </row>
    <row r="1042" spans="1:2" ht="12.75">
      <c r="A1042" t="s">
        <v>1708</v>
      </c>
      <c r="B1042" s="48">
        <v>23</v>
      </c>
    </row>
    <row r="1043" spans="1:2" ht="12.75">
      <c r="A1043" t="s">
        <v>2412</v>
      </c>
      <c r="B1043" s="48"/>
    </row>
    <row r="1044" spans="1:2" ht="12.75">
      <c r="A1044" t="s">
        <v>2413</v>
      </c>
      <c r="B1044" s="48"/>
    </row>
    <row r="1045" spans="1:2" ht="12.75">
      <c r="A1045" t="s">
        <v>2414</v>
      </c>
      <c r="B1045" s="48"/>
    </row>
    <row r="1046" spans="1:2" ht="12.75">
      <c r="A1046" t="s">
        <v>2415</v>
      </c>
      <c r="B1046" s="48">
        <v>23</v>
      </c>
    </row>
    <row r="1047" spans="1:2" ht="12.75">
      <c r="A1047" t="s">
        <v>1709</v>
      </c>
      <c r="B1047" s="48">
        <v>23</v>
      </c>
    </row>
    <row r="1048" spans="1:2" ht="12.75">
      <c r="A1048" t="s">
        <v>1710</v>
      </c>
      <c r="B1048" s="48">
        <v>23</v>
      </c>
    </row>
    <row r="1049" spans="1:2" ht="12.75">
      <c r="A1049" t="s">
        <v>2416</v>
      </c>
      <c r="B1049" s="48">
        <v>23</v>
      </c>
    </row>
    <row r="1050" spans="1:2" ht="12.75">
      <c r="A1050" t="s">
        <v>2417</v>
      </c>
      <c r="B1050" s="48">
        <v>23</v>
      </c>
    </row>
    <row r="1051" spans="1:2" ht="12.75">
      <c r="A1051" t="s">
        <v>2418</v>
      </c>
      <c r="B1051" s="48"/>
    </row>
    <row r="1052" spans="1:2" ht="12.75">
      <c r="A1052" t="s">
        <v>1711</v>
      </c>
      <c r="B1052" s="48">
        <v>23</v>
      </c>
    </row>
    <row r="1053" spans="1:2" ht="12.75">
      <c r="A1053" t="s">
        <v>1712</v>
      </c>
      <c r="B1053" s="48">
        <v>23</v>
      </c>
    </row>
    <row r="1054" spans="1:2" ht="12.75">
      <c r="A1054" t="s">
        <v>2419</v>
      </c>
      <c r="B1054" s="48"/>
    </row>
    <row r="1055" spans="1:2" ht="12.75">
      <c r="A1055" t="s">
        <v>2420</v>
      </c>
      <c r="B1055" s="48"/>
    </row>
    <row r="1056" spans="1:2" ht="12.75">
      <c r="A1056" t="s">
        <v>2421</v>
      </c>
      <c r="B1056" s="48">
        <v>23</v>
      </c>
    </row>
    <row r="1057" spans="1:2" ht="12.75">
      <c r="A1057" t="s">
        <v>1713</v>
      </c>
      <c r="B1057" s="48">
        <v>23</v>
      </c>
    </row>
    <row r="1058" spans="1:2" ht="12.75">
      <c r="A1058" t="s">
        <v>1714</v>
      </c>
      <c r="B1058" s="48">
        <v>23</v>
      </c>
    </row>
    <row r="1059" spans="1:2" ht="12.75">
      <c r="A1059" t="s">
        <v>2422</v>
      </c>
      <c r="B1059" s="48"/>
    </row>
    <row r="1060" spans="1:2" ht="12.75">
      <c r="A1060" t="s">
        <v>2423</v>
      </c>
      <c r="B1060" s="48"/>
    </row>
    <row r="1061" spans="1:2" ht="12.75">
      <c r="A1061" t="s">
        <v>2424</v>
      </c>
      <c r="B1061" s="48">
        <v>46</v>
      </c>
    </row>
    <row r="1062" spans="1:2" ht="12.75">
      <c r="A1062" t="s">
        <v>2425</v>
      </c>
      <c r="B1062" s="48"/>
    </row>
    <row r="1063" spans="1:2" ht="12.75">
      <c r="A1063" t="s">
        <v>2426</v>
      </c>
      <c r="B1063" s="48"/>
    </row>
    <row r="1064" spans="1:2" ht="12.75">
      <c r="A1064" t="s">
        <v>2427</v>
      </c>
      <c r="B1064" s="48"/>
    </row>
    <row r="1065" spans="1:2" ht="12.75">
      <c r="A1065" t="s">
        <v>1719</v>
      </c>
      <c r="B1065" s="48">
        <v>22</v>
      </c>
    </row>
    <row r="1066" spans="1:2" ht="12.75">
      <c r="A1066" t="s">
        <v>1720</v>
      </c>
      <c r="B1066" s="48">
        <v>22</v>
      </c>
    </row>
    <row r="1067" spans="1:2" ht="12.75">
      <c r="A1067" t="s">
        <v>1721</v>
      </c>
      <c r="B1067" s="48">
        <v>22</v>
      </c>
    </row>
    <row r="1068" spans="1:2" ht="12.75">
      <c r="A1068" t="s">
        <v>1722</v>
      </c>
      <c r="B1068" s="48">
        <v>5</v>
      </c>
    </row>
    <row r="1069" spans="1:2" ht="12.75">
      <c r="A1069" t="s">
        <v>2428</v>
      </c>
      <c r="B1069" s="48"/>
    </row>
    <row r="1070" spans="1:2" ht="12.75">
      <c r="A1070" t="s">
        <v>1723</v>
      </c>
      <c r="B1070" s="48">
        <v>47</v>
      </c>
    </row>
    <row r="1071" spans="1:2" ht="12.75">
      <c r="A1071" t="s">
        <v>1724</v>
      </c>
      <c r="B1071" s="48">
        <v>47</v>
      </c>
    </row>
    <row r="1072" spans="1:2" ht="12.75">
      <c r="A1072" t="s">
        <v>2429</v>
      </c>
      <c r="B1072" s="48"/>
    </row>
    <row r="1073" spans="1:2" ht="12.75">
      <c r="A1073" t="s">
        <v>2430</v>
      </c>
      <c r="B1073" s="48"/>
    </row>
    <row r="1074" spans="1:2" ht="12.75">
      <c r="A1074" t="s">
        <v>2431</v>
      </c>
      <c r="B1074" s="48"/>
    </row>
    <row r="1075" spans="1:2" ht="12.75">
      <c r="A1075" t="s">
        <v>2432</v>
      </c>
      <c r="B1075" s="48"/>
    </row>
    <row r="1076" spans="1:2" ht="12.75">
      <c r="A1076" t="s">
        <v>2433</v>
      </c>
      <c r="B1076" s="48"/>
    </row>
    <row r="1077" spans="1:2" ht="12.75">
      <c r="A1077" t="s">
        <v>2434</v>
      </c>
      <c r="B1077" s="48"/>
    </row>
    <row r="1078" spans="1:2" ht="12.75">
      <c r="A1078" t="s">
        <v>2435</v>
      </c>
      <c r="B1078" s="48"/>
    </row>
    <row r="1079" spans="1:2" ht="12.75">
      <c r="A1079" t="s">
        <v>2436</v>
      </c>
      <c r="B1079" s="48"/>
    </row>
    <row r="1080" spans="1:2" ht="12.75">
      <c r="A1080" t="s">
        <v>2437</v>
      </c>
      <c r="B1080" s="48"/>
    </row>
    <row r="1081" spans="1:2" ht="12.75">
      <c r="A1081" t="s">
        <v>2438</v>
      </c>
      <c r="B1081" s="48"/>
    </row>
    <row r="1082" spans="1:2" ht="12.75">
      <c r="A1082" t="s">
        <v>1725</v>
      </c>
      <c r="B1082" s="48">
        <v>47</v>
      </c>
    </row>
    <row r="1083" spans="1:2" ht="12.75">
      <c r="A1083" t="s">
        <v>2439</v>
      </c>
      <c r="B1083" s="48"/>
    </row>
    <row r="1084" spans="1:2" ht="12.75">
      <c r="A1084" t="s">
        <v>2440</v>
      </c>
      <c r="B1084" s="48"/>
    </row>
    <row r="1085" spans="1:2" ht="12.75">
      <c r="A1085" t="s">
        <v>2441</v>
      </c>
      <c r="B1085" s="48"/>
    </row>
    <row r="1086" spans="1:2" ht="12.75">
      <c r="A1086" t="s">
        <v>2442</v>
      </c>
      <c r="B1086" s="48"/>
    </row>
    <row r="1087" spans="1:2" ht="12.75">
      <c r="A1087" t="s">
        <v>2443</v>
      </c>
      <c r="B1087" s="48"/>
    </row>
    <row r="1088" spans="1:2" ht="12.75">
      <c r="A1088" t="s">
        <v>2444</v>
      </c>
      <c r="B1088" s="48"/>
    </row>
    <row r="1089" spans="1:2" ht="12.75">
      <c r="A1089" t="s">
        <v>1726</v>
      </c>
      <c r="B1089" s="48">
        <v>22</v>
      </c>
    </row>
    <row r="1090" spans="1:2" ht="12.75">
      <c r="A1090" t="s">
        <v>1727</v>
      </c>
      <c r="B1090" s="48">
        <v>22</v>
      </c>
    </row>
    <row r="1091" spans="1:2" ht="12.75">
      <c r="A1091" t="s">
        <v>2445</v>
      </c>
      <c r="B1091" s="48">
        <v>22</v>
      </c>
    </row>
    <row r="1092" spans="1:2" ht="12.75">
      <c r="A1092" t="s">
        <v>1728</v>
      </c>
      <c r="B1092" s="48">
        <v>22</v>
      </c>
    </row>
    <row r="1093" spans="1:2" ht="12.75">
      <c r="A1093" t="s">
        <v>2446</v>
      </c>
      <c r="B1093" s="48"/>
    </row>
    <row r="1094" spans="1:2" ht="12.75">
      <c r="A1094" t="s">
        <v>1729</v>
      </c>
      <c r="B1094" s="48">
        <v>22</v>
      </c>
    </row>
    <row r="1095" spans="1:2" ht="12.75">
      <c r="A1095" t="s">
        <v>2447</v>
      </c>
      <c r="B1095" s="48"/>
    </row>
    <row r="1096" spans="1:2" ht="12.75">
      <c r="A1096" t="s">
        <v>2448</v>
      </c>
      <c r="B1096" s="48"/>
    </row>
    <row r="1097" spans="1:2" ht="12.75">
      <c r="A1097" t="s">
        <v>1730</v>
      </c>
      <c r="B1097" s="48">
        <v>22</v>
      </c>
    </row>
    <row r="1098" spans="1:2" ht="12.75">
      <c r="A1098" t="s">
        <v>2449</v>
      </c>
      <c r="B1098" s="48"/>
    </row>
    <row r="1099" spans="1:2" ht="12.75">
      <c r="A1099" t="s">
        <v>2450</v>
      </c>
      <c r="B1099" s="48">
        <v>22</v>
      </c>
    </row>
    <row r="1100" spans="1:2" ht="12.75">
      <c r="A1100" t="s">
        <v>1732</v>
      </c>
      <c r="B1100" s="48">
        <v>48</v>
      </c>
    </row>
    <row r="1101" spans="1:2" ht="12.75">
      <c r="A1101" t="s">
        <v>1733</v>
      </c>
      <c r="B1101" s="48">
        <v>48</v>
      </c>
    </row>
    <row r="1102" spans="1:2" ht="12.75">
      <c r="A1102" t="s">
        <v>1734</v>
      </c>
      <c r="B1102" s="48">
        <v>48</v>
      </c>
    </row>
    <row r="1103" spans="1:2" ht="12.75">
      <c r="A1103" t="s">
        <v>1735</v>
      </c>
      <c r="B1103" s="48">
        <v>48</v>
      </c>
    </row>
    <row r="1104" spans="1:2" ht="12.75">
      <c r="A1104" t="s">
        <v>1736</v>
      </c>
      <c r="B1104" s="48">
        <v>22</v>
      </c>
    </row>
    <row r="1105" spans="1:2" ht="12.75">
      <c r="A1105" t="s">
        <v>2451</v>
      </c>
      <c r="B1105" s="48"/>
    </row>
    <row r="1106" spans="1:2" ht="12.75">
      <c r="A1106" t="s">
        <v>1737</v>
      </c>
      <c r="B1106" s="48">
        <v>47</v>
      </c>
    </row>
    <row r="1107" spans="1:2" ht="12.75">
      <c r="A1107" t="s">
        <v>1738</v>
      </c>
      <c r="B1107" s="48">
        <v>22</v>
      </c>
    </row>
    <row r="1108" spans="1:2" ht="12.75">
      <c r="A1108" t="s">
        <v>1739</v>
      </c>
      <c r="B1108" s="48">
        <v>22</v>
      </c>
    </row>
    <row r="1109" spans="1:2" ht="12.75">
      <c r="A1109" t="s">
        <v>1740</v>
      </c>
      <c r="B1109" s="48">
        <v>22</v>
      </c>
    </row>
    <row r="1110" spans="1:2" ht="12.75">
      <c r="A1110" t="s">
        <v>1741</v>
      </c>
      <c r="B1110" s="48">
        <v>22</v>
      </c>
    </row>
    <row r="1111" spans="1:2" ht="12.75">
      <c r="A1111" t="s">
        <v>1743</v>
      </c>
      <c r="B1111" s="49">
        <v>0</v>
      </c>
    </row>
    <row r="1112" spans="1:2" ht="12.75">
      <c r="A1112" t="s">
        <v>1744</v>
      </c>
      <c r="B1112" s="49">
        <v>0</v>
      </c>
    </row>
    <row r="1113" spans="1:2" ht="12.75">
      <c r="A1113" t="s">
        <v>1745</v>
      </c>
      <c r="B1113" s="49">
        <v>0</v>
      </c>
    </row>
    <row r="1114" spans="1:2" ht="12.75">
      <c r="A1114" t="s">
        <v>1746</v>
      </c>
      <c r="B1114" s="49">
        <v>0</v>
      </c>
    </row>
    <row r="1115" spans="1:2" ht="12.75">
      <c r="A1115" t="s">
        <v>1748</v>
      </c>
      <c r="B1115" s="49">
        <v>0</v>
      </c>
    </row>
    <row r="1116" spans="1:2" ht="12.75">
      <c r="A1116" t="s">
        <v>1747</v>
      </c>
      <c r="B1116" s="48">
        <v>26</v>
      </c>
    </row>
    <row r="1117" spans="1:2" ht="12.75">
      <c r="A1117" t="s">
        <v>1749</v>
      </c>
      <c r="B1117" s="49">
        <v>0</v>
      </c>
    </row>
    <row r="1118" spans="1:2" ht="12.75">
      <c r="A1118" t="s">
        <v>1548</v>
      </c>
      <c r="B1118" s="48">
        <v>0</v>
      </c>
    </row>
    <row r="1119" spans="1:2" ht="12.75">
      <c r="A1119" t="s">
        <v>1750</v>
      </c>
      <c r="B1119" s="48">
        <v>48</v>
      </c>
    </row>
    <row r="1120" spans="1:2" ht="12.75">
      <c r="A1120" t="s">
        <v>2452</v>
      </c>
      <c r="B1120" s="48"/>
    </row>
    <row r="1121" spans="1:2" ht="12.75">
      <c r="A1121" t="s">
        <v>1752</v>
      </c>
      <c r="B1121" s="48">
        <v>48</v>
      </c>
    </row>
    <row r="1122" spans="1:2" ht="12.75">
      <c r="A1122" t="s">
        <v>2453</v>
      </c>
      <c r="B1122" s="48"/>
    </row>
    <row r="1123" spans="1:2" ht="12.75">
      <c r="A1123" t="s">
        <v>1753</v>
      </c>
      <c r="B1123" s="48">
        <v>22</v>
      </c>
    </row>
    <row r="1124" spans="1:2" ht="12.75">
      <c r="A1124" t="s">
        <v>1754</v>
      </c>
      <c r="B1124" s="48">
        <v>22</v>
      </c>
    </row>
    <row r="1125" spans="1:2" ht="12.75">
      <c r="A1125" t="s">
        <v>1755</v>
      </c>
      <c r="B1125" s="48">
        <v>22</v>
      </c>
    </row>
    <row r="1126" spans="1:2" ht="12.75">
      <c r="A1126" t="s">
        <v>1757</v>
      </c>
      <c r="B1126" s="48">
        <v>22</v>
      </c>
    </row>
    <row r="1127" spans="1:2" ht="12.75">
      <c r="A1127" t="s">
        <v>1758</v>
      </c>
      <c r="B1127" s="48">
        <v>22</v>
      </c>
    </row>
    <row r="1128" spans="1:2" ht="12.75">
      <c r="A1128" t="s">
        <v>1759</v>
      </c>
      <c r="B1128" s="48">
        <v>22</v>
      </c>
    </row>
    <row r="1129" spans="1:2" ht="12.75">
      <c r="A1129" t="s">
        <v>1760</v>
      </c>
      <c r="B1129" s="48">
        <v>22</v>
      </c>
    </row>
    <row r="1130" spans="1:2" ht="12.75">
      <c r="A1130" t="s">
        <v>1761</v>
      </c>
      <c r="B1130" s="48">
        <v>22</v>
      </c>
    </row>
    <row r="1131" spans="1:2" ht="12.75">
      <c r="A1131" t="s">
        <v>1762</v>
      </c>
      <c r="B1131" s="48">
        <v>22</v>
      </c>
    </row>
    <row r="1132" spans="1:2" ht="12.75">
      <c r="A1132" t="s">
        <v>1763</v>
      </c>
      <c r="B1132" s="48">
        <v>22</v>
      </c>
    </row>
    <row r="1133" spans="1:2" ht="12.75">
      <c r="A1133" t="s">
        <v>2454</v>
      </c>
      <c r="B1133" s="48">
        <v>22</v>
      </c>
    </row>
    <row r="1134" spans="1:2" ht="12.75">
      <c r="A1134" t="s">
        <v>2455</v>
      </c>
      <c r="B1134" s="48">
        <v>22</v>
      </c>
    </row>
    <row r="1135" spans="1:2" ht="12.75">
      <c r="A1135" t="s">
        <v>2456</v>
      </c>
      <c r="B1135" s="48">
        <v>22</v>
      </c>
    </row>
    <row r="1136" spans="1:2" ht="12.75">
      <c r="A1136" t="s">
        <v>2457</v>
      </c>
      <c r="B1136" s="48"/>
    </row>
    <row r="1137" spans="1:2" ht="12.75">
      <c r="A1137" t="s">
        <v>2458</v>
      </c>
      <c r="B1137" s="48"/>
    </row>
    <row r="1138" spans="1:2" ht="12.75">
      <c r="A1138" t="s">
        <v>1765</v>
      </c>
      <c r="B1138" s="48">
        <v>22</v>
      </c>
    </row>
    <row r="1139" spans="1:2" ht="12.75">
      <c r="A1139" t="s">
        <v>1766</v>
      </c>
      <c r="B1139" s="48">
        <v>24</v>
      </c>
    </row>
    <row r="1140" spans="1:2" ht="12.75">
      <c r="A1140" t="s">
        <v>2459</v>
      </c>
      <c r="B1140" s="48"/>
    </row>
    <row r="1141" spans="1:2" ht="12.75">
      <c r="A1141" t="s">
        <v>1767</v>
      </c>
      <c r="B1141" s="48">
        <v>24</v>
      </c>
    </row>
    <row r="1142" spans="1:2" ht="12.75">
      <c r="A1142" t="s">
        <v>1768</v>
      </c>
      <c r="B1142" s="48">
        <v>24</v>
      </c>
    </row>
    <row r="1143" spans="1:2" ht="12.75">
      <c r="A1143" t="s">
        <v>1769</v>
      </c>
      <c r="B1143" s="48">
        <v>24</v>
      </c>
    </row>
    <row r="1144" spans="1:2" ht="12.75">
      <c r="A1144" t="s">
        <v>1770</v>
      </c>
      <c r="B1144" s="48">
        <v>23</v>
      </c>
    </row>
    <row r="1145" spans="1:2" ht="12.75">
      <c r="A1145" t="s">
        <v>2460</v>
      </c>
      <c r="B1145" s="48">
        <v>22</v>
      </c>
    </row>
    <row r="1146" spans="1:2" ht="12.75">
      <c r="A1146" t="s">
        <v>2461</v>
      </c>
      <c r="B1146" s="48"/>
    </row>
    <row r="1147" spans="1:2" ht="12.75">
      <c r="A1147" t="s">
        <v>2462</v>
      </c>
      <c r="B1147" s="48"/>
    </row>
    <row r="1148" spans="1:2" ht="12.75">
      <c r="A1148" t="s">
        <v>2463</v>
      </c>
      <c r="B1148" s="48">
        <v>22</v>
      </c>
    </row>
    <row r="1149" spans="1:2" ht="12.75">
      <c r="A1149" t="s">
        <v>2464</v>
      </c>
      <c r="B1149" s="48">
        <v>22</v>
      </c>
    </row>
    <row r="1150" spans="1:2" ht="12.75">
      <c r="A1150" t="s">
        <v>1771</v>
      </c>
      <c r="B1150" s="48">
        <v>22</v>
      </c>
    </row>
    <row r="1151" spans="1:2" ht="12.75">
      <c r="A1151" t="s">
        <v>1772</v>
      </c>
      <c r="B1151" s="48">
        <v>22</v>
      </c>
    </row>
    <row r="1152" spans="1:2" ht="12.75">
      <c r="A1152" t="s">
        <v>2465</v>
      </c>
      <c r="B1152" s="48"/>
    </row>
    <row r="1153" spans="1:2" ht="12.75">
      <c r="A1153" t="s">
        <v>2466</v>
      </c>
      <c r="B1153" s="48">
        <v>22</v>
      </c>
    </row>
    <row r="1154" spans="1:2" ht="12.75">
      <c r="A1154" t="s">
        <v>1773</v>
      </c>
      <c r="B1154" s="48">
        <v>22</v>
      </c>
    </row>
    <row r="1155" spans="1:2" ht="12.75">
      <c r="A1155" t="s">
        <v>1774</v>
      </c>
      <c r="B1155" s="48">
        <v>22</v>
      </c>
    </row>
    <row r="1156" spans="1:2" ht="12.75">
      <c r="A1156" t="s">
        <v>1775</v>
      </c>
      <c r="B1156" s="48">
        <v>22</v>
      </c>
    </row>
    <row r="1157" spans="1:2" ht="12.75">
      <c r="A1157" t="s">
        <v>2467</v>
      </c>
      <c r="B1157" s="48"/>
    </row>
    <row r="1158" spans="1:2" ht="12.75">
      <c r="A1158" t="s">
        <v>2468</v>
      </c>
      <c r="B1158" s="48"/>
    </row>
    <row r="1159" spans="1:2" ht="12.75">
      <c r="A1159" t="s">
        <v>1778</v>
      </c>
      <c r="B1159" s="48">
        <v>22</v>
      </c>
    </row>
    <row r="1160" spans="1:2" ht="12.75">
      <c r="A1160" t="s">
        <v>1779</v>
      </c>
      <c r="B1160" s="48">
        <v>22</v>
      </c>
    </row>
    <row r="1161" spans="1:2" ht="12.75">
      <c r="A1161" t="s">
        <v>1782</v>
      </c>
      <c r="B1161" s="48">
        <v>22</v>
      </c>
    </row>
    <row r="1162" spans="1:2" ht="12.75">
      <c r="A1162" t="s">
        <v>1783</v>
      </c>
      <c r="B1162" s="48">
        <v>22</v>
      </c>
    </row>
    <row r="1163" spans="1:2" ht="12.75">
      <c r="A1163" t="s">
        <v>1784</v>
      </c>
      <c r="B1163" s="48">
        <v>22</v>
      </c>
    </row>
    <row r="1164" spans="1:2" ht="12.75">
      <c r="A1164" t="s">
        <v>1785</v>
      </c>
      <c r="B1164" s="48">
        <v>22</v>
      </c>
    </row>
    <row r="1165" spans="1:2" ht="12.75">
      <c r="A1165" t="s">
        <v>2469</v>
      </c>
      <c r="B1165" s="48"/>
    </row>
    <row r="1166" spans="1:2" ht="12.75">
      <c r="A1166" t="s">
        <v>2470</v>
      </c>
      <c r="B1166" s="48"/>
    </row>
    <row r="1167" spans="1:2" ht="12.75">
      <c r="A1167" t="s">
        <v>2471</v>
      </c>
      <c r="B1167" s="48"/>
    </row>
    <row r="1168" spans="1:2" ht="12.75">
      <c r="A1168" t="s">
        <v>2472</v>
      </c>
      <c r="B1168" s="48"/>
    </row>
    <row r="1169" spans="1:2" ht="12.75">
      <c r="A1169" t="s">
        <v>2473</v>
      </c>
      <c r="B1169" s="48"/>
    </row>
    <row r="1170" spans="1:2" ht="12.75">
      <c r="A1170" t="s">
        <v>1788</v>
      </c>
      <c r="B1170" s="48">
        <v>22</v>
      </c>
    </row>
    <row r="1171" spans="1:2" ht="12.75">
      <c r="A1171" t="s">
        <v>1789</v>
      </c>
      <c r="B1171" s="48">
        <v>22</v>
      </c>
    </row>
    <row r="1172" spans="1:2" ht="12.75">
      <c r="A1172" t="s">
        <v>1790</v>
      </c>
      <c r="B1172" s="48">
        <v>47</v>
      </c>
    </row>
    <row r="1173" spans="1:2" ht="12.75">
      <c r="A1173" t="s">
        <v>1791</v>
      </c>
      <c r="B1173" s="48">
        <v>47</v>
      </c>
    </row>
    <row r="1174" spans="1:2" ht="12.75">
      <c r="A1174" t="s">
        <v>1792</v>
      </c>
      <c r="B1174" s="48">
        <v>47</v>
      </c>
    </row>
    <row r="1175" spans="1:2" ht="12.75">
      <c r="A1175" t="s">
        <v>1793</v>
      </c>
      <c r="B1175" s="48">
        <v>25</v>
      </c>
    </row>
    <row r="1176" spans="1:2" ht="12.75">
      <c r="A1176" t="s">
        <v>1794</v>
      </c>
      <c r="B1176" s="48">
        <v>25</v>
      </c>
    </row>
    <row r="1177" spans="1:2" ht="12.75">
      <c r="A1177" t="s">
        <v>2474</v>
      </c>
      <c r="B1177" s="48">
        <v>25</v>
      </c>
    </row>
    <row r="1178" spans="1:2" ht="12.75">
      <c r="A1178" t="s">
        <v>2475</v>
      </c>
      <c r="B1178" s="48"/>
    </row>
    <row r="1179" spans="1:2" ht="12.75">
      <c r="A1179" t="s">
        <v>2476</v>
      </c>
      <c r="B1179" s="48">
        <v>25</v>
      </c>
    </row>
    <row r="1180" spans="1:2" ht="12.75">
      <c r="A1180" t="s">
        <v>1795</v>
      </c>
      <c r="B1180" s="48">
        <v>46</v>
      </c>
    </row>
    <row r="1181" spans="1:2" ht="12.75">
      <c r="A1181" t="s">
        <v>1796</v>
      </c>
      <c r="B1181" s="48">
        <v>46</v>
      </c>
    </row>
    <row r="1182" spans="1:2" ht="12.75">
      <c r="A1182" t="s">
        <v>1797</v>
      </c>
      <c r="B1182" s="48">
        <v>22</v>
      </c>
    </row>
    <row r="1183" spans="1:2" ht="12.75">
      <c r="A1183" t="s">
        <v>2477</v>
      </c>
      <c r="B1183" s="48"/>
    </row>
    <row r="1184" spans="1:2" ht="12.75">
      <c r="A1184" t="s">
        <v>1798</v>
      </c>
      <c r="B1184" s="48">
        <v>22</v>
      </c>
    </row>
    <row r="1185" spans="1:2" ht="12.75">
      <c r="A1185" t="s">
        <v>2478</v>
      </c>
      <c r="B1185" s="48"/>
    </row>
    <row r="1186" spans="1:2" ht="12.75">
      <c r="A1186" t="s">
        <v>1799</v>
      </c>
      <c r="B1186" s="48">
        <v>47</v>
      </c>
    </row>
    <row r="1187" spans="1:2" ht="12.75">
      <c r="A1187" t="s">
        <v>2479</v>
      </c>
      <c r="B1187" s="48">
        <v>23</v>
      </c>
    </row>
    <row r="1188" spans="1:2" ht="12.75">
      <c r="A1188" t="s">
        <v>1800</v>
      </c>
      <c r="B1188" s="48">
        <v>22</v>
      </c>
    </row>
    <row r="1189" spans="1:2" ht="12.75">
      <c r="A1189" t="s">
        <v>2480</v>
      </c>
      <c r="B1189" s="48"/>
    </row>
    <row r="1190" spans="1:2" ht="12.75">
      <c r="A1190" t="s">
        <v>2481</v>
      </c>
      <c r="B1190" s="48"/>
    </row>
    <row r="1191" spans="1:2" ht="12.75">
      <c r="A1191" t="s">
        <v>1801</v>
      </c>
      <c r="B1191" s="48">
        <v>22</v>
      </c>
    </row>
    <row r="1192" spans="1:2" ht="12.75">
      <c r="A1192" t="s">
        <v>1802</v>
      </c>
      <c r="B1192" s="48">
        <v>48</v>
      </c>
    </row>
    <row r="1193" spans="1:2" ht="12.75">
      <c r="A1193" t="s">
        <v>2482</v>
      </c>
      <c r="B1193" s="48"/>
    </row>
    <row r="1194" spans="1:2" ht="12.75">
      <c r="A1194" t="s">
        <v>2483</v>
      </c>
      <c r="B1194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Liz Andrews</cp:lastModifiedBy>
  <cp:lastPrinted>2017-09-01T17:57:11Z</cp:lastPrinted>
  <dcterms:created xsi:type="dcterms:W3CDTF">2017-08-02T15:04:54Z</dcterms:created>
  <dcterms:modified xsi:type="dcterms:W3CDTF">2017-11-30T19:20:53Z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170485</vt:lpwstr>
  </property>
  <property fmtid="{D5CDD505-2E9C-101B-9397-08002B2CF9AE}" pid="10" name="Dat">
    <vt:lpwstr>2017-12-01T00:00:00Z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2017-05-26T00:00:00Z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Proce">
    <vt:lpwstr/>
  </property>
  <property fmtid="{D5CDD505-2E9C-101B-9397-08002B2CF9AE}" pid="18" name="_docset_NoMedatataSyncRequir">
    <vt:lpwstr>False</vt:lpwstr>
  </property>
  <property fmtid="{D5CDD505-2E9C-101B-9397-08002B2CF9AE}" pid="19" name="Visibili">
    <vt:lpwstr/>
  </property>
  <property fmtid="{D5CDD505-2E9C-101B-9397-08002B2CF9AE}" pid="20" name="DocumentGro">
    <vt:lpwstr/>
  </property>
</Properties>
</file>