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8_{069DCB94-D768-4796-9601-6212F2D3A142}" xr6:coauthVersionLast="45" xr6:coauthVersionMax="45" xr10:uidLastSave="{00000000-0000-0000-0000-000000000000}"/>
  <bookViews>
    <workbookView xWindow="-110" yWindow="-110" windowWidth="19420" windowHeight="10460" tabRatio="993" firstSheet="7" xr2:uid="{00000000-000D-0000-FFFF-FFFF00000000}"/>
  </bookViews>
  <sheets>
    <sheet name="Summary" sheetId="16" r:id="rId1"/>
    <sheet name="Port Angeles" sheetId="5" r:id="rId2"/>
    <sheet name="Port Angeles 1" sheetId="6" r:id="rId3"/>
    <sheet name="Port Angeles 2" sheetId="7" r:id="rId4"/>
    <sheet name="Port Angeles 3" sheetId="9" r:id="rId5"/>
    <sheet name="Port Angeles 4" sheetId="10" r:id="rId6"/>
    <sheet name="Port Angeles 5" sheetId="2" r:id="rId7"/>
    <sheet name="Port Angeles 6" sheetId="4" r:id="rId8"/>
    <sheet name="Port Angeles 7" sheetId="11" r:id="rId9"/>
    <sheet name="Port Angeles 8" sheetId="15" r:id="rId10"/>
    <sheet name="Seattle-Dispatch" sheetId="1" r:id="rId11"/>
    <sheet name="Seattle-Disptach 1" sheetId="8" r:id="rId12"/>
    <sheet name="Seattle-Disptach 2" sheetId="13" r:id="rId13"/>
    <sheet name="Seattle - Admin" sheetId="3" r:id="rId14"/>
    <sheet name="Seattle-Admin 1" sheetId="12" r:id="rId15"/>
    <sheet name="Seattle Admin 2" sheetId="14" r:id="rId16"/>
  </sheets>
  <definedNames>
    <definedName name="_xlnm.Print_Area" localSheetId="0">Summary!$A$6:$I$56</definedName>
    <definedName name="_xlnm.Print_Titles" localSheetId="0">Summary!$1:$5</definedName>
  </definedNames>
  <calcPr calcId="18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54" i="16" l="1"/>
  <c r="I38" i="16" l="1"/>
  <c r="I24" i="16" l="1"/>
  <c r="F24" i="16"/>
  <c r="F23" i="16"/>
  <c r="I22" i="16"/>
  <c r="F22" i="16"/>
  <c r="I21" i="16"/>
  <c r="F21" i="16"/>
  <c r="I20" i="16"/>
  <c r="F20" i="16"/>
  <c r="I19" i="16"/>
  <c r="F19" i="16"/>
  <c r="I18" i="16"/>
  <c r="F18" i="16"/>
  <c r="F17" i="16"/>
  <c r="I16" i="16"/>
  <c r="F16" i="16"/>
  <c r="I15" i="16"/>
  <c r="F15" i="16"/>
  <c r="I14" i="16"/>
  <c r="F14" i="16"/>
  <c r="I13" i="16"/>
  <c r="F13" i="16"/>
  <c r="I12" i="16"/>
  <c r="F12" i="16"/>
  <c r="F11" i="16"/>
  <c r="I10" i="16"/>
  <c r="F10" i="16"/>
  <c r="I9" i="16"/>
  <c r="F9" i="16"/>
  <c r="I8" i="16"/>
  <c r="F8" i="16"/>
  <c r="I7" i="16"/>
  <c r="F7" i="16"/>
  <c r="I29" i="14"/>
  <c r="F29" i="14"/>
  <c r="I27" i="14"/>
  <c r="F27" i="14"/>
  <c r="I27" i="5"/>
  <c r="I27" i="6"/>
  <c r="I27" i="7"/>
  <c r="I27" i="8"/>
  <c r="I27" i="9"/>
  <c r="I27" i="10"/>
  <c r="I27" i="2"/>
  <c r="I27" i="3"/>
  <c r="I29" i="16" s="1"/>
  <c r="I27" i="4"/>
  <c r="I27" i="11"/>
  <c r="I27" i="12"/>
  <c r="I30" i="16" s="1"/>
  <c r="I27" i="13"/>
  <c r="I27" i="15"/>
  <c r="I27" i="1"/>
  <c r="F27" i="5"/>
  <c r="F27" i="6"/>
  <c r="F27" i="7"/>
  <c r="F27" i="8"/>
  <c r="F27" i="9"/>
  <c r="F27" i="10"/>
  <c r="F27" i="2"/>
  <c r="F27" i="3"/>
  <c r="F27" i="4"/>
  <c r="F27" i="11"/>
  <c r="F27" i="12"/>
  <c r="F27" i="13"/>
  <c r="F27" i="15"/>
  <c r="F27" i="1"/>
  <c r="I29" i="5"/>
  <c r="I29" i="6"/>
  <c r="I29" i="7"/>
  <c r="I29" i="8"/>
  <c r="I29" i="9"/>
  <c r="I29" i="10"/>
  <c r="I29" i="2"/>
  <c r="I29" i="3"/>
  <c r="I29" i="4"/>
  <c r="I29" i="11"/>
  <c r="I29" i="12"/>
  <c r="I49" i="16" s="1"/>
  <c r="I41" i="16" s="1"/>
  <c r="I29" i="13"/>
  <c r="I29" i="15"/>
  <c r="I29" i="1"/>
  <c r="F29" i="5"/>
  <c r="F29" i="6"/>
  <c r="F29" i="7"/>
  <c r="F29" i="8"/>
  <c r="F29" i="9"/>
  <c r="F29" i="10"/>
  <c r="F29" i="2"/>
  <c r="F29" i="3"/>
  <c r="F29" i="4"/>
  <c r="F29" i="11"/>
  <c r="F29" i="12"/>
  <c r="F29" i="13"/>
  <c r="F29" i="15"/>
  <c r="F29" i="1"/>
  <c r="F48" i="16" l="1"/>
  <c r="I48" i="16"/>
  <c r="I28" i="16"/>
  <c r="I31" i="16" s="1"/>
  <c r="I47" i="16"/>
  <c r="I50" i="16" s="1"/>
  <c r="F52" i="16"/>
  <c r="F47" i="16"/>
  <c r="F33" i="16"/>
  <c r="F29" i="16"/>
  <c r="I52" i="16"/>
  <c r="I33" i="16"/>
  <c r="F28" i="16"/>
  <c r="F26" i="16"/>
  <c r="I26" i="16"/>
  <c r="I34" i="16" l="1"/>
  <c r="I53" i="16"/>
  <c r="I40" i="16" s="1"/>
  <c r="I42" i="16" s="1"/>
  <c r="I44" i="16" l="1"/>
  <c r="I55" i="16" s="1"/>
  <c r="I56" i="16" s="1"/>
</calcChain>
</file>

<file path=xl/sharedStrings.xml><?xml version="1.0" encoding="utf-8"?>
<sst xmlns="http://schemas.openxmlformats.org/spreadsheetml/2006/main" count="1063" uniqueCount="81">
  <si>
    <t>Puget Sound Pilots</t>
  </si>
  <si>
    <t>Payroll Matrix</t>
  </si>
  <si>
    <t>WUTC Rate Filing</t>
  </si>
  <si>
    <t>Month</t>
  </si>
  <si>
    <t>Year</t>
  </si>
  <si>
    <t>Employee Name</t>
  </si>
  <si>
    <t>Payrate</t>
  </si>
  <si>
    <t>Date of Hire</t>
  </si>
  <si>
    <t>Date of Termination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</si>
  <si>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</si>
  <si>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</si>
  <si>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</si>
  <si>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</si>
  <si>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</si>
  <si>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</si>
  <si>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</si>
  <si>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</si>
  <si>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</si>
  <si>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</si>
  <si>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</si>
  <si>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 xml:space="preserve">Dec </t>
  </si>
  <si>
    <t>Monthly Earnings</t>
  </si>
  <si>
    <t>Hours Worked</t>
  </si>
  <si>
    <t>Position</t>
  </si>
  <si>
    <t>$25.43 hr</t>
  </si>
  <si>
    <t>***includes retro increase for 05-01-17 thru 01-01-18</t>
  </si>
  <si>
    <t>Deckhand Engineer</t>
  </si>
  <si>
    <t>$30.96 hr</t>
  </si>
  <si>
    <t>***includes retro increase 05-01-17 thru 01/01/18</t>
  </si>
  <si>
    <t>$42.43 hr</t>
  </si>
  <si>
    <t>$40.46 hr</t>
  </si>
  <si>
    <t>Patrick Jacobsen</t>
  </si>
  <si>
    <t>$30.13 hr</t>
  </si>
  <si>
    <t>$24.74 hr</t>
  </si>
  <si>
    <t>$24.02 hr</t>
  </si>
  <si>
    <t>$29.27 hr</t>
  </si>
  <si>
    <t>$40.07 hr</t>
  </si>
  <si>
    <t>$41.27 hr</t>
  </si>
  <si>
    <t>$38.21 hr</t>
  </si>
  <si>
    <t>$39.36 hr</t>
  </si>
  <si>
    <t>$42.75 hr</t>
  </si>
  <si>
    <t>$44.03 hr</t>
  </si>
  <si>
    <t>$45.26 hr</t>
  </si>
  <si>
    <t>***90 hrs@Boatman rate $40.46</t>
  </si>
  <si>
    <t>***180.50 hrs@Boatman rate $39.36</t>
  </si>
  <si>
    <t>***180 hrs@Boatman rate $39.36</t>
  </si>
  <si>
    <t>***8.0 hrs OT @ boatman rate $39.36</t>
  </si>
  <si>
    <t>***6.0 hrs OT @ boatman rate $39.6</t>
  </si>
  <si>
    <t>***90.0 hrs @ boatman rate $40.46</t>
  </si>
  <si>
    <t>***Boatman rate $39.36</t>
  </si>
  <si>
    <t>***96 hrs OT @ boatman rate $39.36</t>
  </si>
  <si>
    <t>***29 hrs OT @ boatman rate $40.46</t>
  </si>
  <si>
    <t>$26.75 hr</t>
  </si>
  <si>
    <t>$27.55 hr</t>
  </si>
  <si>
    <t>$28.32 hr</t>
  </si>
  <si>
    <t>7/1/18 to 6/30/19</t>
  </si>
  <si>
    <t>Seattle Dispatch 7-1-18 to 6-30-19</t>
  </si>
  <si>
    <t>Port Angeles  7-1-18 to 6-30-19</t>
  </si>
  <si>
    <t>Payroll Matrix Summary</t>
  </si>
  <si>
    <t>2018 Total</t>
  </si>
  <si>
    <t>Seattle Admin Union 7-1-18 to 6-30-19</t>
  </si>
  <si>
    <t>Seattle Admin Non-Union 7-1-18 to 6-30-19</t>
  </si>
  <si>
    <t>Union Payroll 7-1-18 to 12-31-18</t>
  </si>
  <si>
    <t>Restated Union Payroll 7-1-18 to 6-30-19</t>
  </si>
  <si>
    <t>Restated Non Union Payroll 7-1-18 to 6-30-19</t>
  </si>
  <si>
    <t>Union Employee CPI Increase Test Year</t>
  </si>
  <si>
    <t>CPI Increase 12-31-18 per contract - Actual</t>
  </si>
  <si>
    <t xml:space="preserve">Port Angeles Payroll 2018 </t>
  </si>
  <si>
    <t>Seattle Dispatch Payroll 2018</t>
  </si>
  <si>
    <t>Seattle Adminstrative Payroll Union 2018</t>
  </si>
  <si>
    <t>Seattle Adminstrative Payroll Non-Union 2018</t>
  </si>
  <si>
    <t>RESTATING</t>
  </si>
  <si>
    <t>Restated Payroll Test Period</t>
  </si>
  <si>
    <t>PRO FORMA</t>
  </si>
  <si>
    <t>Total Payroll Test Period 7/1/18 to 6/30/19</t>
  </si>
  <si>
    <t xml:space="preserve">Total 2018 Payroll per Audit Report </t>
  </si>
  <si>
    <t>Test Period Payroll</t>
  </si>
  <si>
    <t>Restating Adjustment</t>
  </si>
  <si>
    <t>Pro Forma Adjustment</t>
  </si>
  <si>
    <t>Total Pro Forma Payroll Test Period 7/1/18 to 6/30/19</t>
  </si>
  <si>
    <t>Name Redacted for Privacy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</si>
</sst>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8" x14ac:knownFonts="1">
    <font>
      <sz val="11"/>
      <color theme="1"/>
      <name val="Calibri"/>
      <family val="2"/>
    </font>
    <font>
      <sz val="11"/>
      <color theme="1"/>
      <name val="Calibri"/>
      <family val="2"/>
    </font>
    <font>
      <b/>
      <u/>
      <sz val="11"/>
      <color theme="1"/>
      <name val="Calibri"/>
      <family val="2"/>
    </font>
    <font>
      <b/>
      <sz val="8"/>
      <color rgb="FFFF0000"/>
      <name val="Calibri"/>
      <family val="2"/>
    </font>
    <font>
      <b/>
      <sz val="10"/>
      <color rgb="FFFF0000"/>
      <name val="Calibri"/>
      <family val="2"/>
    </font>
    <font>
      <sz val="10"/>
      <color theme="1"/>
      <name val="Calibri"/>
      <family val="2"/>
    </font>
    <font>
      <b/>
      <sz val="11"/>
      <color rgb="FFFF0000"/>
      <name val="Calibri"/>
      <family val="2"/>
    </font>
    <font>
      <sz val="8"/>
      <color theme="4" tint="-0.249977111117893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2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Continuous"/>
    </xf>
    <xf numFmtId="2" fontId="0" fillId="0" borderId="0" xfId="0" applyNumberFormat="1"/>
    <xf numFmtId="4" fontId="0" fillId="0" borderId="0" xfId="0" applyNumberFormat="1"/>
    <xf numFmtId="0" fontId="2" fillId="0" borderId="0" xfId="0" applyFont="1" applyAlignment="1">
      <alignment horizontal="center"/>
    </xf>
    <xf numFmtId="0" fontId="2" fillId="0" borderId="0" xfId="0" applyFont="1"/>
    <xf numFmtId="14" fontId="0" fillId="0" borderId="0" xfId="0" applyNumberFormat="1"/>
    <xf numFmtId="4" fontId="0" fillId="0" borderId="0" xfId="1" applyNumberFormat="1" applyFont="1"/>
    <xf numFmtId="4" fontId="0" fillId="0" borderId="0" xfId="2" applyNumberFormat="1" applyFont="1"/>
    <xf numFmtId="0" fontId="4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0" fillId="0" borderId="0" xfId="0" applyAlignment="1">
      <alignment wrapText="1"/>
    </xf>
    <xf numFmtId="0" fontId="6" fillId="0" borderId="0" xfId="0" applyFont="1" applyAlignment="1">
      <alignment wrapText="1"/>
    </xf>
    <xf numFmtId="4" fontId="0" fillId="0" borderId="1" xfId="0" applyNumberFormat="1" applyBorder="1"/>
    <xf numFmtId="0" fontId="7" fillId="0" borderId="0" xfId="0" applyFont="1"/>
    <xf numFmtId="10" fontId="0" fillId="0" borderId="0" xfId="0" applyNumberFormat="1"/>
    <xf numFmtId="0" fontId="0" fillId="0" borderId="0" xfId="0" applyAlignment="1">
      <alignment horizontal="center" wrapText="1"/>
    </xf>
    <xf numFmtId="0" fontId="4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4" fontId="0" fillId="0" borderId="0" xfId="0" applyNumberFormat="1" applyBorder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56"/>
  <sheetViews>
    <sheetView tabSelected="1" topLeftCell="A31" workbookViewId="0">
      <selection activeCell="A31" sqref="A31"/>
    </sheetView>
  </sheetViews>
  <sheetFormatPr defaultRowHeight="14.5" x14ac:dyDescent="0.35"/>
  <cols>
    <col min="1" max="1" width="13.453125" customWidth="1"/>
    <col min="3" max="3" width="15.7265625" bestFit="1" customWidth="1"/>
    <col min="6" max="6" width="13.453125" bestFit="1" customWidth="1"/>
    <col min="7" max="7" width="11.54296875" bestFit="1" customWidth="1"/>
    <col min="8" max="8" width="19" bestFit="1" customWidth="1"/>
    <col min="9" max="9" width="16.453125" bestFit="1" customWidth="1"/>
    <col min="10" max="10" width="11.7265625" bestFit="1" customWidth="1"/>
    <col min="12" max="13" width="10.1796875" bestFit="1" customWidth="1"/>
  </cols>
  <sheetData>
    <row r="1" spans="1:13" x14ac:dyDescent="0.35">
      <c r="A1" s="2" t="s">
        <v>0</v>
      </c>
      <c r="B1" s="2"/>
      <c r="C1" s="2"/>
      <c r="D1" s="2"/>
      <c r="E1" s="2"/>
      <c r="F1" s="2"/>
      <c r="G1" s="2"/>
      <c r="H1" s="2"/>
      <c r="I1" s="2"/>
    </row>
    <row r="2" spans="1:13" x14ac:dyDescent="0.35">
      <c r="A2" s="2" t="s">
        <v>58</v>
      </c>
      <c r="B2" s="2"/>
      <c r="C2" s="2"/>
      <c r="D2" s="2"/>
      <c r="E2" s="2"/>
      <c r="F2" s="2"/>
      <c r="G2" s="2"/>
      <c r="H2" s="2"/>
      <c r="I2" s="2"/>
    </row>
    <row r="3" spans="1:13" x14ac:dyDescent="0.35">
      <c r="A3" s="2" t="s">
        <v>2</v>
      </c>
      <c r="B3" s="2"/>
      <c r="C3" s="2"/>
      <c r="D3" s="2"/>
      <c r="E3" s="2"/>
      <c r="F3" s="2"/>
      <c r="G3" s="2"/>
      <c r="H3" s="2"/>
      <c r="I3" s="2"/>
    </row>
    <row r="6" spans="1:13" x14ac:dyDescent="0.35">
      <c r="A6" s="1" t="s">
        <v>3</v>
      </c>
      <c r="B6" s="1" t="s">
        <v>4</v>
      </c>
      <c r="F6" t="s">
        <v>22</v>
      </c>
      <c r="G6" t="s">
        <v>7</v>
      </c>
      <c r="H6" t="s">
        <v>8</v>
      </c>
      <c r="I6" t="s">
        <v>21</v>
      </c>
    </row>
    <row r="7" spans="1:13" x14ac:dyDescent="0.35">
      <c r="A7" s="1" t="s">
        <v>9</v>
      </c>
      <c r="B7" s="1">
        <v>2018</v>
      </c>
      <c r="E7" s="3"/>
      <c r="F7" s="4">
        <f>+'Seattle-Dispatch'!F7+'Port Angeles'!F7+'Port Angeles 1'!F7+'Port Angeles 2'!F7+'Seattle-Disptach 1'!F7+'Port Angeles 3'!F7+'Port Angeles 4'!F7+'Port Angeles 5'!F7+'Seattle - Admin'!F7+'Port Angeles 6'!F7+'Port Angeles 7'!F7+'Seattle-Admin 1'!F7+'Seattle-Disptach 2'!F7+'Seattle Admin 2'!F7+'Port Angeles 8'!F7</f>
        <v>2976</v>
      </c>
      <c r="G7" s="4"/>
      <c r="H7" s="4"/>
      <c r="I7" s="4">
        <f>+'Seattle-Dispatch'!I7+'Port Angeles'!I7+'Port Angeles 1'!I7+'Port Angeles 2'!I7+'Seattle-Disptach 1'!I7+'Port Angeles 3'!I7+'Port Angeles 4'!I7+'Port Angeles 5'!I7+'Seattle - Admin'!I7+'Port Angeles 6'!I7+'Port Angeles 7'!I7+'Seattle-Admin 1'!I7+'Seattle-Disptach 2'!I7+'Seattle Admin 2'!I7+'Port Angeles 8'!I7</f>
        <v>132800.44999999998</v>
      </c>
    </row>
    <row r="8" spans="1:13" x14ac:dyDescent="0.35">
      <c r="A8" s="1" t="s">
        <v>10</v>
      </c>
      <c r="B8" s="1">
        <v>2018</v>
      </c>
      <c r="E8" s="3"/>
      <c r="F8" s="4">
        <f>+'Seattle-Dispatch'!F8+'Port Angeles'!F8+'Port Angeles 1'!F8+'Port Angeles 2'!F8+'Seattle-Disptach 1'!F8+'Port Angeles 3'!F8+'Port Angeles 4'!F8+'Port Angeles 5'!F8+'Seattle - Admin'!F8+'Port Angeles 6'!F8+'Port Angeles 7'!F8+'Seattle-Admin 1'!F8+'Seattle-Disptach 2'!F8+'Seattle Admin 2'!F8+'Port Angeles 8'!F8</f>
        <v>2928.5</v>
      </c>
      <c r="G8" s="4"/>
      <c r="H8" s="4"/>
      <c r="I8" s="4">
        <f>+'Seattle-Dispatch'!I8+'Port Angeles'!I8+'Port Angeles 1'!I8+'Port Angeles 2'!I8+'Seattle-Disptach 1'!I8+'Port Angeles 3'!I8+'Port Angeles 4'!I8+'Port Angeles 5'!I8+'Seattle - Admin'!I8+'Port Angeles 6'!I8+'Port Angeles 7'!I8+'Seattle-Admin 1'!I8+'Seattle-Disptach 2'!I8+'Seattle Admin 2'!I8+'Port Angeles 8'!I8</f>
        <v>158067.45999999996</v>
      </c>
    </row>
    <row r="9" spans="1:13" x14ac:dyDescent="0.35">
      <c r="A9" s="1" t="s">
        <v>11</v>
      </c>
      <c r="B9" s="1">
        <v>2018</v>
      </c>
      <c r="E9" s="3"/>
      <c r="F9" s="4">
        <f>+'Seattle-Dispatch'!F9+'Port Angeles'!F9+'Port Angeles 1'!F9+'Port Angeles 2'!F9+'Seattle-Disptach 1'!F9+'Port Angeles 3'!F9+'Port Angeles 4'!F9+'Port Angeles 5'!F9+'Seattle - Admin'!F9+'Port Angeles 6'!F9+'Port Angeles 7'!F9+'Seattle-Admin 1'!F9+'Seattle-Disptach 2'!F9+'Seattle Admin 2'!F9+'Port Angeles 8'!F9</f>
        <v>2874.5</v>
      </c>
      <c r="G9" s="4"/>
      <c r="H9" s="4"/>
      <c r="I9" s="4">
        <f>+'Seattle-Dispatch'!I9+'Port Angeles'!I9+'Port Angeles 1'!I9+'Port Angeles 2'!I9+'Seattle-Disptach 1'!I9+'Port Angeles 3'!I9+'Port Angeles 4'!I9+'Port Angeles 5'!I9+'Seattle - Admin'!I9+'Port Angeles 6'!I9+'Port Angeles 7'!I9+'Seattle-Admin 1'!I9+'Seattle-Disptach 2'!I9+'Seattle Admin 2'!I9+'Port Angeles 8'!I9</f>
        <v>128384.33</v>
      </c>
    </row>
    <row r="10" spans="1:13" x14ac:dyDescent="0.35">
      <c r="A10" s="1" t="s">
        <v>12</v>
      </c>
      <c r="B10" s="1">
        <v>2018</v>
      </c>
      <c r="E10" s="3"/>
      <c r="F10" s="4">
        <f>+'Seattle-Dispatch'!F10+'Port Angeles'!F10+'Port Angeles 1'!F10+'Port Angeles 2'!F10+'Seattle-Disptach 1'!F10+'Port Angeles 3'!F10+'Port Angeles 4'!F10+'Port Angeles 5'!F10+'Seattle - Admin'!F10+'Port Angeles 6'!F10+'Port Angeles 7'!F10+'Seattle-Admin 1'!F10+'Seattle-Disptach 2'!F10+'Seattle Admin 2'!F10+'Port Angeles 8'!F10</f>
        <v>2835</v>
      </c>
      <c r="G10" s="4"/>
      <c r="H10" s="4"/>
      <c r="I10" s="4">
        <f>+'Seattle-Dispatch'!I10+'Port Angeles'!I10+'Port Angeles 1'!I10+'Port Angeles 2'!I10+'Seattle-Disptach 1'!I10+'Port Angeles 3'!I10+'Port Angeles 4'!I10+'Port Angeles 5'!I10+'Seattle - Admin'!I10+'Port Angeles 6'!I10+'Port Angeles 7'!I10+'Seattle-Admin 1'!I10+'Seattle-Disptach 2'!I10+'Seattle Admin 2'!I10+'Port Angeles 8'!I10</f>
        <v>124848.04000000001</v>
      </c>
    </row>
    <row r="11" spans="1:13" x14ac:dyDescent="0.35">
      <c r="A11" s="1" t="s">
        <v>13</v>
      </c>
      <c r="B11" s="1">
        <v>2018</v>
      </c>
      <c r="E11" s="3"/>
      <c r="F11" s="4">
        <f>+'Seattle-Dispatch'!F11+'Port Angeles'!F11+'Port Angeles 1'!F11+'Port Angeles 2'!F11+'Seattle-Disptach 1'!F11+'Port Angeles 3'!F11+'Port Angeles 4'!F11+'Port Angeles 5'!F11+'Seattle - Admin'!F11+'Port Angeles 6'!F11+'Port Angeles 7'!F11+'Seattle-Admin 1'!F11+'Seattle-Disptach 2'!F11+'Seattle Admin 2'!F11+'Port Angeles 8'!F11</f>
        <v>3089</v>
      </c>
      <c r="G11" s="4"/>
      <c r="H11" s="4"/>
      <c r="I11" s="4">
        <v>136233.12</v>
      </c>
      <c r="J11" s="15"/>
      <c r="L11" s="4"/>
      <c r="M11" s="4"/>
    </row>
    <row r="12" spans="1:13" x14ac:dyDescent="0.35">
      <c r="A12" s="1" t="s">
        <v>14</v>
      </c>
      <c r="B12" s="1">
        <v>2018</v>
      </c>
      <c r="E12" s="3"/>
      <c r="F12" s="4">
        <f>+'Seattle-Dispatch'!F12+'Port Angeles'!F12+'Port Angeles 1'!F12+'Port Angeles 2'!F12+'Seattle-Disptach 1'!F12+'Port Angeles 3'!F12+'Port Angeles 4'!F12+'Port Angeles 5'!F12+'Seattle - Admin'!F12+'Port Angeles 6'!F12+'Port Angeles 7'!F12+'Seattle-Admin 1'!F12+'Seattle-Disptach 2'!F12+'Seattle Admin 2'!F12+'Port Angeles 8'!F12</f>
        <v>3167</v>
      </c>
      <c r="G12" s="4"/>
      <c r="H12" s="4"/>
      <c r="I12" s="4">
        <f>+'Seattle-Dispatch'!I12+'Port Angeles'!I12+'Port Angeles 1'!I12+'Port Angeles 2'!I12+'Seattle-Disptach 1'!I12+'Port Angeles 3'!I12+'Port Angeles 4'!I12+'Port Angeles 5'!I12+'Seattle - Admin'!I12+'Port Angeles 6'!I12+'Port Angeles 7'!I12+'Seattle-Admin 1'!I12+'Seattle-Disptach 2'!I12+'Seattle Admin 2'!I12+'Port Angeles 8'!I12</f>
        <v>138698.69</v>
      </c>
    </row>
    <row r="13" spans="1:13" x14ac:dyDescent="0.35">
      <c r="A13" s="1" t="s">
        <v>15</v>
      </c>
      <c r="B13" s="1">
        <v>2018</v>
      </c>
      <c r="E13" s="3"/>
      <c r="F13" s="4">
        <f>+'Seattle-Dispatch'!F13+'Port Angeles'!F13+'Port Angeles 1'!F13+'Port Angeles 2'!F13+'Seattle-Disptach 1'!F13+'Port Angeles 3'!F13+'Port Angeles 4'!F13+'Port Angeles 5'!F13+'Seattle - Admin'!F13+'Port Angeles 6'!F13+'Port Angeles 7'!F13+'Seattle-Admin 1'!F13+'Seattle-Disptach 2'!F13+'Seattle Admin 2'!F13+'Port Angeles 8'!F13</f>
        <v>2734</v>
      </c>
      <c r="G13" s="4"/>
      <c r="H13" s="4"/>
      <c r="I13" s="4">
        <f>+'Seattle-Dispatch'!I13+'Port Angeles'!I13+'Port Angeles 1'!I13+'Port Angeles 2'!I13+'Seattle-Disptach 1'!I13+'Port Angeles 3'!I13+'Port Angeles 4'!I13+'Port Angeles 5'!I13+'Seattle - Admin'!I13+'Port Angeles 6'!I13+'Port Angeles 7'!I13+'Seattle-Admin 1'!I13+'Seattle-Disptach 2'!I13+'Seattle Admin 2'!I13+'Port Angeles 8'!I13</f>
        <v>121846.93000000001</v>
      </c>
    </row>
    <row r="14" spans="1:13" x14ac:dyDescent="0.35">
      <c r="A14" s="1" t="s">
        <v>16</v>
      </c>
      <c r="B14" s="1">
        <v>2018</v>
      </c>
      <c r="E14" s="3"/>
      <c r="F14" s="4">
        <f>+'Seattle-Dispatch'!F14+'Port Angeles'!F14+'Port Angeles 1'!F14+'Port Angeles 2'!F14+'Seattle-Disptach 1'!F14+'Port Angeles 3'!F14+'Port Angeles 4'!F14+'Port Angeles 5'!F14+'Seattle - Admin'!F14+'Port Angeles 6'!F14+'Port Angeles 7'!F14+'Seattle-Admin 1'!F14+'Seattle-Disptach 2'!F14+'Seattle Admin 2'!F14+'Port Angeles 8'!F14</f>
        <v>3129.5</v>
      </c>
      <c r="G14" s="4"/>
      <c r="H14" s="4"/>
      <c r="I14" s="4">
        <f>+'Seattle-Dispatch'!I14+'Port Angeles'!I14+'Port Angeles 1'!I14+'Port Angeles 2'!I14+'Seattle-Disptach 1'!I14+'Port Angeles 3'!I14+'Port Angeles 4'!I14+'Port Angeles 5'!I14+'Seattle - Admin'!I14+'Port Angeles 6'!I14+'Port Angeles 7'!I14+'Seattle-Admin 1'!I14+'Seattle-Disptach 2'!I14+'Seattle Admin 2'!I14+'Port Angeles 8'!I14</f>
        <v>138312.97</v>
      </c>
    </row>
    <row r="15" spans="1:13" x14ac:dyDescent="0.35">
      <c r="A15" s="1" t="s">
        <v>17</v>
      </c>
      <c r="B15" s="1">
        <v>2018</v>
      </c>
      <c r="E15" s="3"/>
      <c r="F15" s="4">
        <f>+'Seattle-Dispatch'!F15+'Port Angeles'!F15+'Port Angeles 1'!F15+'Port Angeles 2'!F15+'Seattle-Disptach 1'!F15+'Port Angeles 3'!F15+'Port Angeles 4'!F15+'Port Angeles 5'!F15+'Seattle - Admin'!F15+'Port Angeles 6'!F15+'Port Angeles 7'!F15+'Seattle-Admin 1'!F15+'Seattle-Disptach 2'!F15+'Seattle Admin 2'!F15+'Port Angeles 8'!F15</f>
        <v>2903.75</v>
      </c>
      <c r="G15" s="4"/>
      <c r="H15" s="4"/>
      <c r="I15" s="4">
        <f>+'Seattle-Dispatch'!I15+'Port Angeles'!I15+'Port Angeles 1'!I15+'Port Angeles 2'!I15+'Seattle-Disptach 1'!I15+'Port Angeles 3'!I15+'Port Angeles 4'!I15+'Port Angeles 5'!I15+'Seattle - Admin'!I15+'Port Angeles 6'!I15+'Port Angeles 7'!I15+'Seattle-Admin 1'!I15+'Seattle-Disptach 2'!I15+'Seattle Admin 2'!I15+'Port Angeles 8'!I15</f>
        <v>129124.53000000001</v>
      </c>
    </row>
    <row r="16" spans="1:13" x14ac:dyDescent="0.35">
      <c r="A16" s="1" t="s">
        <v>18</v>
      </c>
      <c r="B16" s="1">
        <v>2018</v>
      </c>
      <c r="E16" s="3"/>
      <c r="F16" s="4">
        <f>+'Seattle-Dispatch'!F16+'Port Angeles'!F16+'Port Angeles 1'!F16+'Port Angeles 2'!F16+'Seattle-Disptach 1'!F16+'Port Angeles 3'!F16+'Port Angeles 4'!F16+'Port Angeles 5'!F16+'Seattle - Admin'!F16+'Port Angeles 6'!F16+'Port Angeles 7'!F16+'Seattle-Admin 1'!F16+'Seattle-Disptach 2'!F16+'Seattle Admin 2'!F16+'Port Angeles 8'!F16</f>
        <v>3018.5</v>
      </c>
      <c r="G16" s="4"/>
      <c r="H16" s="4"/>
      <c r="I16" s="4">
        <f>+'Seattle-Dispatch'!I16+'Port Angeles'!I16+'Port Angeles 1'!I16+'Port Angeles 2'!I16+'Seattle-Disptach 1'!I16+'Port Angeles 3'!I16+'Port Angeles 4'!I16+'Port Angeles 5'!I16+'Seattle - Admin'!I16+'Port Angeles 6'!I16+'Port Angeles 7'!I16+'Seattle-Admin 1'!I16+'Seattle-Disptach 2'!I16+'Seattle Admin 2'!I16+'Port Angeles 8'!I16</f>
        <v>132589.09</v>
      </c>
    </row>
    <row r="17" spans="1:13" x14ac:dyDescent="0.35">
      <c r="A17" s="1" t="s">
        <v>19</v>
      </c>
      <c r="B17" s="1">
        <v>2018</v>
      </c>
      <c r="E17" s="3"/>
      <c r="F17" s="4">
        <f>+'Seattle-Dispatch'!F17+'Port Angeles'!F17+'Port Angeles 1'!F17+'Port Angeles 2'!F17+'Seattle-Disptach 1'!F17+'Port Angeles 3'!F17+'Port Angeles 4'!F17+'Port Angeles 5'!F17+'Seattle - Admin'!F17+'Port Angeles 6'!F17+'Port Angeles 7'!F17+'Seattle-Admin 1'!F17+'Seattle-Disptach 2'!F17+'Seattle Admin 2'!F17+'Port Angeles 8'!F17</f>
        <v>3524</v>
      </c>
      <c r="G17" s="4"/>
      <c r="H17" s="4"/>
      <c r="I17" s="4">
        <v>155763.97</v>
      </c>
      <c r="J17" s="15"/>
      <c r="L17" s="4"/>
      <c r="M17" s="4"/>
    </row>
    <row r="18" spans="1:13" x14ac:dyDescent="0.35">
      <c r="A18" s="1" t="s">
        <v>20</v>
      </c>
      <c r="B18" s="1">
        <v>2018</v>
      </c>
      <c r="E18" s="3"/>
      <c r="F18" s="4">
        <f>+'Seattle-Dispatch'!F18+'Port Angeles'!F18+'Port Angeles 1'!F18+'Port Angeles 2'!F18+'Seattle-Disptach 1'!F18+'Port Angeles 3'!F18+'Port Angeles 4'!F18+'Port Angeles 5'!F18+'Seattle - Admin'!F18+'Port Angeles 6'!F18+'Port Angeles 7'!F18+'Seattle-Admin 1'!F18+'Seattle-Disptach 2'!F18+'Seattle Admin 2'!F18+'Port Angeles 8'!F18</f>
        <v>3524</v>
      </c>
      <c r="G18" s="4"/>
      <c r="H18" s="4"/>
      <c r="I18" s="4">
        <f>+'Seattle-Dispatch'!I18+'Port Angeles'!I18+'Port Angeles 1'!I18+'Port Angeles 2'!I18+'Seattle-Disptach 1'!I18+'Port Angeles 3'!I18+'Port Angeles 4'!I18+'Port Angeles 5'!I18+'Seattle - Admin'!I18+'Port Angeles 6'!I18+'Port Angeles 7'!I18+'Seattle-Admin 1'!I18+'Seattle-Disptach 2'!I18+'Seattle Admin 2'!I18+'Port Angeles 8'!I18</f>
        <v>154686.29</v>
      </c>
    </row>
    <row r="19" spans="1:13" x14ac:dyDescent="0.35">
      <c r="A19" s="1" t="s">
        <v>9</v>
      </c>
      <c r="B19" s="1">
        <v>2019</v>
      </c>
      <c r="E19" s="3"/>
      <c r="F19" s="4">
        <f>+'Seattle-Dispatch'!F19+'Port Angeles'!F19+'Port Angeles 1'!F19+'Port Angeles 2'!F19+'Seattle-Disptach 1'!F19+'Port Angeles 3'!F19+'Port Angeles 4'!F19+'Port Angeles 5'!F19+'Seattle - Admin'!F19+'Port Angeles 6'!F19+'Port Angeles 7'!F19+'Seattle-Admin 1'!F19+'Seattle-Disptach 2'!F19+'Seattle Admin 2'!F19+'Port Angeles 8'!F19</f>
        <v>2865.5</v>
      </c>
      <c r="G19" s="4"/>
      <c r="H19" s="4"/>
      <c r="I19" s="4">
        <f>+'Seattle-Dispatch'!I19+'Port Angeles'!I19+'Port Angeles 1'!I19+'Port Angeles 2'!I19+'Seattle-Disptach 1'!I19+'Port Angeles 3'!I19+'Port Angeles 4'!I19+'Port Angeles 5'!I19+'Seattle - Admin'!I19+'Port Angeles 6'!I19+'Port Angeles 7'!I19+'Seattle-Admin 1'!I19+'Seattle-Disptach 2'!I19+'Seattle Admin 2'!I19+'Port Angeles 8'!I19</f>
        <v>130582.21</v>
      </c>
    </row>
    <row r="20" spans="1:13" x14ac:dyDescent="0.35">
      <c r="A20" s="1" t="s">
        <v>10</v>
      </c>
      <c r="B20" s="1">
        <v>2019</v>
      </c>
      <c r="E20" s="3"/>
      <c r="F20" s="4">
        <f>+'Seattle-Dispatch'!F20+'Port Angeles'!F20+'Port Angeles 1'!F20+'Port Angeles 2'!F20+'Seattle-Disptach 1'!F20+'Port Angeles 3'!F20+'Port Angeles 4'!F20+'Port Angeles 5'!F20+'Seattle - Admin'!F20+'Port Angeles 6'!F20+'Port Angeles 7'!F20+'Seattle-Admin 1'!F20+'Seattle-Disptach 2'!F20+'Seattle Admin 2'!F20+'Port Angeles 8'!F20</f>
        <v>2798</v>
      </c>
      <c r="G20" s="4"/>
      <c r="H20" s="4"/>
      <c r="I20" s="4">
        <f>+'Seattle-Dispatch'!I20+'Port Angeles'!I20+'Port Angeles 1'!I20+'Port Angeles 2'!I20+'Seattle-Disptach 1'!I20+'Port Angeles 3'!I20+'Port Angeles 4'!I20+'Port Angeles 5'!I20+'Seattle - Admin'!I20+'Port Angeles 6'!I20+'Port Angeles 7'!I20+'Seattle-Admin 1'!I20+'Seattle-Disptach 2'!I20+'Seattle Admin 2'!I20+'Port Angeles 8'!I20</f>
        <v>127972.9</v>
      </c>
    </row>
    <row r="21" spans="1:13" x14ac:dyDescent="0.35">
      <c r="A21" s="1" t="s">
        <v>11</v>
      </c>
      <c r="B21" s="1">
        <v>2019</v>
      </c>
      <c r="E21" s="3"/>
      <c r="F21" s="4">
        <f>+'Seattle-Dispatch'!F21+'Port Angeles'!F21+'Port Angeles 1'!F21+'Port Angeles 2'!F21+'Seattle-Disptach 1'!F21+'Port Angeles 3'!F21+'Port Angeles 4'!F21+'Port Angeles 5'!F21+'Seattle - Admin'!F21+'Port Angeles 6'!F21+'Port Angeles 7'!F21+'Seattle-Admin 1'!F21+'Seattle-Disptach 2'!F21+'Seattle Admin 2'!F21+'Port Angeles 8'!F21</f>
        <v>2994.25</v>
      </c>
      <c r="G21" s="4"/>
      <c r="H21" s="4"/>
      <c r="I21" s="4">
        <f>+'Seattle-Dispatch'!I21+'Port Angeles'!I21+'Port Angeles 1'!I21+'Port Angeles 2'!I21+'Seattle-Disptach 1'!I21+'Port Angeles 3'!I21+'Port Angeles 4'!I21+'Port Angeles 5'!I21+'Seattle - Admin'!I21+'Port Angeles 6'!I21+'Port Angeles 7'!I21+'Seattle-Admin 1'!I21+'Seattle-Disptach 2'!I21+'Seattle Admin 2'!I21+'Port Angeles 8'!I21</f>
        <v>132156.5</v>
      </c>
    </row>
    <row r="22" spans="1:13" x14ac:dyDescent="0.35">
      <c r="A22" s="1" t="s">
        <v>12</v>
      </c>
      <c r="B22" s="1">
        <v>2019</v>
      </c>
      <c r="E22" s="3"/>
      <c r="F22" s="4">
        <f>+'Seattle-Dispatch'!F22+'Port Angeles'!F22+'Port Angeles 1'!F22+'Port Angeles 2'!F22+'Seattle-Disptach 1'!F22+'Port Angeles 3'!F22+'Port Angeles 4'!F22+'Port Angeles 5'!F22+'Seattle - Admin'!F22+'Port Angeles 6'!F22+'Port Angeles 7'!F22+'Seattle-Admin 1'!F22+'Seattle-Disptach 2'!F22+'Seattle Admin 2'!F22+'Port Angeles 8'!F22</f>
        <v>2896.25</v>
      </c>
      <c r="G22" s="4"/>
      <c r="H22" s="4"/>
      <c r="I22" s="4">
        <f>+'Seattle-Dispatch'!I22+'Port Angeles'!I22+'Port Angeles 1'!I22+'Port Angeles 2'!I22+'Seattle-Disptach 1'!I22+'Port Angeles 3'!I22+'Port Angeles 4'!I22+'Port Angeles 5'!I22+'Seattle - Admin'!I22+'Port Angeles 6'!I22+'Port Angeles 7'!I22+'Seattle-Admin 1'!I22+'Seattle-Disptach 2'!I22+'Seattle Admin 2'!I22+'Port Angeles 8'!I22</f>
        <v>136408.06000000003</v>
      </c>
    </row>
    <row r="23" spans="1:13" x14ac:dyDescent="0.35">
      <c r="A23" s="1" t="s">
        <v>13</v>
      </c>
      <c r="B23" s="1">
        <v>2019</v>
      </c>
      <c r="E23" s="3"/>
      <c r="F23" s="4">
        <f>+'Seattle-Dispatch'!F23+'Port Angeles'!F23+'Port Angeles 1'!F23+'Port Angeles 2'!F23+'Seattle-Disptach 1'!F23+'Port Angeles 3'!F23+'Port Angeles 4'!F23+'Port Angeles 5'!F23+'Seattle - Admin'!F23+'Port Angeles 6'!F23+'Port Angeles 7'!F23+'Seattle-Admin 1'!F23+'Seattle-Disptach 2'!F23+'Seattle Admin 2'!F23+'Port Angeles 8'!F23</f>
        <v>3210.75</v>
      </c>
      <c r="G23" s="4"/>
      <c r="H23" s="4"/>
      <c r="I23" s="4">
        <v>145205.73000000001</v>
      </c>
      <c r="J23" s="15"/>
      <c r="L23" s="4"/>
      <c r="M23" s="4"/>
    </row>
    <row r="24" spans="1:13" x14ac:dyDescent="0.35">
      <c r="A24" s="1" t="s">
        <v>14</v>
      </c>
      <c r="B24" s="1">
        <v>2019</v>
      </c>
      <c r="E24" s="3"/>
      <c r="F24" s="4">
        <f>+'Seattle-Dispatch'!F24+'Port Angeles'!F24+'Port Angeles 1'!F24+'Port Angeles 2'!F24+'Seattle-Disptach 1'!F24+'Port Angeles 3'!F24+'Port Angeles 4'!F24+'Port Angeles 5'!F24+'Seattle - Admin'!F24+'Port Angeles 6'!F24+'Port Angeles 7'!F24+'Seattle-Admin 1'!F24+'Seattle-Disptach 2'!F24+'Seattle Admin 2'!F24+'Port Angeles 8'!F24</f>
        <v>2777.75</v>
      </c>
      <c r="G24" s="4"/>
      <c r="H24" s="4"/>
      <c r="I24" s="4">
        <f>+'Seattle-Dispatch'!I24+'Port Angeles'!I24+'Port Angeles 1'!I24+'Port Angeles 2'!I24+'Seattle-Disptach 1'!I24+'Port Angeles 3'!I24+'Port Angeles 4'!I24+'Port Angeles 5'!I24+'Seattle - Admin'!I24+'Port Angeles 6'!I24+'Port Angeles 7'!I24+'Seattle-Admin 1'!I24+'Seattle-Disptach 2'!I24+'Seattle Admin 2'!I24+'Port Angeles 8'!I24</f>
        <v>128026.53000000001</v>
      </c>
    </row>
    <row r="25" spans="1:13" x14ac:dyDescent="0.35">
      <c r="I25" s="4"/>
    </row>
    <row r="26" spans="1:13" x14ac:dyDescent="0.35">
      <c r="A26" t="s">
        <v>59</v>
      </c>
      <c r="F26" s="4">
        <f>SUM(F7:F18)</f>
        <v>36703.75</v>
      </c>
      <c r="I26" s="4">
        <f>SUM(I7:I18)</f>
        <v>1651355.87</v>
      </c>
    </row>
    <row r="28" spans="1:13" x14ac:dyDescent="0.35">
      <c r="A28" t="s">
        <v>68</v>
      </c>
      <c r="F28" s="4">
        <f>+'Seattle-Dispatch'!F27+'Seattle-Disptach 1'!F27+'Seattle-Disptach 2'!F27</f>
        <v>10197.5</v>
      </c>
      <c r="I28" s="4">
        <f>+'Seattle-Dispatch'!I27+'Seattle-Disptach 1'!I27+'Seattle-Disptach 2'!I27</f>
        <v>325106.26999999996</v>
      </c>
    </row>
    <row r="29" spans="1:13" x14ac:dyDescent="0.35">
      <c r="A29" t="s">
        <v>69</v>
      </c>
      <c r="F29" s="4">
        <f>+'Seattle - Admin'!F27+'Seattle-Admin 1'!F27+'Seattle Admin 2'!F27</f>
        <v>4436.75</v>
      </c>
      <c r="I29" s="21">
        <f>+'Seattle - Admin'!I27+'Seattle Admin 2'!I27</f>
        <v>186543.81</v>
      </c>
    </row>
    <row r="30" spans="1:13" x14ac:dyDescent="0.35">
      <c r="A30" t="s">
        <v>70</v>
      </c>
      <c r="F30" s="4"/>
      <c r="I30" s="14">
        <f>+'Seattle-Admin 1'!I27</f>
        <v>335660.27999999997</v>
      </c>
    </row>
    <row r="31" spans="1:13" x14ac:dyDescent="0.35">
      <c r="F31" s="4"/>
      <c r="I31" s="4">
        <f>SUM(I28:I30)</f>
        <v>847310.35999999987</v>
      </c>
    </row>
    <row r="32" spans="1:13" x14ac:dyDescent="0.35">
      <c r="I32" s="4"/>
    </row>
    <row r="33" spans="1:10" x14ac:dyDescent="0.35">
      <c r="A33" t="s">
        <v>67</v>
      </c>
      <c r="F33" s="4">
        <f>+'Port Angeles'!F27+'Port Angeles 1'!F27+'Port Angeles 2'!F27+'Port Angeles 3'!F27+'Port Angeles 4'!F27+'Port Angeles 5'!F27+'Port Angeles 6'!F27+'Port Angeles 7'!F27+'Port Angeles 8'!F27</f>
        <v>22069.5</v>
      </c>
      <c r="I33" s="14">
        <f>+'Port Angeles'!I27+'Port Angeles 1'!I27+'Port Angeles 2'!I27+'Port Angeles 3'!I27+'Port Angeles 4'!I27+'Port Angeles 5'!I27+'Port Angeles 6'!I27+'Port Angeles 7'!I27+'Port Angeles 8'!I27</f>
        <v>804045.51</v>
      </c>
    </row>
    <row r="34" spans="1:10" x14ac:dyDescent="0.35">
      <c r="A34" t="s">
        <v>75</v>
      </c>
      <c r="I34" s="4">
        <f>+I31+I33</f>
        <v>1651355.8699999999</v>
      </c>
    </row>
    <row r="36" spans="1:10" x14ac:dyDescent="0.35">
      <c r="A36" s="6" t="s">
        <v>71</v>
      </c>
    </row>
    <row r="37" spans="1:10" x14ac:dyDescent="0.35">
      <c r="A37" t="s">
        <v>62</v>
      </c>
      <c r="I37" s="4">
        <v>666770.58000000007</v>
      </c>
    </row>
    <row r="38" spans="1:10" x14ac:dyDescent="0.35">
      <c r="A38" t="s">
        <v>66</v>
      </c>
      <c r="D38" s="16">
        <v>2.8000000000000001E-2</v>
      </c>
      <c r="E38" s="6" t="s">
        <v>71</v>
      </c>
      <c r="I38" s="4">
        <f>ROUND(D38*I37,2)</f>
        <v>18669.580000000002</v>
      </c>
    </row>
    <row r="40" spans="1:10" x14ac:dyDescent="0.35">
      <c r="A40" t="s">
        <v>63</v>
      </c>
      <c r="I40" s="4">
        <f>+I53+I38-I41</f>
        <v>1312455.21</v>
      </c>
    </row>
    <row r="41" spans="1:10" x14ac:dyDescent="0.35">
      <c r="A41" t="s">
        <v>64</v>
      </c>
      <c r="I41" s="14">
        <f>+I49</f>
        <v>338890.07999999996</v>
      </c>
    </row>
    <row r="42" spans="1:10" x14ac:dyDescent="0.35">
      <c r="A42" t="s">
        <v>72</v>
      </c>
      <c r="I42" s="4">
        <f>+I41+I40</f>
        <v>1651345.29</v>
      </c>
      <c r="J42" s="4"/>
    </row>
    <row r="44" spans="1:10" x14ac:dyDescent="0.35">
      <c r="A44" t="s">
        <v>65</v>
      </c>
      <c r="D44" s="16">
        <v>0.03</v>
      </c>
      <c r="E44" s="6" t="s">
        <v>73</v>
      </c>
      <c r="I44" s="4">
        <f>+I40*D44</f>
        <v>39373.656299999995</v>
      </c>
    </row>
    <row r="46" spans="1:10" x14ac:dyDescent="0.35">
      <c r="A46" t="s">
        <v>76</v>
      </c>
    </row>
    <row r="47" spans="1:10" x14ac:dyDescent="0.35">
      <c r="A47" t="s">
        <v>56</v>
      </c>
      <c r="F47" s="4">
        <f>+'Seattle-Dispatch'!F29+'Seattle-Disptach 1'!F29+'Seattle-Disptach 2'!F29</f>
        <v>10212.5</v>
      </c>
      <c r="I47" s="4">
        <f>+'Seattle-Dispatch'!I29+'Seattle-Disptach 1'!I29+'Seattle-Disptach 2'!I29</f>
        <v>323796.27</v>
      </c>
    </row>
    <row r="48" spans="1:10" x14ac:dyDescent="0.35">
      <c r="A48" t="s">
        <v>60</v>
      </c>
      <c r="F48" s="4">
        <f>+'Seattle - Admin'!F29+'Seattle-Admin 1'!F29+'Seattle Admin 2'!F29</f>
        <v>4438.75</v>
      </c>
      <c r="I48" s="4">
        <f>+'Seattle - Admin'!I29+'Seattle Admin 2'!I29</f>
        <v>186248.93000000002</v>
      </c>
    </row>
    <row r="49" spans="1:9" x14ac:dyDescent="0.35">
      <c r="A49" t="s">
        <v>61</v>
      </c>
      <c r="F49" s="4"/>
      <c r="I49" s="14">
        <f>+'Seattle - Admin'!I30+'Seattle-Admin 1'!I29</f>
        <v>338890.07999999996</v>
      </c>
    </row>
    <row r="50" spans="1:9" x14ac:dyDescent="0.35">
      <c r="I50" s="4">
        <f>SUM(I47:I49)</f>
        <v>848935.28</v>
      </c>
    </row>
    <row r="52" spans="1:9" x14ac:dyDescent="0.35">
      <c r="A52" t="s">
        <v>57</v>
      </c>
      <c r="F52" s="4">
        <f>+'Port Angeles'!F29+'Port Angeles 1'!F29+'Port Angeles 2'!F29+'Port Angeles 3'!F29+'Port Angeles 4'!F29+'Port Angeles 5'!F29+'Port Angeles 6'!F29+'Port Angeles 7'!F29+'Port Angeles 8'!F29</f>
        <v>21725</v>
      </c>
      <c r="I52" s="14">
        <f>+'Port Angeles'!I29+'Port Angeles 1'!I29+'Port Angeles 2'!I29+'Port Angeles 3'!I29+'Port Angeles 4'!I29+'Port Angeles 5'!I29+'Port Angeles 6'!I29+'Port Angeles 7'!I29+'Port Angeles 8'!I29</f>
        <v>783740.43</v>
      </c>
    </row>
    <row r="53" spans="1:9" x14ac:dyDescent="0.35">
      <c r="A53" t="s">
        <v>74</v>
      </c>
      <c r="I53" s="4">
        <f>+I50+I52</f>
        <v>1632675.71</v>
      </c>
    </row>
    <row r="54" spans="1:9" x14ac:dyDescent="0.35">
      <c r="A54" t="s">
        <v>77</v>
      </c>
      <c r="I54" s="4">
        <f>+I38</f>
        <v>18669.580000000002</v>
      </c>
    </row>
    <row r="55" spans="1:9" x14ac:dyDescent="0.35">
      <c r="A55" t="s">
        <v>78</v>
      </c>
      <c r="I55" s="14">
        <f>+I44</f>
        <v>39373.656299999995</v>
      </c>
    </row>
    <row r="56" spans="1:9" x14ac:dyDescent="0.35">
      <c r="A56" t="s">
        <v>79</v>
      </c>
      <c r="I56" s="4">
        <f>SUM(I53:I55)</f>
        <v>1690718.9463</v>
      </c>
    </row>
  </sheetData>
  <pageMargins left="0.25" right="0.25" top="0.5" bottom="0.5" header="0.3" footer="0.3"/>
  <pageSetup scale="87" fitToHeight="0" orientation="portrait" r:id="rId1"/>
  <headerFooter>
    <oddFooter>&amp;L&amp;D&amp;C&amp;F        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J29"/>
  <sheetViews>
    <sheetView tabSelected="1" workbookViewId="0">
      <selection activeCell="A31" sqref="A31"/>
    </sheetView>
  </sheetViews>
  <sheetFormatPr defaultRowHeight="14.5" x14ac:dyDescent="0.35"/>
  <cols>
    <col min="3" max="3" width="15.7265625" bestFit="1" customWidth="1"/>
    <col min="6" max="6" width="13.453125" bestFit="1" customWidth="1"/>
    <col min="7" max="7" width="11.54296875" bestFit="1" customWidth="1"/>
    <col min="8" max="8" width="19" bestFit="1" customWidth="1"/>
    <col min="9" max="9" width="16.453125" bestFit="1" customWidth="1"/>
    <col min="10" max="10" width="14.7265625" customWidth="1"/>
  </cols>
  <sheetData>
    <row r="1" spans="1:10" x14ac:dyDescent="0.35">
      <c r="A1" s="2" t="s">
        <v>0</v>
      </c>
      <c r="B1" s="2"/>
      <c r="C1" s="2"/>
      <c r="D1" s="2"/>
      <c r="E1" s="2"/>
      <c r="F1" s="2"/>
      <c r="G1" s="2"/>
      <c r="H1" s="2"/>
      <c r="I1" s="2"/>
    </row>
    <row r="2" spans="1:10" x14ac:dyDescent="0.35">
      <c r="A2" s="2" t="s">
        <v>1</v>
      </c>
      <c r="B2" s="2"/>
      <c r="C2" s="2"/>
      <c r="D2" s="2"/>
      <c r="E2" s="2"/>
      <c r="F2" s="2"/>
      <c r="G2" s="2"/>
      <c r="H2" s="2"/>
      <c r="I2" s="2"/>
    </row>
    <row r="3" spans="1:10" x14ac:dyDescent="0.35">
      <c r="A3" s="2" t="s">
        <v>2</v>
      </c>
      <c r="B3" s="2"/>
      <c r="C3" s="2"/>
      <c r="D3" s="2"/>
      <c r="E3" s="2"/>
      <c r="F3" s="2"/>
      <c r="G3" s="2"/>
      <c r="H3" s="2"/>
      <c r="I3" s="2"/>
    </row>
    <row r="6" spans="1:10" x14ac:dyDescent="0.35">
      <c r="A6" s="5" t="s">
        <v>3</v>
      </c>
      <c r="B6" s="5" t="s">
        <v>4</v>
      </c>
      <c r="C6" s="6" t="s">
        <v>5</v>
      </c>
      <c r="D6" s="6" t="s">
        <v>23</v>
      </c>
      <c r="E6" s="6" t="s">
        <v>6</v>
      </c>
      <c r="F6" s="6" t="s">
        <v>22</v>
      </c>
      <c r="G6" s="6" t="s">
        <v>7</v>
      </c>
      <c r="H6" s="6" t="s">
        <v>8</v>
      </c>
      <c r="I6" s="6" t="s">
        <v>21</v>
      </c>
    </row>
    <row r="7" spans="1:10" x14ac:dyDescent="0.35">
      <c r="A7" s="1" t="s">
        <v>9</v>
      </c>
      <c r="B7" s="1">
        <v>2018</v>
      </c>
      <c r="C7" s="2" t="s">
        <v>80</v>
      </c>
      <c r="D7" s="2"/>
      <c r="E7" s="3" t="s">
        <v>38</v>
      </c>
      <c r="F7" s="3">
        <v>216</v>
      </c>
      <c r="G7" s="7">
        <v>32507</v>
      </c>
      <c r="I7" s="4">
        <v>9210.24</v>
      </c>
    </row>
    <row r="8" spans="1:10" ht="39.5" x14ac:dyDescent="0.35">
      <c r="A8" s="1" t="s">
        <v>10</v>
      </c>
      <c r="B8" s="1">
        <v>2018</v>
      </c>
      <c r="C8" s="2" t="s">
        <v>80</v>
      </c>
      <c r="D8" s="2"/>
      <c r="E8" s="3" t="s">
        <v>39</v>
      </c>
      <c r="F8" s="3">
        <v>211</v>
      </c>
      <c r="G8" s="7">
        <v>32507</v>
      </c>
      <c r="I8" s="4">
        <v>10559.09</v>
      </c>
      <c r="J8" s="18" t="s">
        <v>28</v>
      </c>
    </row>
    <row r="9" spans="1:10" x14ac:dyDescent="0.35">
      <c r="A9" s="1" t="s">
        <v>11</v>
      </c>
      <c r="B9" s="1">
        <v>2018</v>
      </c>
      <c r="C9" s="2" t="s">
        <v>80</v>
      </c>
      <c r="D9" s="2"/>
      <c r="E9" s="3" t="s">
        <v>39</v>
      </c>
      <c r="F9" s="3">
        <v>180</v>
      </c>
      <c r="G9" s="7">
        <v>32507</v>
      </c>
      <c r="I9" s="4">
        <v>7084.8</v>
      </c>
    </row>
    <row r="10" spans="1:10" x14ac:dyDescent="0.35">
      <c r="A10" s="1" t="s">
        <v>12</v>
      </c>
      <c r="B10" s="1">
        <v>2018</v>
      </c>
      <c r="C10" s="2" t="s">
        <v>80</v>
      </c>
      <c r="D10" s="2"/>
      <c r="E10" s="3" t="s">
        <v>39</v>
      </c>
      <c r="F10" s="3">
        <v>180</v>
      </c>
      <c r="G10" s="7">
        <v>32507</v>
      </c>
      <c r="I10" s="4">
        <v>7084.8</v>
      </c>
    </row>
    <row r="11" spans="1:10" x14ac:dyDescent="0.35">
      <c r="A11" s="1" t="s">
        <v>13</v>
      </c>
      <c r="B11" s="1">
        <v>2018</v>
      </c>
      <c r="C11" s="2" t="s">
        <v>80</v>
      </c>
      <c r="D11" s="2"/>
      <c r="E11" s="3" t="s">
        <v>39</v>
      </c>
      <c r="F11" s="3">
        <v>192</v>
      </c>
      <c r="G11" s="7">
        <v>32507</v>
      </c>
      <c r="I11" s="4">
        <v>7557.12</v>
      </c>
    </row>
    <row r="12" spans="1:10" x14ac:dyDescent="0.35">
      <c r="A12" s="1" t="s">
        <v>14</v>
      </c>
      <c r="B12" s="1">
        <v>2018</v>
      </c>
      <c r="C12" s="2" t="s">
        <v>80</v>
      </c>
      <c r="D12" s="2"/>
      <c r="E12" s="3" t="s">
        <v>39</v>
      </c>
      <c r="F12" s="3">
        <v>204</v>
      </c>
      <c r="G12" s="7">
        <v>32507</v>
      </c>
      <c r="I12" s="4">
        <v>8029.44</v>
      </c>
    </row>
    <row r="13" spans="1:10" x14ac:dyDescent="0.35">
      <c r="A13" s="1" t="s">
        <v>15</v>
      </c>
      <c r="B13" s="1">
        <v>2018</v>
      </c>
      <c r="C13" s="2" t="s">
        <v>80</v>
      </c>
      <c r="D13" s="2"/>
      <c r="E13" s="3" t="s">
        <v>39</v>
      </c>
      <c r="F13" s="3">
        <v>180</v>
      </c>
      <c r="G13" s="7">
        <v>32507</v>
      </c>
      <c r="I13" s="4">
        <v>7084.8</v>
      </c>
    </row>
    <row r="14" spans="1:10" x14ac:dyDescent="0.35">
      <c r="A14" s="1" t="s">
        <v>16</v>
      </c>
      <c r="B14" s="1">
        <v>2018</v>
      </c>
      <c r="C14" s="2" t="s">
        <v>80</v>
      </c>
      <c r="D14" s="2"/>
      <c r="E14" s="3" t="s">
        <v>39</v>
      </c>
      <c r="F14" s="3">
        <v>192</v>
      </c>
      <c r="G14" s="7">
        <v>32507</v>
      </c>
      <c r="I14" s="4">
        <v>7557.12</v>
      </c>
    </row>
    <row r="15" spans="1:10" x14ac:dyDescent="0.35">
      <c r="A15" s="1" t="s">
        <v>17</v>
      </c>
      <c r="B15" s="1">
        <v>2018</v>
      </c>
      <c r="C15" s="2" t="s">
        <v>80</v>
      </c>
      <c r="D15" s="2"/>
      <c r="E15" s="3" t="s">
        <v>39</v>
      </c>
      <c r="F15" s="3">
        <v>180</v>
      </c>
      <c r="G15" s="7">
        <v>32507</v>
      </c>
      <c r="I15" s="4">
        <v>7084.8</v>
      </c>
    </row>
    <row r="16" spans="1:10" x14ac:dyDescent="0.35">
      <c r="A16" s="1" t="s">
        <v>18</v>
      </c>
      <c r="B16" s="1">
        <v>2018</v>
      </c>
      <c r="C16" s="2" t="s">
        <v>80</v>
      </c>
      <c r="D16" s="2"/>
      <c r="E16" s="3" t="s">
        <v>39</v>
      </c>
      <c r="F16" s="3">
        <v>180</v>
      </c>
      <c r="G16" s="7">
        <v>32507</v>
      </c>
      <c r="I16" s="4">
        <v>7084.8</v>
      </c>
    </row>
    <row r="17" spans="1:9" x14ac:dyDescent="0.35">
      <c r="A17" s="1" t="s">
        <v>19</v>
      </c>
      <c r="B17" s="1">
        <v>2018</v>
      </c>
      <c r="C17" s="2" t="s">
        <v>80</v>
      </c>
      <c r="D17" s="2"/>
      <c r="E17" s="3" t="s">
        <v>39</v>
      </c>
      <c r="F17" s="3">
        <v>289</v>
      </c>
      <c r="G17" s="7">
        <v>32507</v>
      </c>
      <c r="I17" s="4">
        <v>12339.36</v>
      </c>
    </row>
    <row r="18" spans="1:9" x14ac:dyDescent="0.35">
      <c r="A18" s="1" t="s">
        <v>20</v>
      </c>
      <c r="B18" s="1">
        <v>2018</v>
      </c>
      <c r="C18" s="2" t="s">
        <v>80</v>
      </c>
      <c r="D18" s="2"/>
      <c r="E18" s="3" t="s">
        <v>39</v>
      </c>
      <c r="F18" s="3">
        <v>204</v>
      </c>
      <c r="G18" s="7">
        <v>32507</v>
      </c>
      <c r="I18" s="4">
        <v>8029.44</v>
      </c>
    </row>
    <row r="19" spans="1:9" x14ac:dyDescent="0.35">
      <c r="A19" s="1" t="s">
        <v>9</v>
      </c>
      <c r="B19" s="1">
        <v>2019</v>
      </c>
      <c r="C19" s="2" t="s">
        <v>80</v>
      </c>
      <c r="D19" s="2"/>
      <c r="E19" s="3" t="s">
        <v>30</v>
      </c>
      <c r="F19" s="3">
        <v>180</v>
      </c>
      <c r="G19" s="7">
        <v>32507</v>
      </c>
      <c r="I19" s="4">
        <v>7282.8</v>
      </c>
    </row>
    <row r="20" spans="1:9" x14ac:dyDescent="0.35">
      <c r="A20" s="1" t="s">
        <v>10</v>
      </c>
      <c r="B20" s="1">
        <v>2019</v>
      </c>
      <c r="C20" s="2" t="s">
        <v>80</v>
      </c>
      <c r="D20" s="2"/>
      <c r="E20" s="3" t="s">
        <v>30</v>
      </c>
      <c r="F20" s="3">
        <v>218</v>
      </c>
      <c r="G20" s="7">
        <v>32507</v>
      </c>
      <c r="I20" s="4">
        <v>8820.2800000000007</v>
      </c>
    </row>
    <row r="21" spans="1:9" x14ac:dyDescent="0.35">
      <c r="A21" s="1" t="s">
        <v>11</v>
      </c>
      <c r="B21" s="1">
        <v>2019</v>
      </c>
      <c r="C21" s="2" t="s">
        <v>80</v>
      </c>
      <c r="D21" s="2"/>
      <c r="E21" s="3" t="s">
        <v>30</v>
      </c>
      <c r="F21" s="3">
        <v>180</v>
      </c>
      <c r="G21" s="7">
        <v>32507</v>
      </c>
      <c r="I21" s="4">
        <v>7282.8</v>
      </c>
    </row>
    <row r="22" spans="1:9" x14ac:dyDescent="0.35">
      <c r="A22" s="1" t="s">
        <v>12</v>
      </c>
      <c r="B22" s="1">
        <v>2019</v>
      </c>
      <c r="C22" s="2" t="s">
        <v>80</v>
      </c>
      <c r="D22" s="2"/>
      <c r="E22" s="3" t="s">
        <v>30</v>
      </c>
      <c r="F22" s="3">
        <v>180</v>
      </c>
      <c r="G22" s="7">
        <v>32507</v>
      </c>
      <c r="I22" s="4">
        <v>7282.8</v>
      </c>
    </row>
    <row r="23" spans="1:9" x14ac:dyDescent="0.35">
      <c r="A23" s="1" t="s">
        <v>13</v>
      </c>
      <c r="B23" s="1">
        <v>2019</v>
      </c>
      <c r="C23" s="2" t="s">
        <v>80</v>
      </c>
      <c r="D23" s="2"/>
      <c r="E23" s="3" t="s">
        <v>30</v>
      </c>
      <c r="F23" s="3">
        <v>204</v>
      </c>
      <c r="G23" s="7">
        <v>32507</v>
      </c>
      <c r="I23" s="4">
        <v>8496.6</v>
      </c>
    </row>
    <row r="24" spans="1:9" x14ac:dyDescent="0.35">
      <c r="A24" s="1" t="s">
        <v>14</v>
      </c>
      <c r="B24" s="1">
        <v>2019</v>
      </c>
      <c r="C24" s="2" t="s">
        <v>80</v>
      </c>
      <c r="D24" s="2"/>
      <c r="E24" s="3" t="s">
        <v>30</v>
      </c>
      <c r="F24" s="3">
        <v>180</v>
      </c>
      <c r="G24" s="7">
        <v>32507</v>
      </c>
      <c r="I24" s="4">
        <v>7282.8</v>
      </c>
    </row>
    <row r="25" spans="1:9" x14ac:dyDescent="0.35">
      <c r="I25" s="4"/>
    </row>
    <row r="27" spans="1:9" x14ac:dyDescent="0.35">
      <c r="A27">
        <v>2018</v>
      </c>
      <c r="F27" s="4">
        <f>SUM(F7:F18)</f>
        <v>2408</v>
      </c>
      <c r="I27" s="4">
        <f>SUM(I7:I18)</f>
        <v>98705.810000000012</v>
      </c>
    </row>
    <row r="29" spans="1:9" x14ac:dyDescent="0.35">
      <c r="A29" t="s">
        <v>55</v>
      </c>
      <c r="F29" s="4">
        <f>SUM(F13:F24)</f>
        <v>2367</v>
      </c>
      <c r="I29" s="4">
        <f>SUM(I13:I24)</f>
        <v>95628.400000000023</v>
      </c>
    </row>
  </sheetData>
  <pageMargins left="0.25" right="0.25" top="0.5" bottom="0.5" header="0.3" footer="0.3"/>
  <pageSetup scale="80" fitToHeight="0" orientation="portrait" r:id="rId1"/>
  <headerFooter>
    <oddFooter>&amp;L&amp;D&amp;C&amp;F        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31"/>
  <sheetViews>
    <sheetView tabSelected="1" workbookViewId="0">
      <selection activeCell="A31" sqref="A31"/>
    </sheetView>
  </sheetViews>
  <sheetFormatPr defaultRowHeight="14.5" x14ac:dyDescent="0.35"/>
  <cols>
    <col min="3" max="3" width="15.7265625" bestFit="1" customWidth="1"/>
    <col min="4" max="4" width="10.7265625" customWidth="1"/>
    <col min="5" max="5" width="10.1796875" bestFit="1" customWidth="1"/>
    <col min="6" max="6" width="13.453125" bestFit="1" customWidth="1"/>
    <col min="7" max="7" width="11.54296875" bestFit="1" customWidth="1"/>
    <col min="8" max="8" width="19" bestFit="1" customWidth="1"/>
    <col min="9" max="9" width="16.453125" bestFit="1" customWidth="1"/>
    <col min="10" max="10" width="12.7265625" customWidth="1"/>
  </cols>
  <sheetData>
    <row r="1" spans="1:10" x14ac:dyDescent="0.35">
      <c r="A1" s="2" t="s">
        <v>0</v>
      </c>
      <c r="B1" s="2"/>
      <c r="C1" s="2"/>
      <c r="D1" s="2"/>
      <c r="E1" s="2"/>
      <c r="F1" s="2"/>
      <c r="G1" s="2"/>
      <c r="H1" s="2"/>
      <c r="I1" s="2"/>
    </row>
    <row r="2" spans="1:10" x14ac:dyDescent="0.35">
      <c r="A2" s="2" t="s">
        <v>1</v>
      </c>
      <c r="B2" s="2"/>
      <c r="C2" s="2"/>
      <c r="D2" s="2"/>
      <c r="E2" s="2"/>
      <c r="F2" s="2"/>
      <c r="G2" s="2"/>
      <c r="H2" s="2"/>
      <c r="I2" s="2"/>
    </row>
    <row r="3" spans="1:10" x14ac:dyDescent="0.35">
      <c r="A3" s="2" t="s">
        <v>2</v>
      </c>
      <c r="B3" s="2"/>
      <c r="C3" s="2"/>
      <c r="D3" s="2"/>
      <c r="E3" s="2"/>
      <c r="F3" s="2"/>
      <c r="G3" s="2"/>
      <c r="H3" s="2"/>
      <c r="I3" s="2"/>
    </row>
    <row r="6" spans="1:10" x14ac:dyDescent="0.35">
      <c r="A6" s="5" t="s">
        <v>3</v>
      </c>
      <c r="B6" s="5" t="s">
        <v>4</v>
      </c>
      <c r="C6" s="6" t="s">
        <v>5</v>
      </c>
      <c r="D6" s="6" t="s">
        <v>23</v>
      </c>
      <c r="E6" s="6" t="s">
        <v>6</v>
      </c>
      <c r="F6" s="6" t="s">
        <v>22</v>
      </c>
      <c r="G6" s="6" t="s">
        <v>7</v>
      </c>
      <c r="H6" s="6" t="s">
        <v>8</v>
      </c>
      <c r="I6" s="6" t="s">
        <v>21</v>
      </c>
    </row>
    <row r="7" spans="1:10" x14ac:dyDescent="0.35">
      <c r="A7" s="1" t="s">
        <v>9</v>
      </c>
      <c r="B7" s="1">
        <v>2018</v>
      </c>
      <c r="C7" s="2" t="s">
        <v>80</v>
      </c>
      <c r="D7" s="2"/>
      <c r="E7" s="3" t="s">
        <v>34</v>
      </c>
      <c r="F7" s="3">
        <v>261.5</v>
      </c>
      <c r="G7" s="7">
        <v>32975</v>
      </c>
      <c r="I7" s="4">
        <v>8281.7199999999993</v>
      </c>
    </row>
    <row r="8" spans="1:10" ht="52.5" x14ac:dyDescent="0.35">
      <c r="A8" s="1" t="s">
        <v>10</v>
      </c>
      <c r="B8" s="1">
        <v>2018</v>
      </c>
      <c r="C8" s="2" t="s">
        <v>80</v>
      </c>
      <c r="D8" s="2"/>
      <c r="E8" s="3" t="s">
        <v>33</v>
      </c>
      <c r="F8" s="3">
        <v>272.5</v>
      </c>
      <c r="G8" s="7">
        <v>32975</v>
      </c>
      <c r="I8" s="4">
        <v>10444.969999999999</v>
      </c>
      <c r="J8" s="10" t="s">
        <v>28</v>
      </c>
    </row>
    <row r="9" spans="1:10" x14ac:dyDescent="0.35">
      <c r="A9" s="1" t="s">
        <v>11</v>
      </c>
      <c r="B9" s="1">
        <v>2018</v>
      </c>
      <c r="C9" s="2" t="s">
        <v>80</v>
      </c>
      <c r="D9" s="2"/>
      <c r="E9" s="3" t="s">
        <v>33</v>
      </c>
      <c r="F9" s="3">
        <v>267.5</v>
      </c>
      <c r="G9" s="7">
        <v>32975</v>
      </c>
      <c r="I9" s="4">
        <v>8269.35</v>
      </c>
    </row>
    <row r="10" spans="1:10" x14ac:dyDescent="0.35">
      <c r="A10" s="1" t="s">
        <v>12</v>
      </c>
      <c r="B10" s="1">
        <v>2018</v>
      </c>
      <c r="C10" s="2" t="s">
        <v>80</v>
      </c>
      <c r="D10" s="2"/>
      <c r="E10" s="3" t="s">
        <v>33</v>
      </c>
      <c r="F10" s="3">
        <v>274.5</v>
      </c>
      <c r="G10" s="7">
        <v>32975</v>
      </c>
      <c r="I10" s="4">
        <v>8764.15</v>
      </c>
    </row>
    <row r="11" spans="1:10" x14ac:dyDescent="0.35">
      <c r="A11" s="1" t="s">
        <v>13</v>
      </c>
      <c r="B11" s="1">
        <v>2018</v>
      </c>
      <c r="C11" s="2" t="s">
        <v>80</v>
      </c>
      <c r="D11" s="2"/>
      <c r="E11" s="3" t="s">
        <v>33</v>
      </c>
      <c r="F11" s="3">
        <v>259</v>
      </c>
      <c r="G11" s="7">
        <v>32975</v>
      </c>
      <c r="I11" s="4">
        <v>8102.35</v>
      </c>
    </row>
    <row r="12" spans="1:10" x14ac:dyDescent="0.35">
      <c r="A12" s="1" t="s">
        <v>14</v>
      </c>
      <c r="B12" s="1">
        <v>2018</v>
      </c>
      <c r="C12" s="2" t="s">
        <v>80</v>
      </c>
      <c r="D12" s="2"/>
      <c r="E12" s="3" t="s">
        <v>33</v>
      </c>
      <c r="F12" s="3">
        <v>294</v>
      </c>
      <c r="G12" s="7">
        <v>32975</v>
      </c>
      <c r="I12" s="4">
        <v>8937.33</v>
      </c>
    </row>
    <row r="13" spans="1:10" x14ac:dyDescent="0.35">
      <c r="A13" s="1" t="s">
        <v>15</v>
      </c>
      <c r="B13" s="1">
        <v>2018</v>
      </c>
      <c r="C13" s="2" t="s">
        <v>80</v>
      </c>
      <c r="D13" s="2"/>
      <c r="E13" s="3" t="s">
        <v>33</v>
      </c>
      <c r="F13" s="3">
        <v>276</v>
      </c>
      <c r="G13" s="7">
        <v>32975</v>
      </c>
      <c r="I13" s="4">
        <v>8819.81</v>
      </c>
    </row>
    <row r="14" spans="1:10" x14ac:dyDescent="0.35">
      <c r="A14" s="1" t="s">
        <v>16</v>
      </c>
      <c r="B14" s="1">
        <v>2018</v>
      </c>
      <c r="C14" s="2" t="s">
        <v>80</v>
      </c>
      <c r="D14" s="2"/>
      <c r="E14" s="3" t="s">
        <v>33</v>
      </c>
      <c r="F14" s="3">
        <v>290</v>
      </c>
      <c r="G14" s="7">
        <v>32975</v>
      </c>
      <c r="I14" s="4">
        <v>8968.25</v>
      </c>
    </row>
    <row r="15" spans="1:10" x14ac:dyDescent="0.35">
      <c r="A15" s="1" t="s">
        <v>17</v>
      </c>
      <c r="B15" s="1">
        <v>2018</v>
      </c>
      <c r="C15" s="2" t="s">
        <v>80</v>
      </c>
      <c r="D15" s="2"/>
      <c r="E15" s="3" t="s">
        <v>33</v>
      </c>
      <c r="F15" s="3">
        <v>288.5</v>
      </c>
      <c r="G15" s="7">
        <v>32975</v>
      </c>
      <c r="I15" s="4">
        <v>9184.73</v>
      </c>
    </row>
    <row r="16" spans="1:10" x14ac:dyDescent="0.35">
      <c r="A16" s="1" t="s">
        <v>18</v>
      </c>
      <c r="B16" s="1">
        <v>2018</v>
      </c>
      <c r="C16" s="2" t="s">
        <v>80</v>
      </c>
      <c r="D16" s="2"/>
      <c r="E16" s="3" t="s">
        <v>33</v>
      </c>
      <c r="F16" s="3">
        <v>272</v>
      </c>
      <c r="G16" s="7">
        <v>32975</v>
      </c>
      <c r="I16" s="4">
        <v>8671.3700000000008</v>
      </c>
    </row>
    <row r="17" spans="1:10" x14ac:dyDescent="0.35">
      <c r="A17" s="1" t="s">
        <v>19</v>
      </c>
      <c r="B17" s="1">
        <v>2018</v>
      </c>
      <c r="C17" s="2" t="s">
        <v>80</v>
      </c>
      <c r="D17" s="2"/>
      <c r="E17" s="3" t="s">
        <v>33</v>
      </c>
      <c r="F17" s="3">
        <v>297.5</v>
      </c>
      <c r="G17" s="7">
        <v>32975</v>
      </c>
      <c r="I17" s="4">
        <v>9110.51</v>
      </c>
    </row>
    <row r="18" spans="1:10" x14ac:dyDescent="0.35">
      <c r="A18" s="1" t="s">
        <v>20</v>
      </c>
      <c r="B18" s="1">
        <v>2018</v>
      </c>
      <c r="C18" s="2" t="s">
        <v>80</v>
      </c>
      <c r="D18" s="2"/>
      <c r="E18" s="3" t="s">
        <v>33</v>
      </c>
      <c r="F18" s="3">
        <v>326.5</v>
      </c>
      <c r="G18" s="7">
        <v>32975</v>
      </c>
      <c r="I18" s="4">
        <v>10069.18</v>
      </c>
    </row>
    <row r="19" spans="1:10" x14ac:dyDescent="0.35">
      <c r="A19" s="1" t="s">
        <v>9</v>
      </c>
      <c r="B19" s="1">
        <v>2019</v>
      </c>
      <c r="C19" s="2" t="s">
        <v>80</v>
      </c>
      <c r="D19" s="2"/>
      <c r="E19" s="3" t="s">
        <v>24</v>
      </c>
      <c r="F19" s="3">
        <v>256</v>
      </c>
      <c r="G19" s="7">
        <v>32975</v>
      </c>
      <c r="I19" s="4">
        <v>8302.9</v>
      </c>
      <c r="J19" s="4"/>
    </row>
    <row r="20" spans="1:10" x14ac:dyDescent="0.35">
      <c r="A20" s="1" t="s">
        <v>10</v>
      </c>
      <c r="B20" s="1">
        <v>2019</v>
      </c>
      <c r="C20" s="2" t="s">
        <v>80</v>
      </c>
      <c r="D20" s="2"/>
      <c r="E20" s="3" t="s">
        <v>24</v>
      </c>
      <c r="F20" s="3">
        <v>278</v>
      </c>
      <c r="G20" s="7">
        <v>32975</v>
      </c>
      <c r="I20" s="4">
        <v>8779.7099999999991</v>
      </c>
      <c r="J20" s="4"/>
    </row>
    <row r="21" spans="1:10" x14ac:dyDescent="0.35">
      <c r="A21" s="1" t="s">
        <v>11</v>
      </c>
      <c r="B21" s="1">
        <v>2019</v>
      </c>
      <c r="C21" s="2" t="s">
        <v>80</v>
      </c>
      <c r="D21" s="2"/>
      <c r="E21" s="3" t="s">
        <v>24</v>
      </c>
      <c r="F21" s="3">
        <v>274</v>
      </c>
      <c r="G21" s="7">
        <v>32975</v>
      </c>
      <c r="I21" s="4">
        <v>8716.14</v>
      </c>
      <c r="J21" s="4"/>
    </row>
    <row r="22" spans="1:10" x14ac:dyDescent="0.35">
      <c r="A22" s="1" t="s">
        <v>12</v>
      </c>
      <c r="B22" s="1">
        <v>2019</v>
      </c>
      <c r="C22" s="2" t="s">
        <v>80</v>
      </c>
      <c r="D22" s="2"/>
      <c r="E22" s="3" t="s">
        <v>24</v>
      </c>
      <c r="F22" s="3">
        <v>266</v>
      </c>
      <c r="G22" s="7">
        <v>32975</v>
      </c>
      <c r="I22" s="4">
        <v>8684.35</v>
      </c>
      <c r="J22" s="4"/>
    </row>
    <row r="23" spans="1:10" x14ac:dyDescent="0.35">
      <c r="A23" s="1" t="s">
        <v>13</v>
      </c>
      <c r="B23" s="1">
        <v>2019</v>
      </c>
      <c r="C23" s="2" t="s">
        <v>80</v>
      </c>
      <c r="D23" s="2"/>
      <c r="E23" s="3" t="s">
        <v>24</v>
      </c>
      <c r="F23" s="3">
        <v>259</v>
      </c>
      <c r="G23" s="7">
        <v>32975</v>
      </c>
      <c r="I23" s="4">
        <v>8239.32</v>
      </c>
      <c r="J23" s="4"/>
    </row>
    <row r="24" spans="1:10" x14ac:dyDescent="0.35">
      <c r="A24" s="1" t="s">
        <v>14</v>
      </c>
      <c r="B24" s="1">
        <v>2019</v>
      </c>
      <c r="C24" s="2" t="s">
        <v>80</v>
      </c>
      <c r="D24" s="2"/>
      <c r="E24" s="3" t="s">
        <v>24</v>
      </c>
      <c r="F24" s="3">
        <v>277</v>
      </c>
      <c r="G24" s="7">
        <v>32975</v>
      </c>
      <c r="I24" s="4">
        <v>9002.2199999999993</v>
      </c>
      <c r="J24" s="4"/>
    </row>
    <row r="25" spans="1:10" x14ac:dyDescent="0.35">
      <c r="I25" s="4"/>
    </row>
    <row r="27" spans="1:10" x14ac:dyDescent="0.35">
      <c r="A27">
        <v>2018</v>
      </c>
      <c r="F27" s="4">
        <f>SUM(F7:F18)</f>
        <v>3379.5</v>
      </c>
      <c r="I27" s="4">
        <f>SUM(I7:I18)</f>
        <v>107623.71999999997</v>
      </c>
    </row>
    <row r="29" spans="1:10" x14ac:dyDescent="0.35">
      <c r="A29" t="s">
        <v>55</v>
      </c>
      <c r="F29" s="4">
        <f>SUM(F13:F24)</f>
        <v>3360.5</v>
      </c>
      <c r="I29" s="4">
        <f>SUM(I13:I24)</f>
        <v>106548.48999999999</v>
      </c>
    </row>
    <row r="31" spans="1:10" x14ac:dyDescent="0.35">
      <c r="I31" s="4"/>
    </row>
  </sheetData>
  <pageMargins left="0.25" right="0.25" top="0.5" bottom="0.5" header="0.3" footer="0.3"/>
  <pageSetup scale="79" fitToHeight="0" orientation="portrait" r:id="rId1"/>
  <headerFooter>
    <oddFooter>&amp;L&amp;D&amp;C&amp;F        &amp;A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J29"/>
  <sheetViews>
    <sheetView tabSelected="1" workbookViewId="0">
      <selection activeCell="A31" sqref="A31"/>
    </sheetView>
  </sheetViews>
  <sheetFormatPr defaultRowHeight="14.5" x14ac:dyDescent="0.35"/>
  <cols>
    <col min="3" max="3" width="15.7265625" bestFit="1" customWidth="1"/>
    <col min="4" max="4" width="10.26953125" customWidth="1"/>
    <col min="6" max="6" width="13.453125" bestFit="1" customWidth="1"/>
    <col min="7" max="7" width="11.54296875" bestFit="1" customWidth="1"/>
    <col min="8" max="8" width="19" bestFit="1" customWidth="1"/>
    <col min="9" max="9" width="16.453125" bestFit="1" customWidth="1"/>
    <col min="10" max="10" width="14.7265625" customWidth="1"/>
  </cols>
  <sheetData>
    <row r="1" spans="1:10" x14ac:dyDescent="0.35">
      <c r="A1" s="2" t="s">
        <v>0</v>
      </c>
      <c r="B1" s="2"/>
      <c r="C1" s="2"/>
      <c r="D1" s="2"/>
      <c r="E1" s="2"/>
      <c r="F1" s="2"/>
      <c r="G1" s="2"/>
      <c r="H1" s="2"/>
      <c r="I1" s="2"/>
    </row>
    <row r="2" spans="1:10" x14ac:dyDescent="0.35">
      <c r="A2" s="2" t="s">
        <v>1</v>
      </c>
      <c r="B2" s="2"/>
      <c r="C2" s="2"/>
      <c r="D2" s="2"/>
      <c r="E2" s="2"/>
      <c r="F2" s="2"/>
      <c r="G2" s="2"/>
      <c r="H2" s="2"/>
      <c r="I2" s="2"/>
    </row>
    <row r="3" spans="1:10" x14ac:dyDescent="0.35">
      <c r="A3" s="2" t="s">
        <v>2</v>
      </c>
      <c r="B3" s="2"/>
      <c r="C3" s="2"/>
      <c r="D3" s="2"/>
      <c r="E3" s="2"/>
      <c r="F3" s="2"/>
      <c r="G3" s="2"/>
      <c r="H3" s="2"/>
      <c r="I3" s="2"/>
    </row>
    <row r="6" spans="1:10" x14ac:dyDescent="0.35">
      <c r="A6" s="5" t="s">
        <v>3</v>
      </c>
      <c r="B6" s="5" t="s">
        <v>4</v>
      </c>
      <c r="C6" s="6" t="s">
        <v>5</v>
      </c>
      <c r="D6" s="6" t="s">
        <v>23</v>
      </c>
      <c r="E6" s="6" t="s">
        <v>6</v>
      </c>
      <c r="F6" s="6" t="s">
        <v>22</v>
      </c>
      <c r="G6" s="6" t="s">
        <v>7</v>
      </c>
      <c r="H6" s="6" t="s">
        <v>8</v>
      </c>
      <c r="I6" s="6" t="s">
        <v>21</v>
      </c>
    </row>
    <row r="7" spans="1:10" x14ac:dyDescent="0.35">
      <c r="A7" s="1" t="s">
        <v>9</v>
      </c>
      <c r="B7" s="1">
        <v>2018</v>
      </c>
      <c r="C7" s="2" t="s">
        <v>80</v>
      </c>
      <c r="D7" s="2"/>
      <c r="E7" s="3" t="s">
        <v>35</v>
      </c>
      <c r="F7" s="3">
        <v>281.5</v>
      </c>
      <c r="G7" s="7">
        <v>37585</v>
      </c>
      <c r="I7" s="4">
        <v>8702.2999999999993</v>
      </c>
    </row>
    <row r="8" spans="1:10" ht="39.5" x14ac:dyDescent="0.35">
      <c r="A8" s="1" t="s">
        <v>10</v>
      </c>
      <c r="B8" s="1">
        <v>2018</v>
      </c>
      <c r="C8" s="2" t="s">
        <v>80</v>
      </c>
      <c r="D8" s="2"/>
      <c r="E8" s="3" t="s">
        <v>32</v>
      </c>
      <c r="F8" s="3">
        <v>262</v>
      </c>
      <c r="G8" s="7">
        <v>37585</v>
      </c>
      <c r="I8" s="4">
        <v>10537.43</v>
      </c>
      <c r="J8" s="10" t="s">
        <v>28</v>
      </c>
    </row>
    <row r="9" spans="1:10" x14ac:dyDescent="0.35">
      <c r="A9" s="1" t="s">
        <v>11</v>
      </c>
      <c r="B9" s="1">
        <v>2018</v>
      </c>
      <c r="C9" s="2" t="s">
        <v>80</v>
      </c>
      <c r="D9" s="2"/>
      <c r="E9" s="3" t="s">
        <v>32</v>
      </c>
      <c r="F9" s="3">
        <v>275.5</v>
      </c>
      <c r="G9" s="7">
        <v>37585</v>
      </c>
      <c r="I9" s="4">
        <v>8714.67</v>
      </c>
    </row>
    <row r="10" spans="1:10" x14ac:dyDescent="0.35">
      <c r="A10" s="1" t="s">
        <v>12</v>
      </c>
      <c r="B10" s="1">
        <v>2018</v>
      </c>
      <c r="C10" s="2" t="s">
        <v>80</v>
      </c>
      <c r="D10" s="2"/>
      <c r="E10" s="3" t="s">
        <v>32</v>
      </c>
      <c r="F10" s="3">
        <v>252</v>
      </c>
      <c r="G10" s="7">
        <v>37585</v>
      </c>
      <c r="I10" s="4">
        <v>7842.58</v>
      </c>
    </row>
    <row r="11" spans="1:10" x14ac:dyDescent="0.35">
      <c r="A11" s="1" t="s">
        <v>13</v>
      </c>
      <c r="B11" s="1">
        <v>2018</v>
      </c>
      <c r="C11" s="2" t="s">
        <v>80</v>
      </c>
      <c r="D11" s="2"/>
      <c r="E11" s="3" t="s">
        <v>32</v>
      </c>
      <c r="F11" s="3">
        <v>285</v>
      </c>
      <c r="G11" s="7">
        <v>37585</v>
      </c>
      <c r="I11" s="4">
        <v>8714.67</v>
      </c>
    </row>
    <row r="12" spans="1:10" x14ac:dyDescent="0.35">
      <c r="A12" s="1" t="s">
        <v>14</v>
      </c>
      <c r="B12" s="1">
        <v>2018</v>
      </c>
      <c r="C12" s="2" t="s">
        <v>80</v>
      </c>
      <c r="D12" s="2"/>
      <c r="E12" s="3" t="s">
        <v>32</v>
      </c>
      <c r="F12" s="3">
        <v>268.5</v>
      </c>
      <c r="G12" s="7">
        <v>37585</v>
      </c>
      <c r="I12" s="4">
        <v>8065.24</v>
      </c>
    </row>
    <row r="13" spans="1:10" x14ac:dyDescent="0.35">
      <c r="A13" s="1" t="s">
        <v>15</v>
      </c>
      <c r="B13" s="1">
        <v>2018</v>
      </c>
      <c r="C13" s="2" t="s">
        <v>80</v>
      </c>
      <c r="D13" s="2"/>
      <c r="E13" s="3" t="s">
        <v>32</v>
      </c>
      <c r="F13" s="3">
        <v>264</v>
      </c>
      <c r="G13" s="7">
        <v>37585</v>
      </c>
      <c r="I13" s="4">
        <v>8201.31</v>
      </c>
    </row>
    <row r="14" spans="1:10" x14ac:dyDescent="0.35">
      <c r="A14" s="1" t="s">
        <v>16</v>
      </c>
      <c r="B14" s="1">
        <v>2018</v>
      </c>
      <c r="C14" s="2" t="s">
        <v>80</v>
      </c>
      <c r="D14" s="2"/>
      <c r="E14" s="3" t="s">
        <v>32</v>
      </c>
      <c r="F14" s="3">
        <v>288</v>
      </c>
      <c r="G14" s="7">
        <v>37585</v>
      </c>
      <c r="I14" s="4">
        <v>8992.99</v>
      </c>
    </row>
    <row r="15" spans="1:10" x14ac:dyDescent="0.35">
      <c r="A15" s="1" t="s">
        <v>17</v>
      </c>
      <c r="B15" s="1">
        <v>2018</v>
      </c>
      <c r="C15" s="2" t="s">
        <v>80</v>
      </c>
      <c r="D15" s="2"/>
      <c r="E15" s="3" t="s">
        <v>32</v>
      </c>
      <c r="F15" s="3">
        <v>261.5</v>
      </c>
      <c r="G15" s="7">
        <v>37585</v>
      </c>
      <c r="I15" s="4">
        <v>8281.7199999999993</v>
      </c>
    </row>
    <row r="16" spans="1:10" x14ac:dyDescent="0.35">
      <c r="A16" s="1" t="s">
        <v>18</v>
      </c>
      <c r="B16" s="1">
        <v>2018</v>
      </c>
      <c r="C16" s="2" t="s">
        <v>80</v>
      </c>
      <c r="D16" s="2"/>
      <c r="E16" s="3" t="s">
        <v>32</v>
      </c>
      <c r="F16" s="3">
        <v>276</v>
      </c>
      <c r="G16" s="7">
        <v>37585</v>
      </c>
      <c r="I16" s="4">
        <v>8498.19</v>
      </c>
    </row>
    <row r="17" spans="1:9" x14ac:dyDescent="0.35">
      <c r="A17" s="1" t="s">
        <v>19</v>
      </c>
      <c r="B17" s="1">
        <v>2018</v>
      </c>
      <c r="C17" s="2" t="s">
        <v>80</v>
      </c>
      <c r="D17" s="2"/>
      <c r="E17" s="3" t="s">
        <v>32</v>
      </c>
      <c r="F17" s="3">
        <v>311</v>
      </c>
      <c r="G17" s="7">
        <v>37585</v>
      </c>
      <c r="I17" s="4">
        <v>9846.52</v>
      </c>
    </row>
    <row r="18" spans="1:9" x14ac:dyDescent="0.35">
      <c r="A18" s="1" t="s">
        <v>20</v>
      </c>
      <c r="B18" s="1">
        <v>2018</v>
      </c>
      <c r="C18" s="2" t="s">
        <v>80</v>
      </c>
      <c r="D18" s="2"/>
      <c r="E18" s="3" t="s">
        <v>32</v>
      </c>
      <c r="F18" s="3">
        <v>288</v>
      </c>
      <c r="G18" s="7">
        <v>37585</v>
      </c>
      <c r="I18" s="4">
        <v>9005.36</v>
      </c>
    </row>
    <row r="19" spans="1:9" x14ac:dyDescent="0.35">
      <c r="A19" s="1" t="s">
        <v>9</v>
      </c>
      <c r="B19" s="1">
        <v>2019</v>
      </c>
      <c r="C19" s="2" t="s">
        <v>80</v>
      </c>
      <c r="D19" s="2"/>
      <c r="E19" s="3" t="s">
        <v>27</v>
      </c>
      <c r="F19" s="3">
        <v>290.5</v>
      </c>
      <c r="G19" s="7">
        <v>37585</v>
      </c>
      <c r="I19" s="4">
        <v>9288.31</v>
      </c>
    </row>
    <row r="20" spans="1:9" x14ac:dyDescent="0.35">
      <c r="A20" s="1" t="s">
        <v>10</v>
      </c>
      <c r="B20" s="1">
        <v>2019</v>
      </c>
      <c r="C20" s="2" t="s">
        <v>80</v>
      </c>
      <c r="D20" s="2"/>
      <c r="E20" s="3" t="s">
        <v>27</v>
      </c>
      <c r="F20" s="3">
        <v>277.5</v>
      </c>
      <c r="G20" s="7">
        <v>37585</v>
      </c>
      <c r="I20" s="4">
        <v>8919.57</v>
      </c>
    </row>
    <row r="21" spans="1:9" x14ac:dyDescent="0.35">
      <c r="A21" s="1" t="s">
        <v>11</v>
      </c>
      <c r="B21" s="1">
        <v>2019</v>
      </c>
      <c r="C21" s="2" t="s">
        <v>80</v>
      </c>
      <c r="D21" s="2"/>
      <c r="E21" s="3" t="s">
        <v>27</v>
      </c>
      <c r="F21" s="3">
        <v>259</v>
      </c>
      <c r="G21" s="7">
        <v>37585</v>
      </c>
      <c r="I21" s="4">
        <v>8417.33</v>
      </c>
    </row>
    <row r="22" spans="1:9" x14ac:dyDescent="0.35">
      <c r="A22" s="1" t="s">
        <v>12</v>
      </c>
      <c r="B22" s="1">
        <v>2019</v>
      </c>
      <c r="C22" s="2" t="s">
        <v>80</v>
      </c>
      <c r="D22" s="2"/>
      <c r="E22" s="3" t="s">
        <v>27</v>
      </c>
      <c r="F22" s="3">
        <v>277.5</v>
      </c>
      <c r="G22" s="7">
        <v>37585</v>
      </c>
      <c r="I22" s="4">
        <v>8881.43</v>
      </c>
    </row>
    <row r="23" spans="1:9" x14ac:dyDescent="0.35">
      <c r="A23" s="1" t="s">
        <v>13</v>
      </c>
      <c r="B23" s="1">
        <v>2019</v>
      </c>
      <c r="C23" s="2" t="s">
        <v>80</v>
      </c>
      <c r="D23" s="2"/>
      <c r="E23" s="3" t="s">
        <v>27</v>
      </c>
      <c r="F23" s="3">
        <v>311</v>
      </c>
      <c r="G23" s="7">
        <v>37585</v>
      </c>
      <c r="I23" s="4">
        <v>10032.14</v>
      </c>
    </row>
    <row r="24" spans="1:9" x14ac:dyDescent="0.35">
      <c r="A24" s="1" t="s">
        <v>14</v>
      </c>
      <c r="B24" s="1">
        <v>2019</v>
      </c>
      <c r="C24" s="2" t="s">
        <v>80</v>
      </c>
      <c r="D24" s="2"/>
      <c r="E24" s="3" t="s">
        <v>27</v>
      </c>
      <c r="F24" s="3">
        <v>252</v>
      </c>
      <c r="G24" s="7">
        <v>37585</v>
      </c>
      <c r="I24" s="4">
        <v>8150.32</v>
      </c>
    </row>
    <row r="25" spans="1:9" x14ac:dyDescent="0.35">
      <c r="I25" s="4"/>
    </row>
    <row r="27" spans="1:9" x14ac:dyDescent="0.35">
      <c r="A27">
        <v>2018</v>
      </c>
      <c r="F27" s="4">
        <f>SUM(F7:F18)</f>
        <v>3313</v>
      </c>
      <c r="I27" s="4">
        <f>SUM(I7:I18)</f>
        <v>105402.98000000001</v>
      </c>
    </row>
    <row r="29" spans="1:9" x14ac:dyDescent="0.35">
      <c r="A29" t="s">
        <v>55</v>
      </c>
      <c r="F29" s="4">
        <f>SUM(F13:F24)</f>
        <v>3356</v>
      </c>
      <c r="I29" s="4">
        <f>SUM(I13:I24)</f>
        <v>106515.19</v>
      </c>
    </row>
  </sheetData>
  <pageMargins left="0.25" right="0.25" top="0.5" bottom="0.5" header="0.3" footer="0.3"/>
  <pageSetup scale="79" fitToHeight="0" orientation="portrait" r:id="rId1"/>
  <headerFooter>
    <oddFooter>&amp;L&amp;D&amp;C&amp;F        &amp;A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J29"/>
  <sheetViews>
    <sheetView tabSelected="1" workbookViewId="0">
      <selection activeCell="A31" sqref="A31"/>
    </sheetView>
  </sheetViews>
  <sheetFormatPr defaultRowHeight="14.5" x14ac:dyDescent="0.35"/>
  <cols>
    <col min="3" max="3" width="15.7265625" bestFit="1" customWidth="1"/>
    <col min="4" max="4" width="10.7265625" customWidth="1"/>
    <col min="6" max="6" width="13.453125" bestFit="1" customWidth="1"/>
    <col min="7" max="7" width="11.54296875" bestFit="1" customWidth="1"/>
    <col min="8" max="8" width="19" bestFit="1" customWidth="1"/>
    <col min="9" max="9" width="16.453125" bestFit="1" customWidth="1"/>
    <col min="10" max="10" width="14.81640625" customWidth="1"/>
  </cols>
  <sheetData>
    <row r="1" spans="1:10" x14ac:dyDescent="0.35">
      <c r="A1" s="2" t="s">
        <v>0</v>
      </c>
      <c r="B1" s="2"/>
      <c r="C1" s="2"/>
      <c r="D1" s="2"/>
      <c r="E1" s="2"/>
      <c r="F1" s="2"/>
      <c r="G1" s="2"/>
      <c r="H1" s="2"/>
      <c r="I1" s="2"/>
    </row>
    <row r="2" spans="1:10" x14ac:dyDescent="0.35">
      <c r="A2" s="2" t="s">
        <v>1</v>
      </c>
      <c r="B2" s="2"/>
      <c r="C2" s="2"/>
      <c r="D2" s="2"/>
      <c r="E2" s="2"/>
      <c r="F2" s="2"/>
      <c r="G2" s="2"/>
      <c r="H2" s="2"/>
      <c r="I2" s="2"/>
    </row>
    <row r="3" spans="1:10" x14ac:dyDescent="0.35">
      <c r="A3" s="2" t="s">
        <v>2</v>
      </c>
      <c r="B3" s="2"/>
      <c r="C3" s="2"/>
      <c r="D3" s="2"/>
      <c r="E3" s="2"/>
      <c r="F3" s="2"/>
      <c r="G3" s="2"/>
      <c r="H3" s="2"/>
      <c r="I3" s="2"/>
    </row>
    <row r="6" spans="1:10" x14ac:dyDescent="0.35">
      <c r="A6" s="5" t="s">
        <v>3</v>
      </c>
      <c r="B6" s="5" t="s">
        <v>4</v>
      </c>
      <c r="C6" s="6" t="s">
        <v>5</v>
      </c>
      <c r="D6" s="6" t="s">
        <v>23</v>
      </c>
      <c r="E6" s="6" t="s">
        <v>6</v>
      </c>
      <c r="F6" s="6" t="s">
        <v>22</v>
      </c>
      <c r="G6" s="6" t="s">
        <v>7</v>
      </c>
      <c r="H6" s="6" t="s">
        <v>8</v>
      </c>
      <c r="I6" s="6" t="s">
        <v>21</v>
      </c>
    </row>
    <row r="7" spans="1:10" x14ac:dyDescent="0.35">
      <c r="A7" s="1" t="s">
        <v>9</v>
      </c>
      <c r="B7" s="1">
        <v>2018</v>
      </c>
      <c r="C7" s="2" t="s">
        <v>80</v>
      </c>
      <c r="D7" s="2"/>
      <c r="E7" s="3" t="s">
        <v>34</v>
      </c>
      <c r="F7" s="3">
        <v>301</v>
      </c>
      <c r="G7" s="7">
        <v>35027</v>
      </c>
      <c r="I7" s="4">
        <v>9710.4500000000007</v>
      </c>
    </row>
    <row r="8" spans="1:10" ht="39.5" x14ac:dyDescent="0.35">
      <c r="A8" s="1" t="s">
        <v>10</v>
      </c>
      <c r="B8" s="1">
        <v>2018</v>
      </c>
      <c r="C8" s="2" t="s">
        <v>80</v>
      </c>
      <c r="D8" s="2"/>
      <c r="E8" s="3" t="s">
        <v>33</v>
      </c>
      <c r="F8" s="3">
        <v>233</v>
      </c>
      <c r="G8" s="7">
        <v>35027</v>
      </c>
      <c r="I8" s="4">
        <v>9272.4699999999993</v>
      </c>
      <c r="J8" s="10" t="s">
        <v>28</v>
      </c>
    </row>
    <row r="9" spans="1:10" x14ac:dyDescent="0.35">
      <c r="A9" s="1" t="s">
        <v>11</v>
      </c>
      <c r="B9" s="1">
        <v>2018</v>
      </c>
      <c r="C9" s="2" t="s">
        <v>80</v>
      </c>
      <c r="D9" s="2"/>
      <c r="E9" s="3" t="s">
        <v>33</v>
      </c>
      <c r="F9" s="3">
        <v>291</v>
      </c>
      <c r="G9" s="7">
        <v>35027</v>
      </c>
      <c r="I9" s="4">
        <v>9376.4599999999991</v>
      </c>
    </row>
    <row r="10" spans="1:10" x14ac:dyDescent="0.35">
      <c r="A10" s="1" t="s">
        <v>12</v>
      </c>
      <c r="B10" s="1">
        <v>2018</v>
      </c>
      <c r="C10" s="2" t="s">
        <v>80</v>
      </c>
      <c r="D10" s="2"/>
      <c r="E10" s="3" t="s">
        <v>33</v>
      </c>
      <c r="F10" s="3">
        <v>279</v>
      </c>
      <c r="G10" s="7">
        <v>35027</v>
      </c>
      <c r="I10" s="4">
        <v>8510.56</v>
      </c>
    </row>
    <row r="11" spans="1:10" x14ac:dyDescent="0.35">
      <c r="A11" s="1" t="s">
        <v>13</v>
      </c>
      <c r="B11" s="1">
        <v>2018</v>
      </c>
      <c r="C11" s="2" t="s">
        <v>80</v>
      </c>
      <c r="D11" s="2"/>
      <c r="E11" s="3" t="s">
        <v>33</v>
      </c>
      <c r="F11" s="3">
        <v>312</v>
      </c>
      <c r="G11" s="7">
        <v>35027</v>
      </c>
      <c r="I11" s="4">
        <v>9957.85</v>
      </c>
    </row>
    <row r="12" spans="1:10" x14ac:dyDescent="0.35">
      <c r="A12" s="1" t="s">
        <v>14</v>
      </c>
      <c r="B12" s="1">
        <v>2018</v>
      </c>
      <c r="C12" s="2" t="s">
        <v>80</v>
      </c>
      <c r="D12" s="2"/>
      <c r="E12" s="3" t="s">
        <v>33</v>
      </c>
      <c r="F12" s="3">
        <v>279.5</v>
      </c>
      <c r="G12" s="7">
        <v>35027</v>
      </c>
      <c r="I12" s="4">
        <v>8863.11</v>
      </c>
    </row>
    <row r="13" spans="1:10" x14ac:dyDescent="0.35">
      <c r="A13" s="1" t="s">
        <v>15</v>
      </c>
      <c r="B13" s="1">
        <v>2018</v>
      </c>
      <c r="C13" s="2" t="s">
        <v>80</v>
      </c>
      <c r="D13" s="2"/>
      <c r="E13" s="3" t="s">
        <v>33</v>
      </c>
      <c r="F13" s="3">
        <v>286.5</v>
      </c>
      <c r="G13" s="7">
        <v>35027</v>
      </c>
      <c r="I13" s="4">
        <v>8788.89</v>
      </c>
    </row>
    <row r="14" spans="1:10" x14ac:dyDescent="0.35">
      <c r="A14" s="1" t="s">
        <v>16</v>
      </c>
      <c r="B14" s="1">
        <v>2018</v>
      </c>
      <c r="C14" s="2" t="s">
        <v>80</v>
      </c>
      <c r="D14" s="2"/>
      <c r="E14" s="3" t="s">
        <v>33</v>
      </c>
      <c r="F14" s="3">
        <v>298.5</v>
      </c>
      <c r="G14" s="7">
        <v>35027</v>
      </c>
      <c r="I14" s="4">
        <v>9568.2000000000007</v>
      </c>
    </row>
    <row r="15" spans="1:10" x14ac:dyDescent="0.35">
      <c r="A15" s="1" t="s">
        <v>17</v>
      </c>
      <c r="B15" s="1">
        <v>2018</v>
      </c>
      <c r="C15" s="2" t="s">
        <v>80</v>
      </c>
      <c r="D15" s="2"/>
      <c r="E15" s="3" t="s">
        <v>33</v>
      </c>
      <c r="F15" s="3">
        <v>283</v>
      </c>
      <c r="G15" s="7">
        <v>35027</v>
      </c>
      <c r="I15" s="4">
        <v>8764.15</v>
      </c>
    </row>
    <row r="16" spans="1:10" x14ac:dyDescent="0.35">
      <c r="A16" s="1" t="s">
        <v>18</v>
      </c>
      <c r="B16" s="1">
        <v>2018</v>
      </c>
      <c r="C16" s="2" t="s">
        <v>80</v>
      </c>
      <c r="D16" s="2"/>
      <c r="E16" s="3" t="s">
        <v>33</v>
      </c>
      <c r="F16" s="3">
        <v>332</v>
      </c>
      <c r="G16" s="7">
        <v>35027</v>
      </c>
      <c r="I16" s="4">
        <v>10860.86</v>
      </c>
    </row>
    <row r="17" spans="1:9" x14ac:dyDescent="0.35">
      <c r="A17" s="1" t="s">
        <v>19</v>
      </c>
      <c r="B17" s="1">
        <v>2018</v>
      </c>
      <c r="C17" s="2" t="s">
        <v>80</v>
      </c>
      <c r="D17" s="2"/>
      <c r="E17" s="3" t="s">
        <v>33</v>
      </c>
      <c r="F17" s="3">
        <v>291.5</v>
      </c>
      <c r="G17" s="7">
        <v>35027</v>
      </c>
      <c r="I17" s="4">
        <v>9023.92</v>
      </c>
    </row>
    <row r="18" spans="1:9" x14ac:dyDescent="0.35">
      <c r="A18" s="1" t="s">
        <v>20</v>
      </c>
      <c r="B18" s="1">
        <v>2018</v>
      </c>
      <c r="C18" s="2" t="s">
        <v>80</v>
      </c>
      <c r="D18" s="2"/>
      <c r="E18" s="3" t="s">
        <v>33</v>
      </c>
      <c r="F18" s="3">
        <v>318</v>
      </c>
      <c r="G18" s="7">
        <v>35027</v>
      </c>
      <c r="I18" s="4">
        <v>9382.65</v>
      </c>
    </row>
    <row r="19" spans="1:9" x14ac:dyDescent="0.35">
      <c r="A19" s="1" t="s">
        <v>9</v>
      </c>
      <c r="B19" s="1">
        <v>2019</v>
      </c>
      <c r="C19" s="2" t="s">
        <v>80</v>
      </c>
      <c r="D19" s="2"/>
      <c r="E19" s="3" t="s">
        <v>24</v>
      </c>
      <c r="F19" s="3">
        <v>312.5</v>
      </c>
      <c r="G19" s="7">
        <v>35027</v>
      </c>
      <c r="I19" s="4">
        <v>10369.08</v>
      </c>
    </row>
    <row r="20" spans="1:9" x14ac:dyDescent="0.35">
      <c r="A20" s="1" t="s">
        <v>10</v>
      </c>
      <c r="B20" s="1">
        <v>2019</v>
      </c>
      <c r="C20" s="2" t="s">
        <v>80</v>
      </c>
      <c r="D20" s="2"/>
      <c r="E20" s="3" t="s">
        <v>24</v>
      </c>
      <c r="F20" s="3">
        <v>218</v>
      </c>
      <c r="G20" s="7">
        <v>35027</v>
      </c>
      <c r="I20" s="4">
        <v>6764.38</v>
      </c>
    </row>
    <row r="21" spans="1:9" x14ac:dyDescent="0.35">
      <c r="A21" s="1" t="s">
        <v>11</v>
      </c>
      <c r="B21" s="1">
        <v>2019</v>
      </c>
      <c r="C21" s="2" t="s">
        <v>80</v>
      </c>
      <c r="D21" s="2"/>
      <c r="E21" s="3" t="s">
        <v>24</v>
      </c>
      <c r="F21" s="3">
        <v>286.5</v>
      </c>
      <c r="G21" s="7">
        <v>35027</v>
      </c>
      <c r="I21" s="4">
        <v>9084.8700000000008</v>
      </c>
    </row>
    <row r="22" spans="1:9" x14ac:dyDescent="0.35">
      <c r="A22" s="1" t="s">
        <v>12</v>
      </c>
      <c r="B22" s="1">
        <v>2019</v>
      </c>
      <c r="C22" s="2" t="s">
        <v>80</v>
      </c>
      <c r="D22" s="2"/>
      <c r="E22" s="3" t="s">
        <v>24</v>
      </c>
      <c r="F22" s="3">
        <v>275.5</v>
      </c>
      <c r="G22" s="7">
        <v>35027</v>
      </c>
      <c r="I22" s="4">
        <v>9008.58</v>
      </c>
    </row>
    <row r="23" spans="1:9" x14ac:dyDescent="0.35">
      <c r="A23" s="1" t="s">
        <v>13</v>
      </c>
      <c r="B23" s="1">
        <v>2019</v>
      </c>
      <c r="C23" s="2" t="s">
        <v>80</v>
      </c>
      <c r="D23" s="2"/>
      <c r="E23" s="3" t="s">
        <v>24</v>
      </c>
      <c r="F23" s="3">
        <v>315</v>
      </c>
      <c r="G23" s="7">
        <v>35027</v>
      </c>
      <c r="I23" s="4">
        <v>10261.01</v>
      </c>
    </row>
    <row r="24" spans="1:9" x14ac:dyDescent="0.35">
      <c r="A24" s="1" t="s">
        <v>14</v>
      </c>
      <c r="B24" s="1">
        <v>2019</v>
      </c>
      <c r="C24" s="2" t="s">
        <v>80</v>
      </c>
      <c r="D24" s="2"/>
      <c r="E24" s="3" t="s">
        <v>24</v>
      </c>
      <c r="F24" s="3">
        <v>279</v>
      </c>
      <c r="G24" s="7">
        <v>35027</v>
      </c>
      <c r="I24" s="4">
        <v>8856</v>
      </c>
    </row>
    <row r="25" spans="1:9" x14ac:dyDescent="0.35">
      <c r="I25" s="4"/>
    </row>
    <row r="27" spans="1:9" x14ac:dyDescent="0.35">
      <c r="A27">
        <v>2018</v>
      </c>
      <c r="F27" s="4">
        <f>SUM(F7:F18)</f>
        <v>3505</v>
      </c>
      <c r="I27" s="4">
        <f>SUM(I7:I18)</f>
        <v>112079.56999999998</v>
      </c>
    </row>
    <row r="29" spans="1:9" x14ac:dyDescent="0.35">
      <c r="A29" t="s">
        <v>55</v>
      </c>
      <c r="F29" s="4">
        <f>SUM(F13:F24)</f>
        <v>3496</v>
      </c>
      <c r="I29" s="4">
        <f>SUM(I13:I24)</f>
        <v>110732.59</v>
      </c>
    </row>
  </sheetData>
  <pageMargins left="0.25" right="0.25" top="0.5" bottom="0.5" header="0.3" footer="0.3"/>
  <pageSetup scale="79" fitToHeight="0" orientation="portrait" r:id="rId1"/>
  <headerFooter>
    <oddFooter>&amp;L&amp;D&amp;C&amp;F        &amp;A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J29"/>
  <sheetViews>
    <sheetView tabSelected="1" workbookViewId="0">
      <selection activeCell="A31" sqref="A31"/>
    </sheetView>
  </sheetViews>
  <sheetFormatPr defaultRowHeight="14.5" x14ac:dyDescent="0.35"/>
  <cols>
    <col min="3" max="3" width="15.7265625" bestFit="1" customWidth="1"/>
    <col min="4" max="4" width="20.453125" customWidth="1"/>
    <col min="6" max="6" width="13.453125" bestFit="1" customWidth="1"/>
    <col min="7" max="7" width="11.54296875" bestFit="1" customWidth="1"/>
    <col min="8" max="8" width="19" bestFit="1" customWidth="1"/>
    <col min="9" max="9" width="16.453125" bestFit="1" customWidth="1"/>
    <col min="10" max="10" width="14.7265625" customWidth="1"/>
  </cols>
  <sheetData>
    <row r="1" spans="1:10" x14ac:dyDescent="0.35">
      <c r="A1" s="2" t="s">
        <v>0</v>
      </c>
      <c r="B1" s="2"/>
      <c r="C1" s="2"/>
      <c r="D1" s="2"/>
      <c r="E1" s="2"/>
      <c r="F1" s="2"/>
      <c r="G1" s="2"/>
      <c r="H1" s="2"/>
      <c r="I1" s="2"/>
    </row>
    <row r="2" spans="1:10" x14ac:dyDescent="0.35">
      <c r="A2" s="2" t="s">
        <v>1</v>
      </c>
      <c r="B2" s="2"/>
      <c r="C2" s="2"/>
      <c r="D2" s="2"/>
      <c r="E2" s="2"/>
      <c r="F2" s="2"/>
      <c r="G2" s="2"/>
      <c r="H2" s="2"/>
      <c r="I2" s="2"/>
    </row>
    <row r="3" spans="1:10" x14ac:dyDescent="0.35">
      <c r="A3" s="2" t="s">
        <v>2</v>
      </c>
      <c r="B3" s="2"/>
      <c r="C3" s="2"/>
      <c r="D3" s="2"/>
      <c r="E3" s="2"/>
      <c r="F3" s="2"/>
      <c r="G3" s="2"/>
      <c r="H3" s="2"/>
      <c r="I3" s="2"/>
    </row>
    <row r="6" spans="1:10" x14ac:dyDescent="0.35">
      <c r="A6" s="5" t="s">
        <v>3</v>
      </c>
      <c r="B6" s="5" t="s">
        <v>4</v>
      </c>
      <c r="C6" s="6" t="s">
        <v>5</v>
      </c>
      <c r="D6" s="6" t="s">
        <v>23</v>
      </c>
      <c r="E6" s="6" t="s">
        <v>6</v>
      </c>
      <c r="F6" s="6" t="s">
        <v>22</v>
      </c>
      <c r="G6" s="6" t="s">
        <v>7</v>
      </c>
      <c r="H6" s="6" t="s">
        <v>8</v>
      </c>
      <c r="I6" s="6" t="s">
        <v>21</v>
      </c>
    </row>
    <row r="7" spans="1:10" x14ac:dyDescent="0.35">
      <c r="A7" s="1" t="s">
        <v>9</v>
      </c>
      <c r="B7" s="1">
        <v>2018</v>
      </c>
      <c r="C7" s="2" t="s">
        <v>80</v>
      </c>
      <c r="D7" s="2"/>
      <c r="E7" s="3" t="s">
        <v>40</v>
      </c>
      <c r="F7" s="3">
        <v>239.5</v>
      </c>
      <c r="G7" s="7">
        <v>36732</v>
      </c>
      <c r="I7" s="8">
        <v>11767.02</v>
      </c>
    </row>
    <row r="8" spans="1:10" ht="39.5" x14ac:dyDescent="0.35">
      <c r="A8" s="1" t="s">
        <v>10</v>
      </c>
      <c r="B8" s="1">
        <v>2018</v>
      </c>
      <c r="C8" s="2" t="s">
        <v>80</v>
      </c>
      <c r="D8" s="2"/>
      <c r="E8" s="3" t="s">
        <v>41</v>
      </c>
      <c r="F8" s="3">
        <v>224.5</v>
      </c>
      <c r="G8" s="7">
        <v>36732</v>
      </c>
      <c r="I8" s="8">
        <v>13875.59</v>
      </c>
      <c r="J8" s="10" t="s">
        <v>25</v>
      </c>
    </row>
    <row r="9" spans="1:10" x14ac:dyDescent="0.35">
      <c r="A9" s="1" t="s">
        <v>11</v>
      </c>
      <c r="B9" s="1">
        <v>2018</v>
      </c>
      <c r="C9" s="2" t="s">
        <v>80</v>
      </c>
      <c r="D9" s="2"/>
      <c r="E9" s="3" t="s">
        <v>41</v>
      </c>
      <c r="F9" s="3">
        <v>230</v>
      </c>
      <c r="G9" s="7">
        <v>36732</v>
      </c>
      <c r="I9" s="8">
        <v>11315.71</v>
      </c>
    </row>
    <row r="10" spans="1:10" x14ac:dyDescent="0.35">
      <c r="A10" s="1" t="s">
        <v>12</v>
      </c>
      <c r="B10" s="1">
        <v>2018</v>
      </c>
      <c r="C10" s="2" t="s">
        <v>80</v>
      </c>
      <c r="D10" s="2"/>
      <c r="E10" s="3" t="s">
        <v>41</v>
      </c>
      <c r="F10" s="3">
        <v>221.5</v>
      </c>
      <c r="G10" s="7">
        <v>36732</v>
      </c>
      <c r="I10" s="8">
        <v>10930.45</v>
      </c>
    </row>
    <row r="11" spans="1:10" x14ac:dyDescent="0.35">
      <c r="A11" s="1" t="s">
        <v>13</v>
      </c>
      <c r="B11" s="1">
        <v>2018</v>
      </c>
      <c r="C11" s="2" t="s">
        <v>80</v>
      </c>
      <c r="D11" s="2"/>
      <c r="E11" s="3" t="s">
        <v>41</v>
      </c>
      <c r="F11" s="3">
        <v>244.5</v>
      </c>
      <c r="G11" s="7">
        <v>36732</v>
      </c>
      <c r="I11" s="9">
        <v>11877.09</v>
      </c>
    </row>
    <row r="12" spans="1:10" x14ac:dyDescent="0.35">
      <c r="A12" s="1" t="s">
        <v>14</v>
      </c>
      <c r="B12" s="1">
        <v>2018</v>
      </c>
      <c r="C12" s="2" t="s">
        <v>80</v>
      </c>
      <c r="D12" s="2"/>
      <c r="E12" s="3" t="s">
        <v>41</v>
      </c>
      <c r="F12" s="3">
        <v>228.5</v>
      </c>
      <c r="G12" s="7">
        <v>36732</v>
      </c>
      <c r="I12" s="9">
        <v>11172.61</v>
      </c>
    </row>
    <row r="13" spans="1:10" x14ac:dyDescent="0.35">
      <c r="A13" s="1" t="s">
        <v>15</v>
      </c>
      <c r="B13" s="1">
        <v>2018</v>
      </c>
      <c r="C13" s="2" t="s">
        <v>80</v>
      </c>
      <c r="D13" s="2"/>
      <c r="E13" s="3" t="s">
        <v>41</v>
      </c>
      <c r="F13" s="3">
        <v>227.5</v>
      </c>
      <c r="G13" s="7">
        <v>36732</v>
      </c>
      <c r="I13" s="8">
        <v>11150.6</v>
      </c>
    </row>
    <row r="14" spans="1:10" x14ac:dyDescent="0.35">
      <c r="A14" s="1" t="s">
        <v>16</v>
      </c>
      <c r="B14" s="1">
        <v>2018</v>
      </c>
      <c r="C14" s="2" t="s">
        <v>80</v>
      </c>
      <c r="D14" s="2"/>
      <c r="E14" s="3" t="s">
        <v>41</v>
      </c>
      <c r="F14" s="3">
        <v>247.5</v>
      </c>
      <c r="G14" s="7">
        <v>36732</v>
      </c>
      <c r="I14" s="8">
        <v>12075.23</v>
      </c>
    </row>
    <row r="15" spans="1:10" x14ac:dyDescent="0.35">
      <c r="A15" s="1" t="s">
        <v>17</v>
      </c>
      <c r="B15" s="1">
        <v>2018</v>
      </c>
      <c r="C15" s="2" t="s">
        <v>80</v>
      </c>
      <c r="D15" s="2"/>
      <c r="E15" s="3" t="s">
        <v>41</v>
      </c>
      <c r="F15" s="3">
        <v>213.75</v>
      </c>
      <c r="G15" s="7">
        <v>36732</v>
      </c>
      <c r="I15" s="8">
        <v>10594.72</v>
      </c>
    </row>
    <row r="16" spans="1:10" x14ac:dyDescent="0.35">
      <c r="A16" s="1" t="s">
        <v>18</v>
      </c>
      <c r="B16" s="1">
        <v>2018</v>
      </c>
      <c r="C16" s="2" t="s">
        <v>80</v>
      </c>
      <c r="D16" s="2"/>
      <c r="E16" s="3" t="s">
        <v>41</v>
      </c>
      <c r="F16" s="3">
        <v>241</v>
      </c>
      <c r="G16" s="7">
        <v>36732</v>
      </c>
      <c r="I16" s="8">
        <v>11866.09</v>
      </c>
    </row>
    <row r="17" spans="1:9" x14ac:dyDescent="0.35">
      <c r="A17" s="1" t="s">
        <v>19</v>
      </c>
      <c r="B17" s="1">
        <v>2018</v>
      </c>
      <c r="C17" s="2" t="s">
        <v>80</v>
      </c>
      <c r="D17" s="2"/>
      <c r="E17" s="3" t="s">
        <v>41</v>
      </c>
      <c r="F17" s="3">
        <v>261.5</v>
      </c>
      <c r="G17" s="7">
        <v>36732</v>
      </c>
      <c r="I17" s="8">
        <v>12735.68</v>
      </c>
    </row>
    <row r="18" spans="1:9" x14ac:dyDescent="0.35">
      <c r="A18" s="1" t="s">
        <v>20</v>
      </c>
      <c r="B18" s="1">
        <v>2018</v>
      </c>
      <c r="C18" s="2" t="s">
        <v>80</v>
      </c>
      <c r="D18" s="2"/>
      <c r="E18" s="3" t="s">
        <v>41</v>
      </c>
      <c r="F18" s="3">
        <v>243</v>
      </c>
      <c r="G18" s="7">
        <v>36732</v>
      </c>
      <c r="I18" s="8">
        <v>11910.12</v>
      </c>
    </row>
    <row r="19" spans="1:9" x14ac:dyDescent="0.35">
      <c r="A19" s="1" t="s">
        <v>9</v>
      </c>
      <c r="B19" s="1">
        <v>2019</v>
      </c>
      <c r="C19" s="2" t="s">
        <v>80</v>
      </c>
      <c r="D19" s="2"/>
      <c r="E19" s="3" t="s">
        <v>42</v>
      </c>
      <c r="F19" s="3">
        <v>244</v>
      </c>
      <c r="G19" s="7">
        <v>36732</v>
      </c>
      <c r="I19" s="4">
        <v>12401.24</v>
      </c>
    </row>
    <row r="20" spans="1:9" x14ac:dyDescent="0.35">
      <c r="A20" s="1" t="s">
        <v>10</v>
      </c>
      <c r="B20" s="1">
        <v>2019</v>
      </c>
      <c r="C20" s="2" t="s">
        <v>80</v>
      </c>
      <c r="D20" s="2"/>
      <c r="E20" s="3" t="s">
        <v>42</v>
      </c>
      <c r="F20" s="3">
        <v>224.5</v>
      </c>
      <c r="G20" s="7">
        <v>36732</v>
      </c>
      <c r="I20" s="4">
        <v>11394.21</v>
      </c>
    </row>
    <row r="21" spans="1:9" x14ac:dyDescent="0.35">
      <c r="A21" s="1" t="s">
        <v>11</v>
      </c>
      <c r="B21" s="1">
        <v>2019</v>
      </c>
      <c r="C21" s="2" t="s">
        <v>80</v>
      </c>
      <c r="D21" s="2"/>
      <c r="E21" s="3" t="s">
        <v>42</v>
      </c>
      <c r="F21" s="3">
        <v>222.75</v>
      </c>
      <c r="G21" s="7">
        <v>36732</v>
      </c>
      <c r="I21" s="4">
        <v>11320.66</v>
      </c>
    </row>
    <row r="22" spans="1:9" x14ac:dyDescent="0.35">
      <c r="A22" s="1" t="s">
        <v>12</v>
      </c>
      <c r="B22" s="1">
        <v>2019</v>
      </c>
      <c r="C22" s="2" t="s">
        <v>80</v>
      </c>
      <c r="D22" s="2"/>
      <c r="E22" s="3" t="s">
        <v>42</v>
      </c>
      <c r="F22" s="3">
        <v>235.75</v>
      </c>
      <c r="G22" s="7">
        <v>36732</v>
      </c>
      <c r="I22" s="4">
        <v>12022.19</v>
      </c>
    </row>
    <row r="23" spans="1:9" x14ac:dyDescent="0.35">
      <c r="A23" s="1" t="s">
        <v>13</v>
      </c>
      <c r="B23" s="1">
        <v>2019</v>
      </c>
      <c r="C23" s="2" t="s">
        <v>80</v>
      </c>
      <c r="D23" s="2"/>
      <c r="E23" s="3" t="s">
        <v>42</v>
      </c>
      <c r="F23" s="3">
        <v>253.25</v>
      </c>
      <c r="G23" s="7">
        <v>36732</v>
      </c>
      <c r="I23" s="4">
        <v>12802.92</v>
      </c>
    </row>
    <row r="24" spans="1:9" x14ac:dyDescent="0.35">
      <c r="A24" s="1" t="s">
        <v>14</v>
      </c>
      <c r="B24" s="1">
        <v>2019</v>
      </c>
      <c r="C24" s="2" t="s">
        <v>80</v>
      </c>
      <c r="D24" s="2"/>
      <c r="E24" s="3" t="s">
        <v>42</v>
      </c>
      <c r="F24" s="3">
        <v>216.25</v>
      </c>
      <c r="G24" s="7">
        <v>36732</v>
      </c>
      <c r="I24" s="4">
        <v>11060.41</v>
      </c>
    </row>
    <row r="25" spans="1:9" x14ac:dyDescent="0.35">
      <c r="I25" s="4"/>
    </row>
    <row r="27" spans="1:9" x14ac:dyDescent="0.35">
      <c r="A27">
        <v>2018</v>
      </c>
      <c r="F27" s="4">
        <f>SUM(F7:F18)</f>
        <v>2822.75</v>
      </c>
      <c r="I27" s="4">
        <f>SUM(I7:I18)</f>
        <v>141270.91</v>
      </c>
    </row>
    <row r="29" spans="1:9" x14ac:dyDescent="0.35">
      <c r="A29" t="s">
        <v>55</v>
      </c>
      <c r="F29" s="4">
        <f>SUM(F13:F24)</f>
        <v>2830.75</v>
      </c>
      <c r="I29" s="4">
        <f>SUM(I13:I24)</f>
        <v>141334.07</v>
      </c>
    </row>
  </sheetData>
  <pageMargins left="0.25" right="0.25" top="0.5" bottom="0.5" header="0.3" footer="0.3"/>
  <pageSetup scale="74" fitToHeight="0" orientation="portrait" r:id="rId1"/>
  <headerFooter>
    <oddFooter>&amp;L&amp;D&amp;C&amp;F        &amp;A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I31"/>
  <sheetViews>
    <sheetView tabSelected="1" workbookViewId="0">
      <selection activeCell="A31" sqref="A31"/>
    </sheetView>
  </sheetViews>
  <sheetFormatPr defaultRowHeight="14.5" x14ac:dyDescent="0.35"/>
  <cols>
    <col min="3" max="3" width="15.7265625" bestFit="1" customWidth="1"/>
    <col min="4" max="4" width="17" customWidth="1"/>
    <col min="5" max="5" width="22.81640625" customWidth="1"/>
    <col min="6" max="6" width="13.453125" bestFit="1" customWidth="1"/>
    <col min="7" max="7" width="11.54296875" bestFit="1" customWidth="1"/>
    <col min="8" max="8" width="19" bestFit="1" customWidth="1"/>
    <col min="9" max="9" width="16.453125" bestFit="1" customWidth="1"/>
  </cols>
  <sheetData>
    <row r="1" spans="1:9" x14ac:dyDescent="0.35">
      <c r="A1" s="2" t="s">
        <v>0</v>
      </c>
      <c r="B1" s="2"/>
      <c r="C1" s="2"/>
      <c r="D1" s="2"/>
      <c r="E1" s="2"/>
      <c r="F1" s="2"/>
      <c r="G1" s="2"/>
      <c r="H1" s="2"/>
      <c r="I1" s="2"/>
    </row>
    <row r="2" spans="1:9" x14ac:dyDescent="0.35">
      <c r="A2" s="2" t="s">
        <v>1</v>
      </c>
      <c r="B2" s="2"/>
      <c r="C2" s="2"/>
      <c r="D2" s="2"/>
      <c r="E2" s="2"/>
      <c r="F2" s="2"/>
      <c r="G2" s="2"/>
      <c r="H2" s="2"/>
      <c r="I2" s="2"/>
    </row>
    <row r="3" spans="1:9" x14ac:dyDescent="0.35">
      <c r="A3" s="2" t="s">
        <v>2</v>
      </c>
      <c r="B3" s="2"/>
      <c r="C3" s="2"/>
      <c r="D3" s="2"/>
      <c r="E3" s="2"/>
      <c r="F3" s="2"/>
      <c r="G3" s="2"/>
      <c r="H3" s="2"/>
      <c r="I3" s="2"/>
    </row>
    <row r="6" spans="1:9" x14ac:dyDescent="0.35">
      <c r="A6" s="5" t="s">
        <v>3</v>
      </c>
      <c r="B6" s="5" t="s">
        <v>4</v>
      </c>
      <c r="C6" s="6" t="s">
        <v>5</v>
      </c>
      <c r="D6" s="6" t="s">
        <v>23</v>
      </c>
      <c r="E6" s="6" t="s">
        <v>6</v>
      </c>
      <c r="F6" s="6" t="s">
        <v>22</v>
      </c>
      <c r="G6" s="6" t="s">
        <v>7</v>
      </c>
      <c r="H6" s="6" t="s">
        <v>8</v>
      </c>
      <c r="I6" s="6" t="s">
        <v>21</v>
      </c>
    </row>
    <row r="7" spans="1:9" x14ac:dyDescent="0.35">
      <c r="A7" s="1" t="s">
        <v>9</v>
      </c>
      <c r="B7" s="1">
        <v>2018</v>
      </c>
      <c r="C7" s="2" t="s">
        <v>80</v>
      </c>
      <c r="D7" s="2"/>
      <c r="E7" s="3"/>
      <c r="F7" s="3"/>
      <c r="G7" s="7">
        <v>42255</v>
      </c>
      <c r="I7" s="4">
        <v>28850.93</v>
      </c>
    </row>
    <row r="8" spans="1:9" x14ac:dyDescent="0.35">
      <c r="A8" s="1" t="s">
        <v>10</v>
      </c>
      <c r="B8" s="1">
        <v>2018</v>
      </c>
      <c r="C8" s="2" t="s">
        <v>80</v>
      </c>
      <c r="D8" s="2"/>
      <c r="E8" s="3"/>
      <c r="F8" s="3"/>
      <c r="G8" s="7">
        <v>42255</v>
      </c>
      <c r="I8" s="4">
        <v>30064.93</v>
      </c>
    </row>
    <row r="9" spans="1:9" x14ac:dyDescent="0.35">
      <c r="A9" s="1" t="s">
        <v>11</v>
      </c>
      <c r="B9" s="1">
        <v>2018</v>
      </c>
      <c r="C9" s="2" t="s">
        <v>80</v>
      </c>
      <c r="D9" s="2"/>
      <c r="E9" s="3"/>
      <c r="F9" s="3"/>
      <c r="G9" s="7">
        <v>42255</v>
      </c>
      <c r="I9" s="4">
        <v>28850.9</v>
      </c>
    </row>
    <row r="10" spans="1:9" x14ac:dyDescent="0.35">
      <c r="A10" s="1" t="s">
        <v>12</v>
      </c>
      <c r="B10" s="1">
        <v>2018</v>
      </c>
      <c r="C10" s="2" t="s">
        <v>80</v>
      </c>
      <c r="D10" s="2"/>
      <c r="E10" s="3"/>
      <c r="F10" s="3"/>
      <c r="G10" s="7">
        <v>42255</v>
      </c>
      <c r="I10" s="4">
        <v>26664.799999999999</v>
      </c>
    </row>
    <row r="11" spans="1:9" x14ac:dyDescent="0.35">
      <c r="A11" s="1" t="s">
        <v>13</v>
      </c>
      <c r="B11" s="1">
        <v>2018</v>
      </c>
      <c r="C11" s="2" t="s">
        <v>80</v>
      </c>
      <c r="D11" s="2"/>
      <c r="E11" s="3"/>
      <c r="F11" s="3"/>
      <c r="G11" s="7">
        <v>42255</v>
      </c>
      <c r="I11" s="4">
        <v>27897.84</v>
      </c>
    </row>
    <row r="12" spans="1:9" x14ac:dyDescent="0.35">
      <c r="A12" s="1" t="s">
        <v>14</v>
      </c>
      <c r="B12" s="1">
        <v>2018</v>
      </c>
      <c r="C12" s="2" t="s">
        <v>80</v>
      </c>
      <c r="D12" s="2"/>
      <c r="E12" s="3"/>
      <c r="F12" s="3"/>
      <c r="G12" s="7">
        <v>42255</v>
      </c>
      <c r="I12" s="4">
        <v>27777.68</v>
      </c>
    </row>
    <row r="13" spans="1:9" x14ac:dyDescent="0.35">
      <c r="A13" s="1" t="s">
        <v>15</v>
      </c>
      <c r="B13" s="1">
        <v>2018</v>
      </c>
      <c r="C13" s="2" t="s">
        <v>80</v>
      </c>
      <c r="D13" s="2"/>
      <c r="E13" s="3"/>
      <c r="F13" s="3"/>
      <c r="G13" s="7">
        <v>42255</v>
      </c>
      <c r="I13" s="4">
        <v>26664.799999999999</v>
      </c>
    </row>
    <row r="14" spans="1:9" x14ac:dyDescent="0.35">
      <c r="A14" s="1" t="s">
        <v>16</v>
      </c>
      <c r="B14" s="1">
        <v>2018</v>
      </c>
      <c r="C14" s="2" t="s">
        <v>80</v>
      </c>
      <c r="D14" s="2"/>
      <c r="E14" s="3"/>
      <c r="F14" s="3"/>
      <c r="G14" s="7">
        <v>42255</v>
      </c>
      <c r="I14" s="4">
        <v>27777.68</v>
      </c>
    </row>
    <row r="15" spans="1:9" x14ac:dyDescent="0.35">
      <c r="A15" s="1" t="s">
        <v>17</v>
      </c>
      <c r="B15" s="1">
        <v>2018</v>
      </c>
      <c r="C15" s="2" t="s">
        <v>80</v>
      </c>
      <c r="D15" s="2"/>
      <c r="E15" s="3"/>
      <c r="F15" s="3"/>
      <c r="G15" s="7">
        <v>42255</v>
      </c>
      <c r="I15" s="4">
        <v>26664.799999999999</v>
      </c>
    </row>
    <row r="16" spans="1:9" x14ac:dyDescent="0.35">
      <c r="A16" s="1" t="s">
        <v>18</v>
      </c>
      <c r="B16" s="1">
        <v>2018</v>
      </c>
      <c r="C16" s="2" t="s">
        <v>80</v>
      </c>
      <c r="D16" s="2"/>
      <c r="E16" s="3"/>
      <c r="F16" s="3"/>
      <c r="G16" s="7">
        <v>42255</v>
      </c>
      <c r="I16" s="4">
        <v>26664.799999999999</v>
      </c>
    </row>
    <row r="17" spans="1:9" x14ac:dyDescent="0.35">
      <c r="A17" s="1" t="s">
        <v>19</v>
      </c>
      <c r="B17" s="1">
        <v>2018</v>
      </c>
      <c r="C17" s="2" t="s">
        <v>80</v>
      </c>
      <c r="D17" s="2"/>
      <c r="E17" s="3"/>
      <c r="F17" s="3"/>
      <c r="G17" s="7">
        <v>42255</v>
      </c>
      <c r="I17" s="4">
        <v>28890.560000000001</v>
      </c>
    </row>
    <row r="18" spans="1:9" x14ac:dyDescent="0.35">
      <c r="A18" s="1" t="s">
        <v>20</v>
      </c>
      <c r="B18" s="1">
        <v>2018</v>
      </c>
      <c r="C18" s="2" t="s">
        <v>80</v>
      </c>
      <c r="D18" s="2"/>
      <c r="E18" s="3"/>
      <c r="F18" s="3"/>
      <c r="G18" s="7">
        <v>42255</v>
      </c>
      <c r="I18" s="4">
        <v>28890.560000000001</v>
      </c>
    </row>
    <row r="19" spans="1:9" x14ac:dyDescent="0.35">
      <c r="A19" s="1" t="s">
        <v>9</v>
      </c>
      <c r="B19" s="1">
        <v>2019</v>
      </c>
      <c r="C19" s="2" t="s">
        <v>80</v>
      </c>
      <c r="D19" s="2"/>
      <c r="E19" s="3"/>
      <c r="F19" s="3"/>
      <c r="G19" s="7">
        <v>42255</v>
      </c>
      <c r="I19" s="4">
        <v>26664.799999999999</v>
      </c>
    </row>
    <row r="20" spans="1:9" x14ac:dyDescent="0.35">
      <c r="A20" s="1" t="s">
        <v>10</v>
      </c>
      <c r="B20" s="1">
        <v>2019</v>
      </c>
      <c r="C20" s="2" t="s">
        <v>80</v>
      </c>
      <c r="D20" s="2"/>
      <c r="E20" s="3"/>
      <c r="F20" s="3"/>
      <c r="G20" s="7">
        <v>42255</v>
      </c>
      <c r="I20" s="4">
        <v>27777.68</v>
      </c>
    </row>
    <row r="21" spans="1:9" x14ac:dyDescent="0.35">
      <c r="A21" s="1" t="s">
        <v>11</v>
      </c>
      <c r="B21" s="1">
        <v>2019</v>
      </c>
      <c r="C21" s="2" t="s">
        <v>80</v>
      </c>
      <c r="D21" s="2"/>
      <c r="E21" s="3"/>
      <c r="F21" s="3"/>
      <c r="G21" s="7">
        <v>42255</v>
      </c>
      <c r="I21" s="4">
        <v>26664.799999999999</v>
      </c>
    </row>
    <row r="22" spans="1:9" x14ac:dyDescent="0.35">
      <c r="A22" s="1" t="s">
        <v>12</v>
      </c>
      <c r="B22" s="1">
        <v>2019</v>
      </c>
      <c r="C22" s="2" t="s">
        <v>80</v>
      </c>
      <c r="D22" s="2"/>
      <c r="E22" s="3"/>
      <c r="F22" s="3"/>
      <c r="G22" s="7">
        <v>42255</v>
      </c>
      <c r="I22" s="4">
        <v>32162.400000000001</v>
      </c>
    </row>
    <row r="23" spans="1:9" x14ac:dyDescent="0.35">
      <c r="A23" s="1" t="s">
        <v>13</v>
      </c>
      <c r="B23" s="1">
        <v>2019</v>
      </c>
      <c r="C23" s="2" t="s">
        <v>80</v>
      </c>
      <c r="D23" s="2"/>
      <c r="E23" s="3"/>
      <c r="F23" s="3"/>
      <c r="G23" s="7">
        <v>42255</v>
      </c>
      <c r="I23" s="4">
        <v>30653.599999999999</v>
      </c>
    </row>
    <row r="24" spans="1:9" x14ac:dyDescent="0.35">
      <c r="A24" s="1" t="s">
        <v>14</v>
      </c>
      <c r="B24" s="1">
        <v>2019</v>
      </c>
      <c r="C24" s="2" t="s">
        <v>80</v>
      </c>
      <c r="D24" s="2"/>
      <c r="E24" s="3"/>
      <c r="F24" s="3"/>
      <c r="G24" s="7">
        <v>42255</v>
      </c>
      <c r="I24" s="4">
        <v>29413.599999999999</v>
      </c>
    </row>
    <row r="25" spans="1:9" x14ac:dyDescent="0.35">
      <c r="I25" s="4"/>
    </row>
    <row r="27" spans="1:9" x14ac:dyDescent="0.35">
      <c r="A27">
        <v>2018</v>
      </c>
      <c r="F27" s="4">
        <f>SUM(F7:F18)</f>
        <v>0</v>
      </c>
      <c r="I27" s="4">
        <f>SUM(I7:I18)</f>
        <v>335660.27999999997</v>
      </c>
    </row>
    <row r="29" spans="1:9" x14ac:dyDescent="0.35">
      <c r="A29" t="s">
        <v>55</v>
      </c>
      <c r="F29" s="4">
        <f>SUM(F13:F24)</f>
        <v>0</v>
      </c>
      <c r="I29" s="4">
        <f>SUM(I13:I24)</f>
        <v>338890.07999999996</v>
      </c>
    </row>
    <row r="31" spans="1:9" x14ac:dyDescent="0.35">
      <c r="E31" s="16"/>
    </row>
  </sheetData>
  <pageMargins left="0.25" right="0.25" top="0.5" bottom="0.5" header="0.3" footer="0.3"/>
  <pageSetup scale="76" fitToHeight="0" orientation="portrait" r:id="rId1"/>
  <headerFooter>
    <oddFooter>&amp;L&amp;D&amp;C&amp;F        &amp;A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J29"/>
  <sheetViews>
    <sheetView tabSelected="1" workbookViewId="0">
      <selection activeCell="A31" sqref="A31"/>
    </sheetView>
  </sheetViews>
  <sheetFormatPr defaultRowHeight="14.5" x14ac:dyDescent="0.35"/>
  <cols>
    <col min="3" max="3" width="15.7265625" bestFit="1" customWidth="1"/>
    <col min="4" max="4" width="9.1796875" customWidth="1"/>
    <col min="6" max="6" width="13.453125" bestFit="1" customWidth="1"/>
    <col min="7" max="7" width="11.54296875" bestFit="1" customWidth="1"/>
    <col min="8" max="8" width="19" bestFit="1" customWidth="1"/>
    <col min="9" max="9" width="16.453125" bestFit="1" customWidth="1"/>
    <col min="10" max="10" width="14.7265625" customWidth="1"/>
  </cols>
  <sheetData>
    <row r="1" spans="1:10" x14ac:dyDescent="0.35">
      <c r="A1" s="2" t="s">
        <v>0</v>
      </c>
      <c r="B1" s="2"/>
      <c r="C1" s="2"/>
      <c r="D1" s="2"/>
      <c r="E1" s="2"/>
      <c r="F1" s="2"/>
      <c r="G1" s="2"/>
      <c r="H1" s="2"/>
      <c r="I1" s="2"/>
    </row>
    <row r="2" spans="1:10" x14ac:dyDescent="0.35">
      <c r="A2" s="2" t="s">
        <v>1</v>
      </c>
      <c r="B2" s="2"/>
      <c r="C2" s="2"/>
      <c r="D2" s="2"/>
      <c r="E2" s="2"/>
      <c r="F2" s="2"/>
      <c r="G2" s="2"/>
      <c r="H2" s="2"/>
      <c r="I2" s="2"/>
    </row>
    <row r="3" spans="1:10" x14ac:dyDescent="0.35">
      <c r="A3" s="2" t="s">
        <v>2</v>
      </c>
      <c r="B3" s="2"/>
      <c r="C3" s="2"/>
      <c r="D3" s="2"/>
      <c r="E3" s="2"/>
      <c r="F3" s="2"/>
      <c r="G3" s="2"/>
      <c r="H3" s="2"/>
      <c r="I3" s="2"/>
    </row>
    <row r="6" spans="1:10" x14ac:dyDescent="0.35">
      <c r="A6" s="5" t="s">
        <v>3</v>
      </c>
      <c r="B6" s="5" t="s">
        <v>4</v>
      </c>
      <c r="C6" s="6" t="s">
        <v>5</v>
      </c>
      <c r="D6" s="6" t="s">
        <v>23</v>
      </c>
      <c r="E6" s="6" t="s">
        <v>6</v>
      </c>
      <c r="F6" s="6" t="s">
        <v>22</v>
      </c>
      <c r="G6" s="6" t="s">
        <v>7</v>
      </c>
      <c r="H6" s="6" t="s">
        <v>8</v>
      </c>
      <c r="I6" s="6" t="s">
        <v>21</v>
      </c>
    </row>
    <row r="7" spans="1:10" x14ac:dyDescent="0.35">
      <c r="A7" s="1" t="s">
        <v>9</v>
      </c>
      <c r="B7" s="1">
        <v>2018</v>
      </c>
      <c r="C7" s="2" t="s">
        <v>80</v>
      </c>
      <c r="D7" s="2"/>
      <c r="E7" s="3" t="s">
        <v>52</v>
      </c>
      <c r="F7" s="3">
        <v>138</v>
      </c>
      <c r="G7" s="7">
        <v>42779</v>
      </c>
      <c r="I7" s="4">
        <v>3801.9</v>
      </c>
    </row>
    <row r="8" spans="1:10" ht="39.5" x14ac:dyDescent="0.35">
      <c r="A8" s="1" t="s">
        <v>10</v>
      </c>
      <c r="B8" s="1">
        <v>2018</v>
      </c>
      <c r="C8" s="2" t="s">
        <v>80</v>
      </c>
      <c r="D8" s="2"/>
      <c r="E8" s="3" t="s">
        <v>53</v>
      </c>
      <c r="F8" s="3">
        <v>126</v>
      </c>
      <c r="G8" s="7">
        <v>42779</v>
      </c>
      <c r="I8" s="4">
        <v>4278.5</v>
      </c>
      <c r="J8" s="10" t="s">
        <v>28</v>
      </c>
    </row>
    <row r="9" spans="1:10" x14ac:dyDescent="0.35">
      <c r="A9" s="1" t="s">
        <v>11</v>
      </c>
      <c r="B9" s="1">
        <v>2018</v>
      </c>
      <c r="C9" s="2" t="s">
        <v>80</v>
      </c>
      <c r="D9" s="2"/>
      <c r="E9" s="3" t="s">
        <v>53</v>
      </c>
      <c r="F9" s="3">
        <v>132</v>
      </c>
      <c r="G9" s="7">
        <v>42779</v>
      </c>
      <c r="I9" s="4">
        <v>3636.6</v>
      </c>
    </row>
    <row r="10" spans="1:10" x14ac:dyDescent="0.35">
      <c r="A10" s="1" t="s">
        <v>12</v>
      </c>
      <c r="B10" s="1">
        <v>2018</v>
      </c>
      <c r="C10" s="2" t="s">
        <v>80</v>
      </c>
      <c r="D10" s="2"/>
      <c r="E10" s="3" t="s">
        <v>53</v>
      </c>
      <c r="F10" s="3">
        <v>132</v>
      </c>
      <c r="G10" s="7">
        <v>42779</v>
      </c>
      <c r="I10" s="4">
        <v>3636.6</v>
      </c>
    </row>
    <row r="11" spans="1:10" x14ac:dyDescent="0.35">
      <c r="A11" s="1" t="s">
        <v>13</v>
      </c>
      <c r="B11" s="1">
        <v>2018</v>
      </c>
      <c r="C11" s="2" t="s">
        <v>80</v>
      </c>
      <c r="D11" s="2"/>
      <c r="E11" s="3" t="s">
        <v>53</v>
      </c>
      <c r="F11" s="3">
        <v>144</v>
      </c>
      <c r="G11" s="7">
        <v>42779</v>
      </c>
      <c r="I11" s="4">
        <v>3967.2</v>
      </c>
    </row>
    <row r="12" spans="1:10" x14ac:dyDescent="0.35">
      <c r="A12" s="1" t="s">
        <v>14</v>
      </c>
      <c r="B12" s="1">
        <v>2018</v>
      </c>
      <c r="C12" s="2" t="s">
        <v>80</v>
      </c>
      <c r="D12" s="2"/>
      <c r="E12" s="3" t="s">
        <v>53</v>
      </c>
      <c r="F12" s="3">
        <v>132</v>
      </c>
      <c r="G12" s="7">
        <v>42779</v>
      </c>
      <c r="I12" s="4">
        <v>3636.6</v>
      </c>
    </row>
    <row r="13" spans="1:10" x14ac:dyDescent="0.35">
      <c r="A13" s="1" t="s">
        <v>15</v>
      </c>
      <c r="B13" s="1">
        <v>2018</v>
      </c>
      <c r="C13" s="2" t="s">
        <v>80</v>
      </c>
      <c r="D13" s="2"/>
      <c r="E13" s="3" t="s">
        <v>53</v>
      </c>
      <c r="F13" s="3">
        <v>132</v>
      </c>
      <c r="G13" s="7">
        <v>42779</v>
      </c>
      <c r="I13" s="4">
        <v>3636.6</v>
      </c>
    </row>
    <row r="14" spans="1:10" x14ac:dyDescent="0.35">
      <c r="A14" s="1" t="s">
        <v>16</v>
      </c>
      <c r="B14" s="1">
        <v>2018</v>
      </c>
      <c r="C14" s="2" t="s">
        <v>80</v>
      </c>
      <c r="D14" s="2"/>
      <c r="E14" s="3" t="s">
        <v>53</v>
      </c>
      <c r="F14" s="3">
        <v>144</v>
      </c>
      <c r="G14" s="7">
        <v>42779</v>
      </c>
      <c r="I14" s="4">
        <v>3967.2</v>
      </c>
    </row>
    <row r="15" spans="1:10" x14ac:dyDescent="0.35">
      <c r="A15" s="1" t="s">
        <v>17</v>
      </c>
      <c r="B15" s="1">
        <v>2018</v>
      </c>
      <c r="C15" s="2" t="s">
        <v>80</v>
      </c>
      <c r="D15" s="2"/>
      <c r="E15" s="3" t="s">
        <v>53</v>
      </c>
      <c r="F15" s="3">
        <v>114</v>
      </c>
      <c r="G15" s="7">
        <v>42779</v>
      </c>
      <c r="I15" s="4">
        <v>3140.7</v>
      </c>
    </row>
    <row r="16" spans="1:10" x14ac:dyDescent="0.35">
      <c r="A16" s="1" t="s">
        <v>18</v>
      </c>
      <c r="B16" s="1">
        <v>2018</v>
      </c>
      <c r="C16" s="2" t="s">
        <v>80</v>
      </c>
      <c r="D16" s="2"/>
      <c r="E16" s="3" t="s">
        <v>53</v>
      </c>
      <c r="F16" s="3">
        <v>138</v>
      </c>
      <c r="G16" s="7">
        <v>42779</v>
      </c>
      <c r="I16" s="4">
        <v>3801.9</v>
      </c>
    </row>
    <row r="17" spans="1:9" x14ac:dyDescent="0.35">
      <c r="A17" s="1" t="s">
        <v>19</v>
      </c>
      <c r="B17" s="1">
        <v>2018</v>
      </c>
      <c r="C17" s="2" t="s">
        <v>80</v>
      </c>
      <c r="D17" s="2"/>
      <c r="E17" s="3" t="s">
        <v>53</v>
      </c>
      <c r="F17" s="3">
        <v>144</v>
      </c>
      <c r="G17" s="7">
        <v>42779</v>
      </c>
      <c r="I17" s="4">
        <v>3967.2</v>
      </c>
    </row>
    <row r="18" spans="1:9" x14ac:dyDescent="0.35">
      <c r="A18" s="1" t="s">
        <v>20</v>
      </c>
      <c r="B18" s="1">
        <v>2018</v>
      </c>
      <c r="C18" s="2" t="s">
        <v>80</v>
      </c>
      <c r="D18" s="2"/>
      <c r="E18" s="3" t="s">
        <v>53</v>
      </c>
      <c r="F18" s="3">
        <v>138</v>
      </c>
      <c r="G18" s="7">
        <v>42779</v>
      </c>
      <c r="I18" s="4">
        <v>3801.9</v>
      </c>
    </row>
    <row r="19" spans="1:9" x14ac:dyDescent="0.35">
      <c r="A19" s="1" t="s">
        <v>9</v>
      </c>
      <c r="B19" s="1">
        <v>2019</v>
      </c>
      <c r="C19" s="2" t="s">
        <v>80</v>
      </c>
      <c r="D19" s="2"/>
      <c r="E19" s="3" t="s">
        <v>54</v>
      </c>
      <c r="F19" s="3">
        <v>138</v>
      </c>
      <c r="G19" s="7">
        <v>42779</v>
      </c>
      <c r="I19" s="4">
        <v>3908.16</v>
      </c>
    </row>
    <row r="20" spans="1:9" x14ac:dyDescent="0.35">
      <c r="A20" s="1" t="s">
        <v>10</v>
      </c>
      <c r="B20" s="1">
        <v>2019</v>
      </c>
      <c r="C20" s="2" t="s">
        <v>80</v>
      </c>
      <c r="D20" s="2"/>
      <c r="E20" s="3" t="s">
        <v>54</v>
      </c>
      <c r="F20" s="3">
        <v>126</v>
      </c>
      <c r="G20" s="7">
        <v>42779</v>
      </c>
      <c r="I20" s="4">
        <v>3568.32</v>
      </c>
    </row>
    <row r="21" spans="1:9" x14ac:dyDescent="0.35">
      <c r="A21" s="1" t="s">
        <v>11</v>
      </c>
      <c r="B21" s="1">
        <v>2019</v>
      </c>
      <c r="C21" s="2" t="s">
        <v>80</v>
      </c>
      <c r="D21" s="2"/>
      <c r="E21" s="3" t="s">
        <v>54</v>
      </c>
      <c r="F21" s="3">
        <v>126</v>
      </c>
      <c r="G21" s="7">
        <v>42779</v>
      </c>
      <c r="I21" s="4">
        <v>3568.32</v>
      </c>
    </row>
    <row r="22" spans="1:9" x14ac:dyDescent="0.35">
      <c r="A22" s="1" t="s">
        <v>12</v>
      </c>
      <c r="B22" s="1">
        <v>2019</v>
      </c>
      <c r="C22" s="2" t="s">
        <v>80</v>
      </c>
      <c r="D22" s="2"/>
      <c r="E22" s="3" t="s">
        <v>54</v>
      </c>
      <c r="F22" s="3">
        <v>138</v>
      </c>
      <c r="G22" s="7">
        <v>42779</v>
      </c>
      <c r="I22" s="4">
        <v>3908.16</v>
      </c>
    </row>
    <row r="23" spans="1:9" x14ac:dyDescent="0.35">
      <c r="A23" s="1" t="s">
        <v>13</v>
      </c>
      <c r="B23" s="1">
        <v>2019</v>
      </c>
      <c r="C23" s="2" t="s">
        <v>80</v>
      </c>
      <c r="D23" s="2"/>
      <c r="E23" s="3" t="s">
        <v>54</v>
      </c>
      <c r="F23" s="3">
        <v>150</v>
      </c>
      <c r="G23" s="7">
        <v>42779</v>
      </c>
      <c r="I23" s="4">
        <v>4248</v>
      </c>
    </row>
    <row r="24" spans="1:9" x14ac:dyDescent="0.35">
      <c r="A24" s="1" t="s">
        <v>14</v>
      </c>
      <c r="B24" s="1">
        <v>2019</v>
      </c>
      <c r="C24" s="2" t="s">
        <v>80</v>
      </c>
      <c r="D24" s="2"/>
      <c r="E24" s="3" t="s">
        <v>54</v>
      </c>
      <c r="F24" s="3">
        <v>120</v>
      </c>
      <c r="G24" s="7">
        <v>42779</v>
      </c>
      <c r="I24" s="4">
        <v>3398.4</v>
      </c>
    </row>
    <row r="25" spans="1:9" x14ac:dyDescent="0.35">
      <c r="I25" s="4"/>
    </row>
    <row r="27" spans="1:9" x14ac:dyDescent="0.35">
      <c r="A27">
        <v>2018</v>
      </c>
      <c r="F27" s="4">
        <f>SUM(F7:F18)</f>
        <v>1614</v>
      </c>
      <c r="I27" s="4">
        <f>SUM(I7:I18)</f>
        <v>45272.899999999994</v>
      </c>
    </row>
    <row r="29" spans="1:9" x14ac:dyDescent="0.35">
      <c r="A29" t="s">
        <v>55</v>
      </c>
      <c r="F29" s="4">
        <f>SUM(F13:F24)</f>
        <v>1608</v>
      </c>
      <c r="I29" s="4">
        <f>SUM(I13:I24)</f>
        <v>44914.860000000008</v>
      </c>
    </row>
  </sheetData>
  <pageMargins left="0.25" right="0.25" top="0.5" bottom="0.5" header="0.3" footer="0.3"/>
  <pageSetup scale="80" fitToHeight="0" orientation="portrait" r:id="rId1"/>
  <headerFooter>
    <oddFooter>&amp;L&amp;D&amp;C&amp;F        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29"/>
  <sheetViews>
    <sheetView tabSelected="1" workbookViewId="0">
      <selection activeCell="A31" sqref="A31"/>
    </sheetView>
  </sheetViews>
  <sheetFormatPr defaultRowHeight="14.5" x14ac:dyDescent="0.35"/>
  <cols>
    <col min="3" max="3" width="15.7265625" bestFit="1" customWidth="1"/>
    <col min="4" max="4" width="18.7265625" customWidth="1"/>
    <col min="6" max="6" width="13.453125" bestFit="1" customWidth="1"/>
    <col min="7" max="7" width="11.54296875" bestFit="1" customWidth="1"/>
    <col min="8" max="8" width="19" bestFit="1" customWidth="1"/>
    <col min="9" max="9" width="16.453125" bestFit="1" customWidth="1"/>
    <col min="10" max="10" width="11.54296875" customWidth="1"/>
  </cols>
  <sheetData>
    <row r="1" spans="1:10" x14ac:dyDescent="0.35">
      <c r="A1" s="2" t="s">
        <v>0</v>
      </c>
      <c r="B1" s="2"/>
      <c r="C1" s="2"/>
      <c r="D1" s="2"/>
      <c r="E1" s="2"/>
      <c r="F1" s="2"/>
      <c r="G1" s="2"/>
      <c r="H1" s="2"/>
      <c r="I1" s="2"/>
    </row>
    <row r="2" spans="1:10" x14ac:dyDescent="0.35">
      <c r="A2" s="2" t="s">
        <v>1</v>
      </c>
      <c r="B2" s="2"/>
      <c r="C2" s="2"/>
      <c r="D2" s="2"/>
      <c r="E2" s="2"/>
      <c r="F2" s="2"/>
      <c r="G2" s="2"/>
      <c r="H2" s="2"/>
      <c r="I2" s="2"/>
    </row>
    <row r="3" spans="1:10" x14ac:dyDescent="0.35">
      <c r="A3" s="2" t="s">
        <v>2</v>
      </c>
      <c r="B3" s="2"/>
      <c r="C3" s="2"/>
      <c r="D3" s="2"/>
      <c r="E3" s="2"/>
      <c r="F3" s="2"/>
      <c r="G3" s="2"/>
      <c r="H3" s="2"/>
      <c r="I3" s="2"/>
    </row>
    <row r="6" spans="1:10" x14ac:dyDescent="0.35">
      <c r="A6" s="5" t="s">
        <v>3</v>
      </c>
      <c r="B6" s="5" t="s">
        <v>4</v>
      </c>
      <c r="C6" s="6" t="s">
        <v>5</v>
      </c>
      <c r="D6" s="6" t="s">
        <v>23</v>
      </c>
      <c r="E6" s="6" t="s">
        <v>6</v>
      </c>
      <c r="F6" s="6" t="s">
        <v>22</v>
      </c>
      <c r="G6" s="6" t="s">
        <v>7</v>
      </c>
      <c r="H6" s="6" t="s">
        <v>8</v>
      </c>
      <c r="I6" s="6" t="s">
        <v>21</v>
      </c>
    </row>
    <row r="7" spans="1:10" x14ac:dyDescent="0.35">
      <c r="A7" s="1" t="s">
        <v>9</v>
      </c>
      <c r="B7" s="1">
        <v>2018</v>
      </c>
      <c r="C7" s="2" t="s">
        <v>80</v>
      </c>
      <c r="D7" s="2"/>
      <c r="E7" s="3" t="s">
        <v>35</v>
      </c>
      <c r="F7" s="3">
        <v>192</v>
      </c>
      <c r="G7" s="7">
        <v>40368</v>
      </c>
      <c r="I7" s="4">
        <v>5965.74</v>
      </c>
      <c r="J7" s="12"/>
    </row>
    <row r="8" spans="1:10" ht="40.5" customHeight="1" x14ac:dyDescent="0.35">
      <c r="A8" s="1" t="s">
        <v>10</v>
      </c>
      <c r="B8" s="1">
        <v>2018</v>
      </c>
      <c r="C8" s="2" t="s">
        <v>80</v>
      </c>
      <c r="D8" s="2"/>
      <c r="E8" s="3" t="s">
        <v>32</v>
      </c>
      <c r="F8" s="3">
        <v>212</v>
      </c>
      <c r="G8" s="7">
        <v>40368</v>
      </c>
      <c r="I8" s="4">
        <v>7984.52</v>
      </c>
      <c r="J8" s="10" t="s">
        <v>28</v>
      </c>
    </row>
    <row r="9" spans="1:10" ht="48.75" customHeight="1" x14ac:dyDescent="0.35">
      <c r="A9" s="1" t="s">
        <v>11</v>
      </c>
      <c r="B9" s="1">
        <v>2018</v>
      </c>
      <c r="C9" s="2" t="s">
        <v>80</v>
      </c>
      <c r="D9" s="2"/>
      <c r="E9" s="3" t="s">
        <v>32</v>
      </c>
      <c r="F9" s="3">
        <v>187</v>
      </c>
      <c r="G9" s="7">
        <v>40368</v>
      </c>
      <c r="I9" s="4">
        <v>5822.84</v>
      </c>
      <c r="J9" s="10" t="s">
        <v>47</v>
      </c>
    </row>
    <row r="10" spans="1:10" x14ac:dyDescent="0.35">
      <c r="A10" s="1" t="s">
        <v>12</v>
      </c>
      <c r="B10" s="1">
        <v>2018</v>
      </c>
      <c r="C10" s="2" t="s">
        <v>80</v>
      </c>
      <c r="D10" s="2"/>
      <c r="E10" s="3" t="s">
        <v>32</v>
      </c>
      <c r="F10" s="3">
        <v>180.5</v>
      </c>
      <c r="G10" s="7">
        <v>40368</v>
      </c>
      <c r="I10" s="4">
        <v>5446</v>
      </c>
      <c r="J10" s="11"/>
    </row>
    <row r="11" spans="1:10" x14ac:dyDescent="0.35">
      <c r="A11" s="1" t="s">
        <v>13</v>
      </c>
      <c r="B11" s="1">
        <v>2018</v>
      </c>
      <c r="C11" s="2" t="s">
        <v>80</v>
      </c>
      <c r="D11" s="2"/>
      <c r="E11" s="3" t="s">
        <v>32</v>
      </c>
      <c r="F11" s="3">
        <v>192.5</v>
      </c>
      <c r="G11" s="7">
        <v>40368</v>
      </c>
      <c r="I11" s="4">
        <v>5807.56</v>
      </c>
      <c r="J11" s="11"/>
    </row>
    <row r="12" spans="1:10" ht="39.5" x14ac:dyDescent="0.35">
      <c r="A12" s="1" t="s">
        <v>14</v>
      </c>
      <c r="B12" s="1">
        <v>2018</v>
      </c>
      <c r="C12" s="2" t="s">
        <v>80</v>
      </c>
      <c r="D12" s="2"/>
      <c r="E12" s="3" t="s">
        <v>32</v>
      </c>
      <c r="F12" s="3">
        <v>240.5</v>
      </c>
      <c r="G12" s="7">
        <v>40368</v>
      </c>
      <c r="I12" s="4">
        <v>7635.73</v>
      </c>
      <c r="J12" s="10" t="s">
        <v>46</v>
      </c>
    </row>
    <row r="13" spans="1:10" x14ac:dyDescent="0.35">
      <c r="A13" s="1" t="s">
        <v>15</v>
      </c>
      <c r="B13" s="1">
        <v>2018</v>
      </c>
      <c r="C13" s="2" t="s">
        <v>80</v>
      </c>
      <c r="D13" s="2"/>
      <c r="E13" s="3" t="s">
        <v>32</v>
      </c>
      <c r="F13" s="3">
        <v>180.5</v>
      </c>
      <c r="G13" s="7">
        <v>40368</v>
      </c>
      <c r="I13" s="4">
        <v>5446</v>
      </c>
      <c r="J13" s="11"/>
    </row>
    <row r="14" spans="1:10" x14ac:dyDescent="0.35">
      <c r="A14" s="1" t="s">
        <v>16</v>
      </c>
      <c r="B14" s="1">
        <v>2018</v>
      </c>
      <c r="C14" s="2" t="s">
        <v>80</v>
      </c>
      <c r="D14" s="2"/>
      <c r="E14" s="3" t="s">
        <v>32</v>
      </c>
      <c r="F14" s="3">
        <v>228.5</v>
      </c>
      <c r="G14" s="7">
        <v>40368</v>
      </c>
      <c r="I14" s="4">
        <v>7434.58</v>
      </c>
      <c r="J14" s="11"/>
    </row>
    <row r="15" spans="1:10" x14ac:dyDescent="0.35">
      <c r="A15" s="1" t="s">
        <v>17</v>
      </c>
      <c r="B15" s="1">
        <v>2018</v>
      </c>
      <c r="C15" s="2" t="s">
        <v>80</v>
      </c>
      <c r="D15" s="2"/>
      <c r="E15" s="3" t="s">
        <v>32</v>
      </c>
      <c r="F15" s="3">
        <v>180.5</v>
      </c>
      <c r="G15" s="7">
        <v>40368</v>
      </c>
      <c r="I15" s="4">
        <v>5446</v>
      </c>
      <c r="J15" s="11"/>
    </row>
    <row r="16" spans="1:10" x14ac:dyDescent="0.35">
      <c r="A16" s="1" t="s">
        <v>18</v>
      </c>
      <c r="B16" s="1">
        <v>2018</v>
      </c>
      <c r="C16" s="2" t="s">
        <v>80</v>
      </c>
      <c r="D16" s="2"/>
      <c r="E16" s="3" t="s">
        <v>32</v>
      </c>
      <c r="F16" s="3">
        <v>202</v>
      </c>
      <c r="G16" s="7">
        <v>40368</v>
      </c>
      <c r="I16" s="4">
        <v>6417.69</v>
      </c>
      <c r="J16" s="11"/>
    </row>
    <row r="17" spans="1:10" x14ac:dyDescent="0.35">
      <c r="A17" s="1" t="s">
        <v>19</v>
      </c>
      <c r="B17" s="1">
        <v>2018</v>
      </c>
      <c r="C17" s="2" t="s">
        <v>80</v>
      </c>
      <c r="D17" s="2"/>
      <c r="E17" s="3" t="s">
        <v>32</v>
      </c>
      <c r="F17" s="3">
        <v>249</v>
      </c>
      <c r="G17" s="7">
        <v>40368</v>
      </c>
      <c r="I17" s="4">
        <v>8180.3</v>
      </c>
      <c r="J17" s="11"/>
    </row>
    <row r="18" spans="1:10" x14ac:dyDescent="0.35">
      <c r="A18" s="1" t="s">
        <v>20</v>
      </c>
      <c r="B18" s="1">
        <v>2018</v>
      </c>
      <c r="C18" s="2" t="s">
        <v>80</v>
      </c>
      <c r="D18" s="2"/>
      <c r="E18" s="3" t="s">
        <v>32</v>
      </c>
      <c r="F18" s="3">
        <v>204</v>
      </c>
      <c r="G18" s="7">
        <v>40368</v>
      </c>
      <c r="I18" s="4">
        <v>6146.52</v>
      </c>
      <c r="J18" s="11"/>
    </row>
    <row r="19" spans="1:10" ht="39.5" x14ac:dyDescent="0.35">
      <c r="A19" s="1" t="s">
        <v>9</v>
      </c>
      <c r="B19" s="1">
        <v>2019</v>
      </c>
      <c r="C19" s="2" t="s">
        <v>80</v>
      </c>
      <c r="D19" s="2"/>
      <c r="E19" s="3" t="s">
        <v>27</v>
      </c>
      <c r="F19" s="3">
        <v>181</v>
      </c>
      <c r="G19" s="7">
        <v>40368</v>
      </c>
      <c r="I19" s="4">
        <v>6474.24</v>
      </c>
      <c r="J19" s="10" t="s">
        <v>48</v>
      </c>
    </row>
    <row r="20" spans="1:10" x14ac:dyDescent="0.35">
      <c r="A20" s="1" t="s">
        <v>10</v>
      </c>
      <c r="B20" s="1">
        <v>2019</v>
      </c>
      <c r="C20" s="2" t="s">
        <v>80</v>
      </c>
      <c r="D20" s="2"/>
      <c r="E20" s="3" t="s">
        <v>27</v>
      </c>
      <c r="F20" s="3">
        <v>218</v>
      </c>
      <c r="G20" s="7">
        <v>40368</v>
      </c>
      <c r="I20" s="4">
        <v>6749.28</v>
      </c>
      <c r="J20" s="12"/>
    </row>
    <row r="21" spans="1:10" x14ac:dyDescent="0.35">
      <c r="A21" s="1" t="s">
        <v>11</v>
      </c>
      <c r="B21" s="1">
        <v>2019</v>
      </c>
      <c r="C21" s="2" t="s">
        <v>80</v>
      </c>
      <c r="D21" s="2"/>
      <c r="E21" s="3" t="s">
        <v>27</v>
      </c>
      <c r="F21" s="3">
        <v>180</v>
      </c>
      <c r="G21" s="7">
        <v>40368</v>
      </c>
      <c r="I21" s="4">
        <v>5572.8</v>
      </c>
      <c r="J21" s="12"/>
    </row>
    <row r="22" spans="1:10" x14ac:dyDescent="0.35">
      <c r="A22" s="1" t="s">
        <v>12</v>
      </c>
      <c r="B22" s="1">
        <v>2019</v>
      </c>
      <c r="C22" s="2" t="s">
        <v>80</v>
      </c>
      <c r="D22" s="2"/>
      <c r="E22" s="3" t="s">
        <v>27</v>
      </c>
      <c r="F22" s="3">
        <v>180</v>
      </c>
      <c r="G22" s="7">
        <v>40368</v>
      </c>
      <c r="I22" s="4">
        <v>5572.8</v>
      </c>
      <c r="J22" s="12"/>
    </row>
    <row r="23" spans="1:10" x14ac:dyDescent="0.35">
      <c r="A23" s="1" t="s">
        <v>13</v>
      </c>
      <c r="B23" s="1">
        <v>2019</v>
      </c>
      <c r="C23" s="2" t="s">
        <v>80</v>
      </c>
      <c r="D23" s="2"/>
      <c r="E23" s="3" t="s">
        <v>27</v>
      </c>
      <c r="F23" s="3">
        <v>192.5</v>
      </c>
      <c r="G23" s="7">
        <v>40368</v>
      </c>
      <c r="I23" s="4">
        <v>5967.54</v>
      </c>
      <c r="J23" s="12"/>
    </row>
    <row r="24" spans="1:10" x14ac:dyDescent="0.35">
      <c r="A24" s="1" t="s">
        <v>14</v>
      </c>
      <c r="B24" s="1">
        <v>2019</v>
      </c>
      <c r="C24" s="2" t="s">
        <v>80</v>
      </c>
      <c r="D24" s="2"/>
      <c r="E24" s="3" t="s">
        <v>27</v>
      </c>
      <c r="F24" s="3">
        <v>192.5</v>
      </c>
      <c r="G24" s="7">
        <v>40368</v>
      </c>
      <c r="I24" s="4">
        <v>5967.54</v>
      </c>
      <c r="J24" s="12"/>
    </row>
    <row r="25" spans="1:10" x14ac:dyDescent="0.35">
      <c r="I25" s="4"/>
      <c r="J25" s="12"/>
    </row>
    <row r="26" spans="1:10" x14ac:dyDescent="0.35">
      <c r="J26" s="12"/>
    </row>
    <row r="27" spans="1:10" x14ac:dyDescent="0.35">
      <c r="A27">
        <v>2018</v>
      </c>
      <c r="F27" s="4">
        <f>SUM(F7:F18)</f>
        <v>2449</v>
      </c>
      <c r="I27" s="4">
        <f>SUM(I7:I18)</f>
        <v>77733.48000000001</v>
      </c>
    </row>
    <row r="29" spans="1:10" x14ac:dyDescent="0.35">
      <c r="A29" t="s">
        <v>55</v>
      </c>
      <c r="F29" s="4">
        <f>SUM(F13:F24)</f>
        <v>2388.5</v>
      </c>
      <c r="I29" s="4">
        <f>SUM(I13:I24)</f>
        <v>75375.289999999994</v>
      </c>
    </row>
  </sheetData>
  <pageMargins left="0.25" right="0.25" top="0.5" bottom="0.5" header="0.3" footer="0.3"/>
  <pageSetup scale="76" fitToHeight="0" orientation="portrait" horizontalDpi="4294967293" r:id="rId1"/>
  <headerFooter>
    <oddFooter>&amp;L&amp;D&amp;C&amp;F        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J29"/>
  <sheetViews>
    <sheetView tabSelected="1" workbookViewId="0">
      <selection activeCell="A31" sqref="A31"/>
    </sheetView>
  </sheetViews>
  <sheetFormatPr defaultRowHeight="14.5" x14ac:dyDescent="0.35"/>
  <cols>
    <col min="3" max="3" width="15.7265625" bestFit="1" customWidth="1"/>
    <col min="4" max="4" width="13.453125" customWidth="1"/>
    <col min="6" max="6" width="13.453125" bestFit="1" customWidth="1"/>
    <col min="7" max="7" width="11.54296875" bestFit="1" customWidth="1"/>
    <col min="8" max="8" width="19" bestFit="1" customWidth="1"/>
    <col min="9" max="9" width="16.453125" bestFit="1" customWidth="1"/>
    <col min="10" max="10" width="11.81640625" customWidth="1"/>
  </cols>
  <sheetData>
    <row r="1" spans="1:10" x14ac:dyDescent="0.35">
      <c r="A1" s="2" t="s">
        <v>0</v>
      </c>
      <c r="B1" s="2"/>
      <c r="C1" s="2"/>
      <c r="D1" s="2"/>
      <c r="E1" s="2"/>
      <c r="F1" s="2"/>
      <c r="G1" s="2"/>
      <c r="H1" s="2"/>
      <c r="I1" s="2"/>
    </row>
    <row r="2" spans="1:10" x14ac:dyDescent="0.35">
      <c r="A2" s="2" t="s">
        <v>1</v>
      </c>
      <c r="B2" s="2"/>
      <c r="C2" s="2"/>
      <c r="D2" s="2"/>
      <c r="E2" s="2"/>
      <c r="F2" s="2"/>
      <c r="G2" s="2"/>
      <c r="H2" s="2"/>
      <c r="I2" s="2"/>
    </row>
    <row r="3" spans="1:10" x14ac:dyDescent="0.35">
      <c r="A3" s="2" t="s">
        <v>2</v>
      </c>
      <c r="B3" s="2"/>
      <c r="C3" s="2"/>
      <c r="D3" s="2"/>
      <c r="E3" s="2"/>
      <c r="F3" s="2"/>
      <c r="G3" s="2"/>
      <c r="H3" s="2"/>
      <c r="I3" s="2"/>
    </row>
    <row r="6" spans="1:10" x14ac:dyDescent="0.35">
      <c r="A6" s="5" t="s">
        <v>3</v>
      </c>
      <c r="B6" s="5" t="s">
        <v>4</v>
      </c>
      <c r="C6" s="6" t="s">
        <v>5</v>
      </c>
      <c r="D6" s="6" t="s">
        <v>23</v>
      </c>
      <c r="E6" s="6" t="s">
        <v>6</v>
      </c>
      <c r="F6" s="6" t="s">
        <v>22</v>
      </c>
      <c r="G6" s="6" t="s">
        <v>7</v>
      </c>
      <c r="H6" s="6" t="s">
        <v>8</v>
      </c>
      <c r="I6" s="6" t="s">
        <v>21</v>
      </c>
    </row>
    <row r="7" spans="1:10" x14ac:dyDescent="0.35">
      <c r="A7" s="1" t="s">
        <v>9</v>
      </c>
      <c r="B7" s="1">
        <v>2018</v>
      </c>
      <c r="C7" s="2" t="s">
        <v>80</v>
      </c>
      <c r="D7" s="2"/>
      <c r="E7" s="3" t="s">
        <v>36</v>
      </c>
      <c r="F7" s="3">
        <v>192.5</v>
      </c>
      <c r="G7" s="7">
        <v>32298</v>
      </c>
      <c r="I7" s="4">
        <v>7822.8</v>
      </c>
    </row>
    <row r="8" spans="1:10" ht="52.5" x14ac:dyDescent="0.35">
      <c r="A8" s="1" t="s">
        <v>10</v>
      </c>
      <c r="B8" s="1">
        <v>2018</v>
      </c>
      <c r="C8" s="2" t="s">
        <v>80</v>
      </c>
      <c r="D8" s="2"/>
      <c r="E8" s="3" t="s">
        <v>37</v>
      </c>
      <c r="F8" s="3">
        <v>212.5</v>
      </c>
      <c r="G8" s="7">
        <v>32298</v>
      </c>
      <c r="I8" s="4">
        <v>10504.67</v>
      </c>
      <c r="J8" s="10" t="s">
        <v>28</v>
      </c>
    </row>
    <row r="9" spans="1:10" x14ac:dyDescent="0.35">
      <c r="A9" s="1" t="s">
        <v>11</v>
      </c>
      <c r="B9" s="1">
        <v>2018</v>
      </c>
      <c r="C9" s="2" t="s">
        <v>80</v>
      </c>
      <c r="D9" s="2"/>
      <c r="E9" s="3" t="s">
        <v>37</v>
      </c>
      <c r="F9" s="3">
        <v>181.5</v>
      </c>
      <c r="G9" s="7">
        <v>32298</v>
      </c>
      <c r="I9" s="4">
        <v>7173.36</v>
      </c>
    </row>
    <row r="10" spans="1:10" x14ac:dyDescent="0.35">
      <c r="A10" s="1" t="s">
        <v>12</v>
      </c>
      <c r="B10" s="1">
        <v>2018</v>
      </c>
      <c r="C10" s="2" t="s">
        <v>80</v>
      </c>
      <c r="D10" s="2"/>
      <c r="E10" s="3" t="s">
        <v>37</v>
      </c>
      <c r="F10" s="3">
        <v>210</v>
      </c>
      <c r="G10" s="7">
        <v>32298</v>
      </c>
      <c r="I10" s="4">
        <v>8265.6</v>
      </c>
    </row>
    <row r="11" spans="1:10" x14ac:dyDescent="0.35">
      <c r="A11" s="1" t="s">
        <v>13</v>
      </c>
      <c r="B11" s="1">
        <v>2018</v>
      </c>
      <c r="C11" s="2" t="s">
        <v>80</v>
      </c>
      <c r="D11" s="2"/>
      <c r="E11" s="3" t="s">
        <v>37</v>
      </c>
      <c r="F11" s="3">
        <v>199</v>
      </c>
      <c r="G11" s="7">
        <v>32298</v>
      </c>
      <c r="I11" s="4">
        <v>7970.4</v>
      </c>
    </row>
    <row r="12" spans="1:10" x14ac:dyDescent="0.35">
      <c r="A12" s="1" t="s">
        <v>14</v>
      </c>
      <c r="B12" s="1">
        <v>2018</v>
      </c>
      <c r="C12" s="2" t="s">
        <v>80</v>
      </c>
      <c r="D12" s="2"/>
      <c r="E12" s="3" t="s">
        <v>37</v>
      </c>
      <c r="F12" s="3">
        <v>202</v>
      </c>
      <c r="G12" s="7">
        <v>32298</v>
      </c>
      <c r="I12" s="4">
        <v>8147.52</v>
      </c>
    </row>
    <row r="13" spans="1:10" x14ac:dyDescent="0.35">
      <c r="A13" s="1" t="s">
        <v>15</v>
      </c>
      <c r="B13" s="1">
        <v>2018</v>
      </c>
      <c r="C13" s="2" t="s">
        <v>80</v>
      </c>
      <c r="D13" s="2"/>
      <c r="E13" s="3" t="s">
        <v>37</v>
      </c>
      <c r="F13" s="3">
        <v>180.5</v>
      </c>
      <c r="G13" s="7">
        <v>32298</v>
      </c>
      <c r="I13" s="4">
        <v>7114.32</v>
      </c>
    </row>
    <row r="14" spans="1:10" x14ac:dyDescent="0.35">
      <c r="A14" s="1" t="s">
        <v>16</v>
      </c>
      <c r="B14" s="1">
        <v>2018</v>
      </c>
      <c r="C14" s="2" t="s">
        <v>80</v>
      </c>
      <c r="D14" s="2"/>
      <c r="E14" s="3" t="s">
        <v>37</v>
      </c>
      <c r="F14" s="3">
        <v>193</v>
      </c>
      <c r="G14" s="7">
        <v>32298</v>
      </c>
      <c r="I14" s="4">
        <v>7985.75</v>
      </c>
    </row>
    <row r="15" spans="1:10" x14ac:dyDescent="0.35">
      <c r="A15" s="1" t="s">
        <v>17</v>
      </c>
      <c r="B15" s="1">
        <v>2018</v>
      </c>
      <c r="C15" s="2" t="s">
        <v>80</v>
      </c>
      <c r="D15" s="2"/>
      <c r="E15" s="3" t="s">
        <v>37</v>
      </c>
      <c r="F15" s="3">
        <v>180</v>
      </c>
      <c r="G15" s="7">
        <v>32298</v>
      </c>
      <c r="I15" s="4">
        <v>7428.6</v>
      </c>
    </row>
    <row r="16" spans="1:10" x14ac:dyDescent="0.35">
      <c r="A16" s="1" t="s">
        <v>18</v>
      </c>
      <c r="B16" s="1">
        <v>2018</v>
      </c>
      <c r="C16" s="2" t="s">
        <v>80</v>
      </c>
      <c r="D16" s="2"/>
      <c r="E16" s="3" t="s">
        <v>37</v>
      </c>
      <c r="F16" s="3">
        <v>181</v>
      </c>
      <c r="G16" s="7">
        <v>32298</v>
      </c>
      <c r="I16" s="4">
        <v>7490.51</v>
      </c>
    </row>
    <row r="17" spans="1:9" x14ac:dyDescent="0.35">
      <c r="A17" s="1" t="s">
        <v>19</v>
      </c>
      <c r="B17" s="1">
        <v>2018</v>
      </c>
      <c r="C17" s="2" t="s">
        <v>80</v>
      </c>
      <c r="D17" s="2"/>
      <c r="E17" s="3" t="s">
        <v>37</v>
      </c>
      <c r="F17" s="3">
        <v>250</v>
      </c>
      <c r="G17" s="7">
        <v>32298</v>
      </c>
      <c r="I17" s="4">
        <v>10523.85</v>
      </c>
    </row>
    <row r="18" spans="1:9" x14ac:dyDescent="0.35">
      <c r="A18" s="1" t="s">
        <v>20</v>
      </c>
      <c r="B18" s="1">
        <v>2018</v>
      </c>
      <c r="C18" s="2" t="s">
        <v>80</v>
      </c>
      <c r="D18" s="2"/>
      <c r="E18" s="3" t="s">
        <v>37</v>
      </c>
      <c r="F18" s="3">
        <v>210</v>
      </c>
      <c r="G18" s="7">
        <v>32298</v>
      </c>
      <c r="I18" s="4">
        <v>8790.51</v>
      </c>
    </row>
    <row r="19" spans="1:9" x14ac:dyDescent="0.35">
      <c r="A19" s="1" t="s">
        <v>9</v>
      </c>
      <c r="B19" s="1">
        <v>2019</v>
      </c>
      <c r="C19" s="2" t="s">
        <v>80</v>
      </c>
      <c r="D19" s="2"/>
      <c r="E19" s="3" t="s">
        <v>29</v>
      </c>
      <c r="F19" s="3">
        <v>181</v>
      </c>
      <c r="G19" s="7">
        <v>32298</v>
      </c>
      <c r="I19" s="4">
        <v>7701.05</v>
      </c>
    </row>
    <row r="20" spans="1:9" x14ac:dyDescent="0.35">
      <c r="A20" s="1" t="s">
        <v>10</v>
      </c>
      <c r="B20" s="1">
        <v>2019</v>
      </c>
      <c r="C20" s="2" t="s">
        <v>80</v>
      </c>
      <c r="D20" s="2"/>
      <c r="E20" s="3" t="s">
        <v>29</v>
      </c>
      <c r="F20" s="3">
        <v>225</v>
      </c>
      <c r="G20" s="7">
        <v>32298</v>
      </c>
      <c r="I20" s="4">
        <v>9695.26</v>
      </c>
    </row>
    <row r="21" spans="1:9" x14ac:dyDescent="0.35">
      <c r="A21" s="1" t="s">
        <v>11</v>
      </c>
      <c r="B21" s="1">
        <v>2019</v>
      </c>
      <c r="C21" s="2" t="s">
        <v>80</v>
      </c>
      <c r="D21" s="2"/>
      <c r="E21" s="3" t="s">
        <v>29</v>
      </c>
      <c r="F21" s="3">
        <v>180</v>
      </c>
      <c r="G21" s="7">
        <v>32298</v>
      </c>
      <c r="I21" s="4">
        <v>7637.4</v>
      </c>
    </row>
    <row r="22" spans="1:9" x14ac:dyDescent="0.35">
      <c r="A22" s="1" t="s">
        <v>12</v>
      </c>
      <c r="B22" s="1">
        <v>2019</v>
      </c>
      <c r="C22" s="2" t="s">
        <v>80</v>
      </c>
      <c r="D22" s="2"/>
      <c r="E22" s="3" t="s">
        <v>29</v>
      </c>
      <c r="F22" s="3">
        <v>213</v>
      </c>
      <c r="G22" s="7">
        <v>32298</v>
      </c>
      <c r="I22" s="4">
        <v>9101.24</v>
      </c>
    </row>
    <row r="23" spans="1:9" x14ac:dyDescent="0.35">
      <c r="A23" s="1" t="s">
        <v>13</v>
      </c>
      <c r="B23" s="1">
        <v>2019</v>
      </c>
      <c r="C23" s="2" t="s">
        <v>80</v>
      </c>
      <c r="D23" s="2"/>
      <c r="E23" s="3" t="s">
        <v>29</v>
      </c>
      <c r="F23" s="3">
        <v>192</v>
      </c>
      <c r="G23" s="7">
        <v>32298</v>
      </c>
      <c r="I23" s="4">
        <v>8146.56</v>
      </c>
    </row>
    <row r="24" spans="1:9" x14ac:dyDescent="0.35">
      <c r="A24" s="1" t="s">
        <v>14</v>
      </c>
      <c r="B24" s="1">
        <v>2019</v>
      </c>
      <c r="C24" s="2" t="s">
        <v>80</v>
      </c>
      <c r="D24" s="2"/>
      <c r="E24" s="3" t="s">
        <v>29</v>
      </c>
      <c r="F24" s="3">
        <v>180</v>
      </c>
      <c r="G24" s="7">
        <v>32298</v>
      </c>
      <c r="I24" s="4">
        <v>7637.4</v>
      </c>
    </row>
    <row r="25" spans="1:9" x14ac:dyDescent="0.35">
      <c r="I25" s="4"/>
    </row>
    <row r="27" spans="1:9" x14ac:dyDescent="0.35">
      <c r="A27">
        <v>2018</v>
      </c>
      <c r="F27" s="4">
        <f>SUM(F7:F18)</f>
        <v>2392</v>
      </c>
      <c r="I27" s="4">
        <f>SUM(I7:I18)</f>
        <v>99217.89</v>
      </c>
    </row>
    <row r="29" spans="1:9" x14ac:dyDescent="0.35">
      <c r="A29" t="s">
        <v>55</v>
      </c>
      <c r="F29" s="4">
        <f>SUM(F13:F24)</f>
        <v>2365.5</v>
      </c>
      <c r="I29" s="4">
        <f>SUM(I13:I24)</f>
        <v>99252.45</v>
      </c>
    </row>
  </sheetData>
  <pageMargins left="0.25" right="0.25" top="0.5" bottom="0.5" header="0.3" footer="0.3"/>
  <pageSetup scale="79" fitToHeight="0" orientation="portrait" r:id="rId1"/>
  <headerFooter>
    <oddFooter>&amp;L&amp;D&amp;C&amp;F        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J29"/>
  <sheetViews>
    <sheetView tabSelected="1" workbookViewId="0">
      <selection activeCell="A31" sqref="A31"/>
    </sheetView>
  </sheetViews>
  <sheetFormatPr defaultRowHeight="14.5" x14ac:dyDescent="0.35"/>
  <cols>
    <col min="3" max="3" width="15.7265625" bestFit="1" customWidth="1"/>
    <col min="4" max="4" width="18.54296875" customWidth="1"/>
    <col min="6" max="6" width="13.453125" bestFit="1" customWidth="1"/>
    <col min="7" max="7" width="11.54296875" bestFit="1" customWidth="1"/>
    <col min="8" max="8" width="19" bestFit="1" customWidth="1"/>
    <col min="9" max="9" width="16.453125" bestFit="1" customWidth="1"/>
    <col min="10" max="10" width="14.7265625" customWidth="1"/>
  </cols>
  <sheetData>
    <row r="1" spans="1:10" x14ac:dyDescent="0.35">
      <c r="A1" s="2" t="s">
        <v>0</v>
      </c>
      <c r="B1" s="2"/>
      <c r="C1" s="2"/>
      <c r="D1" s="2"/>
      <c r="E1" s="2"/>
      <c r="F1" s="2"/>
      <c r="G1" s="2"/>
      <c r="H1" s="2"/>
      <c r="I1" s="2"/>
    </row>
    <row r="2" spans="1:10" x14ac:dyDescent="0.35">
      <c r="A2" s="2" t="s">
        <v>1</v>
      </c>
      <c r="B2" s="2"/>
      <c r="C2" s="2"/>
      <c r="D2" s="2"/>
      <c r="E2" s="2"/>
      <c r="F2" s="2"/>
      <c r="G2" s="2"/>
      <c r="H2" s="2"/>
      <c r="I2" s="2"/>
    </row>
    <row r="3" spans="1:10" x14ac:dyDescent="0.35">
      <c r="A3" s="2" t="s">
        <v>2</v>
      </c>
      <c r="B3" s="2"/>
      <c r="C3" s="2"/>
      <c r="D3" s="2"/>
      <c r="E3" s="2"/>
      <c r="F3" s="2"/>
      <c r="G3" s="2"/>
      <c r="H3" s="2"/>
      <c r="I3" s="2"/>
    </row>
    <row r="6" spans="1:10" x14ac:dyDescent="0.35">
      <c r="A6" s="5" t="s">
        <v>3</v>
      </c>
      <c r="B6" s="5" t="s">
        <v>4</v>
      </c>
      <c r="C6" s="6" t="s">
        <v>5</v>
      </c>
      <c r="D6" s="6" t="s">
        <v>23</v>
      </c>
      <c r="E6" s="6" t="s">
        <v>6</v>
      </c>
      <c r="F6" s="6" t="s">
        <v>22</v>
      </c>
      <c r="G6" s="6" t="s">
        <v>7</v>
      </c>
      <c r="H6" s="6" t="s">
        <v>8</v>
      </c>
      <c r="I6" s="6" t="s">
        <v>21</v>
      </c>
    </row>
    <row r="7" spans="1:10" x14ac:dyDescent="0.35">
      <c r="A7" s="1" t="s">
        <v>9</v>
      </c>
      <c r="B7" s="1">
        <v>2018</v>
      </c>
      <c r="C7" s="2" t="s">
        <v>80</v>
      </c>
      <c r="D7" s="2"/>
      <c r="E7" s="3" t="s">
        <v>35</v>
      </c>
      <c r="F7" s="3">
        <v>181</v>
      </c>
      <c r="G7" s="7">
        <v>38538</v>
      </c>
      <c r="I7" s="4">
        <v>5312.51</v>
      </c>
    </row>
    <row r="8" spans="1:10" ht="39.5" x14ac:dyDescent="0.35">
      <c r="A8" s="1" t="s">
        <v>10</v>
      </c>
      <c r="B8" s="1">
        <v>2018</v>
      </c>
      <c r="C8" s="2" t="s">
        <v>80</v>
      </c>
      <c r="D8" s="2"/>
      <c r="E8" s="3" t="s">
        <v>32</v>
      </c>
      <c r="F8" s="3">
        <v>192</v>
      </c>
      <c r="G8" s="7">
        <v>38538</v>
      </c>
      <c r="I8" s="4">
        <v>7463.21</v>
      </c>
      <c r="J8" s="18" t="s">
        <v>28</v>
      </c>
    </row>
    <row r="9" spans="1:10" x14ac:dyDescent="0.35">
      <c r="A9" s="1" t="s">
        <v>11</v>
      </c>
      <c r="B9" s="1">
        <v>2018</v>
      </c>
      <c r="C9" s="2" t="s">
        <v>80</v>
      </c>
      <c r="D9" s="2"/>
      <c r="E9" s="3" t="s">
        <v>32</v>
      </c>
      <c r="F9" s="3">
        <v>189.5</v>
      </c>
      <c r="G9" s="7">
        <v>38538</v>
      </c>
      <c r="I9" s="4">
        <v>5852.75</v>
      </c>
      <c r="J9" s="19"/>
    </row>
    <row r="10" spans="1:10" x14ac:dyDescent="0.35">
      <c r="A10" s="1" t="s">
        <v>12</v>
      </c>
      <c r="B10" s="1">
        <v>2018</v>
      </c>
      <c r="C10" s="2" t="s">
        <v>80</v>
      </c>
      <c r="D10" s="2"/>
      <c r="E10" s="3" t="s">
        <v>32</v>
      </c>
      <c r="F10" s="3">
        <v>180</v>
      </c>
      <c r="G10" s="7">
        <v>38538</v>
      </c>
      <c r="I10" s="4">
        <v>5940.28</v>
      </c>
      <c r="J10" s="19"/>
    </row>
    <row r="11" spans="1:10" ht="26.5" x14ac:dyDescent="0.35">
      <c r="A11" s="1" t="s">
        <v>13</v>
      </c>
      <c r="B11" s="1">
        <v>2018</v>
      </c>
      <c r="C11" s="2" t="s">
        <v>80</v>
      </c>
      <c r="D11" s="2"/>
      <c r="E11" s="3" t="s">
        <v>32</v>
      </c>
      <c r="F11" s="3">
        <v>210</v>
      </c>
      <c r="G11" s="7">
        <v>38538</v>
      </c>
      <c r="I11" s="4">
        <v>7988.7</v>
      </c>
      <c r="J11" s="18" t="s">
        <v>49</v>
      </c>
    </row>
    <row r="12" spans="1:10" x14ac:dyDescent="0.35">
      <c r="A12" s="1" t="s">
        <v>14</v>
      </c>
      <c r="B12" s="1">
        <v>2018</v>
      </c>
      <c r="C12" s="2" t="s">
        <v>80</v>
      </c>
      <c r="D12" s="2"/>
      <c r="E12" s="3" t="s">
        <v>32</v>
      </c>
      <c r="F12" s="3">
        <v>210.5</v>
      </c>
      <c r="G12" s="7">
        <v>38538</v>
      </c>
      <c r="I12" s="4">
        <v>6349.9</v>
      </c>
      <c r="J12" s="18"/>
    </row>
    <row r="13" spans="1:10" x14ac:dyDescent="0.35">
      <c r="A13" s="1" t="s">
        <v>15</v>
      </c>
      <c r="B13" s="1">
        <v>2018</v>
      </c>
      <c r="C13" s="2" t="s">
        <v>80</v>
      </c>
      <c r="D13" s="2"/>
      <c r="E13" s="3" t="s">
        <v>32</v>
      </c>
      <c r="F13" s="3">
        <v>222</v>
      </c>
      <c r="G13" s="7">
        <v>38538</v>
      </c>
      <c r="I13" s="4">
        <v>7146.54</v>
      </c>
      <c r="J13" s="19"/>
    </row>
    <row r="14" spans="1:10" ht="26.5" x14ac:dyDescent="0.35">
      <c r="A14" s="1" t="s">
        <v>16</v>
      </c>
      <c r="B14" s="1">
        <v>2018</v>
      </c>
      <c r="C14" s="2" t="s">
        <v>80</v>
      </c>
      <c r="D14" s="2"/>
      <c r="E14" s="3" t="s">
        <v>32</v>
      </c>
      <c r="F14" s="3">
        <v>210</v>
      </c>
      <c r="G14" s="7">
        <v>38538</v>
      </c>
      <c r="I14" s="4">
        <v>7988.7</v>
      </c>
      <c r="J14" s="18" t="s">
        <v>49</v>
      </c>
    </row>
    <row r="15" spans="1:10" x14ac:dyDescent="0.35">
      <c r="A15" s="1" t="s">
        <v>17</v>
      </c>
      <c r="B15" s="1">
        <v>2018</v>
      </c>
      <c r="C15" s="2" t="s">
        <v>80</v>
      </c>
      <c r="D15" s="2"/>
      <c r="E15" s="3" t="s">
        <v>32</v>
      </c>
      <c r="F15" s="3">
        <v>223</v>
      </c>
      <c r="G15" s="7">
        <v>38538</v>
      </c>
      <c r="I15" s="4">
        <v>7394.48</v>
      </c>
      <c r="J15" s="19"/>
    </row>
    <row r="16" spans="1:10" x14ac:dyDescent="0.35">
      <c r="A16" s="1" t="s">
        <v>18</v>
      </c>
      <c r="B16" s="1">
        <v>2018</v>
      </c>
      <c r="C16" s="2" t="s">
        <v>80</v>
      </c>
      <c r="D16" s="2"/>
      <c r="E16" s="3" t="s">
        <v>32</v>
      </c>
      <c r="F16" s="3">
        <v>187</v>
      </c>
      <c r="G16" s="7">
        <v>38538</v>
      </c>
      <c r="I16" s="4">
        <v>5739.77</v>
      </c>
      <c r="J16" s="19"/>
    </row>
    <row r="17" spans="1:10" x14ac:dyDescent="0.35">
      <c r="A17" s="1" t="s">
        <v>19</v>
      </c>
      <c r="B17" s="1">
        <v>2018</v>
      </c>
      <c r="C17" s="2" t="s">
        <v>80</v>
      </c>
      <c r="D17" s="2"/>
      <c r="E17" s="3" t="s">
        <v>32</v>
      </c>
      <c r="F17" s="3">
        <v>207</v>
      </c>
      <c r="G17" s="7">
        <v>38538</v>
      </c>
      <c r="I17" s="4">
        <v>6282.11</v>
      </c>
      <c r="J17" s="19"/>
    </row>
    <row r="18" spans="1:10" ht="39.5" x14ac:dyDescent="0.35">
      <c r="A18" s="1" t="s">
        <v>20</v>
      </c>
      <c r="B18" s="1">
        <v>2018</v>
      </c>
      <c r="C18" s="2" t="s">
        <v>80</v>
      </c>
      <c r="D18" s="2"/>
      <c r="E18" s="3" t="s">
        <v>32</v>
      </c>
      <c r="F18" s="3">
        <v>344</v>
      </c>
      <c r="G18" s="7">
        <v>38538</v>
      </c>
      <c r="I18" s="4">
        <v>13227.77</v>
      </c>
      <c r="J18" s="18" t="s">
        <v>50</v>
      </c>
    </row>
    <row r="19" spans="1:10" x14ac:dyDescent="0.35">
      <c r="A19" s="1" t="s">
        <v>9</v>
      </c>
      <c r="B19" s="1">
        <v>2019</v>
      </c>
      <c r="C19" s="2" t="s">
        <v>80</v>
      </c>
      <c r="D19" s="2"/>
      <c r="E19" s="3" t="s">
        <v>27</v>
      </c>
      <c r="F19" s="3">
        <v>181.5</v>
      </c>
      <c r="G19" s="7">
        <v>38538</v>
      </c>
      <c r="I19" s="4">
        <v>5649.59</v>
      </c>
      <c r="J19" s="19"/>
    </row>
    <row r="20" spans="1:10" x14ac:dyDescent="0.35">
      <c r="A20" s="1" t="s">
        <v>10</v>
      </c>
      <c r="B20" s="1">
        <v>2019</v>
      </c>
      <c r="C20" s="2" t="s">
        <v>80</v>
      </c>
      <c r="D20" s="2"/>
      <c r="E20" s="3" t="s">
        <v>27</v>
      </c>
      <c r="F20" s="3">
        <v>192</v>
      </c>
      <c r="G20" s="7">
        <v>38538</v>
      </c>
      <c r="I20" s="4">
        <v>5944.32</v>
      </c>
      <c r="J20" s="19"/>
    </row>
    <row r="21" spans="1:10" x14ac:dyDescent="0.35">
      <c r="A21" s="1" t="s">
        <v>11</v>
      </c>
      <c r="B21" s="1">
        <v>2019</v>
      </c>
      <c r="C21" s="2" t="s">
        <v>80</v>
      </c>
      <c r="D21" s="2"/>
      <c r="E21" s="3" t="s">
        <v>27</v>
      </c>
      <c r="F21" s="3">
        <v>181</v>
      </c>
      <c r="G21" s="7">
        <v>38538</v>
      </c>
      <c r="I21" s="4">
        <v>5619.24</v>
      </c>
      <c r="J21" s="19"/>
    </row>
    <row r="22" spans="1:10" ht="39.5" x14ac:dyDescent="0.35">
      <c r="A22" s="1" t="s">
        <v>12</v>
      </c>
      <c r="B22" s="1">
        <v>2019</v>
      </c>
      <c r="C22" s="2" t="s">
        <v>80</v>
      </c>
      <c r="D22" s="2"/>
      <c r="E22" s="3" t="s">
        <v>27</v>
      </c>
      <c r="F22" s="3">
        <v>209</v>
      </c>
      <c r="G22" s="7">
        <v>38538</v>
      </c>
      <c r="I22" s="4">
        <v>7332.81</v>
      </c>
      <c r="J22" s="18" t="s">
        <v>51</v>
      </c>
    </row>
    <row r="23" spans="1:10" x14ac:dyDescent="0.35">
      <c r="A23" s="1" t="s">
        <v>13</v>
      </c>
      <c r="B23" s="1">
        <v>2019</v>
      </c>
      <c r="C23" s="2" t="s">
        <v>80</v>
      </c>
      <c r="D23" s="2"/>
      <c r="E23" s="3" t="s">
        <v>27</v>
      </c>
      <c r="F23" s="3">
        <v>210.5</v>
      </c>
      <c r="G23" s="7">
        <v>38538</v>
      </c>
      <c r="I23" s="4">
        <v>6524.82</v>
      </c>
      <c r="J23" s="17"/>
    </row>
    <row r="24" spans="1:10" x14ac:dyDescent="0.35">
      <c r="A24" s="1" t="s">
        <v>14</v>
      </c>
      <c r="B24" s="1">
        <v>2019</v>
      </c>
      <c r="C24" s="2" t="s">
        <v>80</v>
      </c>
      <c r="D24" s="2"/>
      <c r="E24" s="3" t="s">
        <v>27</v>
      </c>
      <c r="F24" s="3">
        <v>180</v>
      </c>
      <c r="G24" s="7">
        <v>38538</v>
      </c>
      <c r="I24" s="4">
        <v>5572.8</v>
      </c>
      <c r="J24" s="17"/>
    </row>
    <row r="25" spans="1:10" x14ac:dyDescent="0.35">
      <c r="I25" s="4"/>
    </row>
    <row r="27" spans="1:10" x14ac:dyDescent="0.35">
      <c r="A27">
        <v>2018</v>
      </c>
      <c r="F27" s="4">
        <f>SUM(F7:F18)</f>
        <v>2556</v>
      </c>
      <c r="I27" s="4">
        <f>SUM(I7:I18)</f>
        <v>86686.720000000001</v>
      </c>
    </row>
    <row r="29" spans="1:10" x14ac:dyDescent="0.35">
      <c r="A29" t="s">
        <v>55</v>
      </c>
      <c r="F29" s="4">
        <f>SUM(F13:F24)</f>
        <v>2547</v>
      </c>
      <c r="I29" s="4">
        <f>SUM(I13:I24)</f>
        <v>84422.95</v>
      </c>
    </row>
  </sheetData>
  <pageMargins left="0.25" right="0.25" top="0.5" bottom="0.5" header="0.3" footer="0.3"/>
  <pageSetup scale="75" fitToHeight="0" orientation="portrait" r:id="rId1"/>
  <headerFooter>
    <oddFooter>&amp;L&amp;D&amp;C&amp;F        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J29"/>
  <sheetViews>
    <sheetView tabSelected="1" workbookViewId="0">
      <selection activeCell="A31" sqref="A31"/>
    </sheetView>
  </sheetViews>
  <sheetFormatPr defaultRowHeight="14.5" x14ac:dyDescent="0.35"/>
  <cols>
    <col min="3" max="3" width="16.54296875" customWidth="1"/>
    <col min="4" max="4" width="9.7265625" customWidth="1"/>
    <col min="6" max="6" width="13.453125" bestFit="1" customWidth="1"/>
    <col min="7" max="7" width="11.54296875" bestFit="1" customWidth="1"/>
    <col min="8" max="8" width="19" bestFit="1" customWidth="1"/>
    <col min="9" max="9" width="16.453125" bestFit="1" customWidth="1"/>
    <col min="10" max="10" width="14.7265625" customWidth="1"/>
  </cols>
  <sheetData>
    <row r="1" spans="1:10" x14ac:dyDescent="0.35">
      <c r="A1" s="2" t="s">
        <v>0</v>
      </c>
      <c r="B1" s="2"/>
      <c r="C1" s="2"/>
      <c r="D1" s="2"/>
      <c r="E1" s="2"/>
      <c r="F1" s="2"/>
      <c r="G1" s="2"/>
      <c r="H1" s="2"/>
      <c r="I1" s="2"/>
    </row>
    <row r="2" spans="1:10" x14ac:dyDescent="0.35">
      <c r="A2" s="2" t="s">
        <v>1</v>
      </c>
      <c r="B2" s="2"/>
      <c r="C2" s="2"/>
      <c r="D2" s="2"/>
      <c r="E2" s="2"/>
      <c r="F2" s="2"/>
      <c r="G2" s="2"/>
      <c r="H2" s="2"/>
      <c r="I2" s="2"/>
    </row>
    <row r="3" spans="1:10" x14ac:dyDescent="0.35">
      <c r="A3" s="2" t="s">
        <v>2</v>
      </c>
      <c r="B3" s="2"/>
      <c r="C3" s="2"/>
      <c r="D3" s="2"/>
      <c r="E3" s="2"/>
      <c r="F3" s="2"/>
      <c r="G3" s="2"/>
      <c r="H3" s="2"/>
      <c r="I3" s="2"/>
    </row>
    <row r="6" spans="1:10" x14ac:dyDescent="0.35">
      <c r="A6" s="5" t="s">
        <v>3</v>
      </c>
      <c r="B6" s="5" t="s">
        <v>4</v>
      </c>
      <c r="C6" s="6" t="s">
        <v>5</v>
      </c>
      <c r="D6" s="6" t="s">
        <v>23</v>
      </c>
      <c r="E6" s="6" t="s">
        <v>6</v>
      </c>
      <c r="F6" s="6" t="s">
        <v>22</v>
      </c>
      <c r="G6" s="6" t="s">
        <v>7</v>
      </c>
      <c r="H6" s="6" t="s">
        <v>8</v>
      </c>
      <c r="I6" s="6" t="s">
        <v>21</v>
      </c>
    </row>
    <row r="7" spans="1:10" x14ac:dyDescent="0.35">
      <c r="A7" s="1" t="s">
        <v>9</v>
      </c>
      <c r="B7" s="1">
        <v>2018</v>
      </c>
      <c r="C7" s="2" t="s">
        <v>80</v>
      </c>
      <c r="D7" s="2"/>
      <c r="E7" s="3" t="s">
        <v>38</v>
      </c>
      <c r="F7" s="3">
        <v>186.5</v>
      </c>
      <c r="G7" s="7">
        <v>36975</v>
      </c>
      <c r="I7" s="4">
        <v>7250.35</v>
      </c>
    </row>
    <row r="8" spans="1:10" ht="39.5" x14ac:dyDescent="0.35">
      <c r="A8" s="1" t="s">
        <v>10</v>
      </c>
      <c r="B8" s="1">
        <v>2018</v>
      </c>
      <c r="C8" s="2" t="s">
        <v>80</v>
      </c>
      <c r="D8" s="2"/>
      <c r="E8" s="3" t="s">
        <v>39</v>
      </c>
      <c r="F8" s="3">
        <v>196</v>
      </c>
      <c r="G8" s="7">
        <v>36975</v>
      </c>
      <c r="I8" s="4">
        <v>9991.2800000000007</v>
      </c>
      <c r="J8" s="10" t="s">
        <v>28</v>
      </c>
    </row>
    <row r="9" spans="1:10" x14ac:dyDescent="0.35">
      <c r="A9" s="1" t="s">
        <v>11</v>
      </c>
      <c r="B9" s="1">
        <v>2018</v>
      </c>
      <c r="C9" s="2" t="s">
        <v>80</v>
      </c>
      <c r="D9" s="2"/>
      <c r="E9" s="3" t="s">
        <v>39</v>
      </c>
      <c r="F9" s="3">
        <v>186</v>
      </c>
      <c r="G9" s="7">
        <v>36975</v>
      </c>
      <c r="I9" s="4">
        <v>7439.04</v>
      </c>
    </row>
    <row r="10" spans="1:10" x14ac:dyDescent="0.35">
      <c r="A10" s="1" t="s">
        <v>12</v>
      </c>
      <c r="B10" s="1">
        <v>2018</v>
      </c>
      <c r="C10" s="2" t="s">
        <v>80</v>
      </c>
      <c r="D10" s="2"/>
      <c r="E10" s="3" t="s">
        <v>39</v>
      </c>
      <c r="F10" s="3">
        <v>180.5</v>
      </c>
      <c r="G10" s="7">
        <v>36975</v>
      </c>
      <c r="I10" s="4">
        <v>7114.32</v>
      </c>
    </row>
    <row r="11" spans="1:10" x14ac:dyDescent="0.35">
      <c r="A11" s="1" t="s">
        <v>13</v>
      </c>
      <c r="B11" s="1">
        <v>2018</v>
      </c>
      <c r="C11" s="2" t="s">
        <v>80</v>
      </c>
      <c r="D11" s="2"/>
      <c r="E11" s="3" t="s">
        <v>39</v>
      </c>
      <c r="F11" s="3">
        <v>210</v>
      </c>
      <c r="G11" s="7">
        <v>36975</v>
      </c>
      <c r="I11" s="4">
        <v>8265.6</v>
      </c>
    </row>
    <row r="12" spans="1:10" x14ac:dyDescent="0.35">
      <c r="A12" s="1" t="s">
        <v>14</v>
      </c>
      <c r="B12" s="1">
        <v>2018</v>
      </c>
      <c r="C12" s="2" t="s">
        <v>80</v>
      </c>
      <c r="D12" s="2"/>
      <c r="E12" s="3" t="s">
        <v>39</v>
      </c>
      <c r="F12" s="3">
        <v>216</v>
      </c>
      <c r="G12" s="7">
        <v>36975</v>
      </c>
      <c r="I12" s="4">
        <v>8619.84</v>
      </c>
    </row>
    <row r="13" spans="1:10" x14ac:dyDescent="0.35">
      <c r="A13" s="1" t="s">
        <v>15</v>
      </c>
      <c r="B13" s="1">
        <v>2018</v>
      </c>
      <c r="C13" s="2" t="s">
        <v>80</v>
      </c>
      <c r="D13" s="2"/>
      <c r="E13" s="3" t="s">
        <v>39</v>
      </c>
      <c r="F13" s="3">
        <v>210.5</v>
      </c>
      <c r="G13" s="7">
        <v>36975</v>
      </c>
      <c r="I13" s="4">
        <v>8295.1200000000008</v>
      </c>
    </row>
    <row r="14" spans="1:10" x14ac:dyDescent="0.35">
      <c r="A14" s="1" t="s">
        <v>16</v>
      </c>
      <c r="B14" s="1">
        <v>2018</v>
      </c>
      <c r="C14" s="2" t="s">
        <v>80</v>
      </c>
      <c r="D14" s="2"/>
      <c r="E14" s="3" t="s">
        <v>39</v>
      </c>
      <c r="F14" s="3">
        <v>216</v>
      </c>
      <c r="G14" s="7">
        <v>36975</v>
      </c>
      <c r="I14" s="4">
        <v>8619.84</v>
      </c>
    </row>
    <row r="15" spans="1:10" x14ac:dyDescent="0.35">
      <c r="A15" s="1" t="s">
        <v>17</v>
      </c>
      <c r="B15" s="1">
        <v>2018</v>
      </c>
      <c r="C15" s="2" t="s">
        <v>80</v>
      </c>
      <c r="D15" s="2"/>
      <c r="E15" s="3" t="s">
        <v>39</v>
      </c>
      <c r="F15" s="3">
        <v>180</v>
      </c>
      <c r="G15" s="7">
        <v>36975</v>
      </c>
      <c r="I15" s="4">
        <v>7084.8</v>
      </c>
    </row>
    <row r="16" spans="1:10" x14ac:dyDescent="0.35">
      <c r="A16" s="1" t="s">
        <v>18</v>
      </c>
      <c r="B16" s="1">
        <v>2018</v>
      </c>
      <c r="C16" s="2" t="s">
        <v>80</v>
      </c>
      <c r="D16" s="2"/>
      <c r="E16" s="3" t="s">
        <v>39</v>
      </c>
      <c r="F16" s="3">
        <v>228</v>
      </c>
      <c r="G16" s="7">
        <v>36975</v>
      </c>
      <c r="I16" s="4">
        <v>9918.7199999999993</v>
      </c>
    </row>
    <row r="17" spans="1:9" x14ac:dyDescent="0.35">
      <c r="A17" s="1" t="s">
        <v>19</v>
      </c>
      <c r="B17" s="1">
        <v>2018</v>
      </c>
      <c r="C17" s="2" t="s">
        <v>80</v>
      </c>
      <c r="D17" s="2"/>
      <c r="E17" s="3" t="s">
        <v>39</v>
      </c>
      <c r="F17" s="3">
        <v>253.5</v>
      </c>
      <c r="G17" s="7">
        <v>36975</v>
      </c>
      <c r="I17" s="4">
        <v>10951.92</v>
      </c>
    </row>
    <row r="18" spans="1:9" x14ac:dyDescent="0.35">
      <c r="A18" s="1" t="s">
        <v>20</v>
      </c>
      <c r="B18" s="1">
        <v>2018</v>
      </c>
      <c r="C18" s="2" t="s">
        <v>80</v>
      </c>
      <c r="D18" s="2"/>
      <c r="E18" s="3" t="s">
        <v>39</v>
      </c>
      <c r="F18" s="3">
        <v>338.5</v>
      </c>
      <c r="G18" s="7">
        <v>36975</v>
      </c>
      <c r="I18" s="4">
        <v>15104.4</v>
      </c>
    </row>
    <row r="19" spans="1:9" x14ac:dyDescent="0.35">
      <c r="A19" s="1" t="s">
        <v>9</v>
      </c>
      <c r="B19" s="1">
        <v>2019</v>
      </c>
      <c r="C19" s="2" t="s">
        <v>80</v>
      </c>
      <c r="D19" s="2"/>
      <c r="E19" s="3" t="s">
        <v>30</v>
      </c>
      <c r="F19" s="3">
        <v>180</v>
      </c>
      <c r="G19" s="7">
        <v>36975</v>
      </c>
      <c r="I19" s="4">
        <v>7282.8</v>
      </c>
    </row>
    <row r="20" spans="1:9" x14ac:dyDescent="0.35">
      <c r="A20" s="1" t="s">
        <v>10</v>
      </c>
      <c r="B20" s="1">
        <v>2019</v>
      </c>
      <c r="C20" s="2" t="s">
        <v>80</v>
      </c>
      <c r="D20" s="2"/>
      <c r="E20" s="3" t="s">
        <v>30</v>
      </c>
      <c r="F20" s="3">
        <v>192.5</v>
      </c>
      <c r="G20" s="7">
        <v>36975</v>
      </c>
      <c r="I20" s="4">
        <v>7798.67</v>
      </c>
    </row>
    <row r="21" spans="1:9" x14ac:dyDescent="0.35">
      <c r="A21" s="1" t="s">
        <v>11</v>
      </c>
      <c r="B21" s="1">
        <v>2019</v>
      </c>
      <c r="C21" s="2" t="s">
        <v>80</v>
      </c>
      <c r="D21" s="2"/>
      <c r="E21" s="3" t="s">
        <v>30</v>
      </c>
      <c r="F21" s="3">
        <v>186</v>
      </c>
      <c r="G21" s="7">
        <v>36975</v>
      </c>
      <c r="I21" s="4">
        <v>7646.94</v>
      </c>
    </row>
    <row r="22" spans="1:9" x14ac:dyDescent="0.35">
      <c r="A22" s="1" t="s">
        <v>12</v>
      </c>
      <c r="B22" s="1">
        <v>2019</v>
      </c>
      <c r="C22" s="2" t="s">
        <v>80</v>
      </c>
      <c r="D22" s="2"/>
      <c r="E22" s="3" t="s">
        <v>30</v>
      </c>
      <c r="F22" s="3">
        <v>180</v>
      </c>
      <c r="G22" s="7">
        <v>36975</v>
      </c>
      <c r="I22" s="4">
        <v>7282.8</v>
      </c>
    </row>
    <row r="23" spans="1:9" x14ac:dyDescent="0.35">
      <c r="A23" s="1" t="s">
        <v>13</v>
      </c>
      <c r="B23" s="1">
        <v>2019</v>
      </c>
      <c r="C23" s="2" t="s">
        <v>80</v>
      </c>
      <c r="D23" s="2"/>
      <c r="E23" s="3" t="s">
        <v>30</v>
      </c>
      <c r="F23" s="3">
        <v>210</v>
      </c>
      <c r="G23" s="7">
        <v>36975</v>
      </c>
      <c r="I23" s="4">
        <v>8496.6</v>
      </c>
    </row>
    <row r="24" spans="1:9" x14ac:dyDescent="0.35">
      <c r="A24" s="1" t="s">
        <v>14</v>
      </c>
      <c r="B24" s="1">
        <v>2019</v>
      </c>
      <c r="C24" s="2" t="s">
        <v>80</v>
      </c>
      <c r="D24" s="2"/>
      <c r="E24" s="3" t="s">
        <v>30</v>
      </c>
      <c r="F24" s="3">
        <v>180</v>
      </c>
      <c r="G24" s="7">
        <v>36975</v>
      </c>
      <c r="I24" s="4">
        <v>7282.8</v>
      </c>
    </row>
    <row r="25" spans="1:9" x14ac:dyDescent="0.35">
      <c r="I25" s="4"/>
    </row>
    <row r="27" spans="1:9" x14ac:dyDescent="0.35">
      <c r="A27">
        <v>2018</v>
      </c>
      <c r="F27" s="4">
        <f>SUM(F7:F18)</f>
        <v>2601.5</v>
      </c>
      <c r="I27" s="4">
        <f>SUM(I7:I18)</f>
        <v>108655.23000000001</v>
      </c>
    </row>
    <row r="29" spans="1:9" x14ac:dyDescent="0.35">
      <c r="A29" t="s">
        <v>55</v>
      </c>
      <c r="F29" s="4">
        <f>SUM(F13:F24)</f>
        <v>2555</v>
      </c>
      <c r="I29" s="4">
        <f>SUM(I13:I24)</f>
        <v>105765.41</v>
      </c>
    </row>
  </sheetData>
  <pageMargins left="0.25" right="0.25" top="0.5" bottom="0.5" header="0.3" footer="0.3"/>
  <pageSetup scale="79" fitToHeight="0" orientation="portrait" r:id="rId1"/>
  <headerFooter>
    <oddFooter>&amp;L&amp;D&amp;C&amp;F        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J29"/>
  <sheetViews>
    <sheetView tabSelected="1" workbookViewId="0">
      <selection activeCell="A31" sqref="A31"/>
    </sheetView>
  </sheetViews>
  <sheetFormatPr defaultRowHeight="14.5" x14ac:dyDescent="0.35"/>
  <cols>
    <col min="3" max="3" width="15.7265625" bestFit="1" customWidth="1"/>
    <col min="4" max="4" width="18" customWidth="1"/>
    <col min="6" max="6" width="13.453125" bestFit="1" customWidth="1"/>
    <col min="7" max="7" width="11.54296875" bestFit="1" customWidth="1"/>
    <col min="8" max="8" width="19" bestFit="1" customWidth="1"/>
    <col min="9" max="9" width="16.453125" bestFit="1" customWidth="1"/>
    <col min="10" max="10" width="14.7265625" customWidth="1"/>
  </cols>
  <sheetData>
    <row r="1" spans="1:10" x14ac:dyDescent="0.35">
      <c r="A1" s="2" t="s">
        <v>0</v>
      </c>
      <c r="B1" s="2"/>
      <c r="C1" s="2"/>
      <c r="D1" s="2"/>
      <c r="E1" s="2"/>
      <c r="F1" s="2"/>
      <c r="G1" s="2"/>
      <c r="H1" s="2"/>
      <c r="I1" s="2"/>
    </row>
    <row r="2" spans="1:10" x14ac:dyDescent="0.35">
      <c r="A2" s="2" t="s">
        <v>1</v>
      </c>
      <c r="B2" s="2"/>
      <c r="C2" s="2"/>
      <c r="D2" s="2"/>
      <c r="E2" s="2"/>
      <c r="F2" s="2"/>
      <c r="G2" s="2"/>
      <c r="H2" s="2"/>
      <c r="I2" s="2"/>
    </row>
    <row r="3" spans="1:10" x14ac:dyDescent="0.35">
      <c r="A3" s="2" t="s">
        <v>2</v>
      </c>
      <c r="B3" s="2"/>
      <c r="C3" s="2"/>
      <c r="D3" s="2"/>
      <c r="E3" s="2"/>
      <c r="F3" s="2"/>
      <c r="G3" s="2"/>
      <c r="H3" s="2"/>
      <c r="I3" s="2"/>
    </row>
    <row r="6" spans="1:10" x14ac:dyDescent="0.35">
      <c r="A6" s="5" t="s">
        <v>3</v>
      </c>
      <c r="B6" s="5" t="s">
        <v>4</v>
      </c>
      <c r="C6" s="6" t="s">
        <v>5</v>
      </c>
      <c r="D6" s="6" t="s">
        <v>23</v>
      </c>
      <c r="E6" s="6" t="s">
        <v>6</v>
      </c>
      <c r="F6" s="6" t="s">
        <v>22</v>
      </c>
      <c r="G6" s="6" t="s">
        <v>7</v>
      </c>
      <c r="H6" s="6" t="s">
        <v>8</v>
      </c>
      <c r="I6" s="6" t="s">
        <v>21</v>
      </c>
    </row>
    <row r="7" spans="1:10" x14ac:dyDescent="0.35">
      <c r="A7" s="1" t="s">
        <v>9</v>
      </c>
      <c r="B7" s="1">
        <v>2018</v>
      </c>
      <c r="C7" t="s">
        <v>31</v>
      </c>
      <c r="D7" t="s">
        <v>26</v>
      </c>
      <c r="E7" s="3" t="s">
        <v>35</v>
      </c>
      <c r="F7" s="3">
        <v>186</v>
      </c>
      <c r="G7" s="7">
        <v>41115</v>
      </c>
      <c r="I7" s="4">
        <v>5532.03</v>
      </c>
    </row>
    <row r="8" spans="1:10" ht="39.5" x14ac:dyDescent="0.35">
      <c r="A8" s="1" t="s">
        <v>10</v>
      </c>
      <c r="B8" s="1">
        <v>2018</v>
      </c>
      <c r="C8" s="2" t="s">
        <v>80</v>
      </c>
      <c r="D8" s="2"/>
      <c r="E8" s="3" t="s">
        <v>32</v>
      </c>
      <c r="F8" s="3">
        <v>192</v>
      </c>
      <c r="G8" s="7">
        <v>41115</v>
      </c>
      <c r="I8" s="4">
        <v>7380.46</v>
      </c>
      <c r="J8" s="18" t="s">
        <v>28</v>
      </c>
    </row>
    <row r="9" spans="1:10" x14ac:dyDescent="0.35">
      <c r="A9" s="1" t="s">
        <v>11</v>
      </c>
      <c r="B9" s="1">
        <v>2018</v>
      </c>
      <c r="C9" s="2" t="s">
        <v>80</v>
      </c>
      <c r="D9" s="2"/>
      <c r="E9" s="3" t="s">
        <v>32</v>
      </c>
      <c r="F9" s="3">
        <v>210</v>
      </c>
      <c r="G9" s="7">
        <v>41115</v>
      </c>
      <c r="I9" s="4">
        <v>6327.3</v>
      </c>
    </row>
    <row r="10" spans="1:10" x14ac:dyDescent="0.35">
      <c r="A10" s="1" t="s">
        <v>12</v>
      </c>
      <c r="B10" s="1">
        <v>2018</v>
      </c>
      <c r="C10" s="2" t="s">
        <v>80</v>
      </c>
      <c r="D10" s="2"/>
      <c r="E10" s="3" t="s">
        <v>32</v>
      </c>
      <c r="F10" s="3">
        <v>192</v>
      </c>
      <c r="G10" s="7">
        <v>41115</v>
      </c>
      <c r="I10" s="4">
        <v>5965.74</v>
      </c>
    </row>
    <row r="11" spans="1:10" x14ac:dyDescent="0.35">
      <c r="A11" s="1" t="s">
        <v>13</v>
      </c>
      <c r="B11" s="1">
        <v>2018</v>
      </c>
      <c r="C11" s="2" t="s">
        <v>80</v>
      </c>
      <c r="D11" s="2"/>
      <c r="E11" s="3" t="s">
        <v>32</v>
      </c>
      <c r="F11" s="3">
        <v>210</v>
      </c>
      <c r="G11" s="7">
        <v>41115</v>
      </c>
      <c r="I11" s="4">
        <v>6327.3</v>
      </c>
    </row>
    <row r="12" spans="1:10" x14ac:dyDescent="0.35">
      <c r="A12" s="1" t="s">
        <v>14</v>
      </c>
      <c r="B12" s="1">
        <v>2018</v>
      </c>
      <c r="C12" s="2" t="s">
        <v>80</v>
      </c>
      <c r="D12" s="2"/>
      <c r="E12" s="3" t="s">
        <v>32</v>
      </c>
      <c r="F12" s="3">
        <v>216</v>
      </c>
      <c r="G12" s="7">
        <v>41115</v>
      </c>
      <c r="I12" s="4">
        <v>6598.47</v>
      </c>
    </row>
    <row r="13" spans="1:10" x14ac:dyDescent="0.35">
      <c r="A13" s="1" t="s">
        <v>15</v>
      </c>
      <c r="B13" s="1">
        <v>2018</v>
      </c>
      <c r="C13" s="2" t="s">
        <v>80</v>
      </c>
      <c r="D13" s="2"/>
      <c r="E13" s="3" t="s">
        <v>32</v>
      </c>
      <c r="F13" s="3">
        <v>180.5</v>
      </c>
      <c r="G13" s="7">
        <v>41115</v>
      </c>
      <c r="I13" s="4">
        <v>5446</v>
      </c>
    </row>
    <row r="14" spans="1:10" x14ac:dyDescent="0.35">
      <c r="A14" s="1" t="s">
        <v>16</v>
      </c>
      <c r="B14" s="1">
        <v>2018</v>
      </c>
      <c r="C14" s="2" t="s">
        <v>80</v>
      </c>
      <c r="D14" s="2"/>
      <c r="E14" s="3" t="s">
        <v>32</v>
      </c>
      <c r="F14" s="3">
        <v>210</v>
      </c>
      <c r="G14" s="7">
        <v>41115</v>
      </c>
      <c r="I14" s="4">
        <v>6327.3</v>
      </c>
    </row>
    <row r="15" spans="1:10" x14ac:dyDescent="0.35">
      <c r="A15" s="1" t="s">
        <v>17</v>
      </c>
      <c r="B15" s="1">
        <v>2018</v>
      </c>
      <c r="C15" s="2" t="s">
        <v>80</v>
      </c>
      <c r="D15" s="2"/>
      <c r="E15" s="3" t="s">
        <v>32</v>
      </c>
      <c r="F15" s="3">
        <v>180</v>
      </c>
      <c r="G15" s="7">
        <v>41115</v>
      </c>
      <c r="I15" s="4">
        <v>5423.4</v>
      </c>
    </row>
    <row r="16" spans="1:10" x14ac:dyDescent="0.35">
      <c r="A16" s="1" t="s">
        <v>18</v>
      </c>
      <c r="B16" s="1">
        <v>2018</v>
      </c>
      <c r="C16" s="2" t="s">
        <v>80</v>
      </c>
      <c r="D16" s="2"/>
      <c r="E16" s="3" t="s">
        <v>32</v>
      </c>
      <c r="F16" s="3">
        <v>180</v>
      </c>
      <c r="G16" s="7">
        <v>41115</v>
      </c>
      <c r="I16" s="4">
        <v>5423.4</v>
      </c>
    </row>
    <row r="17" spans="1:9" x14ac:dyDescent="0.35">
      <c r="A17" s="1" t="s">
        <v>19</v>
      </c>
      <c r="B17" s="1">
        <v>2018</v>
      </c>
      <c r="C17" s="2" t="s">
        <v>80</v>
      </c>
      <c r="D17" s="2"/>
      <c r="E17" s="3" t="s">
        <v>32</v>
      </c>
      <c r="F17" s="3">
        <v>204</v>
      </c>
      <c r="G17" s="7">
        <v>41115</v>
      </c>
      <c r="I17" s="4">
        <v>6146.52</v>
      </c>
    </row>
    <row r="18" spans="1:9" x14ac:dyDescent="0.35">
      <c r="A18" s="1" t="s">
        <v>20</v>
      </c>
      <c r="B18" s="1">
        <v>2018</v>
      </c>
      <c r="C18" s="2" t="s">
        <v>80</v>
      </c>
      <c r="D18" s="2"/>
      <c r="E18" s="3" t="s">
        <v>32</v>
      </c>
      <c r="F18" s="3">
        <v>254.5</v>
      </c>
      <c r="G18" s="7">
        <v>41115</v>
      </c>
      <c r="I18" s="4">
        <v>7766.01</v>
      </c>
    </row>
    <row r="19" spans="1:9" x14ac:dyDescent="0.35">
      <c r="A19" s="1" t="s">
        <v>9</v>
      </c>
      <c r="B19" s="1">
        <v>2019</v>
      </c>
      <c r="C19" s="2" t="s">
        <v>80</v>
      </c>
      <c r="D19" s="2"/>
      <c r="E19" s="3" t="s">
        <v>27</v>
      </c>
      <c r="F19" s="3">
        <v>180</v>
      </c>
      <c r="G19" s="7">
        <v>41115</v>
      </c>
      <c r="I19" s="4">
        <v>5572.8</v>
      </c>
    </row>
    <row r="20" spans="1:9" x14ac:dyDescent="0.35">
      <c r="A20" s="1" t="s">
        <v>10</v>
      </c>
      <c r="B20" s="1">
        <v>2019</v>
      </c>
      <c r="C20" s="2" t="s">
        <v>80</v>
      </c>
      <c r="D20" s="2"/>
      <c r="E20" s="3" t="s">
        <v>27</v>
      </c>
      <c r="F20" s="3">
        <v>192</v>
      </c>
      <c r="G20" s="7">
        <v>41115</v>
      </c>
      <c r="I20" s="4">
        <v>5944.32</v>
      </c>
    </row>
    <row r="21" spans="1:9" x14ac:dyDescent="0.35">
      <c r="A21" s="1" t="s">
        <v>11</v>
      </c>
      <c r="B21" s="1">
        <v>2019</v>
      </c>
      <c r="C21" s="2" t="s">
        <v>80</v>
      </c>
      <c r="D21" s="2"/>
      <c r="E21" s="3" t="s">
        <v>27</v>
      </c>
      <c r="F21" s="3">
        <v>198</v>
      </c>
      <c r="G21" s="7">
        <v>41115</v>
      </c>
      <c r="I21" s="4">
        <v>6222.96</v>
      </c>
    </row>
    <row r="22" spans="1:9" x14ac:dyDescent="0.35">
      <c r="A22" s="1" t="s">
        <v>12</v>
      </c>
      <c r="B22" s="1">
        <v>2019</v>
      </c>
      <c r="C22" s="2" t="s">
        <v>80</v>
      </c>
      <c r="D22" s="2"/>
      <c r="E22" s="3" t="s">
        <v>27</v>
      </c>
      <c r="F22" s="3">
        <v>180</v>
      </c>
      <c r="G22" s="7">
        <v>41115</v>
      </c>
      <c r="I22" s="4">
        <v>5572.8</v>
      </c>
    </row>
    <row r="23" spans="1:9" x14ac:dyDescent="0.35">
      <c r="A23" s="1" t="s">
        <v>13</v>
      </c>
      <c r="B23" s="1">
        <v>2019</v>
      </c>
      <c r="C23" s="2" t="s">
        <v>80</v>
      </c>
      <c r="D23" s="2"/>
      <c r="E23" s="3" t="s">
        <v>27</v>
      </c>
      <c r="F23" s="3">
        <v>210</v>
      </c>
      <c r="G23" s="7">
        <v>41115</v>
      </c>
      <c r="I23" s="4">
        <v>6501.6</v>
      </c>
    </row>
    <row r="24" spans="1:9" x14ac:dyDescent="0.35">
      <c r="A24" s="1" t="s">
        <v>14</v>
      </c>
      <c r="B24" s="1">
        <v>2019</v>
      </c>
      <c r="C24" s="2" t="s">
        <v>80</v>
      </c>
      <c r="D24" s="2"/>
      <c r="E24" s="3" t="s">
        <v>27</v>
      </c>
      <c r="F24" s="3">
        <v>180.5</v>
      </c>
      <c r="G24" s="7">
        <v>41115</v>
      </c>
      <c r="I24" s="4">
        <v>5596.02</v>
      </c>
    </row>
    <row r="25" spans="1:9" x14ac:dyDescent="0.35">
      <c r="I25" s="4"/>
    </row>
    <row r="27" spans="1:9" x14ac:dyDescent="0.35">
      <c r="A27">
        <v>2018</v>
      </c>
      <c r="F27" s="4">
        <f>SUM(F7:F18)</f>
        <v>2415</v>
      </c>
      <c r="I27" s="4">
        <f>SUM(I7:I18)</f>
        <v>74663.929999999993</v>
      </c>
    </row>
    <row r="29" spans="1:9" x14ac:dyDescent="0.35">
      <c r="A29" t="s">
        <v>55</v>
      </c>
      <c r="F29" s="4">
        <f>SUM(F13:F24)</f>
        <v>2349.5</v>
      </c>
      <c r="I29" s="4">
        <f>SUM(I13:I24)</f>
        <v>71943.13</v>
      </c>
    </row>
  </sheetData>
  <pageMargins left="0.25" right="0.25" top="0.5" bottom="0.5" header="0.3" footer="0.3"/>
  <pageSetup scale="75" fitToHeight="0" orientation="portrait" r:id="rId1"/>
  <headerFooter>
    <oddFooter>&amp;L&amp;D&amp;C&amp;F        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J29"/>
  <sheetViews>
    <sheetView tabSelected="1" topLeftCell="A4" workbookViewId="0">
      <selection activeCell="A31" sqref="A31"/>
    </sheetView>
  </sheetViews>
  <sheetFormatPr defaultRowHeight="14.5" x14ac:dyDescent="0.35"/>
  <cols>
    <col min="3" max="3" width="15.7265625" bestFit="1" customWidth="1"/>
    <col min="4" max="4" width="23.7265625" customWidth="1"/>
    <col min="6" max="6" width="13.453125" bestFit="1" customWidth="1"/>
    <col min="7" max="7" width="11.54296875" bestFit="1" customWidth="1"/>
    <col min="8" max="8" width="19" bestFit="1" customWidth="1"/>
    <col min="9" max="9" width="16.453125" bestFit="1" customWidth="1"/>
    <col min="10" max="10" width="14.7265625" customWidth="1"/>
  </cols>
  <sheetData>
    <row r="1" spans="1:10" x14ac:dyDescent="0.35">
      <c r="A1" s="2" t="s">
        <v>0</v>
      </c>
      <c r="B1" s="2"/>
      <c r="C1" s="2"/>
      <c r="D1" s="2"/>
      <c r="E1" s="2"/>
      <c r="F1" s="2"/>
      <c r="G1" s="2"/>
      <c r="H1" s="2"/>
      <c r="I1" s="2"/>
    </row>
    <row r="2" spans="1:10" x14ac:dyDescent="0.35">
      <c r="A2" s="2" t="s">
        <v>1</v>
      </c>
      <c r="B2" s="2"/>
      <c r="C2" s="2"/>
      <c r="D2" s="2"/>
      <c r="E2" s="2"/>
      <c r="F2" s="2"/>
      <c r="G2" s="2"/>
      <c r="H2" s="2"/>
      <c r="I2" s="2"/>
    </row>
    <row r="3" spans="1:10" x14ac:dyDescent="0.35">
      <c r="A3" s="2" t="s">
        <v>2</v>
      </c>
      <c r="B3" s="2"/>
      <c r="C3" s="2"/>
      <c r="D3" s="2"/>
      <c r="E3" s="2"/>
      <c r="F3" s="2"/>
      <c r="G3" s="2"/>
      <c r="H3" s="2"/>
      <c r="I3" s="2"/>
    </row>
    <row r="6" spans="1:10" x14ac:dyDescent="0.35">
      <c r="A6" s="5" t="s">
        <v>3</v>
      </c>
      <c r="B6" s="5" t="s">
        <v>4</v>
      </c>
      <c r="C6" s="6" t="s">
        <v>5</v>
      </c>
      <c r="D6" s="6" t="s">
        <v>23</v>
      </c>
      <c r="E6" s="6" t="s">
        <v>6</v>
      </c>
      <c r="F6" s="6" t="s">
        <v>22</v>
      </c>
      <c r="G6" s="6" t="s">
        <v>7</v>
      </c>
      <c r="H6" s="6" t="s">
        <v>8</v>
      </c>
      <c r="I6" s="6" t="s">
        <v>21</v>
      </c>
    </row>
    <row r="7" spans="1:10" x14ac:dyDescent="0.35">
      <c r="A7" s="1" t="s">
        <v>9</v>
      </c>
      <c r="B7" s="1">
        <v>2018</v>
      </c>
      <c r="C7" s="2" t="s">
        <v>80</v>
      </c>
      <c r="D7" s="2"/>
      <c r="E7" s="3" t="s">
        <v>35</v>
      </c>
      <c r="F7" s="3">
        <v>216</v>
      </c>
      <c r="G7" s="7">
        <v>41838</v>
      </c>
      <c r="I7" s="4">
        <v>6849.18</v>
      </c>
    </row>
    <row r="8" spans="1:10" ht="39.5" x14ac:dyDescent="0.35">
      <c r="A8" s="1" t="s">
        <v>10</v>
      </c>
      <c r="B8" s="1">
        <v>2018</v>
      </c>
      <c r="C8" s="2" t="s">
        <v>80</v>
      </c>
      <c r="D8" s="2"/>
      <c r="E8" s="3" t="s">
        <v>32</v>
      </c>
      <c r="F8" s="3">
        <v>193</v>
      </c>
      <c r="G8" s="7">
        <v>41838</v>
      </c>
      <c r="I8" s="4">
        <v>7500.07</v>
      </c>
      <c r="J8" s="10" t="s">
        <v>28</v>
      </c>
    </row>
    <row r="9" spans="1:10" x14ac:dyDescent="0.35">
      <c r="A9" s="1" t="s">
        <v>11</v>
      </c>
      <c r="B9" s="1">
        <v>2018</v>
      </c>
      <c r="C9" s="2" t="s">
        <v>80</v>
      </c>
      <c r="D9" s="2"/>
      <c r="E9" s="3" t="s">
        <v>32</v>
      </c>
      <c r="F9" s="3">
        <v>180</v>
      </c>
      <c r="G9" s="7">
        <v>41838</v>
      </c>
      <c r="I9" s="4">
        <v>5423.4</v>
      </c>
    </row>
    <row r="10" spans="1:10" x14ac:dyDescent="0.35">
      <c r="A10" s="1" t="s">
        <v>12</v>
      </c>
      <c r="B10" s="1">
        <v>2018</v>
      </c>
      <c r="C10" s="2" t="s">
        <v>80</v>
      </c>
      <c r="D10" s="2"/>
      <c r="E10" s="3" t="s">
        <v>32</v>
      </c>
      <c r="F10" s="3">
        <v>193</v>
      </c>
      <c r="G10" s="7">
        <v>41838</v>
      </c>
      <c r="I10" s="4">
        <v>5830.16</v>
      </c>
    </row>
    <row r="11" spans="1:10" x14ac:dyDescent="0.35">
      <c r="A11" s="1" t="s">
        <v>13</v>
      </c>
      <c r="B11" s="1">
        <v>2018</v>
      </c>
      <c r="C11" s="2" t="s">
        <v>80</v>
      </c>
      <c r="D11" s="2"/>
      <c r="E11" s="3" t="s">
        <v>32</v>
      </c>
      <c r="F11" s="3">
        <v>192</v>
      </c>
      <c r="G11" s="7">
        <v>41838</v>
      </c>
      <c r="I11" s="4">
        <v>5784.96</v>
      </c>
    </row>
    <row r="12" spans="1:10" x14ac:dyDescent="0.35">
      <c r="A12" s="1" t="s">
        <v>14</v>
      </c>
      <c r="B12" s="1">
        <v>2018</v>
      </c>
      <c r="C12" s="2" t="s">
        <v>80</v>
      </c>
      <c r="D12" s="2"/>
      <c r="E12" s="3" t="s">
        <v>32</v>
      </c>
      <c r="F12" s="3">
        <v>248.5</v>
      </c>
      <c r="G12" s="7">
        <v>41838</v>
      </c>
      <c r="I12" s="4">
        <v>7615.36</v>
      </c>
    </row>
    <row r="13" spans="1:10" x14ac:dyDescent="0.35">
      <c r="A13" s="1" t="s">
        <v>15</v>
      </c>
      <c r="B13" s="1">
        <v>2018</v>
      </c>
      <c r="C13" s="2" t="s">
        <v>80</v>
      </c>
      <c r="D13" s="2"/>
      <c r="E13" s="3" t="s">
        <v>32</v>
      </c>
      <c r="F13" s="3">
        <v>32.5</v>
      </c>
      <c r="G13" s="7">
        <v>41838</v>
      </c>
      <c r="I13" s="4">
        <v>1107.28</v>
      </c>
    </row>
    <row r="14" spans="1:10" x14ac:dyDescent="0.35">
      <c r="A14" s="1" t="s">
        <v>16</v>
      </c>
      <c r="B14" s="1">
        <v>2018</v>
      </c>
      <c r="C14" s="2" t="s">
        <v>80</v>
      </c>
      <c r="D14" s="2"/>
      <c r="E14" s="3" t="s">
        <v>32</v>
      </c>
      <c r="F14" s="3">
        <v>198</v>
      </c>
      <c r="G14" s="7">
        <v>41838</v>
      </c>
      <c r="I14" s="4">
        <v>6056.13</v>
      </c>
    </row>
    <row r="15" spans="1:10" x14ac:dyDescent="0.35">
      <c r="A15" s="1" t="s">
        <v>17</v>
      </c>
      <c r="B15" s="1">
        <v>2018</v>
      </c>
      <c r="C15" s="2" t="s">
        <v>80</v>
      </c>
      <c r="D15" s="2"/>
      <c r="E15" s="3" t="s">
        <v>32</v>
      </c>
      <c r="F15" s="3">
        <v>229.5</v>
      </c>
      <c r="G15" s="7">
        <v>41838</v>
      </c>
      <c r="I15" s="4">
        <v>6937.43</v>
      </c>
    </row>
    <row r="16" spans="1:10" x14ac:dyDescent="0.35">
      <c r="A16" s="1" t="s">
        <v>18</v>
      </c>
      <c r="B16" s="1">
        <v>2018</v>
      </c>
      <c r="C16" s="2" t="s">
        <v>80</v>
      </c>
      <c r="D16" s="2"/>
      <c r="E16" s="3" t="s">
        <v>32</v>
      </c>
      <c r="F16" s="3">
        <v>241.5</v>
      </c>
      <c r="G16" s="7">
        <v>41838</v>
      </c>
      <c r="I16" s="4">
        <v>7298.99</v>
      </c>
    </row>
    <row r="17" spans="1:9" x14ac:dyDescent="0.35">
      <c r="A17" s="1" t="s">
        <v>19</v>
      </c>
      <c r="B17" s="1">
        <v>2018</v>
      </c>
      <c r="C17" s="2" t="s">
        <v>80</v>
      </c>
      <c r="D17" s="2"/>
      <c r="E17" s="3" t="s">
        <v>32</v>
      </c>
      <c r="F17" s="3">
        <v>251.5</v>
      </c>
      <c r="G17" s="7">
        <v>41838</v>
      </c>
      <c r="I17" s="4">
        <v>7750.94</v>
      </c>
    </row>
    <row r="18" spans="1:9" x14ac:dyDescent="0.35">
      <c r="A18" s="1" t="s">
        <v>20</v>
      </c>
      <c r="B18" s="1">
        <v>2018</v>
      </c>
      <c r="C18" s="2" t="s">
        <v>80</v>
      </c>
      <c r="D18" s="2"/>
      <c r="E18" s="3" t="s">
        <v>32</v>
      </c>
      <c r="F18" s="3">
        <v>204</v>
      </c>
      <c r="G18" s="7">
        <v>41838</v>
      </c>
      <c r="I18" s="4">
        <v>6146.52</v>
      </c>
    </row>
    <row r="19" spans="1:9" x14ac:dyDescent="0.35">
      <c r="A19" s="1" t="s">
        <v>9</v>
      </c>
      <c r="B19" s="1">
        <v>2019</v>
      </c>
      <c r="C19" s="2" t="s">
        <v>80</v>
      </c>
      <c r="D19" s="2"/>
      <c r="E19" s="3" t="s">
        <v>27</v>
      </c>
      <c r="F19" s="3">
        <v>181</v>
      </c>
      <c r="G19" s="7">
        <v>41838</v>
      </c>
      <c r="I19" s="4">
        <v>5619.24</v>
      </c>
    </row>
    <row r="20" spans="1:9" x14ac:dyDescent="0.35">
      <c r="A20" s="1" t="s">
        <v>10</v>
      </c>
      <c r="B20" s="1">
        <v>2019</v>
      </c>
      <c r="C20" s="2" t="s">
        <v>80</v>
      </c>
      <c r="D20" s="2"/>
      <c r="E20" s="3" t="s">
        <v>27</v>
      </c>
      <c r="F20" s="3">
        <v>20</v>
      </c>
      <c r="G20" s="7">
        <v>41838</v>
      </c>
      <c r="I20" s="4">
        <v>619.20000000000005</v>
      </c>
    </row>
    <row r="21" spans="1:9" x14ac:dyDescent="0.35">
      <c r="A21" s="1" t="s">
        <v>11</v>
      </c>
      <c r="B21" s="1">
        <v>2019</v>
      </c>
      <c r="C21" s="2" t="s">
        <v>80</v>
      </c>
      <c r="D21" s="2"/>
      <c r="E21" s="3" t="s">
        <v>27</v>
      </c>
      <c r="F21" s="3">
        <v>361</v>
      </c>
      <c r="G21" s="7">
        <v>41838</v>
      </c>
      <c r="I21" s="4">
        <v>11192.04</v>
      </c>
    </row>
    <row r="22" spans="1:9" x14ac:dyDescent="0.35">
      <c r="A22" s="1" t="s">
        <v>12</v>
      </c>
      <c r="B22" s="1">
        <v>2019</v>
      </c>
      <c r="C22" s="2" t="s">
        <v>80</v>
      </c>
      <c r="D22" s="2"/>
      <c r="E22" s="3" t="s">
        <v>27</v>
      </c>
      <c r="F22" s="3">
        <v>201.5</v>
      </c>
      <c r="G22" s="7">
        <v>41838</v>
      </c>
      <c r="I22" s="4">
        <v>6385.5</v>
      </c>
    </row>
    <row r="23" spans="1:9" x14ac:dyDescent="0.35">
      <c r="A23" s="1" t="s">
        <v>13</v>
      </c>
      <c r="B23" s="1">
        <v>2019</v>
      </c>
      <c r="C23" s="2" t="s">
        <v>80</v>
      </c>
      <c r="D23" s="2"/>
      <c r="E23" s="3" t="s">
        <v>27</v>
      </c>
      <c r="F23" s="3">
        <v>253.5</v>
      </c>
      <c r="G23" s="7">
        <v>41838</v>
      </c>
      <c r="I23" s="4">
        <v>7871.58</v>
      </c>
    </row>
    <row r="24" spans="1:9" x14ac:dyDescent="0.35">
      <c r="A24" s="1" t="s">
        <v>14</v>
      </c>
      <c r="B24" s="1">
        <v>2019</v>
      </c>
      <c r="C24" s="2" t="s">
        <v>80</v>
      </c>
      <c r="D24" s="2"/>
      <c r="E24" s="3" t="s">
        <v>27</v>
      </c>
      <c r="F24" s="3">
        <v>180.5</v>
      </c>
      <c r="G24" s="7">
        <v>41838</v>
      </c>
      <c r="I24" s="4">
        <v>5596.02</v>
      </c>
    </row>
    <row r="25" spans="1:9" x14ac:dyDescent="0.35">
      <c r="I25" s="4"/>
    </row>
    <row r="27" spans="1:9" x14ac:dyDescent="0.35">
      <c r="A27">
        <v>2018</v>
      </c>
      <c r="F27" s="4">
        <f>SUM(F7:F18)</f>
        <v>2379.5</v>
      </c>
      <c r="I27" s="4">
        <f>SUM(I7:I18)</f>
        <v>74300.42</v>
      </c>
    </row>
    <row r="29" spans="1:9" x14ac:dyDescent="0.35">
      <c r="A29" t="s">
        <v>55</v>
      </c>
      <c r="F29" s="4">
        <f>SUM(F13:F24)</f>
        <v>2354.5</v>
      </c>
      <c r="I29" s="4">
        <f>SUM(I13:I24)</f>
        <v>72580.87</v>
      </c>
    </row>
  </sheetData>
  <pageMargins left="0.25" right="0.25" top="0.5" bottom="0.5" header="0.3" footer="0.3"/>
  <pageSetup scale="72" fitToHeight="0" orientation="portrait" r:id="rId1"/>
  <headerFooter>
    <oddFooter>&amp;L&amp;D&amp;C&amp;F        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J29"/>
  <sheetViews>
    <sheetView tabSelected="1" workbookViewId="0">
      <selection activeCell="A31" sqref="A31"/>
    </sheetView>
  </sheetViews>
  <sheetFormatPr defaultRowHeight="14.5" x14ac:dyDescent="0.35"/>
  <cols>
    <col min="3" max="3" width="15.7265625" bestFit="1" customWidth="1"/>
    <col min="4" max="4" width="17.7265625" customWidth="1"/>
    <col min="6" max="6" width="13.453125" bestFit="1" customWidth="1"/>
    <col min="7" max="7" width="11.54296875" bestFit="1" customWidth="1"/>
    <col min="8" max="8" width="19" bestFit="1" customWidth="1"/>
    <col min="9" max="9" width="16.453125" bestFit="1" customWidth="1"/>
    <col min="10" max="10" width="14.7265625" customWidth="1"/>
  </cols>
  <sheetData>
    <row r="1" spans="1:10" x14ac:dyDescent="0.35">
      <c r="A1" s="2" t="s">
        <v>0</v>
      </c>
      <c r="B1" s="2"/>
      <c r="C1" s="2"/>
      <c r="D1" s="2"/>
      <c r="E1" s="2"/>
      <c r="F1" s="2"/>
      <c r="G1" s="2"/>
      <c r="H1" s="2"/>
      <c r="I1" s="2"/>
    </row>
    <row r="2" spans="1:10" x14ac:dyDescent="0.35">
      <c r="A2" s="2" t="s">
        <v>1</v>
      </c>
      <c r="B2" s="2"/>
      <c r="C2" s="2"/>
      <c r="D2" s="2"/>
      <c r="E2" s="2"/>
      <c r="F2" s="2"/>
      <c r="G2" s="2"/>
      <c r="H2" s="2"/>
      <c r="I2" s="2"/>
    </row>
    <row r="3" spans="1:10" x14ac:dyDescent="0.35">
      <c r="A3" s="2" t="s">
        <v>2</v>
      </c>
      <c r="B3" s="2"/>
      <c r="C3" s="2"/>
      <c r="D3" s="2"/>
      <c r="E3" s="2"/>
      <c r="F3" s="2"/>
      <c r="G3" s="2"/>
      <c r="H3" s="2"/>
      <c r="I3" s="2"/>
    </row>
    <row r="6" spans="1:10" x14ac:dyDescent="0.35">
      <c r="A6" s="5" t="s">
        <v>3</v>
      </c>
      <c r="B6" s="5" t="s">
        <v>4</v>
      </c>
      <c r="C6" s="6" t="s">
        <v>5</v>
      </c>
      <c r="D6" s="6" t="s">
        <v>23</v>
      </c>
      <c r="E6" s="6" t="s">
        <v>6</v>
      </c>
      <c r="F6" s="6" t="s">
        <v>22</v>
      </c>
      <c r="G6" s="6" t="s">
        <v>7</v>
      </c>
      <c r="H6" s="6" t="s">
        <v>8</v>
      </c>
      <c r="I6" s="6" t="s">
        <v>21</v>
      </c>
    </row>
    <row r="7" spans="1:10" x14ac:dyDescent="0.35">
      <c r="A7" s="1" t="s">
        <v>9</v>
      </c>
      <c r="B7" s="1">
        <v>2018</v>
      </c>
      <c r="C7" s="2" t="s">
        <v>80</v>
      </c>
      <c r="D7" s="2"/>
      <c r="E7" s="3" t="s">
        <v>35</v>
      </c>
      <c r="F7" s="3">
        <v>204.5</v>
      </c>
      <c r="G7" s="7">
        <v>38695</v>
      </c>
      <c r="I7" s="4">
        <v>6530.68</v>
      </c>
      <c r="J7" s="17"/>
    </row>
    <row r="8" spans="1:10" ht="32.5" x14ac:dyDescent="0.35">
      <c r="A8" s="1" t="s">
        <v>10</v>
      </c>
      <c r="B8" s="1">
        <v>2018</v>
      </c>
      <c r="C8" s="2" t="s">
        <v>80</v>
      </c>
      <c r="D8" s="2"/>
      <c r="E8" s="3" t="s">
        <v>32</v>
      </c>
      <c r="F8" s="3">
        <v>210</v>
      </c>
      <c r="G8" s="7">
        <v>38695</v>
      </c>
      <c r="I8" s="4">
        <v>8074.23</v>
      </c>
      <c r="J8" s="20" t="s">
        <v>25</v>
      </c>
    </row>
    <row r="9" spans="1:10" x14ac:dyDescent="0.35">
      <c r="A9" s="1" t="s">
        <v>11</v>
      </c>
      <c r="B9" s="1">
        <v>2018</v>
      </c>
      <c r="C9" s="2" t="s">
        <v>80</v>
      </c>
      <c r="D9" s="2"/>
      <c r="E9" s="3" t="s">
        <v>32</v>
      </c>
      <c r="F9" s="3">
        <v>182</v>
      </c>
      <c r="G9" s="7">
        <v>38695</v>
      </c>
      <c r="I9" s="4">
        <v>5513.79</v>
      </c>
      <c r="J9" s="17"/>
    </row>
    <row r="10" spans="1:10" x14ac:dyDescent="0.35">
      <c r="A10" s="1" t="s">
        <v>12</v>
      </c>
      <c r="B10" s="1">
        <v>2018</v>
      </c>
      <c r="C10" s="2" t="s">
        <v>80</v>
      </c>
      <c r="D10" s="2"/>
      <c r="E10" s="3" t="s">
        <v>32</v>
      </c>
      <c r="F10" s="3">
        <v>180</v>
      </c>
      <c r="G10" s="7">
        <v>38695</v>
      </c>
      <c r="I10" s="4">
        <v>5423.4</v>
      </c>
      <c r="J10" s="17"/>
    </row>
    <row r="11" spans="1:10" x14ac:dyDescent="0.35">
      <c r="A11" s="1" t="s">
        <v>13</v>
      </c>
      <c r="B11" s="1">
        <v>2018</v>
      </c>
      <c r="C11" s="2" t="s">
        <v>80</v>
      </c>
      <c r="D11" s="2"/>
      <c r="E11" s="3" t="s">
        <v>32</v>
      </c>
      <c r="F11" s="3">
        <v>198.5</v>
      </c>
      <c r="G11" s="7">
        <v>38695</v>
      </c>
      <c r="I11" s="4">
        <v>6078.73</v>
      </c>
      <c r="J11" s="17"/>
    </row>
    <row r="12" spans="1:10" ht="32.5" x14ac:dyDescent="0.35">
      <c r="A12" s="1" t="s">
        <v>14</v>
      </c>
      <c r="B12" s="1">
        <v>2018</v>
      </c>
      <c r="C12" s="2" t="s">
        <v>80</v>
      </c>
      <c r="D12" s="2"/>
      <c r="E12" s="3" t="s">
        <v>32</v>
      </c>
      <c r="F12" s="3">
        <v>217</v>
      </c>
      <c r="G12" s="7">
        <v>38695</v>
      </c>
      <c r="I12" s="4">
        <v>8583.16</v>
      </c>
      <c r="J12" s="20" t="s">
        <v>44</v>
      </c>
    </row>
    <row r="13" spans="1:10" x14ac:dyDescent="0.35">
      <c r="A13" s="1" t="s">
        <v>15</v>
      </c>
      <c r="B13" s="1">
        <v>2018</v>
      </c>
      <c r="C13" s="2" t="s">
        <v>80</v>
      </c>
      <c r="D13" s="2"/>
      <c r="E13" s="3" t="s">
        <v>32</v>
      </c>
      <c r="F13" s="3">
        <v>180</v>
      </c>
      <c r="G13" s="7">
        <v>38695</v>
      </c>
      <c r="I13" s="4">
        <v>5423.4</v>
      </c>
      <c r="J13" s="17"/>
    </row>
    <row r="14" spans="1:10" x14ac:dyDescent="0.35">
      <c r="A14" s="1" t="s">
        <v>16</v>
      </c>
      <c r="B14" s="1">
        <v>2018</v>
      </c>
      <c r="C14" s="2" t="s">
        <v>80</v>
      </c>
      <c r="D14" s="2"/>
      <c r="E14" s="3" t="s">
        <v>32</v>
      </c>
      <c r="F14" s="3">
        <v>204</v>
      </c>
      <c r="G14" s="7">
        <v>38695</v>
      </c>
      <c r="I14" s="4">
        <v>6327.3</v>
      </c>
      <c r="J14" s="17"/>
    </row>
    <row r="15" spans="1:10" ht="22" x14ac:dyDescent="0.35">
      <c r="A15" s="1" t="s">
        <v>17</v>
      </c>
      <c r="B15" s="1">
        <v>2018</v>
      </c>
      <c r="C15" s="2" t="s">
        <v>80</v>
      </c>
      <c r="D15" s="2"/>
      <c r="E15" s="3" t="s">
        <v>32</v>
      </c>
      <c r="F15" s="3">
        <v>210</v>
      </c>
      <c r="G15" s="7">
        <v>38695</v>
      </c>
      <c r="I15" s="4">
        <v>8265.6</v>
      </c>
      <c r="J15" s="20" t="s">
        <v>45</v>
      </c>
    </row>
    <row r="16" spans="1:10" x14ac:dyDescent="0.35">
      <c r="A16" s="1" t="s">
        <v>18</v>
      </c>
      <c r="B16" s="1">
        <v>2018</v>
      </c>
      <c r="C16" s="2" t="s">
        <v>80</v>
      </c>
      <c r="D16" s="2"/>
      <c r="E16" s="3" t="s">
        <v>32</v>
      </c>
      <c r="F16" s="3">
        <v>180</v>
      </c>
      <c r="G16" s="7">
        <v>38695</v>
      </c>
      <c r="I16" s="4">
        <v>5423.4</v>
      </c>
      <c r="J16" s="17"/>
    </row>
    <row r="17" spans="1:10" x14ac:dyDescent="0.35">
      <c r="A17" s="1" t="s">
        <v>19</v>
      </c>
      <c r="B17" s="1">
        <v>2018</v>
      </c>
      <c r="C17" s="2" t="s">
        <v>80</v>
      </c>
      <c r="D17" s="2"/>
      <c r="E17" s="3" t="s">
        <v>32</v>
      </c>
      <c r="F17" s="3">
        <v>240</v>
      </c>
      <c r="G17" s="7">
        <v>38695</v>
      </c>
      <c r="I17" s="4">
        <v>7231.2</v>
      </c>
      <c r="J17" s="17"/>
    </row>
    <row r="18" spans="1:10" x14ac:dyDescent="0.35">
      <c r="A18" s="1" t="s">
        <v>20</v>
      </c>
      <c r="B18" s="1">
        <v>2018</v>
      </c>
      <c r="C18" s="2" t="s">
        <v>80</v>
      </c>
      <c r="D18" s="2"/>
      <c r="E18" s="3" t="s">
        <v>32</v>
      </c>
      <c r="F18" s="3">
        <v>210</v>
      </c>
      <c r="G18" s="7">
        <v>38695</v>
      </c>
      <c r="I18" s="4">
        <v>6417.69</v>
      </c>
      <c r="J18" s="17"/>
    </row>
    <row r="19" spans="1:10" ht="22" x14ac:dyDescent="0.35">
      <c r="A19" s="1" t="s">
        <v>9</v>
      </c>
      <c r="B19" s="1">
        <v>2019</v>
      </c>
      <c r="C19" s="2" t="s">
        <v>80</v>
      </c>
      <c r="D19" s="2"/>
      <c r="E19" s="3" t="s">
        <v>27</v>
      </c>
      <c r="F19" s="3">
        <v>180</v>
      </c>
      <c r="G19" s="7">
        <v>38695</v>
      </c>
      <c r="I19" s="4">
        <v>6427.8</v>
      </c>
      <c r="J19" s="20" t="s">
        <v>43</v>
      </c>
    </row>
    <row r="20" spans="1:10" x14ac:dyDescent="0.35">
      <c r="A20" s="1" t="s">
        <v>10</v>
      </c>
      <c r="B20" s="1">
        <v>2019</v>
      </c>
      <c r="C20" s="2" t="s">
        <v>80</v>
      </c>
      <c r="D20" s="2"/>
      <c r="E20" s="3" t="s">
        <v>27</v>
      </c>
      <c r="F20" s="3">
        <v>224.5</v>
      </c>
      <c r="G20" s="7">
        <v>38695</v>
      </c>
      <c r="I20" s="4">
        <v>7051.14</v>
      </c>
    </row>
    <row r="21" spans="1:10" x14ac:dyDescent="0.35">
      <c r="A21" s="1" t="s">
        <v>11</v>
      </c>
      <c r="B21" s="1">
        <v>2019</v>
      </c>
      <c r="C21" s="2" t="s">
        <v>80</v>
      </c>
      <c r="D21" s="2"/>
      <c r="E21" s="3" t="s">
        <v>27</v>
      </c>
      <c r="F21" s="3">
        <v>180</v>
      </c>
      <c r="G21" s="7">
        <v>38695</v>
      </c>
      <c r="I21" s="4">
        <v>5572.8</v>
      </c>
    </row>
    <row r="22" spans="1:10" x14ac:dyDescent="0.35">
      <c r="A22" s="1" t="s">
        <v>12</v>
      </c>
      <c r="B22" s="1">
        <v>2019</v>
      </c>
      <c r="C22" s="2" t="s">
        <v>80</v>
      </c>
      <c r="D22" s="2"/>
      <c r="E22" s="3" t="s">
        <v>27</v>
      </c>
      <c r="F22" s="3">
        <v>180</v>
      </c>
      <c r="G22" s="7">
        <v>38695</v>
      </c>
      <c r="I22" s="4">
        <v>5572.8</v>
      </c>
    </row>
    <row r="23" spans="1:10" x14ac:dyDescent="0.35">
      <c r="A23" s="1" t="s">
        <v>13</v>
      </c>
      <c r="B23" s="1">
        <v>2019</v>
      </c>
      <c r="C23" s="2" t="s">
        <v>80</v>
      </c>
      <c r="D23" s="2"/>
      <c r="E23" s="3" t="s">
        <v>27</v>
      </c>
      <c r="F23" s="3">
        <v>210</v>
      </c>
      <c r="G23" s="7">
        <v>38695</v>
      </c>
      <c r="I23" s="4">
        <v>6780.24</v>
      </c>
    </row>
    <row r="24" spans="1:10" x14ac:dyDescent="0.35">
      <c r="A24" s="1" t="s">
        <v>14</v>
      </c>
      <c r="B24" s="1">
        <v>2019</v>
      </c>
      <c r="C24" s="2" t="s">
        <v>80</v>
      </c>
      <c r="D24" s="2"/>
      <c r="E24" s="3" t="s">
        <v>27</v>
      </c>
      <c r="F24" s="3">
        <v>180</v>
      </c>
      <c r="G24" s="7">
        <v>38695</v>
      </c>
      <c r="I24" s="4">
        <v>5572.8</v>
      </c>
    </row>
    <row r="25" spans="1:10" x14ac:dyDescent="0.35">
      <c r="I25" s="4"/>
    </row>
    <row r="27" spans="1:10" x14ac:dyDescent="0.35">
      <c r="A27">
        <v>2018</v>
      </c>
      <c r="F27" s="4">
        <f>SUM(F7:F18)</f>
        <v>2416</v>
      </c>
      <c r="I27" s="4">
        <f>SUM(I7:I18)</f>
        <v>79292.58</v>
      </c>
    </row>
    <row r="29" spans="1:10" x14ac:dyDescent="0.35">
      <c r="A29" t="s">
        <v>55</v>
      </c>
      <c r="F29" s="4">
        <f>SUM(F13:F24)</f>
        <v>2378.5</v>
      </c>
      <c r="I29" s="4">
        <f>SUM(I13:I24)</f>
        <v>76066.170000000013</v>
      </c>
    </row>
  </sheetData>
  <pageMargins left="0.25" right="0.25" top="0.5" bottom="0.5" header="0.3" footer="0.3"/>
  <pageSetup scale="75" fitToHeight="0" orientation="portrait" r:id="rId1"/>
  <headerFooter>
    <oddFooter>&amp;L&amp;D&amp;C&amp;F        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J29"/>
  <sheetViews>
    <sheetView tabSelected="1" workbookViewId="0">
      <selection activeCell="A31" sqref="A31"/>
    </sheetView>
  </sheetViews>
  <sheetFormatPr defaultRowHeight="14.5" x14ac:dyDescent="0.35"/>
  <cols>
    <col min="3" max="3" width="15.7265625" bestFit="1" customWidth="1"/>
    <col min="4" max="4" width="13.26953125" customWidth="1"/>
    <col min="6" max="6" width="13.453125" bestFit="1" customWidth="1"/>
    <col min="7" max="7" width="11.54296875" bestFit="1" customWidth="1"/>
    <col min="8" max="8" width="19" bestFit="1" customWidth="1"/>
    <col min="9" max="9" width="16.453125" bestFit="1" customWidth="1"/>
    <col min="10" max="10" width="14.7265625" customWidth="1"/>
  </cols>
  <sheetData>
    <row r="1" spans="1:10" x14ac:dyDescent="0.35">
      <c r="A1" s="2" t="s">
        <v>0</v>
      </c>
      <c r="B1" s="2"/>
      <c r="C1" s="2"/>
      <c r="D1" s="2"/>
      <c r="E1" s="2"/>
      <c r="F1" s="2"/>
      <c r="G1" s="2"/>
      <c r="H1" s="2"/>
      <c r="I1" s="2"/>
    </row>
    <row r="2" spans="1:10" x14ac:dyDescent="0.35">
      <c r="A2" s="2" t="s">
        <v>1</v>
      </c>
      <c r="B2" s="2"/>
      <c r="C2" s="2"/>
      <c r="D2" s="2"/>
      <c r="E2" s="2"/>
      <c r="F2" s="2"/>
      <c r="G2" s="2"/>
      <c r="H2" s="2"/>
      <c r="I2" s="2"/>
    </row>
    <row r="3" spans="1:10" x14ac:dyDescent="0.35">
      <c r="A3" s="2" t="s">
        <v>2</v>
      </c>
      <c r="B3" s="2"/>
      <c r="C3" s="2"/>
      <c r="D3" s="2"/>
      <c r="E3" s="2"/>
      <c r="F3" s="2"/>
      <c r="G3" s="2"/>
      <c r="H3" s="2"/>
      <c r="I3" s="2"/>
    </row>
    <row r="6" spans="1:10" x14ac:dyDescent="0.35">
      <c r="A6" s="5" t="s">
        <v>3</v>
      </c>
      <c r="B6" s="5" t="s">
        <v>4</v>
      </c>
      <c r="C6" s="6" t="s">
        <v>5</v>
      </c>
      <c r="D6" s="6" t="s">
        <v>23</v>
      </c>
      <c r="E6" s="6" t="s">
        <v>6</v>
      </c>
      <c r="F6" s="6" t="s">
        <v>22</v>
      </c>
      <c r="G6" s="6" t="s">
        <v>7</v>
      </c>
      <c r="H6" s="6" t="s">
        <v>8</v>
      </c>
      <c r="I6" s="6" t="s">
        <v>21</v>
      </c>
    </row>
    <row r="7" spans="1:10" x14ac:dyDescent="0.35">
      <c r="A7" s="1" t="s">
        <v>9</v>
      </c>
      <c r="B7" s="1">
        <v>2018</v>
      </c>
      <c r="C7" s="2" t="s">
        <v>80</v>
      </c>
      <c r="D7" s="2"/>
      <c r="E7" s="3" t="s">
        <v>36</v>
      </c>
      <c r="F7" s="3">
        <v>180</v>
      </c>
      <c r="G7" s="7">
        <v>31917</v>
      </c>
      <c r="I7" s="4">
        <v>7212.6</v>
      </c>
    </row>
    <row r="8" spans="1:10" ht="58" x14ac:dyDescent="0.35">
      <c r="A8" s="1" t="s">
        <v>10</v>
      </c>
      <c r="B8" s="1">
        <v>2018</v>
      </c>
      <c r="C8" s="2" t="s">
        <v>80</v>
      </c>
      <c r="D8" s="2"/>
      <c r="E8" s="3" t="s">
        <v>37</v>
      </c>
      <c r="F8" s="3">
        <v>192</v>
      </c>
      <c r="G8" s="7">
        <v>31917</v>
      </c>
      <c r="I8" s="4">
        <v>10136.040000000001</v>
      </c>
      <c r="J8" s="13" t="s">
        <v>25</v>
      </c>
    </row>
    <row r="9" spans="1:10" x14ac:dyDescent="0.35">
      <c r="A9" s="1" t="s">
        <v>11</v>
      </c>
      <c r="B9" s="1">
        <v>2018</v>
      </c>
      <c r="C9" s="2" t="s">
        <v>80</v>
      </c>
      <c r="D9" s="2"/>
      <c r="E9" s="3" t="s">
        <v>37</v>
      </c>
      <c r="F9" s="3">
        <v>182.5</v>
      </c>
      <c r="G9" s="7">
        <v>31917</v>
      </c>
      <c r="I9" s="4">
        <v>7583.36</v>
      </c>
    </row>
    <row r="10" spans="1:10" x14ac:dyDescent="0.35">
      <c r="A10" s="1" t="s">
        <v>12</v>
      </c>
      <c r="B10" s="1">
        <v>2018</v>
      </c>
      <c r="C10" s="2" t="s">
        <v>80</v>
      </c>
      <c r="D10" s="2"/>
      <c r="E10" s="3" t="s">
        <v>37</v>
      </c>
      <c r="F10" s="3">
        <v>180</v>
      </c>
      <c r="G10" s="7">
        <v>31917</v>
      </c>
      <c r="I10" s="4">
        <v>7428.6</v>
      </c>
    </row>
    <row r="11" spans="1:10" x14ac:dyDescent="0.35">
      <c r="A11" s="1" t="s">
        <v>13</v>
      </c>
      <c r="B11" s="1">
        <v>2018</v>
      </c>
      <c r="C11" s="2" t="s">
        <v>80</v>
      </c>
      <c r="D11" s="2"/>
      <c r="E11" s="3" t="s">
        <v>37</v>
      </c>
      <c r="F11" s="3">
        <v>240.5</v>
      </c>
      <c r="G11" s="7">
        <v>31917</v>
      </c>
      <c r="I11" s="4">
        <v>9935.75</v>
      </c>
    </row>
    <row r="12" spans="1:10" x14ac:dyDescent="0.35">
      <c r="A12" s="1" t="s">
        <v>14</v>
      </c>
      <c r="B12" s="1">
        <v>2018</v>
      </c>
      <c r="C12" s="2" t="s">
        <v>80</v>
      </c>
      <c r="D12" s="2"/>
      <c r="E12" s="3" t="s">
        <v>37</v>
      </c>
      <c r="F12" s="3">
        <v>210</v>
      </c>
      <c r="G12" s="7">
        <v>31917</v>
      </c>
      <c r="I12" s="4">
        <v>8666.7000000000007</v>
      </c>
    </row>
    <row r="13" spans="1:10" x14ac:dyDescent="0.35">
      <c r="A13" s="1" t="s">
        <v>15</v>
      </c>
      <c r="B13" s="1">
        <v>2018</v>
      </c>
      <c r="C13" s="2" t="s">
        <v>80</v>
      </c>
      <c r="D13" s="2"/>
      <c r="E13" s="3" t="s">
        <v>37</v>
      </c>
      <c r="F13" s="3">
        <v>181.5</v>
      </c>
      <c r="G13" s="7">
        <v>31917</v>
      </c>
      <c r="I13" s="4">
        <v>7521.46</v>
      </c>
    </row>
    <row r="14" spans="1:10" x14ac:dyDescent="0.35">
      <c r="A14" s="1" t="s">
        <v>16</v>
      </c>
      <c r="B14" s="1">
        <v>2018</v>
      </c>
      <c r="C14" s="2" t="s">
        <v>80</v>
      </c>
      <c r="D14" s="2"/>
      <c r="E14" s="3" t="s">
        <v>37</v>
      </c>
      <c r="F14" s="3">
        <v>210</v>
      </c>
      <c r="G14" s="7">
        <v>31917</v>
      </c>
      <c r="I14" s="4">
        <v>8666.7000000000007</v>
      </c>
    </row>
    <row r="15" spans="1:10" x14ac:dyDescent="0.35">
      <c r="A15" s="1" t="s">
        <v>17</v>
      </c>
      <c r="B15" s="1">
        <v>2018</v>
      </c>
      <c r="C15" s="2" t="s">
        <v>80</v>
      </c>
      <c r="D15" s="2"/>
      <c r="E15" s="3" t="s">
        <v>37</v>
      </c>
      <c r="F15" s="3">
        <v>180</v>
      </c>
      <c r="G15" s="7">
        <v>31917</v>
      </c>
      <c r="I15" s="4">
        <v>7428.6</v>
      </c>
    </row>
    <row r="16" spans="1:10" x14ac:dyDescent="0.35">
      <c r="A16" s="1" t="s">
        <v>18</v>
      </c>
      <c r="B16" s="1">
        <v>2018</v>
      </c>
      <c r="C16" s="2" t="s">
        <v>80</v>
      </c>
      <c r="D16" s="2"/>
      <c r="E16" s="3" t="s">
        <v>37</v>
      </c>
      <c r="F16" s="3">
        <v>180</v>
      </c>
      <c r="G16" s="7">
        <v>31917</v>
      </c>
      <c r="I16" s="4">
        <v>7428.6</v>
      </c>
    </row>
    <row r="17" spans="1:9" x14ac:dyDescent="0.35">
      <c r="A17" s="1" t="s">
        <v>19</v>
      </c>
      <c r="B17" s="1">
        <v>2018</v>
      </c>
      <c r="C17" s="2" t="s">
        <v>80</v>
      </c>
      <c r="D17" s="2"/>
      <c r="E17" s="3" t="s">
        <v>37</v>
      </c>
      <c r="F17" s="3">
        <v>274.5</v>
      </c>
      <c r="G17" s="7">
        <v>31917</v>
      </c>
      <c r="I17" s="4">
        <v>12783.38</v>
      </c>
    </row>
    <row r="18" spans="1:9" x14ac:dyDescent="0.35">
      <c r="A18" s="1" t="s">
        <v>20</v>
      </c>
      <c r="B18" s="1">
        <v>2018</v>
      </c>
      <c r="C18" s="2" t="s">
        <v>80</v>
      </c>
      <c r="D18" s="2"/>
      <c r="E18" s="3" t="s">
        <v>37</v>
      </c>
      <c r="F18" s="3">
        <v>241.5</v>
      </c>
      <c r="G18" s="7">
        <v>31917</v>
      </c>
      <c r="I18" s="4">
        <v>9997.66</v>
      </c>
    </row>
    <row r="19" spans="1:9" x14ac:dyDescent="0.35">
      <c r="A19" s="1" t="s">
        <v>9</v>
      </c>
      <c r="B19" s="1">
        <v>2019</v>
      </c>
      <c r="C19" s="2" t="s">
        <v>80</v>
      </c>
      <c r="D19" s="2"/>
      <c r="E19" s="3" t="s">
        <v>29</v>
      </c>
      <c r="F19" s="3">
        <v>180</v>
      </c>
      <c r="G19" s="7">
        <v>31917</v>
      </c>
      <c r="I19" s="4">
        <v>7637.4</v>
      </c>
    </row>
    <row r="20" spans="1:9" x14ac:dyDescent="0.35">
      <c r="A20" s="1" t="s">
        <v>10</v>
      </c>
      <c r="B20" s="1">
        <v>2019</v>
      </c>
      <c r="C20" s="2" t="s">
        <v>80</v>
      </c>
      <c r="D20" s="2"/>
      <c r="E20" s="3" t="s">
        <v>29</v>
      </c>
      <c r="F20" s="3">
        <v>192</v>
      </c>
      <c r="G20" s="7">
        <v>31917</v>
      </c>
      <c r="I20" s="4">
        <v>8146.56</v>
      </c>
    </row>
    <row r="21" spans="1:9" x14ac:dyDescent="0.35">
      <c r="A21" s="1" t="s">
        <v>11</v>
      </c>
      <c r="B21" s="1">
        <v>2019</v>
      </c>
      <c r="C21" s="2" t="s">
        <v>80</v>
      </c>
      <c r="D21" s="2"/>
      <c r="E21" s="3" t="s">
        <v>29</v>
      </c>
      <c r="F21" s="3">
        <v>180</v>
      </c>
      <c r="G21" s="7">
        <v>31917</v>
      </c>
      <c r="I21" s="4">
        <v>7637.4</v>
      </c>
    </row>
    <row r="22" spans="1:9" x14ac:dyDescent="0.35">
      <c r="A22" s="1" t="s">
        <v>12</v>
      </c>
      <c r="B22" s="1">
        <v>2019</v>
      </c>
      <c r="C22" s="2" t="s">
        <v>80</v>
      </c>
      <c r="D22" s="2"/>
      <c r="E22" s="3" t="s">
        <v>29</v>
      </c>
      <c r="F22" s="3">
        <v>180</v>
      </c>
      <c r="G22" s="7">
        <v>31917</v>
      </c>
      <c r="I22" s="4">
        <v>7637.4</v>
      </c>
    </row>
    <row r="23" spans="1:9" x14ac:dyDescent="0.35">
      <c r="A23" s="1" t="s">
        <v>13</v>
      </c>
      <c r="B23" s="1">
        <v>2019</v>
      </c>
      <c r="C23" s="2" t="s">
        <v>80</v>
      </c>
      <c r="D23" s="2"/>
      <c r="E23" s="3" t="s">
        <v>29</v>
      </c>
      <c r="F23" s="3">
        <v>240</v>
      </c>
      <c r="G23" s="7">
        <v>31917</v>
      </c>
      <c r="I23" s="4">
        <v>10183.200000000001</v>
      </c>
    </row>
    <row r="24" spans="1:9" x14ac:dyDescent="0.35">
      <c r="A24" s="1" t="s">
        <v>14</v>
      </c>
      <c r="B24" s="1">
        <v>2019</v>
      </c>
      <c r="C24" s="2" t="s">
        <v>80</v>
      </c>
      <c r="D24" s="2"/>
      <c r="E24" s="3" t="s">
        <v>29</v>
      </c>
      <c r="F24" s="3">
        <v>180</v>
      </c>
      <c r="G24" s="7">
        <v>31917</v>
      </c>
      <c r="I24" s="4">
        <v>7637.4</v>
      </c>
    </row>
    <row r="25" spans="1:9" x14ac:dyDescent="0.35">
      <c r="I25" s="4"/>
    </row>
    <row r="27" spans="1:9" x14ac:dyDescent="0.35">
      <c r="A27">
        <v>2018</v>
      </c>
      <c r="F27" s="4">
        <f>SUM(F7:F18)</f>
        <v>2452.5</v>
      </c>
      <c r="I27" s="4">
        <f>SUM(I7:I18)</f>
        <v>104789.45000000003</v>
      </c>
    </row>
    <row r="29" spans="1:9" x14ac:dyDescent="0.35">
      <c r="A29" t="s">
        <v>55</v>
      </c>
      <c r="F29" s="4">
        <f>SUM(F13:F24)</f>
        <v>2419.5</v>
      </c>
      <c r="I29" s="4">
        <f>SUM(I13:I24)</f>
        <v>102705.75999999998</v>
      </c>
    </row>
  </sheetData>
  <pageMargins left="0.25" right="0.25" top="0.5" bottom="0.5" header="0.3" footer="0.3"/>
  <pageSetup scale="78" fitToHeight="0" orientation="portrait" r:id="rId1"/>
  <headerFooter>
    <oddFooter>&amp;L&amp;D&amp;C&amp;F        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0B45DDC509B45C478FAB6DD6BD075772" ma:contentTypeVersion="56" ma:contentTypeDescription="" ma:contentTypeScope="" ma:versionID="de6c6aa20818f4e908147677790feaea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TP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217</IndustryCode>
    <CaseStatus xmlns="dc463f71-b30c-4ab2-9473-d307f9d35888">Formal</CaseStatus>
    <OpenedDate xmlns="dc463f71-b30c-4ab2-9473-d307f9d35888">2019-11-20T08:00:00+00:00</OpenedDate>
    <SignificantOrder xmlns="dc463f71-b30c-4ab2-9473-d307f9d35888">false</SignificantOrder>
    <Date1 xmlns="dc463f71-b30c-4ab2-9473-d307f9d35888">2019-11-21T08:00:00+00:00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Pilots</CaseCompanyNames>
    <Nickname xmlns="http://schemas.microsoft.com/sharepoint/v3" xsi:nil="true"/>
    <DocketNumber xmlns="dc463f71-b30c-4ab2-9473-d307f9d35888">190976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4F22C3B7-65FF-42A0-8C50-130F2380CAD7}"/>
</file>

<file path=customXml/itemProps2.xml><?xml version="1.0" encoding="utf-8"?>
<ds:datastoreItem xmlns:ds="http://schemas.openxmlformats.org/officeDocument/2006/customXml" ds:itemID="{D56286BB-FEF9-4BE3-97FB-F7E808E02870}"/>
</file>

<file path=customXml/itemProps3.xml><?xml version="1.0" encoding="utf-8"?>
<ds:datastoreItem xmlns:ds="http://schemas.openxmlformats.org/officeDocument/2006/customXml" ds:itemID="{9985D0CE-CFFF-4E1A-BAD4-9CCFFAD32EFA}"/>
</file>

<file path=customXml/itemProps4.xml><?xml version="1.0" encoding="utf-8"?>
<ds:datastoreItem xmlns:ds="http://schemas.openxmlformats.org/officeDocument/2006/customXml" ds:itemID="{CB245821-A08B-4FE5-8C57-F5C14092525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2</vt:i4>
      </vt:variant>
    </vt:vector>
  </HeadingPairs>
  <TitlesOfParts>
    <vt:vector size="18" baseType="lpstr">
      <vt:lpstr>Summary</vt:lpstr>
      <vt:lpstr>Port Angeles</vt:lpstr>
      <vt:lpstr>Port Angeles 1</vt:lpstr>
      <vt:lpstr>Port Angeles 2</vt:lpstr>
      <vt:lpstr>Port Angeles 3</vt:lpstr>
      <vt:lpstr>Port Angeles 4</vt:lpstr>
      <vt:lpstr>Port Angeles 5</vt:lpstr>
      <vt:lpstr>Port Angeles 6</vt:lpstr>
      <vt:lpstr>Port Angeles 7</vt:lpstr>
      <vt:lpstr>Port Angeles 8</vt:lpstr>
      <vt:lpstr>Seattle-Dispatch</vt:lpstr>
      <vt:lpstr>Seattle-Disptach 1</vt:lpstr>
      <vt:lpstr>Seattle-Disptach 2</vt:lpstr>
      <vt:lpstr>Seattle - Admin</vt:lpstr>
      <vt:lpstr>Seattle-Admin 1</vt:lpstr>
      <vt:lpstr>Seattle Admin 2</vt:lpstr>
      <vt:lpstr>Summary!Print_Area</vt:lpstr>
      <vt:lpstr>Summary!Print_Titles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Weldon Burton</dc:creator>
  <cp:lastModifiedBy>Weldon Burton</cp:lastModifiedBy>
  <cp:lastPrinted>2019-11-19T03:09:19Z</cp:lastPrinted>
  <dcterms:created xsi:type="dcterms:W3CDTF">2019-09-26T00:44:21Z</dcterms:created>
  <dcterms:modified xsi:type="dcterms:W3CDTF">2019-11-19T03:09:42Z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0x0101006E56B4D1795A2E4DB2F0B01679ED314A000B45DDC509B45C478FAB6DD6BD075772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