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AAC.MYHRUM\Desktop\"/>
    </mc:Choice>
  </mc:AlternateContent>
  <xr:revisionPtr revIDLastSave="0" documentId="13_ncr:1_{68722F4C-396D-476A-A91E-DD1C36511D9A}" xr6:coauthVersionLast="45" xr6:coauthVersionMax="45" xr10:uidLastSave="{00000000-0000-0000-0000-000000000000}"/>
  <bookViews>
    <workbookView xWindow="-120" yWindow="-120" windowWidth="29040" windowHeight="15840" xr2:uid="{792E65B2-7165-45B1-8901-1CFEEB8D7D60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31" i="2" l="1"/>
  <c r="J26" i="2"/>
  <c r="I26" i="2"/>
  <c r="I28" i="2" s="1"/>
  <c r="H26" i="2"/>
  <c r="H28" i="2" s="1"/>
  <c r="G26" i="2"/>
  <c r="G28" i="2" s="1"/>
  <c r="F26" i="2"/>
  <c r="F28" i="2" s="1"/>
  <c r="E26" i="2"/>
  <c r="E28" i="2" s="1"/>
  <c r="D26" i="2"/>
  <c r="D28" i="2" s="1"/>
  <c r="K25" i="2"/>
  <c r="K24" i="2"/>
  <c r="K23" i="2"/>
  <c r="K22" i="2"/>
  <c r="K21" i="2"/>
  <c r="K20" i="2"/>
  <c r="K26" i="2" s="1"/>
  <c r="K28" i="2" s="1"/>
  <c r="J17" i="2"/>
  <c r="H17" i="2"/>
  <c r="G17" i="2"/>
  <c r="F17" i="2"/>
  <c r="E17" i="2"/>
  <c r="D17" i="2"/>
  <c r="I16" i="2"/>
  <c r="K16" i="2" s="1"/>
  <c r="I15" i="2"/>
  <c r="K15" i="2" s="1"/>
  <c r="K14" i="2"/>
  <c r="K13" i="2"/>
  <c r="K12" i="2"/>
  <c r="K11" i="2"/>
  <c r="I10" i="2"/>
  <c r="K10" i="2" s="1"/>
  <c r="I9" i="2"/>
  <c r="I17" i="2" s="1"/>
  <c r="K8" i="2"/>
  <c r="K7" i="2"/>
  <c r="K9" i="2" l="1"/>
  <c r="K17" i="2" s="1"/>
</calcChain>
</file>

<file path=xl/sharedStrings.xml><?xml version="1.0" encoding="utf-8"?>
<sst xmlns="http://schemas.openxmlformats.org/spreadsheetml/2006/main" count="24" uniqueCount="24">
  <si>
    <t>Washington - Covid-19 Costs &amp; Savings</t>
  </si>
  <si>
    <t>Total</t>
  </si>
  <si>
    <t>47WA.1860.20487</t>
  </si>
  <si>
    <t>O&amp;M Work Order - Costs</t>
  </si>
  <si>
    <t>O&amp;M Work Order - Not Recoverable Mar-Apr-20</t>
  </si>
  <si>
    <t>4767000 - Credit &amp; Collections Jun-21</t>
  </si>
  <si>
    <t>4767000 - Credit &amp; Collections May-20-May-21</t>
  </si>
  <si>
    <t>Bad Debts - Costs</t>
  </si>
  <si>
    <t>Bad Debts - True-up Jan-21</t>
  </si>
  <si>
    <t>Bad Debts - True-up Dec-20</t>
  </si>
  <si>
    <t>Bad Debts - Not Recoverable Mar-Apr-20</t>
  </si>
  <si>
    <t>Interest - Past Due Bal Jun-21</t>
  </si>
  <si>
    <t>Interest - Past Due Bal Apr-20-May-21</t>
  </si>
  <si>
    <t>Total WA Costs</t>
  </si>
  <si>
    <t>47WA.2530.01290</t>
  </si>
  <si>
    <t>Savings</t>
  </si>
  <si>
    <t xml:space="preserve">Savings - True-up Feb-21 </t>
  </si>
  <si>
    <t>Savings - True-up Jan-21</t>
  </si>
  <si>
    <t>Savings - True-up Dec-20</t>
  </si>
  <si>
    <t>Savings - True-up May-Nov-20</t>
  </si>
  <si>
    <t>Savings - Not Recoverable Mar-Apr-20</t>
  </si>
  <si>
    <t>Total WA Savings</t>
  </si>
  <si>
    <t>Total WA Booked</t>
  </si>
  <si>
    <t xml:space="preserve"> Waived LPC not booked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</si>
</sst>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0"/>
      <color theme="0"/>
      <name val="Arial"/>
      <family val="2"/>
    </font>
    <font>
      <b/>
      <sz val="11"/>
      <color theme="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31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3" fillId="2" borderId="0" xfId="2" applyFont="1" applyFill="1" applyAlignment="1">
      <alignment horizontal="left" vertical="center"/>
    </xf>
    <xf numFmtId="17" fontId="4" fillId="2" borderId="0" xfId="2" applyNumberFormat="1" applyFont="1" applyFill="1" applyAlignment="1">
      <alignment horizontal="center" vertical="center"/>
    </xf>
    <xf numFmtId="17" fontId="4" fillId="2" borderId="1" xfId="2" applyNumberFormat="1" applyFont="1" applyFill="1" applyBorder="1" applyAlignment="1">
      <alignment horizontal="center" vertical="center"/>
    </xf>
    <xf numFmtId="17" fontId="4" fillId="3" borderId="1" xfId="2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/>
    </xf>
    <xf numFmtId="43" fontId="0" fillId="3" borderId="2" xfId="0" applyNumberFormat="1" applyFill="1" applyBorder="1"/>
    <xf numFmtId="43" fontId="0" fillId="0" borderId="0" xfId="0" applyNumberFormat="1"/>
    <xf numFmtId="43" fontId="0" fillId="0" borderId="0" xfId="1" applyFont="1" applyFill="1"/>
    <xf numFmtId="43" fontId="0" fillId="0" borderId="0" xfId="1" applyFont="1" applyFill="1" applyBorder="1"/>
    <xf numFmtId="43" fontId="0" fillId="0" borderId="3" xfId="1" applyFont="1" applyFill="1" applyBorder="1"/>
    <xf numFmtId="43" fontId="0" fillId="0" borderId="4" xfId="1" applyFont="1" applyFill="1" applyBorder="1"/>
    <xf numFmtId="43" fontId="0" fillId="0" borderId="3" xfId="0" applyNumberFormat="1" applyBorder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 indent="1"/>
    </xf>
    <xf numFmtId="43" fontId="0" fillId="3" borderId="6" xfId="0" applyNumberFormat="1" applyFill="1" applyBorder="1"/>
    <xf numFmtId="0" fontId="0" fillId="0" borderId="3" xfId="0" applyBorder="1"/>
    <xf numFmtId="43" fontId="0" fillId="0" borderId="7" xfId="0" applyNumberFormat="1" applyBorder="1"/>
    <xf numFmtId="0" fontId="5" fillId="0" borderId="5" xfId="0" applyFont="1" applyBorder="1" applyAlignment="1">
      <alignment horizontal="left" indent="3"/>
    </xf>
    <xf numFmtId="43" fontId="0" fillId="0" borderId="5" xfId="0" applyNumberFormat="1" applyBorder="1"/>
    <xf numFmtId="43" fontId="0" fillId="3" borderId="9" xfId="0" applyNumberFormat="1" applyFill="1" applyBorder="1"/>
    <xf numFmtId="43" fontId="0" fillId="0" borderId="8" xfId="0" applyNumberFormat="1" applyBorder="1"/>
    <xf numFmtId="0" fontId="5" fillId="0" borderId="3" xfId="0" applyFont="1" applyBorder="1" applyAlignment="1">
      <alignment horizontal="center"/>
    </xf>
    <xf numFmtId="43" fontId="0" fillId="3" borderId="3" xfId="0" applyNumberFormat="1" applyFill="1" applyBorder="1"/>
    <xf numFmtId="0" fontId="6" fillId="0" borderId="3" xfId="0" applyFont="1" applyBorder="1" applyAlignment="1">
      <alignment horizontal="left" indent="3"/>
    </xf>
    <xf numFmtId="43" fontId="7" fillId="0" borderId="3" xfId="0" applyNumberFormat="1" applyFont="1" applyBorder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 indent="2"/>
    </xf>
    <xf numFmtId="0" fontId="5" fillId="0" borderId="0" xfId="0" applyFont="1"/>
  </cellXfs>
  <cellStyles count="3">
    <cellStyle name="Comma" xfId="1" builtinId="3"/>
    <cellStyle name="Normal" xfId="0" builtinId="0"/>
    <cellStyle name="Normal 14" xfId="2" xr:uid="{1C430E82-390D-4841-BDE4-8B3167D7E3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10" Type="http://schemas.openxmlformats.org/officeDocument/2006/relationships/customXml" Target="../customXml/item4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87972-918A-4244-86E5-0288A169034B}">
  <dimension ref="B3:K32"/>
  <sheetViews>
    <sheetView tabSelected="1" workbookViewId="0">
      <selection activeCell="M15" sqref="M15"/>
    </sheetView>
  </sheetViews>
  <sheetFormatPr defaultRowHeight="15" x14ac:dyDescent="0.25"/>
  <cols>
    <col min="4" max="4" width="11.5703125" bestFit="1" customWidth="1"/>
    <col min="5" max="5" width="12.7109375" bestFit="1" customWidth="1"/>
    <col min="6" max="6" width="12.28515625" bestFit="1" customWidth="1"/>
    <col min="7" max="9" width="12.7109375" bestFit="1" customWidth="1"/>
    <col min="10" max="10" width="1.5703125" customWidth="1"/>
    <col min="11" max="11" width="12.7109375" bestFit="1" customWidth="1"/>
  </cols>
  <sheetData>
    <row r="3" spans="2:11" x14ac:dyDescent="0.25">
      <c r="B3" s="1" t="s">
        <v>0</v>
      </c>
      <c r="C3" s="1"/>
      <c r="D3" s="1"/>
      <c r="E3" s="1"/>
      <c r="F3" s="1"/>
      <c r="G3" s="1"/>
      <c r="H3" s="1"/>
      <c r="I3" s="1"/>
      <c r="J3" s="1"/>
      <c r="K3" s="1"/>
    </row>
    <row r="4" spans="2:11" x14ac:dyDescent="0.25">
      <c r="C4" s="2"/>
      <c r="D4" s="2"/>
      <c r="E4" s="2"/>
      <c r="F4" s="2"/>
      <c r="G4" s="2"/>
      <c r="H4" s="2"/>
      <c r="I4" s="2"/>
      <c r="J4" s="2"/>
      <c r="K4" s="2"/>
    </row>
    <row r="5" spans="2:11" x14ac:dyDescent="0.25">
      <c r="B5" s="3"/>
      <c r="C5" s="3"/>
      <c r="D5" s="4">
        <v>44197</v>
      </c>
      <c r="E5" s="4">
        <v>44228</v>
      </c>
      <c r="F5" s="4">
        <v>44256</v>
      </c>
      <c r="G5" s="4">
        <v>44287</v>
      </c>
      <c r="H5" s="4">
        <v>44317</v>
      </c>
      <c r="I5" s="5">
        <v>44348</v>
      </c>
      <c r="J5" s="6"/>
      <c r="K5" s="5" t="s">
        <v>1</v>
      </c>
    </row>
    <row r="6" spans="2:11" x14ac:dyDescent="0.25">
      <c r="B6" s="7" t="s">
        <v>2</v>
      </c>
      <c r="C6" s="7"/>
      <c r="J6" s="8"/>
    </row>
    <row r="7" spans="2:11" x14ac:dyDescent="0.25">
      <c r="B7" s="7" t="s">
        <v>3</v>
      </c>
      <c r="C7" s="7"/>
      <c r="D7" s="10">
        <v>1120.47</v>
      </c>
      <c r="E7" s="10">
        <v>1596.99</v>
      </c>
      <c r="F7" s="10">
        <v>1889.89</v>
      </c>
      <c r="G7" s="10">
        <v>793.26</v>
      </c>
      <c r="H7" s="10">
        <v>732.38</v>
      </c>
      <c r="I7" s="10">
        <v>20735.18</v>
      </c>
      <c r="J7" s="8"/>
      <c r="K7" s="9">
        <f t="shared" ref="K7:K20" si="0">SUM(D7:I7)</f>
        <v>26868.170000000002</v>
      </c>
    </row>
    <row r="8" spans="2:11" x14ac:dyDescent="0.25">
      <c r="B8" s="7" t="s">
        <v>4</v>
      </c>
      <c r="C8" s="7"/>
      <c r="D8" s="10"/>
      <c r="E8" s="10"/>
      <c r="F8" s="10"/>
      <c r="G8" s="10"/>
      <c r="H8" s="10"/>
      <c r="I8" s="10">
        <v>-20394.830000000002</v>
      </c>
      <c r="J8" s="8"/>
      <c r="K8" s="10">
        <f t="shared" si="0"/>
        <v>-20394.830000000002</v>
      </c>
    </row>
    <row r="9" spans="2:11" x14ac:dyDescent="0.25">
      <c r="B9" s="7" t="s">
        <v>5</v>
      </c>
      <c r="C9" s="7"/>
      <c r="D9" s="10"/>
      <c r="E9" s="10"/>
      <c r="F9" s="10"/>
      <c r="G9" s="10"/>
      <c r="H9" s="10"/>
      <c r="I9" s="10">
        <f>25049.67</f>
        <v>25049.67</v>
      </c>
      <c r="J9" s="8"/>
      <c r="K9" s="9">
        <f t="shared" si="0"/>
        <v>25049.67</v>
      </c>
    </row>
    <row r="10" spans="2:11" x14ac:dyDescent="0.25">
      <c r="B10" s="7" t="s">
        <v>6</v>
      </c>
      <c r="C10" s="7"/>
      <c r="D10" s="10"/>
      <c r="E10" s="10"/>
      <c r="F10" s="10"/>
      <c r="G10" s="10"/>
      <c r="H10" s="10"/>
      <c r="I10" s="10">
        <f>314488.43</f>
        <v>314488.43</v>
      </c>
      <c r="J10" s="8"/>
      <c r="K10" s="9">
        <f t="shared" si="0"/>
        <v>314488.43</v>
      </c>
    </row>
    <row r="11" spans="2:11" x14ac:dyDescent="0.25">
      <c r="B11" s="7" t="s">
        <v>7</v>
      </c>
      <c r="C11" s="7"/>
      <c r="D11" s="10">
        <v>-4356.18</v>
      </c>
      <c r="E11" s="10">
        <v>55165.84</v>
      </c>
      <c r="F11" s="10">
        <v>-41970.52</v>
      </c>
      <c r="G11" s="10">
        <v>-76832.52</v>
      </c>
      <c r="H11" s="10">
        <v>32913.49</v>
      </c>
      <c r="I11" s="10">
        <v>203707.76</v>
      </c>
      <c r="J11" s="8"/>
      <c r="K11" s="10">
        <f t="shared" si="0"/>
        <v>168627.87</v>
      </c>
    </row>
    <row r="12" spans="2:11" x14ac:dyDescent="0.25">
      <c r="B12" s="7" t="s">
        <v>8</v>
      </c>
      <c r="C12" s="7"/>
      <c r="D12" s="10"/>
      <c r="E12" s="10"/>
      <c r="F12" s="10">
        <v>7357.82</v>
      </c>
      <c r="G12" s="10"/>
      <c r="H12" s="10"/>
      <c r="I12" s="10"/>
      <c r="J12" s="8"/>
      <c r="K12" s="10">
        <f t="shared" si="0"/>
        <v>7357.82</v>
      </c>
    </row>
    <row r="13" spans="2:11" x14ac:dyDescent="0.25">
      <c r="B13" s="7" t="s">
        <v>9</v>
      </c>
      <c r="C13" s="7"/>
      <c r="D13" s="10"/>
      <c r="E13" s="10"/>
      <c r="F13" s="10"/>
      <c r="G13" s="10">
        <v>7410.97</v>
      </c>
      <c r="H13" s="10"/>
      <c r="I13" s="10"/>
      <c r="J13" s="8"/>
      <c r="K13" s="10">
        <f t="shared" si="0"/>
        <v>7410.97</v>
      </c>
    </row>
    <row r="14" spans="2:11" x14ac:dyDescent="0.25">
      <c r="B14" s="7" t="s">
        <v>10</v>
      </c>
      <c r="C14" s="7"/>
      <c r="D14" s="10"/>
      <c r="E14" s="10"/>
      <c r="F14" s="10"/>
      <c r="G14" s="10"/>
      <c r="H14" s="10"/>
      <c r="I14" s="10">
        <v>-47814.73</v>
      </c>
      <c r="J14" s="8"/>
      <c r="K14" s="9">
        <f t="shared" si="0"/>
        <v>-47814.73</v>
      </c>
    </row>
    <row r="15" spans="2:11" x14ac:dyDescent="0.25">
      <c r="B15" s="7" t="s">
        <v>11</v>
      </c>
      <c r="C15" s="7"/>
      <c r="D15" s="10"/>
      <c r="E15" s="10"/>
      <c r="F15" s="10"/>
      <c r="G15" s="10"/>
      <c r="H15" s="10"/>
      <c r="I15" s="11">
        <f>7261.85</f>
        <v>7261.85</v>
      </c>
      <c r="J15" s="8"/>
      <c r="K15" s="9">
        <f t="shared" si="0"/>
        <v>7261.85</v>
      </c>
    </row>
    <row r="16" spans="2:11" x14ac:dyDescent="0.25">
      <c r="B16" s="7" t="s">
        <v>12</v>
      </c>
      <c r="C16" s="7"/>
      <c r="D16" s="12"/>
      <c r="E16" s="12"/>
      <c r="F16" s="12"/>
      <c r="G16" s="12"/>
      <c r="H16" s="12"/>
      <c r="I16" s="13">
        <f>97531.98</f>
        <v>97531.98</v>
      </c>
      <c r="J16" s="8"/>
      <c r="K16" s="14">
        <f t="shared" si="0"/>
        <v>97531.98</v>
      </c>
    </row>
    <row r="17" spans="2:11" x14ac:dyDescent="0.25">
      <c r="B17" s="20" t="s">
        <v>13</v>
      </c>
      <c r="C17" s="20"/>
      <c r="D17" s="9">
        <f>SUM(D7:D16)</f>
        <v>-3235.71</v>
      </c>
      <c r="E17" s="9">
        <f t="shared" ref="E17:K17" si="1">SUM(E7:E16)</f>
        <v>56762.829999999994</v>
      </c>
      <c r="F17" s="9">
        <f t="shared" si="1"/>
        <v>-32722.809999999998</v>
      </c>
      <c r="G17" s="9">
        <f t="shared" si="1"/>
        <v>-68628.290000000008</v>
      </c>
      <c r="H17" s="9">
        <f t="shared" si="1"/>
        <v>33645.869999999995</v>
      </c>
      <c r="I17" s="9">
        <f t="shared" si="1"/>
        <v>600565.30999999994</v>
      </c>
      <c r="J17" s="8">
        <f t="shared" si="1"/>
        <v>0</v>
      </c>
      <c r="K17" s="9">
        <f t="shared" si="1"/>
        <v>586387.19999999995</v>
      </c>
    </row>
    <row r="18" spans="2:11" x14ac:dyDescent="0.25">
      <c r="B18" s="15"/>
      <c r="C18" s="15"/>
      <c r="D18" s="9"/>
      <c r="E18" s="9"/>
      <c r="F18" s="9"/>
      <c r="G18" s="9"/>
      <c r="H18" s="9"/>
      <c r="I18" s="9"/>
      <c r="J18" s="8"/>
      <c r="K18" s="9"/>
    </row>
    <row r="19" spans="2:11" x14ac:dyDescent="0.25">
      <c r="B19" s="7" t="s">
        <v>14</v>
      </c>
      <c r="C19" s="7"/>
      <c r="J19" s="8"/>
    </row>
    <row r="20" spans="2:11" x14ac:dyDescent="0.25">
      <c r="B20" s="16" t="s">
        <v>15</v>
      </c>
      <c r="C20" s="16"/>
      <c r="D20" s="10">
        <v>-54563.8</v>
      </c>
      <c r="E20" s="10">
        <v>-54213.71</v>
      </c>
      <c r="F20" s="10">
        <v>-113937.97</v>
      </c>
      <c r="G20" s="10">
        <v>-52164.36</v>
      </c>
      <c r="H20" s="10">
        <v>-55635.519999999997</v>
      </c>
      <c r="I20" s="10">
        <v>-55392.34</v>
      </c>
      <c r="J20" s="8"/>
      <c r="K20" s="10">
        <f t="shared" si="0"/>
        <v>-385907.70000000007</v>
      </c>
    </row>
    <row r="21" spans="2:11" x14ac:dyDescent="0.25">
      <c r="B21" s="16" t="s">
        <v>16</v>
      </c>
      <c r="C21" s="16"/>
      <c r="D21" s="11"/>
      <c r="E21" s="11"/>
      <c r="F21" s="11"/>
      <c r="G21" s="11">
        <v>5272.16</v>
      </c>
      <c r="H21" s="11"/>
      <c r="I21" s="11"/>
      <c r="J21" s="17"/>
      <c r="K21" s="11">
        <f>SUM(D21:I21)</f>
        <v>5272.16</v>
      </c>
    </row>
    <row r="22" spans="2:11" x14ac:dyDescent="0.25">
      <c r="B22" s="16" t="s">
        <v>17</v>
      </c>
      <c r="C22" s="16"/>
      <c r="D22" s="10"/>
      <c r="E22" s="10"/>
      <c r="F22" s="10">
        <v>-122.08</v>
      </c>
      <c r="G22" s="10">
        <v>62796.59</v>
      </c>
      <c r="H22" s="10"/>
      <c r="I22" s="10"/>
      <c r="J22" s="8"/>
      <c r="K22" s="10">
        <f>SUM(D22:I22)</f>
        <v>62674.509999999995</v>
      </c>
    </row>
    <row r="23" spans="2:11" x14ac:dyDescent="0.25">
      <c r="B23" s="16" t="s">
        <v>18</v>
      </c>
      <c r="C23" s="16"/>
      <c r="D23" s="10"/>
      <c r="E23" s="10"/>
      <c r="F23" s="10"/>
      <c r="G23" s="10">
        <v>-29154.41</v>
      </c>
      <c r="H23" s="10"/>
      <c r="I23" s="10"/>
      <c r="J23" s="8"/>
      <c r="K23" s="10">
        <f>SUM(D23:I23)</f>
        <v>-29154.41</v>
      </c>
    </row>
    <row r="24" spans="2:11" x14ac:dyDescent="0.25">
      <c r="B24" s="16" t="s">
        <v>19</v>
      </c>
      <c r="C24" s="16"/>
      <c r="D24" s="10"/>
      <c r="E24" s="10"/>
      <c r="F24" s="10"/>
      <c r="G24" s="10"/>
      <c r="H24" s="10"/>
      <c r="I24" s="11">
        <v>78885.58</v>
      </c>
      <c r="J24" s="8"/>
      <c r="K24" s="10">
        <f>SUM(D24:I24)</f>
        <v>78885.58</v>
      </c>
    </row>
    <row r="25" spans="2:11" x14ac:dyDescent="0.25">
      <c r="B25" s="16" t="s">
        <v>20</v>
      </c>
      <c r="C25" s="16"/>
      <c r="D25" s="18"/>
      <c r="E25" s="18"/>
      <c r="F25" s="18"/>
      <c r="G25" s="18"/>
      <c r="H25" s="12"/>
      <c r="I25" s="13">
        <v>81983.06</v>
      </c>
      <c r="J25" s="8"/>
      <c r="K25" s="19">
        <f>SUM(D25:I25)</f>
        <v>81983.06</v>
      </c>
    </row>
    <row r="26" spans="2:11" x14ac:dyDescent="0.25">
      <c r="B26" s="20" t="s">
        <v>21</v>
      </c>
      <c r="C26" s="20"/>
      <c r="D26" s="21">
        <f t="shared" ref="D26:K26" si="2">SUM(D20:D25)</f>
        <v>-54563.8</v>
      </c>
      <c r="E26" s="21">
        <f t="shared" si="2"/>
        <v>-54213.71</v>
      </c>
      <c r="F26" s="21">
        <f t="shared" si="2"/>
        <v>-114060.05</v>
      </c>
      <c r="G26" s="21">
        <f t="shared" si="2"/>
        <v>-13250.02</v>
      </c>
      <c r="H26" s="21">
        <f t="shared" si="2"/>
        <v>-55635.519999999997</v>
      </c>
      <c r="I26" s="21">
        <f t="shared" si="2"/>
        <v>105476.3</v>
      </c>
      <c r="J26" s="22">
        <f t="shared" si="2"/>
        <v>0</v>
      </c>
      <c r="K26" s="23">
        <f t="shared" si="2"/>
        <v>-186246.80000000005</v>
      </c>
    </row>
    <row r="27" spans="2:11" x14ac:dyDescent="0.25">
      <c r="B27" s="24"/>
      <c r="C27" s="24"/>
      <c r="D27" s="12"/>
      <c r="E27" s="12"/>
      <c r="F27" s="12"/>
      <c r="G27" s="12"/>
      <c r="H27" s="12"/>
      <c r="I27" s="12"/>
      <c r="J27" s="25"/>
      <c r="K27" s="12"/>
    </row>
    <row r="28" spans="2:11" x14ac:dyDescent="0.25">
      <c r="B28" s="26" t="s">
        <v>22</v>
      </c>
      <c r="C28" s="26"/>
      <c r="D28" s="27">
        <f t="shared" ref="D28:I28" si="3">+D31+D26</f>
        <v>55715.7</v>
      </c>
      <c r="E28" s="27">
        <f t="shared" si="3"/>
        <v>119430.61000000002</v>
      </c>
      <c r="F28" s="27">
        <f t="shared" si="3"/>
        <v>55763.3</v>
      </c>
      <c r="G28" s="27">
        <f t="shared" si="3"/>
        <v>163277.6</v>
      </c>
      <c r="H28" s="27">
        <f t="shared" si="3"/>
        <v>117448.83000000002</v>
      </c>
      <c r="I28" s="27">
        <f t="shared" si="3"/>
        <v>273705.21000000002</v>
      </c>
      <c r="J28" s="8"/>
      <c r="K28" s="27">
        <f>+K31+K26</f>
        <v>785341.25</v>
      </c>
    </row>
    <row r="29" spans="2:11" x14ac:dyDescent="0.25">
      <c r="B29" s="28"/>
      <c r="C29" s="28"/>
      <c r="D29" s="10"/>
      <c r="E29" s="10"/>
      <c r="F29" s="10"/>
      <c r="G29" s="10"/>
      <c r="H29" s="10"/>
      <c r="I29" s="10"/>
      <c r="J29" s="8"/>
      <c r="K29" s="10"/>
    </row>
    <row r="30" spans="2:11" x14ac:dyDescent="0.25">
      <c r="B30" s="28"/>
      <c r="C30" s="28"/>
      <c r="D30" s="10"/>
      <c r="E30" s="10"/>
      <c r="F30" s="10"/>
      <c r="G30" s="10"/>
      <c r="H30" s="10"/>
      <c r="I30" s="10"/>
      <c r="J30" s="17"/>
      <c r="K30" s="10"/>
    </row>
    <row r="31" spans="2:11" x14ac:dyDescent="0.25">
      <c r="B31" s="7" t="s">
        <v>23</v>
      </c>
      <c r="C31" s="7"/>
      <c r="D31" s="10">
        <v>110279.5</v>
      </c>
      <c r="E31" s="10">
        <v>173644.32</v>
      </c>
      <c r="F31" s="10">
        <v>169823.35</v>
      </c>
      <c r="G31" s="10">
        <v>176527.62</v>
      </c>
      <c r="H31" s="10">
        <v>173084.35</v>
      </c>
      <c r="I31" s="10">
        <v>168228.91</v>
      </c>
      <c r="J31" s="17"/>
      <c r="K31" s="10">
        <f>SUM(D31:I31)</f>
        <v>971588.05</v>
      </c>
    </row>
    <row r="32" spans="2:11" x14ac:dyDescent="0.25">
      <c r="B32" s="29"/>
      <c r="C32" s="30"/>
      <c r="D32" s="11"/>
      <c r="E32" s="11"/>
      <c r="F32" s="11"/>
      <c r="G32" s="11"/>
      <c r="H32" s="11"/>
      <c r="I32" s="11"/>
      <c r="K32" s="11"/>
    </row>
  </sheetData>
  <mergeCells count="25">
    <mergeCell ref="B31:C31"/>
    <mergeCell ref="B23:C23"/>
    <mergeCell ref="B24:C24"/>
    <mergeCell ref="B25:C25"/>
    <mergeCell ref="B26:C26"/>
    <mergeCell ref="B27:C27"/>
    <mergeCell ref="B28:C28"/>
    <mergeCell ref="B17:C17"/>
    <mergeCell ref="B18:C18"/>
    <mergeCell ref="B19:C19"/>
    <mergeCell ref="B20:C20"/>
    <mergeCell ref="B21:C21"/>
    <mergeCell ref="B22:C22"/>
    <mergeCell ref="B11:C11"/>
    <mergeCell ref="B12:C12"/>
    <mergeCell ref="B13:C13"/>
    <mergeCell ref="B14:C14"/>
    <mergeCell ref="B15:C15"/>
    <mergeCell ref="B16:C16"/>
    <mergeCell ref="B3:K3"/>
    <mergeCell ref="B6:C6"/>
    <mergeCell ref="B7:C7"/>
    <mergeCell ref="B8:C8"/>
    <mergeCell ref="B9:C9"/>
    <mergeCell ref="B10:C10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997A3B8E360FE040B2ACCDE0622B3ACE" ma:contentTypeVersion="52" ma:contentTypeDescription="" ma:contentTypeScope="" ma:versionID="aa484fb9eece5401a41ebf3df9ac1f39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9af6b0a9aa2de783aac4f3d36dbacc3c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UG</Prefix>
    <DocumentSetType xmlns="dc463f71-b30c-4ab2-9473-d307f9d35888">Compliance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Petition for Accounting Order</CaseType>
    <IndustryCode xmlns="dc463f71-b30c-4ab2-9473-d307f9d35888">150</IndustryCode>
    <CaseStatus xmlns="dc463f71-b30c-4ab2-9473-d307f9d35888">Closed</CaseStatus>
    <OpenedDate xmlns="dc463f71-b30c-4ab2-9473-d307f9d35888">2020-05-27T07:00:00+00:00</OpenedDate>
    <SignificantOrder xmlns="dc463f71-b30c-4ab2-9473-d307f9d35888">false</SignificantOrder>
    <Date1 xmlns="dc463f71-b30c-4ab2-9473-d307f9d35888">2021-07-30T07:00:00+00:00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Cascade Natural Gas Corporation</CaseCompanyNames>
    <Nickname xmlns="http://schemas.microsoft.com/sharepoint/v3" xsi:nil="true"/>
    <DocketNumber xmlns="dc463f71-b30c-4ab2-9473-d307f9d35888">200479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C0810186-B683-4C00-82E1-8305B8BB903E}"/>
</file>

<file path=customXml/itemProps2.xml><?xml version="1.0" encoding="utf-8"?>
<ds:datastoreItem xmlns:ds="http://schemas.openxmlformats.org/officeDocument/2006/customXml" ds:itemID="{C58A9A93-906D-47BA-B616-1A39871A9E00}"/>
</file>

<file path=customXml/itemProps3.xml><?xml version="1.0" encoding="utf-8"?>
<ds:datastoreItem xmlns:ds="http://schemas.openxmlformats.org/officeDocument/2006/customXml" ds:itemID="{FBE79562-3227-4C62-A62E-603F21C5C5E5}"/>
</file>

<file path=customXml/itemProps4.xml><?xml version="1.0" encoding="utf-8"?>
<ds:datastoreItem xmlns:ds="http://schemas.openxmlformats.org/officeDocument/2006/customXml" ds:itemID="{A7CBFA30-AD7F-40E7-955E-6DB96DE19E7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Myhrum, Isaac</dc:creator>
  <cp:lastModifiedBy>Myhrum, Isaac</cp:lastModifiedBy>
  <dcterms:created xsi:type="dcterms:W3CDTF">2021-07-29T21:18:52Z</dcterms:created>
  <dcterms:modified xsi:type="dcterms:W3CDTF">2021-07-29T22:26:00Z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0x0101006E56B4D1795A2E4DB2F0B01679ED314A00997A3B8E360FE040B2ACCDE0622B3ACE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