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410" windowHeight="9165" activeTab="0"/>
  </bookViews>
  <sheets>
    <sheet name="Under-earning from 46%" sheetId="1" r:id="rId1"/>
    <sheet name="Cost of more equity" sheetId="2" r:id="rId2"/>
  </sheets>
  <definedNames>
    <definedName name="_xlnm.Print_Area" localSheetId="1">'Cost of more equity'!$A$1:$G$49</definedName>
    <definedName name="_xlnm.Print_Area" localSheetId="0">'Under-earning from 46%'!$A$1:$H$56</definedName>
  </definedNames>
  <calcPr fullCalcOnLoad="1"/>
</workbook>
</file>

<file path=xl/sharedStrings.xml><?xml version="1.0" encoding="utf-8"?>
<sst xmlns="http://schemas.openxmlformats.org/spreadsheetml/2006/main" count="115" uniqueCount="42">
  <si>
    <t>Short-term Debt</t>
  </si>
  <si>
    <t>Long-term Debt</t>
  </si>
  <si>
    <t>Common Equity</t>
  </si>
  <si>
    <t>Total</t>
  </si>
  <si>
    <t>Capital</t>
  </si>
  <si>
    <t>Structure</t>
  </si>
  <si>
    <t>Cost</t>
  </si>
  <si>
    <t>Rate</t>
  </si>
  <si>
    <t>Weighted</t>
  </si>
  <si>
    <t>After</t>
  </si>
  <si>
    <t>Tax</t>
  </si>
  <si>
    <t>Rate Base</t>
  </si>
  <si>
    <t>Operating Income</t>
  </si>
  <si>
    <t>Captial</t>
  </si>
  <si>
    <t>Components</t>
  </si>
  <si>
    <t>Dollar</t>
  </si>
  <si>
    <t>After-tax weighted cost of capital</t>
  </si>
  <si>
    <t>Gross up for income taxes</t>
  </si>
  <si>
    <t>Operating Revenue</t>
  </si>
  <si>
    <t>less: Income tax</t>
  </si>
  <si>
    <t xml:space="preserve">         Interest expense</t>
  </si>
  <si>
    <t>ROE</t>
  </si>
  <si>
    <t>Net Income</t>
  </si>
  <si>
    <r>
      <t>Operating Revenue</t>
    </r>
    <r>
      <rPr>
        <sz val="10"/>
        <rFont val="Arial"/>
        <family val="2"/>
      </rPr>
      <t xml:space="preserve"> (from line 21 above)</t>
    </r>
  </si>
  <si>
    <t>ROE Under-earning</t>
  </si>
  <si>
    <t>(a)</t>
  </si>
  <si>
    <t>(b)</t>
  </si>
  <si>
    <t>(d)</t>
  </si>
  <si>
    <t>(e)</t>
  </si>
  <si>
    <t>(f)</t>
  </si>
  <si>
    <t>(c)</t>
  </si>
  <si>
    <t>Actual</t>
  </si>
  <si>
    <t>Rates</t>
  </si>
  <si>
    <t>CAPITAL STRUCTURE - 46% Equity</t>
  </si>
  <si>
    <t>CAPITAL STRUCTURE - 48% Equity</t>
  </si>
  <si>
    <t xml:space="preserve">Incremental cost to customers of 2% more equity </t>
  </si>
  <si>
    <t>($ in millions)</t>
  </si>
  <si>
    <t>Rate Base of</t>
  </si>
  <si>
    <t>ACTUAL CAPITAL STRUCTURE (48% EQUITY):</t>
  </si>
  <si>
    <t>CAPITAL STRUCTURE FOR RATE SETTING PURPOSES (46% EQUITY):</t>
  </si>
  <si>
    <t>IMPACT OF SETTING RATES ON LESS EQUITY THAN EXISTS</t>
  </si>
  <si>
    <t>COST OF INCREMENTAL 2 PERCENT (2%) EQUITY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</si>
</sst>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&quot;$&quot;#,##0.0_);\(&quot;$&quot;#,##0.0\)"/>
    <numFmt numFmtId="168" formatCode="0_);\(0\)"/>
    <numFmt numFmtId="169" formatCode="0.00000%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57" applyNumberFormat="1" applyFont="1" applyAlignment="1">
      <alignment/>
    </xf>
    <xf numFmtId="10" fontId="0" fillId="0" borderId="0" xfId="57" applyNumberFormat="1" applyFont="1" applyAlignment="1">
      <alignment/>
    </xf>
    <xf numFmtId="164" fontId="1" fillId="0" borderId="0" xfId="57" applyNumberFormat="1" applyFont="1" applyAlignment="1">
      <alignment/>
    </xf>
    <xf numFmtId="164" fontId="1" fillId="0" borderId="0" xfId="57" applyNumberFormat="1" applyFont="1" applyAlignment="1">
      <alignment horizontal="center"/>
    </xf>
    <xf numFmtId="164" fontId="2" fillId="0" borderId="0" xfId="57" applyNumberFormat="1" applyFont="1" applyAlignment="1">
      <alignment horizontal="center"/>
    </xf>
    <xf numFmtId="5" fontId="0" fillId="0" borderId="0" xfId="57" applyNumberFormat="1" applyFont="1" applyAlignment="1">
      <alignment/>
    </xf>
    <xf numFmtId="5" fontId="0" fillId="0" borderId="0" xfId="57" applyNumberFormat="1" applyFont="1" applyAlignment="1">
      <alignment/>
    </xf>
    <xf numFmtId="5" fontId="1" fillId="0" borderId="0" xfId="57" applyNumberFormat="1" applyFont="1" applyAlignment="1">
      <alignment horizontal="center"/>
    </xf>
    <xf numFmtId="5" fontId="2" fillId="0" borderId="0" xfId="57" applyNumberFormat="1" applyFont="1" applyAlignment="1">
      <alignment horizontal="center"/>
    </xf>
    <xf numFmtId="5" fontId="1" fillId="0" borderId="0" xfId="57" applyNumberFormat="1" applyFont="1" applyAlignment="1">
      <alignment/>
    </xf>
    <xf numFmtId="5" fontId="0" fillId="0" borderId="0" xfId="57" applyNumberFormat="1" applyFont="1" applyAlignment="1">
      <alignment horizontal="center"/>
    </xf>
    <xf numFmtId="164" fontId="0" fillId="0" borderId="0" xfId="57" applyNumberFormat="1" applyFont="1" applyAlignment="1">
      <alignment horizontal="center"/>
    </xf>
    <xf numFmtId="10" fontId="0" fillId="0" borderId="0" xfId="57" applyNumberFormat="1" applyFont="1" applyAlignment="1">
      <alignment horizontal="center"/>
    </xf>
    <xf numFmtId="10" fontId="1" fillId="0" borderId="0" xfId="57" applyNumberFormat="1" applyFont="1" applyAlignment="1">
      <alignment horizontal="center"/>
    </xf>
    <xf numFmtId="168" fontId="0" fillId="0" borderId="0" xfId="57" applyNumberFormat="1" applyFont="1" applyAlignment="1">
      <alignment horizontal="center"/>
    </xf>
    <xf numFmtId="10" fontId="0" fillId="0" borderId="0" xfId="57" applyNumberFormat="1" applyFont="1" applyAlignment="1">
      <alignment horizontal="center"/>
    </xf>
    <xf numFmtId="9" fontId="0" fillId="0" borderId="0" xfId="57" applyNumberFormat="1" applyFont="1" applyAlignment="1">
      <alignment horizontal="center"/>
    </xf>
    <xf numFmtId="5" fontId="0" fillId="0" borderId="10" xfId="57" applyNumberFormat="1" applyFont="1" applyBorder="1" applyAlignment="1">
      <alignment horizontal="center"/>
    </xf>
    <xf numFmtId="5" fontId="1" fillId="0" borderId="10" xfId="57" applyNumberFormat="1" applyFont="1" applyBorder="1" applyAlignment="1">
      <alignment horizontal="center"/>
    </xf>
    <xf numFmtId="5" fontId="1" fillId="0" borderId="0" xfId="57" applyNumberFormat="1" applyFont="1" applyBorder="1" applyAlignment="1">
      <alignment horizontal="center"/>
    </xf>
    <xf numFmtId="5" fontId="0" fillId="0" borderId="0" xfId="57" applyNumberFormat="1" applyFont="1" applyAlignment="1">
      <alignment horizontal="right"/>
    </xf>
    <xf numFmtId="168" fontId="1" fillId="0" borderId="0" xfId="57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view="pageLayout" workbookViewId="0" topLeftCell="A1">
      <selection activeCell="G1" sqref="G1:H1"/>
    </sheetView>
  </sheetViews>
  <sheetFormatPr defaultColWidth="9.00390625" defaultRowHeight="12.75"/>
  <cols>
    <col min="1" max="1" width="4.57421875" style="15" customWidth="1"/>
    <col min="2" max="2" width="17.140625" style="1" customWidth="1"/>
    <col min="3" max="6" width="10.57421875" style="1" customWidth="1"/>
    <col min="7" max="7" width="12.57421875" style="7" customWidth="1"/>
    <col min="8" max="8" width="10.57421875" style="7" customWidth="1"/>
    <col min="9" max="11" width="12.57421875" style="7" customWidth="1"/>
    <col min="12" max="16384" width="9.00390625" style="1" customWidth="1"/>
  </cols>
  <sheetData>
    <row r="1" spans="1:8" ht="12.75">
      <c r="A1" s="22" t="s">
        <v>40</v>
      </c>
      <c r="H1" s="21"/>
    </row>
    <row r="3" ht="12.75">
      <c r="B3" s="1" t="s">
        <v>36</v>
      </c>
    </row>
    <row r="5" spans="1:8" ht="12.75">
      <c r="A5" s="15">
        <v>1</v>
      </c>
      <c r="B5" s="12" t="s">
        <v>25</v>
      </c>
      <c r="C5" s="12" t="s">
        <v>26</v>
      </c>
      <c r="D5" s="12" t="s">
        <v>30</v>
      </c>
      <c r="E5" s="12" t="s">
        <v>27</v>
      </c>
      <c r="F5" s="12" t="s">
        <v>28</v>
      </c>
      <c r="G5" s="11" t="s">
        <v>27</v>
      </c>
      <c r="H5" s="11" t="s">
        <v>29</v>
      </c>
    </row>
    <row r="6" ht="12.75">
      <c r="A6" s="15">
        <v>2</v>
      </c>
    </row>
    <row r="7" spans="1:2" ht="12.75">
      <c r="A7" s="15">
        <v>3</v>
      </c>
      <c r="B7" s="3" t="s">
        <v>39</v>
      </c>
    </row>
    <row r="8" spans="1:11" s="4" customFormat="1" ht="12.75">
      <c r="A8" s="15">
        <v>4</v>
      </c>
      <c r="G8" s="8" t="s">
        <v>13</v>
      </c>
      <c r="H8" s="8"/>
      <c r="I8" s="8"/>
      <c r="J8" s="8"/>
      <c r="K8" s="8"/>
    </row>
    <row r="9" spans="1:11" s="4" customFormat="1" ht="12.75">
      <c r="A9" s="15">
        <v>5</v>
      </c>
      <c r="C9" s="4" t="s">
        <v>32</v>
      </c>
      <c r="G9" s="8" t="s">
        <v>14</v>
      </c>
      <c r="H9" s="8"/>
      <c r="I9" s="8"/>
      <c r="J9" s="8"/>
      <c r="K9" s="8"/>
    </row>
    <row r="10" spans="1:11" s="4" customFormat="1" ht="12.75">
      <c r="A10" s="15">
        <v>6</v>
      </c>
      <c r="C10" s="4" t="s">
        <v>4</v>
      </c>
      <c r="D10" s="4" t="s">
        <v>6</v>
      </c>
      <c r="E10" s="4" t="s">
        <v>8</v>
      </c>
      <c r="F10" s="4" t="s">
        <v>9</v>
      </c>
      <c r="G10" s="8" t="s">
        <v>37</v>
      </c>
      <c r="H10" s="8" t="s">
        <v>15</v>
      </c>
      <c r="I10" s="8"/>
      <c r="J10" s="8"/>
      <c r="K10" s="8"/>
    </row>
    <row r="11" spans="1:11" s="5" customFormat="1" ht="12.75">
      <c r="A11" s="15">
        <v>7</v>
      </c>
      <c r="C11" s="5" t="s">
        <v>5</v>
      </c>
      <c r="D11" s="5" t="s">
        <v>7</v>
      </c>
      <c r="E11" s="5" t="s">
        <v>6</v>
      </c>
      <c r="F11" s="5" t="s">
        <v>10</v>
      </c>
      <c r="G11" s="9">
        <v>6563</v>
      </c>
      <c r="H11" s="9" t="s">
        <v>6</v>
      </c>
      <c r="I11" s="9"/>
      <c r="J11" s="9"/>
      <c r="K11" s="9"/>
    </row>
    <row r="12" spans="1:8" ht="12.75">
      <c r="A12" s="15">
        <v>8</v>
      </c>
      <c r="B12" s="1" t="s">
        <v>0</v>
      </c>
      <c r="C12" s="13">
        <v>0.0395</v>
      </c>
      <c r="D12" s="13">
        <v>0.0247</v>
      </c>
      <c r="E12" s="13">
        <f>C12*D12</f>
        <v>0.00097565</v>
      </c>
      <c r="F12" s="13">
        <f>E12*0.65</f>
        <v>0.0006341725000000001</v>
      </c>
      <c r="G12" s="11">
        <f>$G$11*C12</f>
        <v>259.2385</v>
      </c>
      <c r="H12" s="11">
        <f>G12*D12</f>
        <v>6.40319095</v>
      </c>
    </row>
    <row r="13" spans="1:8" ht="12.75">
      <c r="A13" s="15">
        <v>9</v>
      </c>
      <c r="C13" s="13"/>
      <c r="D13" s="13"/>
      <c r="E13" s="12"/>
      <c r="F13" s="12"/>
      <c r="G13" s="11"/>
      <c r="H13" s="11"/>
    </row>
    <row r="14" spans="1:8" ht="12.75">
      <c r="A14" s="15">
        <v>10</v>
      </c>
      <c r="B14" s="1" t="s">
        <v>1</v>
      </c>
      <c r="C14" s="13">
        <v>0.5005</v>
      </c>
      <c r="D14" s="13">
        <v>0.067</v>
      </c>
      <c r="E14" s="13">
        <f>C14*D14</f>
        <v>0.0335335</v>
      </c>
      <c r="F14" s="13">
        <f>E14*0.65</f>
        <v>0.021796775</v>
      </c>
      <c r="G14" s="11">
        <f>$G$11*C14</f>
        <v>3284.7814999999996</v>
      </c>
      <c r="H14" s="11">
        <f>G14*D14</f>
        <v>220.08036049999998</v>
      </c>
    </row>
    <row r="15" spans="1:8" ht="12.75">
      <c r="A15" s="15">
        <v>11</v>
      </c>
      <c r="C15" s="13"/>
      <c r="D15" s="13"/>
      <c r="E15" s="12"/>
      <c r="F15" s="12"/>
      <c r="G15" s="11"/>
      <c r="H15" s="11"/>
    </row>
    <row r="16" spans="1:9" ht="12.75">
      <c r="A16" s="15">
        <v>12</v>
      </c>
      <c r="B16" s="1" t="s">
        <v>2</v>
      </c>
      <c r="C16" s="13">
        <v>0.46</v>
      </c>
      <c r="D16" s="13">
        <v>0.101</v>
      </c>
      <c r="E16" s="13">
        <f>C16*D16</f>
        <v>0.04646000000000001</v>
      </c>
      <c r="F16" s="13">
        <f>E16</f>
        <v>0.04646000000000001</v>
      </c>
      <c r="G16" s="11">
        <f>$G$11*C16</f>
        <v>3018.98</v>
      </c>
      <c r="H16" s="11">
        <f>G16*D16</f>
        <v>304.91698</v>
      </c>
      <c r="I16" s="2"/>
    </row>
    <row r="17" spans="1:7" ht="12.75">
      <c r="A17" s="15">
        <v>13</v>
      </c>
      <c r="C17" s="12"/>
      <c r="D17" s="12"/>
      <c r="E17" s="12"/>
      <c r="F17" s="12"/>
      <c r="G17" s="11"/>
    </row>
    <row r="18" spans="1:11" s="3" customFormat="1" ht="12.75">
      <c r="A18" s="15">
        <v>14</v>
      </c>
      <c r="B18" s="3" t="s">
        <v>3</v>
      </c>
      <c r="C18" s="4">
        <f>SUM(C12:C16)</f>
        <v>1</v>
      </c>
      <c r="D18" s="4"/>
      <c r="E18" s="14">
        <f>SUM(E12:E16)</f>
        <v>0.08096915000000002</v>
      </c>
      <c r="F18" s="14">
        <f>SUM(F12:F16)</f>
        <v>0.06889094750000001</v>
      </c>
      <c r="G18" s="8">
        <f>SUM(G12:G17)</f>
        <v>6563</v>
      </c>
      <c r="H18" s="10"/>
      <c r="I18" s="10"/>
      <c r="J18" s="10"/>
      <c r="K18" s="10"/>
    </row>
    <row r="19" ht="12.75">
      <c r="A19" s="15">
        <v>15</v>
      </c>
    </row>
    <row r="20" ht="12.75">
      <c r="A20" s="15">
        <v>16</v>
      </c>
    </row>
    <row r="21" spans="1:8" ht="12.75">
      <c r="A21" s="15">
        <v>17</v>
      </c>
      <c r="B21" s="1" t="s">
        <v>11</v>
      </c>
      <c r="F21" s="6"/>
      <c r="H21" s="11">
        <f>G18</f>
        <v>6563</v>
      </c>
    </row>
    <row r="22" spans="1:8" ht="12.75">
      <c r="A22" s="15">
        <v>18</v>
      </c>
      <c r="B22" s="1" t="s">
        <v>16</v>
      </c>
      <c r="F22" s="7"/>
      <c r="H22" s="16">
        <f>F18</f>
        <v>0.06889094750000001</v>
      </c>
    </row>
    <row r="23" spans="1:8" ht="12.75">
      <c r="A23" s="15">
        <v>19</v>
      </c>
      <c r="B23" s="1" t="s">
        <v>12</v>
      </c>
      <c r="H23" s="18">
        <f>H21*H22</f>
        <v>452.1312884425</v>
      </c>
    </row>
    <row r="24" spans="1:8" ht="12.75">
      <c r="A24" s="15">
        <v>20</v>
      </c>
      <c r="B24" s="1" t="s">
        <v>17</v>
      </c>
      <c r="F24" s="7"/>
      <c r="H24" s="17">
        <v>0.65</v>
      </c>
    </row>
    <row r="25" spans="1:8" ht="12.75">
      <c r="A25" s="15">
        <v>21</v>
      </c>
      <c r="B25" s="3" t="s">
        <v>18</v>
      </c>
      <c r="C25" s="3"/>
      <c r="D25" s="3"/>
      <c r="E25" s="3"/>
      <c r="F25" s="10"/>
      <c r="H25" s="19">
        <f>H23/H24</f>
        <v>695.5865976038461</v>
      </c>
    </row>
    <row r="26" spans="1:8" ht="12.75">
      <c r="A26" s="15">
        <v>22</v>
      </c>
      <c r="F26" s="7"/>
      <c r="H26" s="11"/>
    </row>
    <row r="27" spans="1:8" ht="12.75">
      <c r="A27" s="15">
        <v>23</v>
      </c>
      <c r="B27" s="1" t="s">
        <v>19</v>
      </c>
      <c r="F27" s="7"/>
      <c r="H27" s="11">
        <f>-(H25-H12-H14)*0.35</f>
        <v>-164.18606615384616</v>
      </c>
    </row>
    <row r="28" spans="1:8" ht="12.75">
      <c r="A28" s="15">
        <v>24</v>
      </c>
      <c r="B28" s="1" t="s">
        <v>20</v>
      </c>
      <c r="F28" s="7"/>
      <c r="H28" s="11">
        <f>-SUM(H12:H14)</f>
        <v>-226.48355145</v>
      </c>
    </row>
    <row r="29" spans="1:8" ht="12.75">
      <c r="A29" s="15">
        <v>25</v>
      </c>
      <c r="F29" s="7"/>
      <c r="H29" s="11"/>
    </row>
    <row r="30" spans="1:8" ht="12.75">
      <c r="A30" s="15">
        <v>26</v>
      </c>
      <c r="B30" s="3" t="s">
        <v>22</v>
      </c>
      <c r="C30" s="3"/>
      <c r="D30" s="3"/>
      <c r="E30" s="3"/>
      <c r="F30" s="10"/>
      <c r="H30" s="8">
        <f>SUM(H25:H28)</f>
        <v>304.91698</v>
      </c>
    </row>
    <row r="31" spans="1:8" ht="12.75">
      <c r="A31" s="15">
        <v>27</v>
      </c>
      <c r="B31" s="1" t="s">
        <v>2</v>
      </c>
      <c r="H31" s="18">
        <f>G16</f>
        <v>3018.98</v>
      </c>
    </row>
    <row r="32" spans="1:8" ht="12.75">
      <c r="A32" s="15">
        <v>28</v>
      </c>
      <c r="B32" s="3" t="s">
        <v>21</v>
      </c>
      <c r="C32" s="3"/>
      <c r="D32" s="3"/>
      <c r="E32" s="3"/>
      <c r="F32" s="3"/>
      <c r="H32" s="14">
        <f>H30/H31</f>
        <v>0.101</v>
      </c>
    </row>
    <row r="33" ht="12.75">
      <c r="A33" s="15">
        <v>29</v>
      </c>
    </row>
    <row r="34" spans="1:2" ht="12.75">
      <c r="A34" s="15">
        <v>30</v>
      </c>
      <c r="B34" s="3" t="s">
        <v>38</v>
      </c>
    </row>
    <row r="35" spans="1:8" ht="12.75">
      <c r="A35" s="15">
        <v>31</v>
      </c>
      <c r="B35" s="4"/>
      <c r="C35" s="4"/>
      <c r="D35" s="4"/>
      <c r="E35" s="4"/>
      <c r="F35" s="4"/>
      <c r="G35" s="8" t="s">
        <v>13</v>
      </c>
      <c r="H35" s="8"/>
    </row>
    <row r="36" spans="1:8" ht="12.75">
      <c r="A36" s="15">
        <v>32</v>
      </c>
      <c r="B36" s="4"/>
      <c r="C36" s="4" t="s">
        <v>31</v>
      </c>
      <c r="D36" s="4"/>
      <c r="E36" s="4"/>
      <c r="F36" s="4"/>
      <c r="G36" s="8" t="s">
        <v>14</v>
      </c>
      <c r="H36" s="8"/>
    </row>
    <row r="37" spans="1:8" ht="12.75">
      <c r="A37" s="15">
        <v>33</v>
      </c>
      <c r="B37" s="4"/>
      <c r="C37" s="4" t="s">
        <v>4</v>
      </c>
      <c r="D37" s="4" t="s">
        <v>6</v>
      </c>
      <c r="E37" s="4" t="s">
        <v>8</v>
      </c>
      <c r="F37" s="4" t="s">
        <v>9</v>
      </c>
      <c r="G37" s="8" t="s">
        <v>37</v>
      </c>
      <c r="H37" s="8" t="s">
        <v>15</v>
      </c>
    </row>
    <row r="38" spans="1:8" ht="12.75">
      <c r="A38" s="15">
        <v>34</v>
      </c>
      <c r="B38" s="5"/>
      <c r="C38" s="5" t="s">
        <v>5</v>
      </c>
      <c r="D38" s="5" t="s">
        <v>7</v>
      </c>
      <c r="E38" s="5" t="s">
        <v>6</v>
      </c>
      <c r="F38" s="5" t="s">
        <v>10</v>
      </c>
      <c r="G38" s="9">
        <f>G11</f>
        <v>6563</v>
      </c>
      <c r="H38" s="9" t="s">
        <v>6</v>
      </c>
    </row>
    <row r="39" spans="1:8" ht="12.75">
      <c r="A39" s="15">
        <v>35</v>
      </c>
      <c r="B39" s="1" t="s">
        <v>0</v>
      </c>
      <c r="C39" s="13">
        <v>0.0395</v>
      </c>
      <c r="D39" s="13">
        <v>0.0247</v>
      </c>
      <c r="E39" s="13">
        <f>C39*D39</f>
        <v>0.00097565</v>
      </c>
      <c r="F39" s="13">
        <f>E39*0.65</f>
        <v>0.0006341725000000001</v>
      </c>
      <c r="G39" s="11">
        <f>$G$11*C39</f>
        <v>259.2385</v>
      </c>
      <c r="H39" s="11">
        <f>G39*D39</f>
        <v>6.40319095</v>
      </c>
    </row>
    <row r="40" spans="1:8" ht="12.75">
      <c r="A40" s="15">
        <v>36</v>
      </c>
      <c r="C40" s="13"/>
      <c r="D40" s="13"/>
      <c r="E40" s="12"/>
      <c r="F40" s="12"/>
      <c r="G40" s="11"/>
      <c r="H40" s="11"/>
    </row>
    <row r="41" spans="1:8" ht="12.75">
      <c r="A41" s="15">
        <v>37</v>
      </c>
      <c r="B41" s="1" t="s">
        <v>1</v>
      </c>
      <c r="C41" s="13">
        <v>0.4805</v>
      </c>
      <c r="D41" s="13">
        <v>0.067</v>
      </c>
      <c r="E41" s="13">
        <f>C41*D41</f>
        <v>0.0321935</v>
      </c>
      <c r="F41" s="13">
        <f>E41*0.65</f>
        <v>0.020925775</v>
      </c>
      <c r="G41" s="11">
        <f>$G$11*C41</f>
        <v>3153.5215</v>
      </c>
      <c r="H41" s="11">
        <f>G41*D41</f>
        <v>211.2859405</v>
      </c>
    </row>
    <row r="42" spans="1:8" ht="12.75">
      <c r="A42" s="15">
        <v>38</v>
      </c>
      <c r="C42" s="13"/>
      <c r="D42" s="13"/>
      <c r="E42" s="12"/>
      <c r="F42" s="12"/>
      <c r="G42" s="11"/>
      <c r="H42" s="11"/>
    </row>
    <row r="43" spans="1:8" ht="12.75">
      <c r="A43" s="15">
        <v>39</v>
      </c>
      <c r="B43" s="1" t="s">
        <v>2</v>
      </c>
      <c r="C43" s="13">
        <v>0.48</v>
      </c>
      <c r="D43" s="13">
        <v>0.101</v>
      </c>
      <c r="E43" s="13">
        <f>C43*D43</f>
        <v>0.04848</v>
      </c>
      <c r="F43" s="13">
        <f>E43</f>
        <v>0.04848</v>
      </c>
      <c r="G43" s="11">
        <f>$G$11*C43</f>
        <v>3150.24</v>
      </c>
      <c r="H43" s="11">
        <f>G43*D43</f>
        <v>318.17424</v>
      </c>
    </row>
    <row r="44" spans="1:7" ht="12.75">
      <c r="A44" s="15">
        <v>40</v>
      </c>
      <c r="C44" s="12"/>
      <c r="D44" s="12"/>
      <c r="E44" s="12"/>
      <c r="F44" s="12"/>
      <c r="G44" s="11"/>
    </row>
    <row r="45" spans="1:8" ht="12.75">
      <c r="A45" s="15">
        <v>41</v>
      </c>
      <c r="B45" s="3" t="s">
        <v>3</v>
      </c>
      <c r="C45" s="4">
        <f>SUM(C39:C43)</f>
        <v>1</v>
      </c>
      <c r="D45" s="4"/>
      <c r="E45" s="14">
        <f>SUM(E39:E43)</f>
        <v>0.08164915</v>
      </c>
      <c r="F45" s="14">
        <f>SUM(F39:F43)</f>
        <v>0.0700399475</v>
      </c>
      <c r="G45" s="8">
        <f>SUM(G39:G44)</f>
        <v>6563</v>
      </c>
      <c r="H45" s="10"/>
    </row>
    <row r="46" ht="12.75">
      <c r="A46" s="15">
        <v>42</v>
      </c>
    </row>
    <row r="47" spans="1:8" ht="12.75">
      <c r="A47" s="15">
        <v>43</v>
      </c>
      <c r="B47" s="3" t="s">
        <v>23</v>
      </c>
      <c r="C47" s="3"/>
      <c r="D47" s="3"/>
      <c r="E47" s="3"/>
      <c r="F47" s="10"/>
      <c r="H47" s="20">
        <f>H25</f>
        <v>695.5865976038461</v>
      </c>
    </row>
    <row r="48" spans="1:8" ht="12.75">
      <c r="A48" s="15">
        <v>44</v>
      </c>
      <c r="F48" s="7"/>
      <c r="H48" s="11"/>
    </row>
    <row r="49" spans="1:8" ht="12.75">
      <c r="A49" s="15">
        <v>45</v>
      </c>
      <c r="B49" s="1" t="s">
        <v>19</v>
      </c>
      <c r="F49" s="7"/>
      <c r="H49" s="11">
        <f>-(H47-H39-H41)*0.35</f>
        <v>-167.26411315384615</v>
      </c>
    </row>
    <row r="50" spans="1:8" ht="12.75">
      <c r="A50" s="15">
        <v>46</v>
      </c>
      <c r="B50" s="1" t="s">
        <v>20</v>
      </c>
      <c r="F50" s="7"/>
      <c r="H50" s="11">
        <f>-SUM(H39:H41)</f>
        <v>-217.68913145000002</v>
      </c>
    </row>
    <row r="51" spans="1:8" ht="12.75">
      <c r="A51" s="15">
        <v>47</v>
      </c>
      <c r="F51" s="7"/>
      <c r="H51" s="11"/>
    </row>
    <row r="52" spans="1:8" ht="12.75">
      <c r="A52" s="15">
        <v>48</v>
      </c>
      <c r="B52" s="3" t="s">
        <v>22</v>
      </c>
      <c r="C52" s="3"/>
      <c r="D52" s="3"/>
      <c r="E52" s="3"/>
      <c r="F52" s="10"/>
      <c r="H52" s="8">
        <f>SUM(H47:H50)</f>
        <v>310.63335300000006</v>
      </c>
    </row>
    <row r="53" spans="1:8" ht="12.75">
      <c r="A53" s="15">
        <v>49</v>
      </c>
      <c r="B53" s="1" t="s">
        <v>2</v>
      </c>
      <c r="H53" s="18">
        <f>G43</f>
        <v>3150.24</v>
      </c>
    </row>
    <row r="54" spans="1:8" ht="12.75">
      <c r="A54" s="15">
        <v>50</v>
      </c>
      <c r="B54" s="3" t="s">
        <v>21</v>
      </c>
      <c r="C54" s="3"/>
      <c r="D54" s="3"/>
      <c r="E54" s="3"/>
      <c r="F54" s="3"/>
      <c r="H54" s="14">
        <f>H52/H53</f>
        <v>0.09860625000000002</v>
      </c>
    </row>
    <row r="55" ht="12.75">
      <c r="A55" s="15">
        <v>51</v>
      </c>
    </row>
    <row r="56" spans="1:8" ht="12.75">
      <c r="A56" s="15">
        <v>52</v>
      </c>
      <c r="B56" s="3" t="s">
        <v>24</v>
      </c>
      <c r="C56" s="3"/>
      <c r="D56" s="3"/>
      <c r="E56" s="3"/>
      <c r="F56" s="3"/>
      <c r="G56" s="10"/>
      <c r="H56" s="14">
        <f>H32-H54</f>
        <v>0.002393749999999986</v>
      </c>
    </row>
  </sheetData>
  <sheetProtection/>
  <printOptions horizontalCentered="1"/>
  <pageMargins left="1" right="1" top="1" bottom="1" header="0.5" footer="0.5"/>
  <pageSetup fitToHeight="1" fitToWidth="1"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view="pageLayout" workbookViewId="0" topLeftCell="A1">
      <selection activeCell="F1" sqref="F1:G1"/>
    </sheetView>
  </sheetViews>
  <sheetFormatPr defaultColWidth="9.00390625" defaultRowHeight="12.75"/>
  <cols>
    <col min="1" max="1" width="4.57421875" style="15" customWidth="1"/>
    <col min="2" max="2" width="17.140625" style="1" customWidth="1"/>
    <col min="3" max="6" width="10.57421875" style="1" customWidth="1"/>
    <col min="7" max="7" width="12.57421875" style="7" customWidth="1"/>
    <col min="8" max="8" width="10.57421875" style="0" customWidth="1"/>
    <col min="9" max="11" width="12.57421875" style="7" customWidth="1"/>
    <col min="12" max="16384" width="9.00390625" style="1" customWidth="1"/>
  </cols>
  <sheetData>
    <row r="1" spans="1:7" ht="12.75">
      <c r="A1" s="22" t="s">
        <v>41</v>
      </c>
      <c r="G1" s="21"/>
    </row>
    <row r="3" ht="12.75">
      <c r="B3" s="1" t="s">
        <v>36</v>
      </c>
    </row>
    <row r="5" spans="1:7" ht="12.75">
      <c r="A5" s="15">
        <v>1</v>
      </c>
      <c r="B5" s="12" t="s">
        <v>25</v>
      </c>
      <c r="C5" s="12" t="s">
        <v>26</v>
      </c>
      <c r="D5" s="12" t="s">
        <v>30</v>
      </c>
      <c r="E5" s="12" t="s">
        <v>27</v>
      </c>
      <c r="F5" s="12" t="s">
        <v>28</v>
      </c>
      <c r="G5" s="11" t="s">
        <v>27</v>
      </c>
    </row>
    <row r="6" ht="12.75">
      <c r="A6" s="15">
        <v>2</v>
      </c>
    </row>
    <row r="7" spans="1:2" ht="12.75">
      <c r="A7" s="15">
        <v>3</v>
      </c>
      <c r="B7" s="3" t="s">
        <v>33</v>
      </c>
    </row>
    <row r="8" spans="1:11" s="4" customFormat="1" ht="12.75">
      <c r="A8" s="15">
        <v>4</v>
      </c>
      <c r="G8" s="8" t="s">
        <v>13</v>
      </c>
      <c r="H8"/>
      <c r="I8" s="8"/>
      <c r="J8" s="8"/>
      <c r="K8" s="8"/>
    </row>
    <row r="9" spans="1:11" s="4" customFormat="1" ht="12.75">
      <c r="A9" s="15">
        <v>5</v>
      </c>
      <c r="G9" s="8" t="s">
        <v>14</v>
      </c>
      <c r="H9"/>
      <c r="I9" s="8"/>
      <c r="J9" s="8"/>
      <c r="K9" s="8"/>
    </row>
    <row r="10" spans="1:11" s="4" customFormat="1" ht="12.75">
      <c r="A10" s="15">
        <v>6</v>
      </c>
      <c r="C10" s="4" t="s">
        <v>4</v>
      </c>
      <c r="D10" s="4" t="s">
        <v>6</v>
      </c>
      <c r="E10" s="4" t="s">
        <v>8</v>
      </c>
      <c r="F10" s="4" t="s">
        <v>9</v>
      </c>
      <c r="G10" s="8" t="s">
        <v>37</v>
      </c>
      <c r="H10"/>
      <c r="I10" s="8"/>
      <c r="J10" s="8"/>
      <c r="K10" s="8"/>
    </row>
    <row r="11" spans="1:11" s="5" customFormat="1" ht="12.75">
      <c r="A11" s="15">
        <v>7</v>
      </c>
      <c r="C11" s="5" t="s">
        <v>5</v>
      </c>
      <c r="D11" s="5" t="s">
        <v>7</v>
      </c>
      <c r="E11" s="5" t="s">
        <v>6</v>
      </c>
      <c r="F11" s="5" t="s">
        <v>10</v>
      </c>
      <c r="G11" s="9">
        <v>6563</v>
      </c>
      <c r="H11"/>
      <c r="I11" s="9"/>
      <c r="J11" s="9"/>
      <c r="K11" s="9"/>
    </row>
    <row r="12" spans="1:7" ht="12.75">
      <c r="A12" s="15">
        <v>8</v>
      </c>
      <c r="B12" s="1" t="s">
        <v>0</v>
      </c>
      <c r="C12" s="13">
        <v>0.0395</v>
      </c>
      <c r="D12" s="13">
        <v>0.0247</v>
      </c>
      <c r="E12" s="13">
        <f>C12*D12</f>
        <v>0.00097565</v>
      </c>
      <c r="F12" s="13">
        <f>E12*0.65</f>
        <v>0.0006341725000000001</v>
      </c>
      <c r="G12" s="11">
        <f>$G$11*C12</f>
        <v>259.2385</v>
      </c>
    </row>
    <row r="13" spans="1:7" ht="12.75">
      <c r="A13" s="15">
        <v>9</v>
      </c>
      <c r="C13" s="13"/>
      <c r="D13" s="13"/>
      <c r="E13" s="12"/>
      <c r="F13" s="12"/>
      <c r="G13" s="11"/>
    </row>
    <row r="14" spans="1:7" ht="12.75">
      <c r="A14" s="15">
        <v>10</v>
      </c>
      <c r="B14" s="1" t="s">
        <v>1</v>
      </c>
      <c r="C14" s="13">
        <v>0.5005</v>
      </c>
      <c r="D14" s="13">
        <v>0.067</v>
      </c>
      <c r="E14" s="13">
        <f>C14*D14</f>
        <v>0.0335335</v>
      </c>
      <c r="F14" s="13">
        <f>E14*0.65</f>
        <v>0.021796775</v>
      </c>
      <c r="G14" s="11">
        <f>$G$11*C14</f>
        <v>3284.7814999999996</v>
      </c>
    </row>
    <row r="15" spans="1:7" ht="12.75">
      <c r="A15" s="15">
        <v>11</v>
      </c>
      <c r="C15" s="13"/>
      <c r="D15" s="13"/>
      <c r="E15" s="12"/>
      <c r="F15" s="12"/>
      <c r="G15" s="11"/>
    </row>
    <row r="16" spans="1:9" ht="12.75">
      <c r="A16" s="15">
        <v>12</v>
      </c>
      <c r="B16" s="1" t="s">
        <v>2</v>
      </c>
      <c r="C16" s="13">
        <v>0.46</v>
      </c>
      <c r="D16" s="13">
        <v>0.101</v>
      </c>
      <c r="E16" s="13">
        <f>C16*D16</f>
        <v>0.04646000000000001</v>
      </c>
      <c r="F16" s="13">
        <f>E16</f>
        <v>0.04646000000000001</v>
      </c>
      <c r="G16" s="11">
        <f>$G$11*C16</f>
        <v>3018.98</v>
      </c>
      <c r="I16" s="2"/>
    </row>
    <row r="17" spans="1:7" ht="12.75">
      <c r="A17" s="15">
        <v>13</v>
      </c>
      <c r="C17" s="12"/>
      <c r="D17" s="12"/>
      <c r="E17" s="12"/>
      <c r="F17" s="12"/>
      <c r="G17" s="11"/>
    </row>
    <row r="18" spans="1:11" s="3" customFormat="1" ht="12.75">
      <c r="A18" s="15">
        <v>14</v>
      </c>
      <c r="B18" s="3" t="s">
        <v>3</v>
      </c>
      <c r="C18" s="4">
        <f>SUM(C12:C16)</f>
        <v>1</v>
      </c>
      <c r="D18" s="4"/>
      <c r="E18" s="14">
        <f>SUM(E12:E16)</f>
        <v>0.08096915000000002</v>
      </c>
      <c r="F18" s="14">
        <f>SUM(F12:F16)</f>
        <v>0.06889094750000001</v>
      </c>
      <c r="G18" s="8">
        <f>SUM(G12:G17)</f>
        <v>6563</v>
      </c>
      <c r="H18"/>
      <c r="I18" s="10"/>
      <c r="J18" s="10"/>
      <c r="K18" s="10"/>
    </row>
    <row r="19" ht="12.75">
      <c r="A19" s="15">
        <v>15</v>
      </c>
    </row>
    <row r="20" ht="12.75">
      <c r="A20" s="15">
        <v>16</v>
      </c>
    </row>
    <row r="21" spans="1:7" ht="12.75">
      <c r="A21" s="15">
        <v>17</v>
      </c>
      <c r="B21" s="1" t="s">
        <v>11</v>
      </c>
      <c r="F21" s="6"/>
      <c r="G21" s="11">
        <f>G18</f>
        <v>6563</v>
      </c>
    </row>
    <row r="22" spans="1:7" ht="12.75">
      <c r="A22" s="15">
        <v>18</v>
      </c>
      <c r="B22" s="1" t="s">
        <v>16</v>
      </c>
      <c r="F22" s="7"/>
      <c r="G22" s="16">
        <f>F18</f>
        <v>0.06889094750000001</v>
      </c>
    </row>
    <row r="23" spans="1:7" ht="12.75">
      <c r="A23" s="15">
        <v>19</v>
      </c>
      <c r="B23" s="1" t="s">
        <v>12</v>
      </c>
      <c r="G23" s="18">
        <f>G21*G22</f>
        <v>452.1312884425</v>
      </c>
    </row>
    <row r="24" spans="1:7" ht="12.75">
      <c r="A24" s="15">
        <v>20</v>
      </c>
      <c r="B24" s="1" t="s">
        <v>17</v>
      </c>
      <c r="F24" s="7"/>
      <c r="G24" s="17">
        <v>0.65</v>
      </c>
    </row>
    <row r="25" spans="1:7" ht="12.75">
      <c r="A25" s="15">
        <v>21</v>
      </c>
      <c r="B25" s="3" t="s">
        <v>18</v>
      </c>
      <c r="C25" s="3"/>
      <c r="D25" s="3"/>
      <c r="E25" s="3"/>
      <c r="F25" s="10"/>
      <c r="G25" s="19">
        <f>G23/G24</f>
        <v>695.5865976038461</v>
      </c>
    </row>
    <row r="26" spans="1:6" ht="12.75">
      <c r="A26" s="15">
        <v>22</v>
      </c>
      <c r="F26" s="7"/>
    </row>
    <row r="27" spans="1:6" ht="12.75">
      <c r="A27" s="15">
        <v>23</v>
      </c>
      <c r="F27" s="7"/>
    </row>
    <row r="28" spans="1:2" ht="12.75">
      <c r="A28" s="15">
        <v>24</v>
      </c>
      <c r="B28" s="3" t="s">
        <v>34</v>
      </c>
    </row>
    <row r="29" spans="1:7" ht="12.75">
      <c r="A29" s="15">
        <v>25</v>
      </c>
      <c r="B29" s="4"/>
      <c r="C29" s="4"/>
      <c r="D29" s="4"/>
      <c r="E29" s="4"/>
      <c r="F29" s="4"/>
      <c r="G29" s="8" t="s">
        <v>13</v>
      </c>
    </row>
    <row r="30" spans="1:7" ht="12.75">
      <c r="A30" s="15">
        <v>26</v>
      </c>
      <c r="B30" s="4"/>
      <c r="C30" s="4"/>
      <c r="D30" s="4"/>
      <c r="E30" s="4"/>
      <c r="F30" s="4"/>
      <c r="G30" s="8" t="s">
        <v>14</v>
      </c>
    </row>
    <row r="31" spans="1:7" ht="12.75">
      <c r="A31" s="15">
        <v>27</v>
      </c>
      <c r="B31" s="4"/>
      <c r="C31" s="4" t="s">
        <v>4</v>
      </c>
      <c r="D31" s="4" t="s">
        <v>6</v>
      </c>
      <c r="E31" s="4" t="s">
        <v>8</v>
      </c>
      <c r="F31" s="4" t="s">
        <v>9</v>
      </c>
      <c r="G31" s="8" t="s">
        <v>37</v>
      </c>
    </row>
    <row r="32" spans="1:7" ht="12.75">
      <c r="A32" s="15">
        <v>28</v>
      </c>
      <c r="B32" s="5"/>
      <c r="C32" s="5" t="s">
        <v>5</v>
      </c>
      <c r="D32" s="5" t="s">
        <v>7</v>
      </c>
      <c r="E32" s="5" t="s">
        <v>6</v>
      </c>
      <c r="F32" s="5" t="s">
        <v>10</v>
      </c>
      <c r="G32" s="9">
        <f>G11</f>
        <v>6563</v>
      </c>
    </row>
    <row r="33" spans="1:7" ht="12.75">
      <c r="A33" s="15">
        <v>29</v>
      </c>
      <c r="B33" s="1" t="s">
        <v>0</v>
      </c>
      <c r="C33" s="13">
        <v>0.0395</v>
      </c>
      <c r="D33" s="13">
        <v>0.0247</v>
      </c>
      <c r="E33" s="13">
        <f>C33*D33</f>
        <v>0.00097565</v>
      </c>
      <c r="F33" s="13">
        <f>E33*0.65</f>
        <v>0.0006341725000000001</v>
      </c>
      <c r="G33" s="11">
        <f>$G$11*C33</f>
        <v>259.2385</v>
      </c>
    </row>
    <row r="34" spans="1:7" ht="12.75">
      <c r="A34" s="15">
        <v>30</v>
      </c>
      <c r="C34" s="13"/>
      <c r="D34" s="13"/>
      <c r="E34" s="12"/>
      <c r="F34" s="12"/>
      <c r="G34" s="11"/>
    </row>
    <row r="35" spans="1:7" ht="12.75">
      <c r="A35" s="15">
        <v>31</v>
      </c>
      <c r="B35" s="1" t="s">
        <v>1</v>
      </c>
      <c r="C35" s="13">
        <v>0.4805</v>
      </c>
      <c r="D35" s="13">
        <v>0.067</v>
      </c>
      <c r="E35" s="13">
        <f>C35*D35</f>
        <v>0.0321935</v>
      </c>
      <c r="F35" s="13">
        <f>E35*0.65</f>
        <v>0.020925775</v>
      </c>
      <c r="G35" s="11">
        <f>$G$11*C35</f>
        <v>3153.5215</v>
      </c>
    </row>
    <row r="36" spans="1:7" ht="12.75">
      <c r="A36" s="15">
        <v>32</v>
      </c>
      <c r="C36" s="13"/>
      <c r="D36" s="13"/>
      <c r="E36" s="12"/>
      <c r="F36" s="12"/>
      <c r="G36" s="11"/>
    </row>
    <row r="37" spans="1:7" ht="12.75">
      <c r="A37" s="15">
        <v>33</v>
      </c>
      <c r="B37" s="1" t="s">
        <v>2</v>
      </c>
      <c r="C37" s="13">
        <v>0.48</v>
      </c>
      <c r="D37" s="13">
        <v>0.101</v>
      </c>
      <c r="E37" s="13">
        <f>C37*D37</f>
        <v>0.04848</v>
      </c>
      <c r="F37" s="13">
        <f>E37</f>
        <v>0.04848</v>
      </c>
      <c r="G37" s="11">
        <f>$G$11*C37</f>
        <v>3150.24</v>
      </c>
    </row>
    <row r="38" spans="1:7" ht="12.75">
      <c r="A38" s="15">
        <v>34</v>
      </c>
      <c r="C38" s="12"/>
      <c r="D38" s="12"/>
      <c r="E38" s="12"/>
      <c r="F38" s="12"/>
      <c r="G38" s="11"/>
    </row>
    <row r="39" spans="1:7" ht="12.75">
      <c r="A39" s="15">
        <v>35</v>
      </c>
      <c r="B39" s="3" t="s">
        <v>3</v>
      </c>
      <c r="C39" s="4">
        <f>SUM(C33:C37)</f>
        <v>1</v>
      </c>
      <c r="D39" s="4"/>
      <c r="E39" s="14">
        <f>SUM(E33:E37)</f>
        <v>0.08164915</v>
      </c>
      <c r="F39" s="14">
        <f>SUM(F33:F37)</f>
        <v>0.0700399475</v>
      </c>
      <c r="G39" s="8">
        <f>SUM(G33:G38)</f>
        <v>6563</v>
      </c>
    </row>
    <row r="40" ht="12.75">
      <c r="A40" s="15">
        <v>36</v>
      </c>
    </row>
    <row r="41" spans="1:6" ht="12.75">
      <c r="A41" s="15">
        <v>37</v>
      </c>
      <c r="B41" s="3"/>
      <c r="C41" s="3"/>
      <c r="D41" s="3"/>
      <c r="E41" s="3"/>
      <c r="F41" s="10"/>
    </row>
    <row r="42" spans="1:7" ht="12.75">
      <c r="A42" s="15">
        <v>38</v>
      </c>
      <c r="B42" s="1" t="s">
        <v>11</v>
      </c>
      <c r="F42" s="6"/>
      <c r="G42" s="11">
        <f>G39</f>
        <v>6563</v>
      </c>
    </row>
    <row r="43" spans="1:7" ht="12.75">
      <c r="A43" s="15">
        <v>39</v>
      </c>
      <c r="B43" s="1" t="s">
        <v>16</v>
      </c>
      <c r="F43" s="7"/>
      <c r="G43" s="16">
        <f>F39</f>
        <v>0.0700399475</v>
      </c>
    </row>
    <row r="44" spans="1:7" ht="12.75">
      <c r="A44" s="15">
        <v>40</v>
      </c>
      <c r="B44" s="1" t="s">
        <v>12</v>
      </c>
      <c r="G44" s="18">
        <f>G42*G43</f>
        <v>459.6721754425</v>
      </c>
    </row>
    <row r="45" spans="1:7" ht="12.75">
      <c r="A45" s="15">
        <v>41</v>
      </c>
      <c r="B45" s="1" t="s">
        <v>17</v>
      </c>
      <c r="F45" s="7"/>
      <c r="G45" s="17">
        <v>0.65</v>
      </c>
    </row>
    <row r="46" spans="1:7" ht="12.75">
      <c r="A46" s="15">
        <v>42</v>
      </c>
      <c r="B46" s="3" t="s">
        <v>18</v>
      </c>
      <c r="C46" s="3"/>
      <c r="D46" s="3"/>
      <c r="E46" s="3"/>
      <c r="F46" s="10"/>
      <c r="G46" s="19">
        <f>G44/G45</f>
        <v>707.1879622192308</v>
      </c>
    </row>
    <row r="47" spans="1:7" ht="12.75">
      <c r="A47" s="15">
        <v>43</v>
      </c>
      <c r="B47"/>
      <c r="C47"/>
      <c r="D47"/>
      <c r="E47"/>
      <c r="F47"/>
      <c r="G47"/>
    </row>
    <row r="48" spans="1:7" ht="12.75">
      <c r="A48" s="15">
        <v>44</v>
      </c>
      <c r="B48"/>
      <c r="C48"/>
      <c r="D48"/>
      <c r="E48"/>
      <c r="F48"/>
      <c r="G48"/>
    </row>
    <row r="49" spans="1:7" ht="12.75">
      <c r="A49" s="15">
        <v>45</v>
      </c>
      <c r="B49" s="3" t="s">
        <v>35</v>
      </c>
      <c r="C49" s="3"/>
      <c r="D49" s="3"/>
      <c r="E49" s="3"/>
      <c r="F49" s="3"/>
      <c r="G49" s="8">
        <f>G46-G25</f>
        <v>11.601364615384682</v>
      </c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6" spans="2:7" ht="12.75">
      <c r="B56" s="3"/>
      <c r="C56" s="3"/>
      <c r="D56" s="3"/>
      <c r="E56" s="3"/>
      <c r="F56" s="3"/>
      <c r="G56" s="10"/>
    </row>
  </sheetData>
  <sheetProtection/>
  <printOptions/>
  <pageMargins left="1" right="1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Gaines</dc:creator>
  <cp:keywords/>
  <dc:description/>
  <cp:lastModifiedBy>No Name</cp:lastModifiedBy>
  <cp:lastPrinted>2011-05-28T06:20:52Z</cp:lastPrinted>
  <dcterms:created xsi:type="dcterms:W3CDTF">2011-05-21T18:40:32Z</dcterms:created>
  <dcterms:modified xsi:type="dcterms:W3CDTF">2011-05-28T06:23:38Z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